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6.xml" ContentType="application/vnd.openxmlformats-officedocument.drawingml.chart+xml"/>
  <Override PartName="/xl/pivotTables/pivotTable7.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timelines/timeline2.xml" ContentType="application/vnd.ms-excel.timeline+xml"/>
  <Override PartName="/xl/drawings/drawing5.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pivotTables/pivotTable8.xml" ContentType="application/vnd.openxmlformats-officedocument.spreadsheetml.pivotTable+xml"/>
  <Override PartName="/xl/drawings/drawing7.xml" ContentType="application/vnd.openxmlformats-officedocument.drawing+xml"/>
  <Override PartName="/xl/timelines/timeline3.xml" ContentType="application/vnd.ms-excel.timelin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mc:AlternateContent xmlns:mc="http://schemas.openxmlformats.org/markup-compatibility/2006">
    <mc:Choice Requires="x15">
      <x15ac:absPath xmlns:x15ac="http://schemas.microsoft.com/office/spreadsheetml/2010/11/ac" url="C:\Users\rathi sp\Desktop\Soundhu Project\"/>
    </mc:Choice>
  </mc:AlternateContent>
  <xr:revisionPtr revIDLastSave="0" documentId="13_ncr:1_{65EC0798-1268-4E4C-99D1-89047324D20A}" xr6:coauthVersionLast="47" xr6:coauthVersionMax="47" xr10:uidLastSave="{00000000-0000-0000-0000-000000000000}"/>
  <bookViews>
    <workbookView xWindow="-108" yWindow="-108" windowWidth="23256" windowHeight="12456" firstSheet="13" activeTab="14" xr2:uid="{7F4CEAFB-C206-41A0-B853-6AEC324AB267}"/>
  </bookViews>
  <sheets>
    <sheet name="ecommerce_dataset_10000" sheetId="1" r:id="rId1"/>
    <sheet name="Formula" sheetId="9" r:id="rId2"/>
    <sheet name="Pivot" sheetId="3" r:id="rId3"/>
    <sheet name="Sum of Quantity -Bi" sheetId="5" state="hidden" r:id="rId4"/>
    <sheet name="Review and Rating by Customer " sheetId="6" state="hidden" r:id="rId5"/>
    <sheet name="Timeline" sheetId="7" state="hidden" r:id="rId6"/>
    <sheet name="DASHBOARD" sheetId="10" r:id="rId7"/>
    <sheet name="What-if analysis and goal seek" sheetId="11" r:id="rId8"/>
    <sheet name="Scenario Summary" sheetId="13" r:id="rId9"/>
    <sheet name="MACRO" sheetId="14" r:id="rId10"/>
    <sheet name="Power Pivot" sheetId="21" r:id="rId11"/>
    <sheet name="2020-2023" sheetId="20" r:id="rId12"/>
    <sheet name="_2024_2025" sheetId="19" r:id="rId13"/>
    <sheet name="_2020_2023" sheetId="18" r:id="rId14"/>
    <sheet name="Insights and Recommendations" sheetId="16" r:id="rId15"/>
    <sheet name="Formulas" sheetId="8" state="hidden" r:id="rId16"/>
  </sheets>
  <definedNames>
    <definedName name="ExternalData_1" localSheetId="13" hidden="1">'_2020_2023'!$A$1:$S$31</definedName>
    <definedName name="ExternalData_2" localSheetId="12" hidden="1">'_2024_2025'!$A$1:$S$16</definedName>
    <definedName name="ExternalData_3" localSheetId="11" hidden="1">'2020-2023'!$A$1:$S$31</definedName>
    <definedName name="ExternalData_4" localSheetId="10" hidden="1">'Power Pivot'!$A$1:$E$17</definedName>
    <definedName name="NativeTimeline_order_date">#N/A</definedName>
    <definedName name="NativeTimeline_review_date">#N/A</definedName>
    <definedName name="PROFIT">'What-if analysis and goal seek'!$B$7</definedName>
    <definedName name="QTY">'What-if analysis and goal seek'!$B$4</definedName>
    <definedName name="Slicer_category2">#N/A</definedName>
    <definedName name="Slicer_country2">#N/A</definedName>
    <definedName name="Slicer_payment_method">#N/A</definedName>
    <definedName name="Slicer_review_text">#N/A</definedName>
  </definedNames>
  <calcPr calcId="191029"/>
  <pivotCaches>
    <pivotCache cacheId="1"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2"/>
        <x15:timelineCacheRef r:id="rId23"/>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8" i="11" l="1"/>
  <c r="M10" i="11" s="1"/>
  <c r="M12" i="11" s="1"/>
  <c r="I8" i="11"/>
  <c r="I10" i="11" s="1"/>
  <c r="I12" i="11" s="1"/>
  <c r="K2502" i="1"/>
  <c r="J2502" i="1"/>
  <c r="B31" i="9"/>
  <c r="B15" i="13"/>
  <c r="B17" i="13" s="1"/>
  <c r="B19" i="13" s="1"/>
  <c r="B5" i="11"/>
  <c r="B7" i="11" s="1"/>
  <c r="B3" i="11"/>
  <c r="B50" i="9" a="1"/>
  <c r="B50" i="9" s="1"/>
  <c r="B49" i="9"/>
  <c r="B48" i="9"/>
  <c r="B41" i="9"/>
  <c r="C40" i="9"/>
  <c r="C39" i="9"/>
  <c r="B38" i="9"/>
  <c r="B37" i="9"/>
  <c r="B36" i="9"/>
  <c r="B35" i="9"/>
  <c r="B34" i="9"/>
  <c r="B33" i="9"/>
  <c r="B32" i="9"/>
  <c r="B30" i="9"/>
  <c r="C28" i="9" a="1"/>
  <c r="C28" i="9" s="1"/>
  <c r="C16" i="9"/>
  <c r="D16" i="9"/>
  <c r="C15" i="9"/>
  <c r="D15" i="9"/>
  <c r="D23" i="9"/>
  <c r="D24" i="9"/>
  <c r="D25" i="9"/>
  <c r="C23" i="9"/>
  <c r="C24" i="9"/>
  <c r="C25" i="9"/>
  <c r="D22" i="9"/>
  <c r="D21" i="9"/>
  <c r="C22" i="9"/>
  <c r="C21" i="9"/>
  <c r="E15" i="8"/>
  <c r="D15" i="8"/>
  <c r="C15" i="8"/>
  <c r="E14" i="8"/>
  <c r="D14" i="8"/>
  <c r="C14" i="8"/>
  <c r="S2502" i="1"/>
  <c r="R2502" i="1"/>
  <c r="Q2502" i="1"/>
  <c r="I2502" i="1"/>
  <c r="H2502" i="1"/>
  <c r="E2502" i="1"/>
  <c r="D2502" i="1"/>
  <c r="C2502" i="1"/>
  <c r="B2502" i="1"/>
  <c r="L2502" i="1"/>
  <c r="I55" i="3"/>
  <c r="I61" i="3"/>
  <c r="I56" i="3"/>
  <c r="I64" i="3"/>
  <c r="I57" i="3"/>
  <c r="I62" i="3"/>
  <c r="I58" i="3"/>
  <c r="I59" i="3"/>
  <c r="I60" i="3"/>
  <c r="I6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5798D0-3A7C-4CD8-B47F-08DC877F834C}" keepAlive="1" name="Query - _2020_2023" description="Connection to the '_2020_2023' query in the workbook." type="5" refreshedVersion="8" background="1" saveData="1">
    <dbPr connection="Provider=Microsoft.Mashup.OleDb.1;Data Source=$Workbook$;Location=_2020_2023;Extended Properties=&quot;&quot;" command="SELECT * FROM [_2020_2023]"/>
  </connection>
  <connection id="2" xr16:uid="{5B1C31C7-595E-4257-BF5A-BE5FB2C69370}" keepAlive="1" name="Query - _2024_2025" description="Connection to the '_2024_2025' query in the workbook." type="5" refreshedVersion="8" background="1" saveData="1">
    <dbPr connection="Provider=Microsoft.Mashup.OleDb.1;Data Source=$Workbook$;Location=_2024_2025;Extended Properties=&quot;&quot;" command="SELECT * FROM [_2024_2025]"/>
  </connection>
  <connection id="3" xr16:uid="{BA440C35-CDF3-47DA-A727-495955779DC6}" keepAlive="1" name="Query - 2020-2023" description="Connection to the '2020-2023' query in the workbook." type="5" refreshedVersion="8" background="1" saveData="1">
    <dbPr connection="Provider=Microsoft.Mashup.OleDb.1;Data Source=$Workbook$;Location=2020-2023;Extended Properties=&quot;&quot;" command="SELECT * FROM [2020-2023]"/>
  </connection>
  <connection id="4" xr16:uid="{978CB2B8-9310-402B-B7BA-AA34A115D93F}" keepAlive="1" name="Query - Power Pivot" description="Connection to the 'Power Pivot' query in the workbook." type="5" refreshedVersion="8" background="1" saveData="1">
    <dbPr connection="Provider=Microsoft.Mashup.OleDb.1;Data Source=$Workbook$;Location=&quot;Power Pivot&quot;;Extended Properties=&quot;&quot;" command="SELECT * FROM [Power Pivo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<sst xmlns="http://schemas.openxmlformats.org/spreadsheetml/2006/main" count="39430" uniqueCount="8301">
  <si>
    <t>customer_id</t>
  </si>
  <si>
    <t>first_name</t>
  </si>
  <si>
    <t>last_name</t>
  </si>
  <si>
    <t>gender</t>
  </si>
  <si>
    <t>age_group</t>
  </si>
  <si>
    <t>signup_date</t>
  </si>
  <si>
    <t>country</t>
  </si>
  <si>
    <t>product_id</t>
  </si>
  <si>
    <t>product_name</t>
  </si>
  <si>
    <t>category</t>
  </si>
  <si>
    <t>quantity</t>
  </si>
  <si>
    <t>unit_price</t>
  </si>
  <si>
    <t>order_id</t>
  </si>
  <si>
    <t>order_date</t>
  </si>
  <si>
    <t>order_status</t>
  </si>
  <si>
    <t>payment_method</t>
  </si>
  <si>
    <t>rating</t>
  </si>
  <si>
    <t>review_text</t>
  </si>
  <si>
    <t>review_id</t>
  </si>
  <si>
    <t>review_date</t>
  </si>
  <si>
    <t>CUST2353</t>
  </si>
  <si>
    <t>Erica</t>
  </si>
  <si>
    <t>Oliver</t>
  </si>
  <si>
    <t>Female</t>
  </si>
  <si>
    <t>Teenagers</t>
  </si>
  <si>
    <t>Canada</t>
  </si>
  <si>
    <t>PROD108</t>
  </si>
  <si>
    <t>Fitbit Versa 3</t>
  </si>
  <si>
    <t>Electronics</t>
  </si>
  <si>
    <t>ORD10000</t>
  </si>
  <si>
    <t>Pending</t>
  </si>
  <si>
    <t>Credit Card</t>
  </si>
  <si>
    <t>good</t>
  </si>
  <si>
    <t>REV20000</t>
  </si>
  <si>
    <t>CUST4463</t>
  </si>
  <si>
    <t>Christopher</t>
  </si>
  <si>
    <t>White</t>
  </si>
  <si>
    <t>Male</t>
  </si>
  <si>
    <t>Adults</t>
  </si>
  <si>
    <t>China</t>
  </si>
  <si>
    <t>PROD103</t>
  </si>
  <si>
    <t>Levi's Jeans</t>
  </si>
  <si>
    <t>Apparel</t>
  </si>
  <si>
    <t>ORD10001</t>
  </si>
  <si>
    <t>PayPal</t>
  </si>
  <si>
    <t>average</t>
  </si>
  <si>
    <t>REV20001</t>
  </si>
  <si>
    <t>CUST4512</t>
  </si>
  <si>
    <t>Spencer</t>
  </si>
  <si>
    <t>Foster</t>
  </si>
  <si>
    <t>Senior</t>
  </si>
  <si>
    <t>Germany</t>
  </si>
  <si>
    <t>PROD111</t>
  </si>
  <si>
    <t>Lego Star Wars Set</t>
  </si>
  <si>
    <t>Toys</t>
  </si>
  <si>
    <t>ORD10002</t>
  </si>
  <si>
    <t>Delivered</t>
  </si>
  <si>
    <t>Cash on Delivery</t>
  </si>
  <si>
    <t>REV20002</t>
  </si>
  <si>
    <t>CUST5711</t>
  </si>
  <si>
    <t>Jessica</t>
  </si>
  <si>
    <t>Harris</t>
  </si>
  <si>
    <t>France</t>
  </si>
  <si>
    <t>PROD107</t>
  </si>
  <si>
    <t>Dyson Vacuum</t>
  </si>
  <si>
    <t>Home &amp; Kitchen</t>
  </si>
  <si>
    <t>ORD10003</t>
  </si>
  <si>
    <t>very good</t>
  </si>
  <si>
    <t>REV20003</t>
  </si>
  <si>
    <t>CUST1296</t>
  </si>
  <si>
    <t>Amy</t>
  </si>
  <si>
    <t>Johnson</t>
  </si>
  <si>
    <t>Brazil</t>
  </si>
  <si>
    <t>PROD105</t>
  </si>
  <si>
    <t>Adidas Running Shoes</t>
  </si>
  <si>
    <t>ORD10004</t>
  </si>
  <si>
    <t>Returned</t>
  </si>
  <si>
    <t>REV20004</t>
  </si>
  <si>
    <t>CUST2790</t>
  </si>
  <si>
    <t>Shelby</t>
  </si>
  <si>
    <t>Sutton</t>
  </si>
  <si>
    <t>Other</t>
  </si>
  <si>
    <t>ORD10005</t>
  </si>
  <si>
    <t>REV20005</t>
  </si>
  <si>
    <t>CUST2442</t>
  </si>
  <si>
    <t>Jennifer</t>
  </si>
  <si>
    <t>Baxter</t>
  </si>
  <si>
    <t>PROD106</t>
  </si>
  <si>
    <t>Instant Pot</t>
  </si>
  <si>
    <t>ORD10006</t>
  </si>
  <si>
    <t>REV20006</t>
  </si>
  <si>
    <t>CUST2451</t>
  </si>
  <si>
    <t>Barbara</t>
  </si>
  <si>
    <t>Hansen</t>
  </si>
  <si>
    <t>UK</t>
  </si>
  <si>
    <t>ORD10007</t>
  </si>
  <si>
    <t>REV20007</t>
  </si>
  <si>
    <t>CUST2364</t>
  </si>
  <si>
    <t>Mary</t>
  </si>
  <si>
    <t>Guzman</t>
  </si>
  <si>
    <t>PROD102</t>
  </si>
  <si>
    <t>Sony Headphones</t>
  </si>
  <si>
    <t>ORD10008</t>
  </si>
  <si>
    <t>Shipped</t>
  </si>
  <si>
    <t>bad</t>
  </si>
  <si>
    <t>REV20008</t>
  </si>
  <si>
    <t>CUST4713</t>
  </si>
  <si>
    <t>Richard</t>
  </si>
  <si>
    <t>Bell</t>
  </si>
  <si>
    <t>ORD10009</t>
  </si>
  <si>
    <t>Cancelled</t>
  </si>
  <si>
    <t>REV20009</t>
  </si>
  <si>
    <t>CUST1469</t>
  </si>
  <si>
    <t>Joshua</t>
  </si>
  <si>
    <t>Graham</t>
  </si>
  <si>
    <t>ORD10010</t>
  </si>
  <si>
    <t>REV20010</t>
  </si>
  <si>
    <t>CUST5953</t>
  </si>
  <si>
    <t>Audrey</t>
  </si>
  <si>
    <t>Osborne</t>
  </si>
  <si>
    <t>Japan</t>
  </si>
  <si>
    <t>PROD113</t>
  </si>
  <si>
    <t>Wilson Tennis Racket</t>
  </si>
  <si>
    <t>Sports</t>
  </si>
  <si>
    <t>ORD10011</t>
  </si>
  <si>
    <t>REV20011</t>
  </si>
  <si>
    <t>CUST1438</t>
  </si>
  <si>
    <t>Michelle</t>
  </si>
  <si>
    <t>Vargas</t>
  </si>
  <si>
    <t>PROD109</t>
  </si>
  <si>
    <t>Kindle Paperwhite</t>
  </si>
  <si>
    <t>Books</t>
  </si>
  <si>
    <t>ORD10012</t>
  </si>
  <si>
    <t>very bad</t>
  </si>
  <si>
    <t>REV20012</t>
  </si>
  <si>
    <t>CUST2488</t>
  </si>
  <si>
    <t>Christy</t>
  </si>
  <si>
    <t>Davis</t>
  </si>
  <si>
    <t>PROD100</t>
  </si>
  <si>
    <t>iPhone 14</t>
  </si>
  <si>
    <t>ORD10013</t>
  </si>
  <si>
    <t>REV20013</t>
  </si>
  <si>
    <t>CUST1413</t>
  </si>
  <si>
    <t>Anthony</t>
  </si>
  <si>
    <t>Best</t>
  </si>
  <si>
    <t>PROD112</t>
  </si>
  <si>
    <t>Barbie Dreamhouse</t>
  </si>
  <si>
    <t>ORD10014</t>
  </si>
  <si>
    <t>REV20014</t>
  </si>
  <si>
    <t>CUST2160</t>
  </si>
  <si>
    <t>Anna</t>
  </si>
  <si>
    <t>Wyatt</t>
  </si>
  <si>
    <t>USA</t>
  </si>
  <si>
    <t>ORD10015</t>
  </si>
  <si>
    <t>REV20015</t>
  </si>
  <si>
    <t>CUST3830</t>
  </si>
  <si>
    <t>Cindy</t>
  </si>
  <si>
    <t>Day</t>
  </si>
  <si>
    <t>ORD10016</t>
  </si>
  <si>
    <t>REV20016</t>
  </si>
  <si>
    <t>CUST4174</t>
  </si>
  <si>
    <t>Daniel</t>
  </si>
  <si>
    <t>Gray</t>
  </si>
  <si>
    <t>ORD10017</t>
  </si>
  <si>
    <t>REV20017</t>
  </si>
  <si>
    <t>CUST3281</t>
  </si>
  <si>
    <t>Susan</t>
  </si>
  <si>
    <t>Torres</t>
  </si>
  <si>
    <t>PROD110</t>
  </si>
  <si>
    <t>Harry Potter Box Set</t>
  </si>
  <si>
    <t>ORD10018</t>
  </si>
  <si>
    <t>REV20018</t>
  </si>
  <si>
    <t>CUST3410</t>
  </si>
  <si>
    <t>Kenneth</t>
  </si>
  <si>
    <t>Garner</t>
  </si>
  <si>
    <t>ORD10019</t>
  </si>
  <si>
    <t>REV20019</t>
  </si>
  <si>
    <t>CUST3147</t>
  </si>
  <si>
    <t>Ronnie</t>
  </si>
  <si>
    <t>Mcbride</t>
  </si>
  <si>
    <t>India</t>
  </si>
  <si>
    <t>ORD10020</t>
  </si>
  <si>
    <t>REV20020</t>
  </si>
  <si>
    <t>CUST4051</t>
  </si>
  <si>
    <t>Edward</t>
  </si>
  <si>
    <t>Molina</t>
  </si>
  <si>
    <t>Australia</t>
  </si>
  <si>
    <t>ORD10021</t>
  </si>
  <si>
    <t>REV20021</t>
  </si>
  <si>
    <t>CUST1089</t>
  </si>
  <si>
    <t>Randy</t>
  </si>
  <si>
    <t>PROD104</t>
  </si>
  <si>
    <t>Nike Air Max</t>
  </si>
  <si>
    <t>ORD10022</t>
  </si>
  <si>
    <t>REV20022</t>
  </si>
  <si>
    <t>CUST2314</t>
  </si>
  <si>
    <t>Danielle</t>
  </si>
  <si>
    <t>Jenkins</t>
  </si>
  <si>
    <t>ORD10023</t>
  </si>
  <si>
    <t>REV20023</t>
  </si>
  <si>
    <t>CUST5205</t>
  </si>
  <si>
    <t>Robert</t>
  </si>
  <si>
    <t>Sanchez</t>
  </si>
  <si>
    <t>ORD10024</t>
  </si>
  <si>
    <t>REV20024</t>
  </si>
  <si>
    <t>CUST2997</t>
  </si>
  <si>
    <t>Amanda</t>
  </si>
  <si>
    <t>Martinez</t>
  </si>
  <si>
    <t>ORD10025</t>
  </si>
  <si>
    <t>REV20025</t>
  </si>
  <si>
    <t>CUST2945</t>
  </si>
  <si>
    <t>Vickie</t>
  </si>
  <si>
    <t>Brown</t>
  </si>
  <si>
    <t>ORD10026</t>
  </si>
  <si>
    <t>REV20026</t>
  </si>
  <si>
    <t>CUST3650</t>
  </si>
  <si>
    <t>Kelly</t>
  </si>
  <si>
    <t>Weber</t>
  </si>
  <si>
    <t>PROD101</t>
  </si>
  <si>
    <t>Samsung Galaxy S23</t>
  </si>
  <si>
    <t>ORD10027</t>
  </si>
  <si>
    <t>REV20027</t>
  </si>
  <si>
    <t>CUST5755</t>
  </si>
  <si>
    <t>Todd</t>
  </si>
  <si>
    <t>Dixon</t>
  </si>
  <si>
    <t>ORD10028</t>
  </si>
  <si>
    <t>REV20028</t>
  </si>
  <si>
    <t>CUST2895</t>
  </si>
  <si>
    <t>Lawrence</t>
  </si>
  <si>
    <t>Hines</t>
  </si>
  <si>
    <t>ORD10029</t>
  </si>
  <si>
    <t>REV20029</t>
  </si>
  <si>
    <t>CUST3589</t>
  </si>
  <si>
    <t>Joseph</t>
  </si>
  <si>
    <t>Frye</t>
  </si>
  <si>
    <t>ORD10030</t>
  </si>
  <si>
    <t>REV20030</t>
  </si>
  <si>
    <t>CUST5161</t>
  </si>
  <si>
    <t>Alison</t>
  </si>
  <si>
    <t>Curtis</t>
  </si>
  <si>
    <t>ORD10031</t>
  </si>
  <si>
    <t>REV20031</t>
  </si>
  <si>
    <t>CUST2370</t>
  </si>
  <si>
    <t>Kimberly</t>
  </si>
  <si>
    <t>Stevenson</t>
  </si>
  <si>
    <t>ORD10032</t>
  </si>
  <si>
    <t>REV20032</t>
  </si>
  <si>
    <t>CUST4430</t>
  </si>
  <si>
    <t>Michael</t>
  </si>
  <si>
    <t>Thomas</t>
  </si>
  <si>
    <t>ORD10033</t>
  </si>
  <si>
    <t>REV20033</t>
  </si>
  <si>
    <t>CUST3021</t>
  </si>
  <si>
    <t>Mitchell</t>
  </si>
  <si>
    <t>Rogers</t>
  </si>
  <si>
    <t>ORD10034</t>
  </si>
  <si>
    <t>REV20034</t>
  </si>
  <si>
    <t>CUST1182</t>
  </si>
  <si>
    <t>John</t>
  </si>
  <si>
    <t>Jacobs</t>
  </si>
  <si>
    <t>ORD10035</t>
  </si>
  <si>
    <t>REV20035</t>
  </si>
  <si>
    <t>CUST4791</t>
  </si>
  <si>
    <t>David</t>
  </si>
  <si>
    <t>Ford</t>
  </si>
  <si>
    <t>ORD10036</t>
  </si>
  <si>
    <t>REV20036</t>
  </si>
  <si>
    <t>CUST3310</t>
  </si>
  <si>
    <t>Fernandez</t>
  </si>
  <si>
    <t>ORD10037</t>
  </si>
  <si>
    <t>REV20037</t>
  </si>
  <si>
    <t>CUST3661</t>
  </si>
  <si>
    <t>ORD10038</t>
  </si>
  <si>
    <t>REV20038</t>
  </si>
  <si>
    <t>CUST1500</t>
  </si>
  <si>
    <t>Jill</t>
  </si>
  <si>
    <t>Smith</t>
  </si>
  <si>
    <t>ORD10039</t>
  </si>
  <si>
    <t>REV20039</t>
  </si>
  <si>
    <t>CUST5684</t>
  </si>
  <si>
    <t>Kyle</t>
  </si>
  <si>
    <t>Mills</t>
  </si>
  <si>
    <t>ORD10040</t>
  </si>
  <si>
    <t>REV20040</t>
  </si>
  <si>
    <t>CUST1186</t>
  </si>
  <si>
    <t>Leroy</t>
  </si>
  <si>
    <t>Cordova</t>
  </si>
  <si>
    <t>ORD10041</t>
  </si>
  <si>
    <t>REV20041</t>
  </si>
  <si>
    <t>CUST1241</t>
  </si>
  <si>
    <t>Derrick</t>
  </si>
  <si>
    <t>Turner</t>
  </si>
  <si>
    <t>ORD10042</t>
  </si>
  <si>
    <t>REV20042</t>
  </si>
  <si>
    <t>CUST4082</t>
  </si>
  <si>
    <t>Kristi</t>
  </si>
  <si>
    <t>Jennings</t>
  </si>
  <si>
    <t>ORD10043</t>
  </si>
  <si>
    <t>REV20043</t>
  </si>
  <si>
    <t>CUST3728</t>
  </si>
  <si>
    <t>Heather</t>
  </si>
  <si>
    <t>Butler</t>
  </si>
  <si>
    <t>ORD10044</t>
  </si>
  <si>
    <t>REV20044</t>
  </si>
  <si>
    <t>CUST1742</t>
  </si>
  <si>
    <t>Catherine</t>
  </si>
  <si>
    <t>Villegas</t>
  </si>
  <si>
    <t>ORD10045</t>
  </si>
  <si>
    <t>REV20045</t>
  </si>
  <si>
    <t>CUST3349</t>
  </si>
  <si>
    <t>Travis</t>
  </si>
  <si>
    <t>Proctor</t>
  </si>
  <si>
    <t>ORD10046</t>
  </si>
  <si>
    <t>REV20046</t>
  </si>
  <si>
    <t>CUST4751</t>
  </si>
  <si>
    <t>Tyler</t>
  </si>
  <si>
    <t>Martin</t>
  </si>
  <si>
    <t>ORD10047</t>
  </si>
  <si>
    <t>REV20047</t>
  </si>
  <si>
    <t>CUST2954</t>
  </si>
  <si>
    <t>Maria</t>
  </si>
  <si>
    <t>Moore</t>
  </si>
  <si>
    <t>ORD10048</t>
  </si>
  <si>
    <t>REV20048</t>
  </si>
  <si>
    <t>CUST4905</t>
  </si>
  <si>
    <t>Betty</t>
  </si>
  <si>
    <t>Thornton</t>
  </si>
  <si>
    <t>ORD10049</t>
  </si>
  <si>
    <t>REV20049</t>
  </si>
  <si>
    <t>CUST4613</t>
  </si>
  <si>
    <t>Snyder</t>
  </si>
  <si>
    <t>ORD10050</t>
  </si>
  <si>
    <t>REV20050</t>
  </si>
  <si>
    <t>CUST1209</t>
  </si>
  <si>
    <t>Jeffrey</t>
  </si>
  <si>
    <t>Hicks</t>
  </si>
  <si>
    <t>ORD10051</t>
  </si>
  <si>
    <t>REV20051</t>
  </si>
  <si>
    <t>CUST5685</t>
  </si>
  <si>
    <t>Eugene</t>
  </si>
  <si>
    <t>Long</t>
  </si>
  <si>
    <t>ORD10052</t>
  </si>
  <si>
    <t>REV20052</t>
  </si>
  <si>
    <t>CUST2016</t>
  </si>
  <si>
    <t>Evan</t>
  </si>
  <si>
    <t>Gonzales</t>
  </si>
  <si>
    <t>ORD10053</t>
  </si>
  <si>
    <t>REV20053</t>
  </si>
  <si>
    <t>CUST5282</t>
  </si>
  <si>
    <t>Sean</t>
  </si>
  <si>
    <t>ORD10054</t>
  </si>
  <si>
    <t>REV20054</t>
  </si>
  <si>
    <t>CUST5144</t>
  </si>
  <si>
    <t>Zachary</t>
  </si>
  <si>
    <t>Johnston</t>
  </si>
  <si>
    <t>ORD10055</t>
  </si>
  <si>
    <t>REV20055</t>
  </si>
  <si>
    <t>CUST2871</t>
  </si>
  <si>
    <t>Jon</t>
  </si>
  <si>
    <t>Flynn</t>
  </si>
  <si>
    <t>ORD10056</t>
  </si>
  <si>
    <t>REV20056</t>
  </si>
  <si>
    <t>CUST4853</t>
  </si>
  <si>
    <t>Alex</t>
  </si>
  <si>
    <t>ORD10057</t>
  </si>
  <si>
    <t>REV20057</t>
  </si>
  <si>
    <t>CUST3810</t>
  </si>
  <si>
    <t>Bryce</t>
  </si>
  <si>
    <t>ORD10058</t>
  </si>
  <si>
    <t>REV20058</t>
  </si>
  <si>
    <t>CUST4294</t>
  </si>
  <si>
    <t>Sherri</t>
  </si>
  <si>
    <t>Houston</t>
  </si>
  <si>
    <t>ORD10059</t>
  </si>
  <si>
    <t>REV20059</t>
  </si>
  <si>
    <t>CUST3033</t>
  </si>
  <si>
    <t>Dawn</t>
  </si>
  <si>
    <t>Adams</t>
  </si>
  <si>
    <t>ORD10060</t>
  </si>
  <si>
    <t>REV20060</t>
  </si>
  <si>
    <t>CUST3784</t>
  </si>
  <si>
    <t>Young</t>
  </si>
  <si>
    <t>ORD10061</t>
  </si>
  <si>
    <t>REV20061</t>
  </si>
  <si>
    <t>CUST2808</t>
  </si>
  <si>
    <t>Jason</t>
  </si>
  <si>
    <t>Larson</t>
  </si>
  <si>
    <t>ORD10062</t>
  </si>
  <si>
    <t>REV20062</t>
  </si>
  <si>
    <t>CUST2357</t>
  </si>
  <si>
    <t>Morgan</t>
  </si>
  <si>
    <t>PROD114</t>
  </si>
  <si>
    <t>Yoga Mat</t>
  </si>
  <si>
    <t>ORD10063</t>
  </si>
  <si>
    <t>REV20063</t>
  </si>
  <si>
    <t>CUST2617</t>
  </si>
  <si>
    <t>Garcia</t>
  </si>
  <si>
    <t>ORD10064</t>
  </si>
  <si>
    <t>REV20064</t>
  </si>
  <si>
    <t>CUST4265</t>
  </si>
  <si>
    <t>Lewis</t>
  </si>
  <si>
    <t>ORD10065</t>
  </si>
  <si>
    <t>REV20065</t>
  </si>
  <si>
    <t>CUST3414</t>
  </si>
  <si>
    <t>ORD10066</t>
  </si>
  <si>
    <t>REV20066</t>
  </si>
  <si>
    <t>CUST3933</t>
  </si>
  <si>
    <t>Rachel</t>
  </si>
  <si>
    <t>Thompson</t>
  </si>
  <si>
    <t>ORD10067</t>
  </si>
  <si>
    <t>REV20067</t>
  </si>
  <si>
    <t>CUST3963</t>
  </si>
  <si>
    <t>Nancy</t>
  </si>
  <si>
    <t>ORD10068</t>
  </si>
  <si>
    <t>REV20068</t>
  </si>
  <si>
    <t>CUST3029</t>
  </si>
  <si>
    <t>Laura</t>
  </si>
  <si>
    <t>Lopez</t>
  </si>
  <si>
    <t>ORD10069</t>
  </si>
  <si>
    <t>REV20069</t>
  </si>
  <si>
    <t>CUST2383</t>
  </si>
  <si>
    <t>Rebecca</t>
  </si>
  <si>
    <t>ORD10070</t>
  </si>
  <si>
    <t>REV20070</t>
  </si>
  <si>
    <t>CUST1138</t>
  </si>
  <si>
    <t>Sarah</t>
  </si>
  <si>
    <t>Reilly</t>
  </si>
  <si>
    <t>ORD10071</t>
  </si>
  <si>
    <t>REV20071</t>
  </si>
  <si>
    <t>CUST4400</t>
  </si>
  <si>
    <t>Patricia</t>
  </si>
  <si>
    <t>Tanner</t>
  </si>
  <si>
    <t>ORD10072</t>
  </si>
  <si>
    <t>REV20072</t>
  </si>
  <si>
    <t>CUST1693</t>
  </si>
  <si>
    <t>Miller</t>
  </si>
  <si>
    <t>ORD10073</t>
  </si>
  <si>
    <t>REV20073</t>
  </si>
  <si>
    <t>CUST1371</t>
  </si>
  <si>
    <t>Antonio</t>
  </si>
  <si>
    <t>ORD10074</t>
  </si>
  <si>
    <t>REV20074</t>
  </si>
  <si>
    <t>CUST5445</t>
  </si>
  <si>
    <t>Wilson</t>
  </si>
  <si>
    <t>ORD10075</t>
  </si>
  <si>
    <t>REV20075</t>
  </si>
  <si>
    <t>CUST1539</t>
  </si>
  <si>
    <t>Cheryl</t>
  </si>
  <si>
    <t>Mccarthy</t>
  </si>
  <si>
    <t>ORD10076</t>
  </si>
  <si>
    <t>REV20076</t>
  </si>
  <si>
    <t>CUST1892</t>
  </si>
  <si>
    <t>Renee</t>
  </si>
  <si>
    <t>Rivers</t>
  </si>
  <si>
    <t>ORD10077</t>
  </si>
  <si>
    <t>REV20077</t>
  </si>
  <si>
    <t>CUST5088</t>
  </si>
  <si>
    <t>Dean</t>
  </si>
  <si>
    <t>Clark</t>
  </si>
  <si>
    <t>ORD10078</t>
  </si>
  <si>
    <t>REV20078</t>
  </si>
  <si>
    <t>CUST3422</t>
  </si>
  <si>
    <t>Stevens</t>
  </si>
  <si>
    <t>ORD10079</t>
  </si>
  <si>
    <t>REV20079</t>
  </si>
  <si>
    <t>CUST2079</t>
  </si>
  <si>
    <t>Alexander</t>
  </si>
  <si>
    <t>Baker</t>
  </si>
  <si>
    <t>ORD10080</t>
  </si>
  <si>
    <t>REV20080</t>
  </si>
  <si>
    <t>CUST1624</t>
  </si>
  <si>
    <t>Villa</t>
  </si>
  <si>
    <t>ORD10081</t>
  </si>
  <si>
    <t>REV20081</t>
  </si>
  <si>
    <t>CUST4048</t>
  </si>
  <si>
    <t>Shelia</t>
  </si>
  <si>
    <t>Juarez</t>
  </si>
  <si>
    <t>ORD10082</t>
  </si>
  <si>
    <t>REV20082</t>
  </si>
  <si>
    <t>CUST2089</t>
  </si>
  <si>
    <t>Carrie</t>
  </si>
  <si>
    <t>Myers</t>
  </si>
  <si>
    <t>ORD10083</t>
  </si>
  <si>
    <t>REV20083</t>
  </si>
  <si>
    <t>CUST4354</t>
  </si>
  <si>
    <t>Kristin</t>
  </si>
  <si>
    <t>Silva</t>
  </si>
  <si>
    <t>ORD10084</t>
  </si>
  <si>
    <t>REV20084</t>
  </si>
  <si>
    <t>CUST5300</t>
  </si>
  <si>
    <t>Kerr</t>
  </si>
  <si>
    <t>ORD10085</t>
  </si>
  <si>
    <t>REV20085</t>
  </si>
  <si>
    <t>CUST3660</t>
  </si>
  <si>
    <t>Christina</t>
  </si>
  <si>
    <t>Christensen</t>
  </si>
  <si>
    <t>ORD10086</t>
  </si>
  <si>
    <t>REV20086</t>
  </si>
  <si>
    <t>CUST5297</t>
  </si>
  <si>
    <t>Tiffany</t>
  </si>
  <si>
    <t>Hatfield</t>
  </si>
  <si>
    <t>ORD10087</t>
  </si>
  <si>
    <t>REV20087</t>
  </si>
  <si>
    <t>CUST4458</t>
  </si>
  <si>
    <t>Romero</t>
  </si>
  <si>
    <t>ORD10088</t>
  </si>
  <si>
    <t>REV20088</t>
  </si>
  <si>
    <t>CUST2896</t>
  </si>
  <si>
    <t>ORD10089</t>
  </si>
  <si>
    <t>REV20089</t>
  </si>
  <si>
    <t>CUST3739</t>
  </si>
  <si>
    <t>Brandon</t>
  </si>
  <si>
    <t>ORD10090</t>
  </si>
  <si>
    <t>REV20090</t>
  </si>
  <si>
    <t>CUST1832</t>
  </si>
  <si>
    <t>Lisa</t>
  </si>
  <si>
    <t>Reese</t>
  </si>
  <si>
    <t>ORD10091</t>
  </si>
  <si>
    <t>REV20091</t>
  </si>
  <si>
    <t>CUST1647</t>
  </si>
  <si>
    <t>Kent</t>
  </si>
  <si>
    <t>Kelley</t>
  </si>
  <si>
    <t>ORD10092</t>
  </si>
  <si>
    <t>REV20092</t>
  </si>
  <si>
    <t>CUST1807</t>
  </si>
  <si>
    <t>Howard</t>
  </si>
  <si>
    <t>Mason</t>
  </si>
  <si>
    <t>ORD10093</t>
  </si>
  <si>
    <t>REV20093</t>
  </si>
  <si>
    <t>CUST4296</t>
  </si>
  <si>
    <t>Jeremy</t>
  </si>
  <si>
    <t>Summers</t>
  </si>
  <si>
    <t>ORD10094</t>
  </si>
  <si>
    <t>REV20094</t>
  </si>
  <si>
    <t>CUST1254</t>
  </si>
  <si>
    <t>William</t>
  </si>
  <si>
    <t>Giles</t>
  </si>
  <si>
    <t>ORD10095</t>
  </si>
  <si>
    <t>REV20095</t>
  </si>
  <si>
    <t>CUST1033</t>
  </si>
  <si>
    <t>Anderson</t>
  </si>
  <si>
    <t>ORD10096</t>
  </si>
  <si>
    <t>REV20096</t>
  </si>
  <si>
    <t>CUST1698</t>
  </si>
  <si>
    <t>Boyd</t>
  </si>
  <si>
    <t>ORD10097</t>
  </si>
  <si>
    <t>REV20097</t>
  </si>
  <si>
    <t>CUST2386</t>
  </si>
  <si>
    <t>Howell</t>
  </si>
  <si>
    <t>ORD10098</t>
  </si>
  <si>
    <t>REV20098</t>
  </si>
  <si>
    <t>CUST3511</t>
  </si>
  <si>
    <t>Campbell</t>
  </si>
  <si>
    <t>ORD10099</t>
  </si>
  <si>
    <t>REV20099</t>
  </si>
  <si>
    <t>CUST4247</t>
  </si>
  <si>
    <t>Dustin</t>
  </si>
  <si>
    <t>Perry</t>
  </si>
  <si>
    <t>ORD10100</t>
  </si>
  <si>
    <t>REV20100</t>
  </si>
  <si>
    <t>CUST1711</t>
  </si>
  <si>
    <t>Joann</t>
  </si>
  <si>
    <t>ORD10101</t>
  </si>
  <si>
    <t>REV20101</t>
  </si>
  <si>
    <t>CUST4202</t>
  </si>
  <si>
    <t>Mark</t>
  </si>
  <si>
    <t>ORD10102</t>
  </si>
  <si>
    <t>REV20102</t>
  </si>
  <si>
    <t>CUST2644</t>
  </si>
  <si>
    <t>April</t>
  </si>
  <si>
    <t>Lee</t>
  </si>
  <si>
    <t>ORD10103</t>
  </si>
  <si>
    <t>REV20103</t>
  </si>
  <si>
    <t>CUST4536</t>
  </si>
  <si>
    <t>Mathews</t>
  </si>
  <si>
    <t>ORD10104</t>
  </si>
  <si>
    <t>REV20104</t>
  </si>
  <si>
    <t>CUST4165</t>
  </si>
  <si>
    <t>Contreras</t>
  </si>
  <si>
    <t>ORD10105</t>
  </si>
  <si>
    <t>REV20105</t>
  </si>
  <si>
    <t>CUST1925</t>
  </si>
  <si>
    <t>Hardy</t>
  </si>
  <si>
    <t>ORD10106</t>
  </si>
  <si>
    <t>REV20106</t>
  </si>
  <si>
    <t>CUST4417</t>
  </si>
  <si>
    <t>Brenda</t>
  </si>
  <si>
    <t>Duke</t>
  </si>
  <si>
    <t>ORD10107</t>
  </si>
  <si>
    <t>REV20107</t>
  </si>
  <si>
    <t>CUST2226</t>
  </si>
  <si>
    <t>Desiree</t>
  </si>
  <si>
    <t>Walton</t>
  </si>
  <si>
    <t>ORD10108</t>
  </si>
  <si>
    <t>REV20108</t>
  </si>
  <si>
    <t>CUST3865</t>
  </si>
  <si>
    <t>Figueroa</t>
  </si>
  <si>
    <t>ORD10109</t>
  </si>
  <si>
    <t>REV20109</t>
  </si>
  <si>
    <t>CUST4945</t>
  </si>
  <si>
    <t>Christine</t>
  </si>
  <si>
    <t>Barton</t>
  </si>
  <si>
    <t>ORD10110</t>
  </si>
  <si>
    <t>REV20110</t>
  </si>
  <si>
    <t>CUST2427</t>
  </si>
  <si>
    <t>ORD10111</t>
  </si>
  <si>
    <t>REV20111</t>
  </si>
  <si>
    <t>CUST4196</t>
  </si>
  <si>
    <t>ORD10112</t>
  </si>
  <si>
    <t>REV20112</t>
  </si>
  <si>
    <t>CUST3804</t>
  </si>
  <si>
    <t>Herrera</t>
  </si>
  <si>
    <t>ORD10113</t>
  </si>
  <si>
    <t>REV20113</t>
  </si>
  <si>
    <t>CUST4589</t>
  </si>
  <si>
    <t>Colleen</t>
  </si>
  <si>
    <t>ORD10114</t>
  </si>
  <si>
    <t>REV20114</t>
  </si>
  <si>
    <t>CUST4582</t>
  </si>
  <si>
    <t>Melanie</t>
  </si>
  <si>
    <t>Williams</t>
  </si>
  <si>
    <t>ORD10115</t>
  </si>
  <si>
    <t>REV20115</t>
  </si>
  <si>
    <t>CUST5308</t>
  </si>
  <si>
    <t>Harold</t>
  </si>
  <si>
    <t>Ruiz</t>
  </si>
  <si>
    <t>ORD10116</t>
  </si>
  <si>
    <t>REV20116</t>
  </si>
  <si>
    <t>CUST5920</t>
  </si>
  <si>
    <t>Paul</t>
  </si>
  <si>
    <t>ORD10117</t>
  </si>
  <si>
    <t>REV20117</t>
  </si>
  <si>
    <t>CUST5795</t>
  </si>
  <si>
    <t>Shepard</t>
  </si>
  <si>
    <t>ORD10118</t>
  </si>
  <si>
    <t>REV20118</t>
  </si>
  <si>
    <t>CUST1585</t>
  </si>
  <si>
    <t>Amber</t>
  </si>
  <si>
    <t>ORD10119</t>
  </si>
  <si>
    <t>REV20119</t>
  </si>
  <si>
    <t>CUST4058</t>
  </si>
  <si>
    <t>Morales</t>
  </si>
  <si>
    <t>ORD10120</t>
  </si>
  <si>
    <t>REV20120</t>
  </si>
  <si>
    <t>CUST1287</t>
  </si>
  <si>
    <t>Burns</t>
  </si>
  <si>
    <t>ORD10121</t>
  </si>
  <si>
    <t>REV20121</t>
  </si>
  <si>
    <t>CUST3404</t>
  </si>
  <si>
    <t>Hale</t>
  </si>
  <si>
    <t>ORD10122</t>
  </si>
  <si>
    <t>REV20122</t>
  </si>
  <si>
    <t>CUST4226</t>
  </si>
  <si>
    <t>Samantha</t>
  </si>
  <si>
    <t>Heath</t>
  </si>
  <si>
    <t>ORD10123</t>
  </si>
  <si>
    <t>REV20123</t>
  </si>
  <si>
    <t>CUST5542</t>
  </si>
  <si>
    <t>Matthew</t>
  </si>
  <si>
    <t>Goodwin</t>
  </si>
  <si>
    <t>ORD10124</t>
  </si>
  <si>
    <t>REV20124</t>
  </si>
  <si>
    <t>CUST4004</t>
  </si>
  <si>
    <t>Wang</t>
  </si>
  <si>
    <t>ORD10125</t>
  </si>
  <si>
    <t>REV20125</t>
  </si>
  <si>
    <t>CUST1197</t>
  </si>
  <si>
    <t>Angela</t>
  </si>
  <si>
    <t>ORD10126</t>
  </si>
  <si>
    <t>REV20126</t>
  </si>
  <si>
    <t>CUST4677</t>
  </si>
  <si>
    <t>Brian</t>
  </si>
  <si>
    <t>Morris</t>
  </si>
  <si>
    <t>ORD10127</t>
  </si>
  <si>
    <t>REV20127</t>
  </si>
  <si>
    <t>CUST4076</t>
  </si>
  <si>
    <t>Rocha</t>
  </si>
  <si>
    <t>ORD10128</t>
  </si>
  <si>
    <t>REV20128</t>
  </si>
  <si>
    <t>CUST4734</t>
  </si>
  <si>
    <t>Sydney</t>
  </si>
  <si>
    <t>Barker</t>
  </si>
  <si>
    <t>ORD10129</t>
  </si>
  <si>
    <t>REV20129</t>
  </si>
  <si>
    <t>CUST2380</t>
  </si>
  <si>
    <t>Bonilla</t>
  </si>
  <si>
    <t>ORD10130</t>
  </si>
  <si>
    <t>REV20130</t>
  </si>
  <si>
    <t>CUST2688</t>
  </si>
  <si>
    <t>Taylor</t>
  </si>
  <si>
    <t>ORD10131</t>
  </si>
  <si>
    <t>REV20131</t>
  </si>
  <si>
    <t>CUST4943</t>
  </si>
  <si>
    <t>ORD10132</t>
  </si>
  <si>
    <t>REV20132</t>
  </si>
  <si>
    <t>CUST1648</t>
  </si>
  <si>
    <t>Ann</t>
  </si>
  <si>
    <t>Marshall</t>
  </si>
  <si>
    <t>ORD10133</t>
  </si>
  <si>
    <t>REV20133</t>
  </si>
  <si>
    <t>CUST1340</t>
  </si>
  <si>
    <t>James</t>
  </si>
  <si>
    <t>Jones</t>
  </si>
  <si>
    <t>ORD10134</t>
  </si>
  <si>
    <t>REV20134</t>
  </si>
  <si>
    <t>CUST4603</t>
  </si>
  <si>
    <t>Rush</t>
  </si>
  <si>
    <t>ORD10135</t>
  </si>
  <si>
    <t>REV20135</t>
  </si>
  <si>
    <t>CUST4267</t>
  </si>
  <si>
    <t>Bradley</t>
  </si>
  <si>
    <t>ORD10136</t>
  </si>
  <si>
    <t>REV20136</t>
  </si>
  <si>
    <t>CUST1974</t>
  </si>
  <si>
    <t>George</t>
  </si>
  <si>
    <t>ORD10137</t>
  </si>
  <si>
    <t>REV20137</t>
  </si>
  <si>
    <t>CUST5305</t>
  </si>
  <si>
    <t>Julia</t>
  </si>
  <si>
    <t>ORD10138</t>
  </si>
  <si>
    <t>REV20138</t>
  </si>
  <si>
    <t>CUST4964</t>
  </si>
  <si>
    <t>ORD10139</t>
  </si>
  <si>
    <t>REV20139</t>
  </si>
  <si>
    <t>CUST4916</t>
  </si>
  <si>
    <t>Alfred</t>
  </si>
  <si>
    <t>Wade</t>
  </si>
  <si>
    <t>ORD10140</t>
  </si>
  <si>
    <t>REV20140</t>
  </si>
  <si>
    <t>CUST2328</t>
  </si>
  <si>
    <t>Castro</t>
  </si>
  <si>
    <t>ORD10141</t>
  </si>
  <si>
    <t>REV20141</t>
  </si>
  <si>
    <t>CUST1192</t>
  </si>
  <si>
    <t>Selena</t>
  </si>
  <si>
    <t>ORD10142</t>
  </si>
  <si>
    <t>REV20142</t>
  </si>
  <si>
    <t>CUST5839</t>
  </si>
  <si>
    <t>Owens</t>
  </si>
  <si>
    <t>ORD10143</t>
  </si>
  <si>
    <t>REV20143</t>
  </si>
  <si>
    <t>CUST4245</t>
  </si>
  <si>
    <t>Evans</t>
  </si>
  <si>
    <t>ORD10144</t>
  </si>
  <si>
    <t>REV20144</t>
  </si>
  <si>
    <t>CUST4244</t>
  </si>
  <si>
    <t>Scott</t>
  </si>
  <si>
    <t>ORD10145</t>
  </si>
  <si>
    <t>REV20145</t>
  </si>
  <si>
    <t>CUST4733</t>
  </si>
  <si>
    <t>Stephanie</t>
  </si>
  <si>
    <t>ORD10146</t>
  </si>
  <si>
    <t>REV20146</t>
  </si>
  <si>
    <t>CUST2820</t>
  </si>
  <si>
    <t>ORD10147</t>
  </si>
  <si>
    <t>REV20147</t>
  </si>
  <si>
    <t>CUST5014</t>
  </si>
  <si>
    <t>Mcmahon</t>
  </si>
  <si>
    <t>ORD10148</t>
  </si>
  <si>
    <t>REV20148</t>
  </si>
  <si>
    <t>CUST1716</t>
  </si>
  <si>
    <t>Sabrina</t>
  </si>
  <si>
    <t>ORD10149</t>
  </si>
  <si>
    <t>REV20149</t>
  </si>
  <si>
    <t>CUST1987</t>
  </si>
  <si>
    <t>Rollins</t>
  </si>
  <si>
    <t>ORD10150</t>
  </si>
  <si>
    <t>REV20150</t>
  </si>
  <si>
    <t>CUST4033</t>
  </si>
  <si>
    <t>Emily</t>
  </si>
  <si>
    <t>ORD10151</t>
  </si>
  <si>
    <t>REV20151</t>
  </si>
  <si>
    <t>CUST1292</t>
  </si>
  <si>
    <t>Crawford</t>
  </si>
  <si>
    <t>ORD10152</t>
  </si>
  <si>
    <t>REV20152</t>
  </si>
  <si>
    <t>CUST1200</t>
  </si>
  <si>
    <t>Webb</t>
  </si>
  <si>
    <t>ORD10153</t>
  </si>
  <si>
    <t>REV20153</t>
  </si>
  <si>
    <t>CUST5230</t>
  </si>
  <si>
    <t>Mora</t>
  </si>
  <si>
    <t>ORD10154</t>
  </si>
  <si>
    <t>REV20154</t>
  </si>
  <si>
    <t>CUST5498</t>
  </si>
  <si>
    <t>Velazquez</t>
  </si>
  <si>
    <t>ORD10155</t>
  </si>
  <si>
    <t>REV20155</t>
  </si>
  <si>
    <t>CUST3570</t>
  </si>
  <si>
    <t>Katherine</t>
  </si>
  <si>
    <t>ORD10156</t>
  </si>
  <si>
    <t>REV20156</t>
  </si>
  <si>
    <t>CUST3430</t>
  </si>
  <si>
    <t>Horne</t>
  </si>
  <si>
    <t>ORD10157</t>
  </si>
  <si>
    <t>REV20157</t>
  </si>
  <si>
    <t>CUST1422</t>
  </si>
  <si>
    <t>ORD10158</t>
  </si>
  <si>
    <t>REV20158</t>
  </si>
  <si>
    <t>CUST3247</t>
  </si>
  <si>
    <t>Angel</t>
  </si>
  <si>
    <t>Reyes</t>
  </si>
  <si>
    <t>ORD10159</t>
  </si>
  <si>
    <t>REV20159</t>
  </si>
  <si>
    <t>CUST1148</t>
  </si>
  <si>
    <t>Chaney</t>
  </si>
  <si>
    <t>ORD10160</t>
  </si>
  <si>
    <t>REV20160</t>
  </si>
  <si>
    <t>CUST4993</t>
  </si>
  <si>
    <t>Brittany</t>
  </si>
  <si>
    <t>ORD10161</t>
  </si>
  <si>
    <t>REV20161</t>
  </si>
  <si>
    <t>CUST5481</t>
  </si>
  <si>
    <t>Robinson</t>
  </si>
  <si>
    <t>ORD10162</t>
  </si>
  <si>
    <t>REV20162</t>
  </si>
  <si>
    <t>CUST3163</t>
  </si>
  <si>
    <t>Christian</t>
  </si>
  <si>
    <t>ORD10163</t>
  </si>
  <si>
    <t>REV20163</t>
  </si>
  <si>
    <t>CUST2223</t>
  </si>
  <si>
    <t>ORD10164</t>
  </si>
  <si>
    <t>REV20164</t>
  </si>
  <si>
    <t>CUST3450</t>
  </si>
  <si>
    <t>Trevor</t>
  </si>
  <si>
    <t>Richardson</t>
  </si>
  <si>
    <t>ORD10165</t>
  </si>
  <si>
    <t>REV20165</t>
  </si>
  <si>
    <t>CUST5229</t>
  </si>
  <si>
    <t>Becky</t>
  </si>
  <si>
    <t>Newman</t>
  </si>
  <si>
    <t>ORD10166</t>
  </si>
  <si>
    <t>REV20166</t>
  </si>
  <si>
    <t>CUST4120</t>
  </si>
  <si>
    <t>ORD10167</t>
  </si>
  <si>
    <t>REV20167</t>
  </si>
  <si>
    <t>CUST3343</t>
  </si>
  <si>
    <t>ORD10168</t>
  </si>
  <si>
    <t>REV20168</t>
  </si>
  <si>
    <t>CUST5255</t>
  </si>
  <si>
    <t>Marc</t>
  </si>
  <si>
    <t>Cunningham</t>
  </si>
  <si>
    <t>ORD10169</t>
  </si>
  <si>
    <t>REV20169</t>
  </si>
  <si>
    <t>CUST1552</t>
  </si>
  <si>
    <t>Chad</t>
  </si>
  <si>
    <t>Mclaughlin</t>
  </si>
  <si>
    <t>ORD10170</t>
  </si>
  <si>
    <t>REV20170</t>
  </si>
  <si>
    <t>CUST5599</t>
  </si>
  <si>
    <t>Kristen</t>
  </si>
  <si>
    <t>ORD10171</t>
  </si>
  <si>
    <t>REV20171</t>
  </si>
  <si>
    <t>CUST3400</t>
  </si>
  <si>
    <t>ORD10172</t>
  </si>
  <si>
    <t>REV20172</t>
  </si>
  <si>
    <t>CUST4387</t>
  </si>
  <si>
    <t>Nathan</t>
  </si>
  <si>
    <t>Lawson</t>
  </si>
  <si>
    <t>ORD10173</t>
  </si>
  <si>
    <t>REV20173</t>
  </si>
  <si>
    <t>CUST1562</t>
  </si>
  <si>
    <t>Debbie</t>
  </si>
  <si>
    <t>Lyons</t>
  </si>
  <si>
    <t>ORD10174</t>
  </si>
  <si>
    <t>REV20174</t>
  </si>
  <si>
    <t>CUST5652</t>
  </si>
  <si>
    <t>Jimmy</t>
  </si>
  <si>
    <t>Wallace</t>
  </si>
  <si>
    <t>ORD10175</t>
  </si>
  <si>
    <t>REV20175</t>
  </si>
  <si>
    <t>CUST5448</t>
  </si>
  <si>
    <t>Caroline</t>
  </si>
  <si>
    <t>Gonzalez</t>
  </si>
  <si>
    <t>ORD10176</t>
  </si>
  <si>
    <t>REV20176</t>
  </si>
  <si>
    <t>CUST5125</t>
  </si>
  <si>
    <t>Briana</t>
  </si>
  <si>
    <t>Hernandez</t>
  </si>
  <si>
    <t>ORD10177</t>
  </si>
  <si>
    <t>REV20177</t>
  </si>
  <si>
    <t>CUST4573</t>
  </si>
  <si>
    <t>Kathryn</t>
  </si>
  <si>
    <t>Cole</t>
  </si>
  <si>
    <t>ORD10178</t>
  </si>
  <si>
    <t>REV20178</t>
  </si>
  <si>
    <t>CUST2946</t>
  </si>
  <si>
    <t>Mathew</t>
  </si>
  <si>
    <t>Austin</t>
  </si>
  <si>
    <t>ORD10179</t>
  </si>
  <si>
    <t>REV20179</t>
  </si>
  <si>
    <t>ORD10180</t>
  </si>
  <si>
    <t>REV20180</t>
  </si>
  <si>
    <t>CUST3372</t>
  </si>
  <si>
    <t>Troy</t>
  </si>
  <si>
    <t>Perez</t>
  </si>
  <si>
    <t>ORD10181</t>
  </si>
  <si>
    <t>REV20181</t>
  </si>
  <si>
    <t>CUST5534</t>
  </si>
  <si>
    <t>Russell</t>
  </si>
  <si>
    <t>ORD10182</t>
  </si>
  <si>
    <t>REV20182</t>
  </si>
  <si>
    <t>CUST5286</t>
  </si>
  <si>
    <t>Bridget</t>
  </si>
  <si>
    <t>Bernard</t>
  </si>
  <si>
    <t>ORD10183</t>
  </si>
  <si>
    <t>REV20183</t>
  </si>
  <si>
    <t>CUST4941</t>
  </si>
  <si>
    <t>Janice</t>
  </si>
  <si>
    <t>Ramos</t>
  </si>
  <si>
    <t>ORD10184</t>
  </si>
  <si>
    <t>REV20184</t>
  </si>
  <si>
    <t>CUST5175</t>
  </si>
  <si>
    <t>Karen</t>
  </si>
  <si>
    <t>ORD10185</t>
  </si>
  <si>
    <t>REV20185</t>
  </si>
  <si>
    <t>CUST2193</t>
  </si>
  <si>
    <t>Nicholas</t>
  </si>
  <si>
    <t>ORD10186</t>
  </si>
  <si>
    <t>REV20186</t>
  </si>
  <si>
    <t>CUST2784</t>
  </si>
  <si>
    <t>Sierra</t>
  </si>
  <si>
    <t>Bennett</t>
  </si>
  <si>
    <t>ORD10187</t>
  </si>
  <si>
    <t>REV20187</t>
  </si>
  <si>
    <t>CUST3466</t>
  </si>
  <si>
    <t>Candice</t>
  </si>
  <si>
    <t>Oconnor</t>
  </si>
  <si>
    <t>ORD10188</t>
  </si>
  <si>
    <t>REV20188</t>
  </si>
  <si>
    <t>CUST4591</t>
  </si>
  <si>
    <t>Phillip</t>
  </si>
  <si>
    <t>Collins</t>
  </si>
  <si>
    <t>ORD10189</t>
  </si>
  <si>
    <t>REV20189</t>
  </si>
  <si>
    <t>CUST3835</t>
  </si>
  <si>
    <t>Kevin</t>
  </si>
  <si>
    <t>ORD10190</t>
  </si>
  <si>
    <t>REV20190</t>
  </si>
  <si>
    <t>CUST2840</t>
  </si>
  <si>
    <t>Cody</t>
  </si>
  <si>
    <t>ORD10191</t>
  </si>
  <si>
    <t>REV20191</t>
  </si>
  <si>
    <t>CUST4438</t>
  </si>
  <si>
    <t>ORD10192</t>
  </si>
  <si>
    <t>REV20192</t>
  </si>
  <si>
    <t>CUST4442</t>
  </si>
  <si>
    <t>ORD10193</t>
  </si>
  <si>
    <t>REV20193</t>
  </si>
  <si>
    <t>CUST2982</t>
  </si>
  <si>
    <t>ORD10194</t>
  </si>
  <si>
    <t>REV20194</t>
  </si>
  <si>
    <t>CUST1710</t>
  </si>
  <si>
    <t>Villarreal</t>
  </si>
  <si>
    <t>ORD10195</t>
  </si>
  <si>
    <t>REV20195</t>
  </si>
  <si>
    <t>CUST4662</t>
  </si>
  <si>
    <t>Jeanette</t>
  </si>
  <si>
    <t>ORD10196</t>
  </si>
  <si>
    <t>REV20196</t>
  </si>
  <si>
    <t>CUST5602</t>
  </si>
  <si>
    <t>ORD10197</t>
  </si>
  <si>
    <t>REV20197</t>
  </si>
  <si>
    <t>CUST5363</t>
  </si>
  <si>
    <t>Blake</t>
  </si>
  <si>
    <t>Clay</t>
  </si>
  <si>
    <t>ORD10198</t>
  </si>
  <si>
    <t>REV20198</t>
  </si>
  <si>
    <t>CUST5530</t>
  </si>
  <si>
    <t>ORD10199</t>
  </si>
  <si>
    <t>REV20199</t>
  </si>
  <si>
    <t>CUST5616</t>
  </si>
  <si>
    <t>Sara</t>
  </si>
  <si>
    <t>Krause</t>
  </si>
  <si>
    <t>ORD10200</t>
  </si>
  <si>
    <t>REV20200</t>
  </si>
  <si>
    <t>CUST4600</t>
  </si>
  <si>
    <t>Matthews</t>
  </si>
  <si>
    <t>ORD10201</t>
  </si>
  <si>
    <t>REV20201</t>
  </si>
  <si>
    <t>CUST3934</t>
  </si>
  <si>
    <t>Gaines</t>
  </si>
  <si>
    <t>ORD10202</t>
  </si>
  <si>
    <t>REV20202</t>
  </si>
  <si>
    <t>ORD10203</t>
  </si>
  <si>
    <t>REV20203</t>
  </si>
  <si>
    <t>CUST3190</t>
  </si>
  <si>
    <t>Chambers</t>
  </si>
  <si>
    <t>ORD10204</t>
  </si>
  <si>
    <t>REV20204</t>
  </si>
  <si>
    <t>CUST3490</t>
  </si>
  <si>
    <t>Robbins</t>
  </si>
  <si>
    <t>ORD10205</t>
  </si>
  <si>
    <t>REV20205</t>
  </si>
  <si>
    <t>CUST1558</t>
  </si>
  <si>
    <t>Zoe</t>
  </si>
  <si>
    <t>ORD10206</t>
  </si>
  <si>
    <t>REV20206</t>
  </si>
  <si>
    <t>CUST5416</t>
  </si>
  <si>
    <t>ORD10207</t>
  </si>
  <si>
    <t>REV20207</t>
  </si>
  <si>
    <t>CUST2812</t>
  </si>
  <si>
    <t>Herring</t>
  </si>
  <si>
    <t>ORD10208</t>
  </si>
  <si>
    <t>REV20208</t>
  </si>
  <si>
    <t>CUST3492</t>
  </si>
  <si>
    <t>ORD10209</t>
  </si>
  <si>
    <t>REV20209</t>
  </si>
  <si>
    <t>CUST2367</t>
  </si>
  <si>
    <t>ORD10210</t>
  </si>
  <si>
    <t>REV20210</t>
  </si>
  <si>
    <t>CUST2702</t>
  </si>
  <si>
    <t>Carter</t>
  </si>
  <si>
    <t>ORD10211</t>
  </si>
  <si>
    <t>REV20211</t>
  </si>
  <si>
    <t>CUST5639</t>
  </si>
  <si>
    <t>Bruce</t>
  </si>
  <si>
    <t>Castillo</t>
  </si>
  <si>
    <t>ORD10212</t>
  </si>
  <si>
    <t>REV20212</t>
  </si>
  <si>
    <t>CUST4161</t>
  </si>
  <si>
    <t>Holly</t>
  </si>
  <si>
    <t>ORD10213</t>
  </si>
  <si>
    <t>REV20213</t>
  </si>
  <si>
    <t>CUST5048</t>
  </si>
  <si>
    <t>Cynthia</t>
  </si>
  <si>
    <t>ORD10214</t>
  </si>
  <si>
    <t>REV20214</t>
  </si>
  <si>
    <t>CUST1907</t>
  </si>
  <si>
    <t>Ralph</t>
  </si>
  <si>
    <t>ORD10215</t>
  </si>
  <si>
    <t>REV20215</t>
  </si>
  <si>
    <t>CUST3149</t>
  </si>
  <si>
    <t>ORD10216</t>
  </si>
  <si>
    <t>REV20216</t>
  </si>
  <si>
    <t>CUST4951</t>
  </si>
  <si>
    <t>ORD10217</t>
  </si>
  <si>
    <t>REV20217</t>
  </si>
  <si>
    <t>CUST3317</t>
  </si>
  <si>
    <t>Ashley</t>
  </si>
  <si>
    <t>Bridges</t>
  </si>
  <si>
    <t>ORD10218</t>
  </si>
  <si>
    <t>REV20218</t>
  </si>
  <si>
    <t>CUST1776</t>
  </si>
  <si>
    <t>Darlene</t>
  </si>
  <si>
    <t>Galvan</t>
  </si>
  <si>
    <t>ORD10219</t>
  </si>
  <si>
    <t>REV20219</t>
  </si>
  <si>
    <t>CUST2634</t>
  </si>
  <si>
    <t>ORD10220</t>
  </si>
  <si>
    <t>REV20220</t>
  </si>
  <si>
    <t>CUST2081</t>
  </si>
  <si>
    <t>Kathleen</t>
  </si>
  <si>
    <t>ORD10221</t>
  </si>
  <si>
    <t>REV20221</t>
  </si>
  <si>
    <t>CUST1379</t>
  </si>
  <si>
    <t>Jackson</t>
  </si>
  <si>
    <t>ORD10222</t>
  </si>
  <si>
    <t>REV20222</t>
  </si>
  <si>
    <t>CUST5727</t>
  </si>
  <si>
    <t>Medina</t>
  </si>
  <si>
    <t>ORD10223</t>
  </si>
  <si>
    <t>REV20223</t>
  </si>
  <si>
    <t>CUST1654</t>
  </si>
  <si>
    <t>ORD10224</t>
  </si>
  <si>
    <t>REV20224</t>
  </si>
  <si>
    <t>CUST5054</t>
  </si>
  <si>
    <t>Mann</t>
  </si>
  <si>
    <t>ORD10225</t>
  </si>
  <si>
    <t>REV20225</t>
  </si>
  <si>
    <t>CUST2263</t>
  </si>
  <si>
    <t>Chloe</t>
  </si>
  <si>
    <t>Hunt</t>
  </si>
  <si>
    <t>ORD10226</t>
  </si>
  <si>
    <t>REV20226</t>
  </si>
  <si>
    <t>CUST5922</t>
  </si>
  <si>
    <t>ORD10227</t>
  </si>
  <si>
    <t>REV20227</t>
  </si>
  <si>
    <t>CUST5769</t>
  </si>
  <si>
    <t>Donna</t>
  </si>
  <si>
    <t>ORD10228</t>
  </si>
  <si>
    <t>REV20228</t>
  </si>
  <si>
    <t>CUST1948</t>
  </si>
  <si>
    <t>Erika</t>
  </si>
  <si>
    <t>ORD10229</t>
  </si>
  <si>
    <t>REV20229</t>
  </si>
  <si>
    <t>CUST3153</t>
  </si>
  <si>
    <t>Golden</t>
  </si>
  <si>
    <t>ORD10230</t>
  </si>
  <si>
    <t>REV20230</t>
  </si>
  <si>
    <t>CUST2188</t>
  </si>
  <si>
    <t>ORD10231</t>
  </si>
  <si>
    <t>REV20231</t>
  </si>
  <si>
    <t>CUST2162</t>
  </si>
  <si>
    <t>Ross</t>
  </si>
  <si>
    <t>ORD10232</t>
  </si>
  <si>
    <t>REV20232</t>
  </si>
  <si>
    <t>CUST3181</t>
  </si>
  <si>
    <t>Tamara</t>
  </si>
  <si>
    <t>Willis</t>
  </si>
  <si>
    <t>ORD10233</t>
  </si>
  <si>
    <t>REV20233</t>
  </si>
  <si>
    <t>CUST1011</t>
  </si>
  <si>
    <t>Hannah</t>
  </si>
  <si>
    <t>Santos</t>
  </si>
  <si>
    <t>ORD10234</t>
  </si>
  <si>
    <t>REV20234</t>
  </si>
  <si>
    <t>CUST1587</t>
  </si>
  <si>
    <t>Savage</t>
  </si>
  <si>
    <t>ORD10235</t>
  </si>
  <si>
    <t>REV20235</t>
  </si>
  <si>
    <t>CUST3656</t>
  </si>
  <si>
    <t>Ramsey</t>
  </si>
  <si>
    <t>ORD10236</t>
  </si>
  <si>
    <t>REV20236</t>
  </si>
  <si>
    <t>CUST1366</t>
  </si>
  <si>
    <t>ORD10237</t>
  </si>
  <si>
    <t>REV20237</t>
  </si>
  <si>
    <t>CUST2406</t>
  </si>
  <si>
    <t>Carol</t>
  </si>
  <si>
    <t>ORD10238</t>
  </si>
  <si>
    <t>REV20238</t>
  </si>
  <si>
    <t>CUST2944</t>
  </si>
  <si>
    <t>Cristina</t>
  </si>
  <si>
    <t>ORD10239</t>
  </si>
  <si>
    <t>REV20239</t>
  </si>
  <si>
    <t>CUST2640</t>
  </si>
  <si>
    <t>Gabrielle</t>
  </si>
  <si>
    <t>Lynn</t>
  </si>
  <si>
    <t>ORD10240</t>
  </si>
  <si>
    <t>REV20240</t>
  </si>
  <si>
    <t>CUST5457</t>
  </si>
  <si>
    <t>Barry</t>
  </si>
  <si>
    <t>Weaver</t>
  </si>
  <si>
    <t>ORD10241</t>
  </si>
  <si>
    <t>REV20241</t>
  </si>
  <si>
    <t>CUST1395</t>
  </si>
  <si>
    <t>Flores</t>
  </si>
  <si>
    <t>ORD10242</t>
  </si>
  <si>
    <t>REV20242</t>
  </si>
  <si>
    <t>CUST5595</t>
  </si>
  <si>
    <t>Fritz</t>
  </si>
  <si>
    <t>ORD10243</t>
  </si>
  <si>
    <t>REV20243</t>
  </si>
  <si>
    <t>CUST2500</t>
  </si>
  <si>
    <t>ORD10244</t>
  </si>
  <si>
    <t>REV20244</t>
  </si>
  <si>
    <t>CUST3649</t>
  </si>
  <si>
    <t>Sheila</t>
  </si>
  <si>
    <t>Tran</t>
  </si>
  <si>
    <t>ORD10245</t>
  </si>
  <si>
    <t>REV20245</t>
  </si>
  <si>
    <t>CUST4988</t>
  </si>
  <si>
    <t>Burch</t>
  </si>
  <si>
    <t>ORD10246</t>
  </si>
  <si>
    <t>REV20246</t>
  </si>
  <si>
    <t>CUST5522</t>
  </si>
  <si>
    <t>ORD10247</t>
  </si>
  <si>
    <t>REV20247</t>
  </si>
  <si>
    <t>CUST3766</t>
  </si>
  <si>
    <t>Solomon</t>
  </si>
  <si>
    <t>ORD10248</t>
  </si>
  <si>
    <t>REV20248</t>
  </si>
  <si>
    <t>CUST2332</t>
  </si>
  <si>
    <t>Walker</t>
  </si>
  <si>
    <t>ORD10249</t>
  </si>
  <si>
    <t>REV20249</t>
  </si>
  <si>
    <t>CUST5409</t>
  </si>
  <si>
    <t>Teresa</t>
  </si>
  <si>
    <t>ORD10250</t>
  </si>
  <si>
    <t>REV20250</t>
  </si>
  <si>
    <t>CUST1101</t>
  </si>
  <si>
    <t>Hahn</t>
  </si>
  <si>
    <t>ORD10251</t>
  </si>
  <si>
    <t>REV20251</t>
  </si>
  <si>
    <t>CUST4425</t>
  </si>
  <si>
    <t>Nicholson</t>
  </si>
  <si>
    <t>ORD10252</t>
  </si>
  <si>
    <t>REV20252</t>
  </si>
  <si>
    <t>CUST4623</t>
  </si>
  <si>
    <t>ORD10253</t>
  </si>
  <si>
    <t>REV20253</t>
  </si>
  <si>
    <t>CUST1872</t>
  </si>
  <si>
    <t>ORD10254</t>
  </si>
  <si>
    <t>REV20254</t>
  </si>
  <si>
    <t>ORD10255</t>
  </si>
  <si>
    <t>REV20255</t>
  </si>
  <si>
    <t>CUST1662</t>
  </si>
  <si>
    <t>Pace</t>
  </si>
  <si>
    <t>ORD10256</t>
  </si>
  <si>
    <t>REV20256</t>
  </si>
  <si>
    <t>CUST2020</t>
  </si>
  <si>
    <t>ORD10257</t>
  </si>
  <si>
    <t>REV20257</t>
  </si>
  <si>
    <t>CUST1954</t>
  </si>
  <si>
    <t>ORD10258</t>
  </si>
  <si>
    <t>REV20258</t>
  </si>
  <si>
    <t>CUST3325</t>
  </si>
  <si>
    <t>Hayes</t>
  </si>
  <si>
    <t>ORD10259</t>
  </si>
  <si>
    <t>REV20259</t>
  </si>
  <si>
    <t>CUST1133</t>
  </si>
  <si>
    <t>Roberts</t>
  </si>
  <si>
    <t>ORD10260</t>
  </si>
  <si>
    <t>REV20260</t>
  </si>
  <si>
    <t>CUST1762</t>
  </si>
  <si>
    <t>Dickerson</t>
  </si>
  <si>
    <t>ORD10261</t>
  </si>
  <si>
    <t>REV20261</t>
  </si>
  <si>
    <t>CUST1518</t>
  </si>
  <si>
    <t>Katrina</t>
  </si>
  <si>
    <t>Drake</t>
  </si>
  <si>
    <t>ORD10262</t>
  </si>
  <si>
    <t>REV20262</t>
  </si>
  <si>
    <t>CUST4258</t>
  </si>
  <si>
    <t>Mcconnell</t>
  </si>
  <si>
    <t>ORD10263</t>
  </si>
  <si>
    <t>REV20263</t>
  </si>
  <si>
    <t>CUST3773</t>
  </si>
  <si>
    <t>ORD10264</t>
  </si>
  <si>
    <t>REV20264</t>
  </si>
  <si>
    <t>CUST4410</t>
  </si>
  <si>
    <t>Claudia</t>
  </si>
  <si>
    <t>Brady</t>
  </si>
  <si>
    <t>ORD10265</t>
  </si>
  <si>
    <t>REV20265</t>
  </si>
  <si>
    <t>CUST1103</t>
  </si>
  <si>
    <t>ORD10266</t>
  </si>
  <si>
    <t>REV20266</t>
  </si>
  <si>
    <t>CUST3327</t>
  </si>
  <si>
    <t>Douglas</t>
  </si>
  <si>
    <t>ORD10267</t>
  </si>
  <si>
    <t>REV20267</t>
  </si>
  <si>
    <t>CUST2917</t>
  </si>
  <si>
    <t>ORD10268</t>
  </si>
  <si>
    <t>REV20268</t>
  </si>
  <si>
    <t>CUST3174</t>
  </si>
  <si>
    <t>Sonya</t>
  </si>
  <si>
    <t>Parker</t>
  </si>
  <si>
    <t>ORD10269</t>
  </si>
  <si>
    <t>REV20269</t>
  </si>
  <si>
    <t>CUST5419</t>
  </si>
  <si>
    <t>Nguyen</t>
  </si>
  <si>
    <t>ORD10270</t>
  </si>
  <si>
    <t>REV20270</t>
  </si>
  <si>
    <t>CUST4068</t>
  </si>
  <si>
    <t>Derek</t>
  </si>
  <si>
    <t>Hammond</t>
  </si>
  <si>
    <t>ORD10271</t>
  </si>
  <si>
    <t>REV20271</t>
  </si>
  <si>
    <t>CUST3909</t>
  </si>
  <si>
    <t>Brett</t>
  </si>
  <si>
    <t>ORD10272</t>
  </si>
  <si>
    <t>REV20272</t>
  </si>
  <si>
    <t>CUST5886</t>
  </si>
  <si>
    <t>Jacob</t>
  </si>
  <si>
    <t>Hawkins</t>
  </si>
  <si>
    <t>ORD10273</t>
  </si>
  <si>
    <t>REV20273</t>
  </si>
  <si>
    <t>CUST5198</t>
  </si>
  <si>
    <t>Hancock</t>
  </si>
  <si>
    <t>ORD10274</t>
  </si>
  <si>
    <t>REV20274</t>
  </si>
  <si>
    <t>CUST2961</t>
  </si>
  <si>
    <t>Elliott</t>
  </si>
  <si>
    <t>ORD10275</t>
  </si>
  <si>
    <t>REV20275</t>
  </si>
  <si>
    <t>CUST3245</t>
  </si>
  <si>
    <t>Wise</t>
  </si>
  <si>
    <t>ORD10276</t>
  </si>
  <si>
    <t>REV20276</t>
  </si>
  <si>
    <t>CUST4040</t>
  </si>
  <si>
    <t>Ryan</t>
  </si>
  <si>
    <t>ORD10277</t>
  </si>
  <si>
    <t>REV20277</t>
  </si>
  <si>
    <t>CUST1375</t>
  </si>
  <si>
    <t>ORD10278</t>
  </si>
  <si>
    <t>REV20278</t>
  </si>
  <si>
    <t>CUST4647</t>
  </si>
  <si>
    <t>Bailey</t>
  </si>
  <si>
    <t>ORD10279</t>
  </si>
  <si>
    <t>REV20279</t>
  </si>
  <si>
    <t>CUST4359</t>
  </si>
  <si>
    <t>Mcdonald</t>
  </si>
  <si>
    <t>ORD10280</t>
  </si>
  <si>
    <t>REV20280</t>
  </si>
  <si>
    <t>CUST5540</t>
  </si>
  <si>
    <t>Rick</t>
  </si>
  <si>
    <t>ORD10281</t>
  </si>
  <si>
    <t>REV20281</t>
  </si>
  <si>
    <t>CUST3904</t>
  </si>
  <si>
    <t>Claire</t>
  </si>
  <si>
    <t>ORD10282</t>
  </si>
  <si>
    <t>REV20282</t>
  </si>
  <si>
    <t>ORD10283</t>
  </si>
  <si>
    <t>REV20283</t>
  </si>
  <si>
    <t>CUST4273</t>
  </si>
  <si>
    <t>Luna</t>
  </si>
  <si>
    <t>ORD10284</t>
  </si>
  <si>
    <t>REV20284</t>
  </si>
  <si>
    <t>CUST5346</t>
  </si>
  <si>
    <t>Nathaniel</t>
  </si>
  <si>
    <t>ORD10285</t>
  </si>
  <si>
    <t>REV20285</t>
  </si>
  <si>
    <t>CUST5324</t>
  </si>
  <si>
    <t>Jamie</t>
  </si>
  <si>
    <t>Murphy</t>
  </si>
  <si>
    <t>ORD10286</t>
  </si>
  <si>
    <t>REV20286</t>
  </si>
  <si>
    <t>CUST2838</t>
  </si>
  <si>
    <t>Welch</t>
  </si>
  <si>
    <t>ORD10287</t>
  </si>
  <si>
    <t>REV20287</t>
  </si>
  <si>
    <t>CUST1581</t>
  </si>
  <si>
    <t>ORD10288</t>
  </si>
  <si>
    <t>REV20288</t>
  </si>
  <si>
    <t>CUST1579</t>
  </si>
  <si>
    <t>Middleton</t>
  </si>
  <si>
    <t>ORD10289</t>
  </si>
  <si>
    <t>REV20289</t>
  </si>
  <si>
    <t>CUST3487</t>
  </si>
  <si>
    <t>ORD10290</t>
  </si>
  <si>
    <t>REV20290</t>
  </si>
  <si>
    <t>CUST5561</t>
  </si>
  <si>
    <t>Barrett</t>
  </si>
  <si>
    <t>ORD10291</t>
  </si>
  <si>
    <t>REV20291</t>
  </si>
  <si>
    <t>ORD10292</t>
  </si>
  <si>
    <t>REV20292</t>
  </si>
  <si>
    <t>CUST4708</t>
  </si>
  <si>
    <t>Dominique</t>
  </si>
  <si>
    <t>Nielsen</t>
  </si>
  <si>
    <t>ORD10293</t>
  </si>
  <si>
    <t>REV20293</t>
  </si>
  <si>
    <t>CUST5644</t>
  </si>
  <si>
    <t>Justin</t>
  </si>
  <si>
    <t>Espinoza</t>
  </si>
  <si>
    <t>ORD10294</t>
  </si>
  <si>
    <t>REV20294</t>
  </si>
  <si>
    <t>CUST2957</t>
  </si>
  <si>
    <t>Charlotte</t>
  </si>
  <si>
    <t>ORD10295</t>
  </si>
  <si>
    <t>REV20295</t>
  </si>
  <si>
    <t>CUST2019</t>
  </si>
  <si>
    <t>Caitlyn</t>
  </si>
  <si>
    <t>ORD10296</t>
  </si>
  <si>
    <t>REV20296</t>
  </si>
  <si>
    <t>CUST5221</t>
  </si>
  <si>
    <t>Connie</t>
  </si>
  <si>
    <t>Sanders</t>
  </si>
  <si>
    <t>ORD10297</t>
  </si>
  <si>
    <t>REV20297</t>
  </si>
  <si>
    <t>CUST4237</t>
  </si>
  <si>
    <t>Courtney</t>
  </si>
  <si>
    <t>Frazier</t>
  </si>
  <si>
    <t>ORD10298</t>
  </si>
  <si>
    <t>REV20298</t>
  </si>
  <si>
    <t>CUST3172</t>
  </si>
  <si>
    <t>Marks</t>
  </si>
  <si>
    <t>ORD10299</t>
  </si>
  <si>
    <t>REV20299</t>
  </si>
  <si>
    <t>CUST2321</t>
  </si>
  <si>
    <t>ORD10300</t>
  </si>
  <si>
    <t>REV20300</t>
  </si>
  <si>
    <t>ORD10301</t>
  </si>
  <si>
    <t>REV20301</t>
  </si>
  <si>
    <t>CUST2117</t>
  </si>
  <si>
    <t>Banks</t>
  </si>
  <si>
    <t>ORD10302</t>
  </si>
  <si>
    <t>REV20302</t>
  </si>
  <si>
    <t>CUST1544</t>
  </si>
  <si>
    <t>ORD10303</t>
  </si>
  <si>
    <t>REV20303</t>
  </si>
  <si>
    <t>CUST3146</t>
  </si>
  <si>
    <t>Stacy</t>
  </si>
  <si>
    <t>Bryant</t>
  </si>
  <si>
    <t>ORD10304</t>
  </si>
  <si>
    <t>REV20304</t>
  </si>
  <si>
    <t>CUST5063</t>
  </si>
  <si>
    <t>Beltran</t>
  </si>
  <si>
    <t>ORD10305</t>
  </si>
  <si>
    <t>REV20305</t>
  </si>
  <si>
    <t>CUST2522</t>
  </si>
  <si>
    <t>Joel</t>
  </si>
  <si>
    <t>Lindsey</t>
  </si>
  <si>
    <t>ORD10306</t>
  </si>
  <si>
    <t>REV20306</t>
  </si>
  <si>
    <t>CUST2928</t>
  </si>
  <si>
    <t>ORD10307</t>
  </si>
  <si>
    <t>REV20307</t>
  </si>
  <si>
    <t>CUST1953</t>
  </si>
  <si>
    <t>ORD10308</t>
  </si>
  <si>
    <t>REV20308</t>
  </si>
  <si>
    <t>CUST5329</t>
  </si>
  <si>
    <t>ORD10309</t>
  </si>
  <si>
    <t>REV20309</t>
  </si>
  <si>
    <t>CUST2734</t>
  </si>
  <si>
    <t>West</t>
  </si>
  <si>
    <t>ORD10310</t>
  </si>
  <si>
    <t>REV20310</t>
  </si>
  <si>
    <t>CUST3282</t>
  </si>
  <si>
    <t>Cooley</t>
  </si>
  <si>
    <t>ORD10311</t>
  </si>
  <si>
    <t>REV20311</t>
  </si>
  <si>
    <t>CUST2894</t>
  </si>
  <si>
    <t>Eileen</t>
  </si>
  <si>
    <t>Combs</t>
  </si>
  <si>
    <t>ORD10312</t>
  </si>
  <si>
    <t>REV20312</t>
  </si>
  <si>
    <t>CUST3453</t>
  </si>
  <si>
    <t>Shannon</t>
  </si>
  <si>
    <t>Lynch</t>
  </si>
  <si>
    <t>ORD10313</t>
  </si>
  <si>
    <t>REV20313</t>
  </si>
  <si>
    <t>CUST1359</t>
  </si>
  <si>
    <t>Victoria</t>
  </si>
  <si>
    <t>Mahoney</t>
  </si>
  <si>
    <t>ORD10314</t>
  </si>
  <si>
    <t>REV20314</t>
  </si>
  <si>
    <t>CUST2179</t>
  </si>
  <si>
    <t>Stone</t>
  </si>
  <si>
    <t>ORD10315</t>
  </si>
  <si>
    <t>REV20315</t>
  </si>
  <si>
    <t>CUST5812</t>
  </si>
  <si>
    <t>Burke</t>
  </si>
  <si>
    <t>ORD10316</t>
  </si>
  <si>
    <t>REV20316</t>
  </si>
  <si>
    <t>CUST3746</t>
  </si>
  <si>
    <t>Henson</t>
  </si>
  <si>
    <t>ORD10317</t>
  </si>
  <si>
    <t>REV20317</t>
  </si>
  <si>
    <t>CUST5966</t>
  </si>
  <si>
    <t>ORD10318</t>
  </si>
  <si>
    <t>REV20318</t>
  </si>
  <si>
    <t>CUST3175</t>
  </si>
  <si>
    <t>Henderson</t>
  </si>
  <si>
    <t>ORD10319</t>
  </si>
  <si>
    <t>REV20319</t>
  </si>
  <si>
    <t>CUST1430</t>
  </si>
  <si>
    <t>ORD10320</t>
  </si>
  <si>
    <t>REV20320</t>
  </si>
  <si>
    <t>CUST1731</t>
  </si>
  <si>
    <t>ORD10321</t>
  </si>
  <si>
    <t>REV20321</t>
  </si>
  <si>
    <t>CUST2874</t>
  </si>
  <si>
    <t>Sullivan</t>
  </si>
  <si>
    <t>ORD10322</t>
  </si>
  <si>
    <t>REV20322</t>
  </si>
  <si>
    <t>CUST1224</t>
  </si>
  <si>
    <t>ORD10323</t>
  </si>
  <si>
    <t>REV20323</t>
  </si>
  <si>
    <t>CUST1180</t>
  </si>
  <si>
    <t>Olivia</t>
  </si>
  <si>
    <t>ORD10324</t>
  </si>
  <si>
    <t>REV20324</t>
  </si>
  <si>
    <t>CUST1139</t>
  </si>
  <si>
    <t>Ernest</t>
  </si>
  <si>
    <t>Carlson</t>
  </si>
  <si>
    <t>ORD10325</t>
  </si>
  <si>
    <t>REV20325</t>
  </si>
  <si>
    <t>CUST2404</t>
  </si>
  <si>
    <t>ORD10326</t>
  </si>
  <si>
    <t>REV20326</t>
  </si>
  <si>
    <t>CUST3438</t>
  </si>
  <si>
    <t>Miles</t>
  </si>
  <si>
    <t>ORD10327</t>
  </si>
  <si>
    <t>REV20327</t>
  </si>
  <si>
    <t>CUST2854</t>
  </si>
  <si>
    <t>ORD10328</t>
  </si>
  <si>
    <t>REV20328</t>
  </si>
  <si>
    <t>CUST1434</t>
  </si>
  <si>
    <t>Jermaine</t>
  </si>
  <si>
    <t>ORD10329</t>
  </si>
  <si>
    <t>REV20329</t>
  </si>
  <si>
    <t>CUST1829</t>
  </si>
  <si>
    <t>Holmes</t>
  </si>
  <si>
    <t>ORD10330</t>
  </si>
  <si>
    <t>REV20330</t>
  </si>
  <si>
    <t>CUST5677</t>
  </si>
  <si>
    <t>Krystal</t>
  </si>
  <si>
    <t>Braun</t>
  </si>
  <si>
    <t>ORD10331</t>
  </si>
  <si>
    <t>REV20331</t>
  </si>
  <si>
    <t>CUST1782</t>
  </si>
  <si>
    <t>Dennis</t>
  </si>
  <si>
    <t>ORD10332</t>
  </si>
  <si>
    <t>REV20332</t>
  </si>
  <si>
    <t>CUST5827</t>
  </si>
  <si>
    <t>Beasley</t>
  </si>
  <si>
    <t>ORD10333</t>
  </si>
  <si>
    <t>REV20333</t>
  </si>
  <si>
    <t>CUST1318</t>
  </si>
  <si>
    <t>Kirk</t>
  </si>
  <si>
    <t>Walters</t>
  </si>
  <si>
    <t>ORD10334</t>
  </si>
  <si>
    <t>REV20334</t>
  </si>
  <si>
    <t>CUST1802</t>
  </si>
  <si>
    <t>Schneider</t>
  </si>
  <si>
    <t>ORD10335</t>
  </si>
  <si>
    <t>REV20335</t>
  </si>
  <si>
    <t>CUST3346</t>
  </si>
  <si>
    <t>Riley</t>
  </si>
  <si>
    <t>ORD10336</t>
  </si>
  <si>
    <t>REV20336</t>
  </si>
  <si>
    <t>ORD10337</t>
  </si>
  <si>
    <t>REV20337</t>
  </si>
  <si>
    <t>CUST4516</t>
  </si>
  <si>
    <t>Vanessa</t>
  </si>
  <si>
    <t>Yang</t>
  </si>
  <si>
    <t>ORD10338</t>
  </si>
  <si>
    <t>REV20338</t>
  </si>
  <si>
    <t>CUST5739</t>
  </si>
  <si>
    <t>Patrick</t>
  </si>
  <si>
    <t>ORD10339</t>
  </si>
  <si>
    <t>REV20339</t>
  </si>
  <si>
    <t>CUST2638</t>
  </si>
  <si>
    <t>Carlos</t>
  </si>
  <si>
    <t>Baldwin</t>
  </si>
  <si>
    <t>ORD10340</t>
  </si>
  <si>
    <t>REV20340</t>
  </si>
  <si>
    <t>CUST3037</t>
  </si>
  <si>
    <t>Green</t>
  </si>
  <si>
    <t>ORD10341</t>
  </si>
  <si>
    <t>REV20341</t>
  </si>
  <si>
    <t>CUST5246</t>
  </si>
  <si>
    <t>Bush</t>
  </si>
  <si>
    <t>ORD10342</t>
  </si>
  <si>
    <t>REV20342</t>
  </si>
  <si>
    <t>CUST1008</t>
  </si>
  <si>
    <t>ORD10343</t>
  </si>
  <si>
    <t>REV20343</t>
  </si>
  <si>
    <t>CUST4854</t>
  </si>
  <si>
    <t>ORD10344</t>
  </si>
  <si>
    <t>REV20344</t>
  </si>
  <si>
    <t>CUST4085</t>
  </si>
  <si>
    <t>Melissa</t>
  </si>
  <si>
    <t>ORD10345</t>
  </si>
  <si>
    <t>REV20345</t>
  </si>
  <si>
    <t>ORD10346</t>
  </si>
  <si>
    <t>REV20346</t>
  </si>
  <si>
    <t>CUST5752</t>
  </si>
  <si>
    <t>Stuart</t>
  </si>
  <si>
    <t>ORD10347</t>
  </si>
  <si>
    <t>REV20347</t>
  </si>
  <si>
    <t>CUST2923</t>
  </si>
  <si>
    <t>Martha</t>
  </si>
  <si>
    <t>ORD10348</t>
  </si>
  <si>
    <t>REV20348</t>
  </si>
  <si>
    <t>CUST1509</t>
  </si>
  <si>
    <t>Charles</t>
  </si>
  <si>
    <t>Blanchard</t>
  </si>
  <si>
    <t>ORD10349</t>
  </si>
  <si>
    <t>REV20349</t>
  </si>
  <si>
    <t>CUST5722</t>
  </si>
  <si>
    <t>Adam</t>
  </si>
  <si>
    <t>ORD10350</t>
  </si>
  <si>
    <t>REV20350</t>
  </si>
  <si>
    <t>CUST4191</t>
  </si>
  <si>
    <t>ORD10351</t>
  </si>
  <si>
    <t>REV20351</t>
  </si>
  <si>
    <t>CUST5111</t>
  </si>
  <si>
    <t>Carmen</t>
  </si>
  <si>
    <t>ORD10352</t>
  </si>
  <si>
    <t>REV20352</t>
  </si>
  <si>
    <t>CUST1363</t>
  </si>
  <si>
    <t>Stephen</t>
  </si>
  <si>
    <t>ORD10353</t>
  </si>
  <si>
    <t>REV20353</t>
  </si>
  <si>
    <t>CUST5665</t>
  </si>
  <si>
    <t>ORD10354</t>
  </si>
  <si>
    <t>REV20354</t>
  </si>
  <si>
    <t>CUST5925</t>
  </si>
  <si>
    <t>ORD10355</t>
  </si>
  <si>
    <t>REV20355</t>
  </si>
  <si>
    <t>CUST4949</t>
  </si>
  <si>
    <t>Fred</t>
  </si>
  <si>
    <t>Bishop</t>
  </si>
  <si>
    <t>ORD10356</t>
  </si>
  <si>
    <t>REV20356</t>
  </si>
  <si>
    <t>CUST3141</t>
  </si>
  <si>
    <t>Bray</t>
  </si>
  <si>
    <t>ORD10357</t>
  </si>
  <si>
    <t>REV20357</t>
  </si>
  <si>
    <t>CUST5435</t>
  </si>
  <si>
    <t>Valerie</t>
  </si>
  <si>
    <t>ORD10358</t>
  </si>
  <si>
    <t>REV20358</t>
  </si>
  <si>
    <t>CUST3978</t>
  </si>
  <si>
    <t>Paula</t>
  </si>
  <si>
    <t>ORD10359</t>
  </si>
  <si>
    <t>REV20359</t>
  </si>
  <si>
    <t>CUST2181</t>
  </si>
  <si>
    <t>Dominguez</t>
  </si>
  <si>
    <t>ORD10360</t>
  </si>
  <si>
    <t>REV20360</t>
  </si>
  <si>
    <t>CUST4101</t>
  </si>
  <si>
    <t>ORD10361</t>
  </si>
  <si>
    <t>REV20361</t>
  </si>
  <si>
    <t>CUST1859</t>
  </si>
  <si>
    <t>Sophia</t>
  </si>
  <si>
    <t>ORD10362</t>
  </si>
  <si>
    <t>REV20362</t>
  </si>
  <si>
    <t>CUST5637</t>
  </si>
  <si>
    <t>Debra</t>
  </si>
  <si>
    <t>ORD10363</t>
  </si>
  <si>
    <t>REV20363</t>
  </si>
  <si>
    <t>CUST1950</t>
  </si>
  <si>
    <t>Sharp</t>
  </si>
  <si>
    <t>ORD10364</t>
  </si>
  <si>
    <t>REV20364</t>
  </si>
  <si>
    <t>CUST4958</t>
  </si>
  <si>
    <t>Gregory</t>
  </si>
  <si>
    <t>ORD10365</t>
  </si>
  <si>
    <t>REV20365</t>
  </si>
  <si>
    <t>CUST1603</t>
  </si>
  <si>
    <t>Shari</t>
  </si>
  <si>
    <t>ORD10366</t>
  </si>
  <si>
    <t>REV20366</t>
  </si>
  <si>
    <t>CUST5529</t>
  </si>
  <si>
    <t>Nichole</t>
  </si>
  <si>
    <t>Oconnell</t>
  </si>
  <si>
    <t>ORD10367</t>
  </si>
  <si>
    <t>REV20367</t>
  </si>
  <si>
    <t>CUST1183</t>
  </si>
  <si>
    <t>Frederick</t>
  </si>
  <si>
    <t>ORD10368</t>
  </si>
  <si>
    <t>REV20368</t>
  </si>
  <si>
    <t>CUST3931</t>
  </si>
  <si>
    <t>ORD10369</t>
  </si>
  <si>
    <t>REV20369</t>
  </si>
  <si>
    <t>CUST2238</t>
  </si>
  <si>
    <t>Kurt</t>
  </si>
  <si>
    <t>ORD10370</t>
  </si>
  <si>
    <t>REV20370</t>
  </si>
  <si>
    <t>CUST2696</t>
  </si>
  <si>
    <t>ORD10371</t>
  </si>
  <si>
    <t>REV20371</t>
  </si>
  <si>
    <t>CUST4530</t>
  </si>
  <si>
    <t>Montes</t>
  </si>
  <si>
    <t>ORD10372</t>
  </si>
  <si>
    <t>REV20372</t>
  </si>
  <si>
    <t>CUST2419</t>
  </si>
  <si>
    <t>ORD10373</t>
  </si>
  <si>
    <t>REV20373</t>
  </si>
  <si>
    <t>CUST2592</t>
  </si>
  <si>
    <t>ORD10374</t>
  </si>
  <si>
    <t>REV20374</t>
  </si>
  <si>
    <t>CUST2547</t>
  </si>
  <si>
    <t>ORD10375</t>
  </si>
  <si>
    <t>REV20375</t>
  </si>
  <si>
    <t>CUST4021</t>
  </si>
  <si>
    <t>Kim</t>
  </si>
  <si>
    <t>Barnes</t>
  </si>
  <si>
    <t>ORD10376</t>
  </si>
  <si>
    <t>REV20376</t>
  </si>
  <si>
    <t>CUST3733</t>
  </si>
  <si>
    <t>ORD10377</t>
  </si>
  <si>
    <t>REV20377</t>
  </si>
  <si>
    <t>CUST3098</t>
  </si>
  <si>
    <t>Shelly</t>
  </si>
  <si>
    <t>ORD10378</t>
  </si>
  <si>
    <t>REV20378</t>
  </si>
  <si>
    <t>CUST5183</t>
  </si>
  <si>
    <t>Aaron</t>
  </si>
  <si>
    <t>Powell</t>
  </si>
  <si>
    <t>ORD10379</t>
  </si>
  <si>
    <t>REV20379</t>
  </si>
  <si>
    <t>CUST5023</t>
  </si>
  <si>
    <t>Louis</t>
  </si>
  <si>
    <t>Harding</t>
  </si>
  <si>
    <t>ORD10380</t>
  </si>
  <si>
    <t>REV20380</t>
  </si>
  <si>
    <t>CUST2257</t>
  </si>
  <si>
    <t>Tonya</t>
  </si>
  <si>
    <t>Griffin</t>
  </si>
  <si>
    <t>ORD10381</t>
  </si>
  <si>
    <t>REV20381</t>
  </si>
  <si>
    <t>CUST4986</t>
  </si>
  <si>
    <t>ORD10382</t>
  </si>
  <si>
    <t>REV20382</t>
  </si>
  <si>
    <t>CUST2361</t>
  </si>
  <si>
    <t>Kennedy</t>
  </si>
  <si>
    <t>ORD10383</t>
  </si>
  <si>
    <t>REV20383</t>
  </si>
  <si>
    <t>CUST1205</t>
  </si>
  <si>
    <t>Short</t>
  </si>
  <si>
    <t>ORD10384</t>
  </si>
  <si>
    <t>REV20384</t>
  </si>
  <si>
    <t>CUST1388</t>
  </si>
  <si>
    <t>Linda</t>
  </si>
  <si>
    <t>Rose</t>
  </si>
  <si>
    <t>ORD10385</t>
  </si>
  <si>
    <t>REV20385</t>
  </si>
  <si>
    <t>CUST4534</t>
  </si>
  <si>
    <t>Norris</t>
  </si>
  <si>
    <t>ORD10386</t>
  </si>
  <si>
    <t>REV20386</t>
  </si>
  <si>
    <t>CUST3643</t>
  </si>
  <si>
    <t>Jorge</t>
  </si>
  <si>
    <t>ORD10387</t>
  </si>
  <si>
    <t>REV20387</t>
  </si>
  <si>
    <t>CUST3031</t>
  </si>
  <si>
    <t>Watson</t>
  </si>
  <si>
    <t>ORD10388</t>
  </si>
  <si>
    <t>REV20388</t>
  </si>
  <si>
    <t>CUST5243</t>
  </si>
  <si>
    <t>Terri</t>
  </si>
  <si>
    <t>Simpson</t>
  </si>
  <si>
    <t>ORD10389</t>
  </si>
  <si>
    <t>REV20389</t>
  </si>
  <si>
    <t>CUST5050</t>
  </si>
  <si>
    <t>Mcclain</t>
  </si>
  <si>
    <t>ORD10390</t>
  </si>
  <si>
    <t>REV20390</t>
  </si>
  <si>
    <t>CUST1064</t>
  </si>
  <si>
    <t>Craig</t>
  </si>
  <si>
    <t>Chang</t>
  </si>
  <si>
    <t>ORD10391</t>
  </si>
  <si>
    <t>REV20391</t>
  </si>
  <si>
    <t>ORD10392</t>
  </si>
  <si>
    <t>REV20392</t>
  </si>
  <si>
    <t>CUST2633</t>
  </si>
  <si>
    <t>Hughes</t>
  </si>
  <si>
    <t>ORD10393</t>
  </si>
  <si>
    <t>REV20393</t>
  </si>
  <si>
    <t>CUST5678</t>
  </si>
  <si>
    <t>Huff</t>
  </si>
  <si>
    <t>ORD10394</t>
  </si>
  <si>
    <t>REV20394</t>
  </si>
  <si>
    <t>ORD10395</t>
  </si>
  <si>
    <t>REV20395</t>
  </si>
  <si>
    <t>CUST3737</t>
  </si>
  <si>
    <t>Corey</t>
  </si>
  <si>
    <t>ORD10396</t>
  </si>
  <si>
    <t>REV20396</t>
  </si>
  <si>
    <t>CUST3060</t>
  </si>
  <si>
    <t>ORD10397</t>
  </si>
  <si>
    <t>REV20397</t>
  </si>
  <si>
    <t>CUST3332</t>
  </si>
  <si>
    <t>Liu</t>
  </si>
  <si>
    <t>ORD10398</t>
  </si>
  <si>
    <t>REV20398</t>
  </si>
  <si>
    <t>CUST2985</t>
  </si>
  <si>
    <t>ORD10399</t>
  </si>
  <si>
    <t>REV20399</t>
  </si>
  <si>
    <t>CUST1707</t>
  </si>
  <si>
    <t>ORD10400</t>
  </si>
  <si>
    <t>REV20400</t>
  </si>
  <si>
    <t>CUST4239</t>
  </si>
  <si>
    <t>Patel</t>
  </si>
  <si>
    <t>ORD10401</t>
  </si>
  <si>
    <t>REV20401</t>
  </si>
  <si>
    <t>CUST2686</t>
  </si>
  <si>
    <t>ORD10402</t>
  </si>
  <si>
    <t>REV20402</t>
  </si>
  <si>
    <t>CUST3774</t>
  </si>
  <si>
    <t>Pamela</t>
  </si>
  <si>
    <t>ORD10403</t>
  </si>
  <si>
    <t>REV20403</t>
  </si>
  <si>
    <t>CUST3392</t>
  </si>
  <si>
    <t>ORD10404</t>
  </si>
  <si>
    <t>REV20404</t>
  </si>
  <si>
    <t>CUST1541</t>
  </si>
  <si>
    <t>Jesse</t>
  </si>
  <si>
    <t>Farrell</t>
  </si>
  <si>
    <t>ORD10405</t>
  </si>
  <si>
    <t>REV20405</t>
  </si>
  <si>
    <t>CUST4678</t>
  </si>
  <si>
    <t>ORD10406</t>
  </si>
  <si>
    <t>REV20406</t>
  </si>
  <si>
    <t>CUST2438</t>
  </si>
  <si>
    <t>ORD10407</t>
  </si>
  <si>
    <t>REV20407</t>
  </si>
  <si>
    <t>CUST2206</t>
  </si>
  <si>
    <t>Steven</t>
  </si>
  <si>
    <t>Wright</t>
  </si>
  <si>
    <t>ORD10408</t>
  </si>
  <si>
    <t>REV20408</t>
  </si>
  <si>
    <t>CUST1976</t>
  </si>
  <si>
    <t>Carrillo</t>
  </si>
  <si>
    <t>ORD10409</t>
  </si>
  <si>
    <t>REV20409</t>
  </si>
  <si>
    <t>CUST2742</t>
  </si>
  <si>
    <t>Hunter</t>
  </si>
  <si>
    <t>Clayton</t>
  </si>
  <si>
    <t>ORD10410</t>
  </si>
  <si>
    <t>REV20410</t>
  </si>
  <si>
    <t>CUST5251</t>
  </si>
  <si>
    <t>Moon</t>
  </si>
  <si>
    <t>ORD10411</t>
  </si>
  <si>
    <t>REV20411</t>
  </si>
  <si>
    <t>CUST1319</t>
  </si>
  <si>
    <t>Rosario</t>
  </si>
  <si>
    <t>ORD10412</t>
  </si>
  <si>
    <t>REV20412</t>
  </si>
  <si>
    <t>CUST5318</t>
  </si>
  <si>
    <t>ORD10413</t>
  </si>
  <si>
    <t>REV20413</t>
  </si>
  <si>
    <t>CUST5441</t>
  </si>
  <si>
    <t>ORD10414</t>
  </si>
  <si>
    <t>REV20414</t>
  </si>
  <si>
    <t>CUST1637</t>
  </si>
  <si>
    <t>Robin</t>
  </si>
  <si>
    <t>Palmer</t>
  </si>
  <si>
    <t>ORD10415</t>
  </si>
  <si>
    <t>REV20415</t>
  </si>
  <si>
    <t>CUST3096</t>
  </si>
  <si>
    <t>ORD10416</t>
  </si>
  <si>
    <t>REV20416</t>
  </si>
  <si>
    <t>CUST5619</t>
  </si>
  <si>
    <t>Kristy</t>
  </si>
  <si>
    <t>ORD10417</t>
  </si>
  <si>
    <t>REV20417</t>
  </si>
  <si>
    <t>CUST3497</t>
  </si>
  <si>
    <t>Cochran</t>
  </si>
  <si>
    <t>ORD10418</t>
  </si>
  <si>
    <t>REV20418</t>
  </si>
  <si>
    <t>CUST1281</t>
  </si>
  <si>
    <t>Randall</t>
  </si>
  <si>
    <t>ORD10419</t>
  </si>
  <si>
    <t>REV20419</t>
  </si>
  <si>
    <t>CUST3502</t>
  </si>
  <si>
    <t>Rhonda</t>
  </si>
  <si>
    <t>Mckee</t>
  </si>
  <si>
    <t>ORD10420</t>
  </si>
  <si>
    <t>REV20420</t>
  </si>
  <si>
    <t>CUST4671</t>
  </si>
  <si>
    <t>ORD10421</t>
  </si>
  <si>
    <t>REV20421</t>
  </si>
  <si>
    <t>CUST1258</t>
  </si>
  <si>
    <t>Heidi</t>
  </si>
  <si>
    <t>Bryan</t>
  </si>
  <si>
    <t>ORD10422</t>
  </si>
  <si>
    <t>REV20422</t>
  </si>
  <si>
    <t>CUST1204</t>
  </si>
  <si>
    <t>Dunn</t>
  </si>
  <si>
    <t>ORD10423</t>
  </si>
  <si>
    <t>REV20423</t>
  </si>
  <si>
    <t>CUST2988</t>
  </si>
  <si>
    <t>ORD10424</t>
  </si>
  <si>
    <t>REV20424</t>
  </si>
  <si>
    <t>CUST3225</t>
  </si>
  <si>
    <t>ORD10425</t>
  </si>
  <si>
    <t>REV20425</t>
  </si>
  <si>
    <t>CUST4090</t>
  </si>
  <si>
    <t>Kristine</t>
  </si>
  <si>
    <t>ORD10426</t>
  </si>
  <si>
    <t>REV20426</t>
  </si>
  <si>
    <t>CUST5919</t>
  </si>
  <si>
    <t>Carolyn</t>
  </si>
  <si>
    <t>ORD10427</t>
  </si>
  <si>
    <t>REV20427</t>
  </si>
  <si>
    <t>CUST3221</t>
  </si>
  <si>
    <t>Hector</t>
  </si>
  <si>
    <t>ORD10428</t>
  </si>
  <si>
    <t>REV20428</t>
  </si>
  <si>
    <t>CUST5306</t>
  </si>
  <si>
    <t>Kathy</t>
  </si>
  <si>
    <t>ORD10429</t>
  </si>
  <si>
    <t>REV20429</t>
  </si>
  <si>
    <t>CUST4192</t>
  </si>
  <si>
    <t>ORD10430</t>
  </si>
  <si>
    <t>REV20430</t>
  </si>
  <si>
    <t>CUST3839</t>
  </si>
  <si>
    <t>Haynes</t>
  </si>
  <si>
    <t>ORD10431</t>
  </si>
  <si>
    <t>REV20431</t>
  </si>
  <si>
    <t>CUST2436</t>
  </si>
  <si>
    <t>Felicia</t>
  </si>
  <si>
    <t>ORD10432</t>
  </si>
  <si>
    <t>REV20432</t>
  </si>
  <si>
    <t>CUST1857</t>
  </si>
  <si>
    <t>Hodges</t>
  </si>
  <si>
    <t>ORD10433</t>
  </si>
  <si>
    <t>REV20433</t>
  </si>
  <si>
    <t>CUST3958</t>
  </si>
  <si>
    <t>ORD10434</t>
  </si>
  <si>
    <t>REV20434</t>
  </si>
  <si>
    <t>CUST1640</t>
  </si>
  <si>
    <t>Erin</t>
  </si>
  <si>
    <t>Clements</t>
  </si>
  <si>
    <t>ORD10435</t>
  </si>
  <si>
    <t>REV20435</t>
  </si>
  <si>
    <t>CUST1302</t>
  </si>
  <si>
    <t>Alicia</t>
  </si>
  <si>
    <t>Phillips</t>
  </si>
  <si>
    <t>ORD10436</t>
  </si>
  <si>
    <t>REV20436</t>
  </si>
  <si>
    <t>CUST5366</t>
  </si>
  <si>
    <t>ORD10437</t>
  </si>
  <si>
    <t>REV20437</t>
  </si>
  <si>
    <t>CUST3808</t>
  </si>
  <si>
    <t>Caleb</t>
  </si>
  <si>
    <t>Carroll</t>
  </si>
  <si>
    <t>ORD10438</t>
  </si>
  <si>
    <t>REV20438</t>
  </si>
  <si>
    <t>CUST5610</t>
  </si>
  <si>
    <t>ORD10439</t>
  </si>
  <si>
    <t>REV20439</t>
  </si>
  <si>
    <t>CUST1875</t>
  </si>
  <si>
    <t>Carl</t>
  </si>
  <si>
    <t>Nelson</t>
  </si>
  <si>
    <t>ORD10440</t>
  </si>
  <si>
    <t>REV20440</t>
  </si>
  <si>
    <t>CUST5811</t>
  </si>
  <si>
    <t>Andrew</t>
  </si>
  <si>
    <t>Hampton</t>
  </si>
  <si>
    <t>ORD10441</t>
  </si>
  <si>
    <t>REV20441</t>
  </si>
  <si>
    <t>CUST1939</t>
  </si>
  <si>
    <t>Alexandra</t>
  </si>
  <si>
    <t>Werner</t>
  </si>
  <si>
    <t>ORD10442</t>
  </si>
  <si>
    <t>REV20442</t>
  </si>
  <si>
    <t>CUST1083</t>
  </si>
  <si>
    <t>Diane</t>
  </si>
  <si>
    <t>ORD10443</t>
  </si>
  <si>
    <t>REV20443</t>
  </si>
  <si>
    <t>CUST5627</t>
  </si>
  <si>
    <t>ORD10444</t>
  </si>
  <si>
    <t>REV20444</t>
  </si>
  <si>
    <t>CUST2216</t>
  </si>
  <si>
    <t>ORD10445</t>
  </si>
  <si>
    <t>REV20445</t>
  </si>
  <si>
    <t>CUST4396</t>
  </si>
  <si>
    <t>ORD10446</t>
  </si>
  <si>
    <t>REV20446</t>
  </si>
  <si>
    <t>CUST2220</t>
  </si>
  <si>
    <t>Tapia</t>
  </si>
  <si>
    <t>ORD10447</t>
  </si>
  <si>
    <t>REV20447</t>
  </si>
  <si>
    <t>CUST2713</t>
  </si>
  <si>
    <t>ORD10448</t>
  </si>
  <si>
    <t>REV20448</t>
  </si>
  <si>
    <t>CUST4346</t>
  </si>
  <si>
    <t>Mccormick</t>
  </si>
  <si>
    <t>ORD10449</t>
  </si>
  <si>
    <t>REV20449</t>
  </si>
  <si>
    <t>CUST4118</t>
  </si>
  <si>
    <t>Meyer</t>
  </si>
  <si>
    <t>ORD10450</t>
  </si>
  <si>
    <t>REV20450</t>
  </si>
  <si>
    <t>CUST5325</t>
  </si>
  <si>
    <t>Deborah</t>
  </si>
  <si>
    <t>ORD10451</t>
  </si>
  <si>
    <t>REV20451</t>
  </si>
  <si>
    <t>CUST5462</t>
  </si>
  <si>
    <t>ORD10452</t>
  </si>
  <si>
    <t>REV20452</t>
  </si>
  <si>
    <t>CUST4364</t>
  </si>
  <si>
    <t>Mcdaniel</t>
  </si>
  <si>
    <t>ORD10453</t>
  </si>
  <si>
    <t>REV20453</t>
  </si>
  <si>
    <t>CUST1389</t>
  </si>
  <si>
    <t>ORD10454</t>
  </si>
  <si>
    <t>REV20454</t>
  </si>
  <si>
    <t>ORD10455</t>
  </si>
  <si>
    <t>REV20455</t>
  </si>
  <si>
    <t>CUST1029</t>
  </si>
  <si>
    <t>Ewing</t>
  </si>
  <si>
    <t>ORD10456</t>
  </si>
  <si>
    <t>REV20456</t>
  </si>
  <si>
    <t>CUST4080</t>
  </si>
  <si>
    <t>ORD10457</t>
  </si>
  <si>
    <t>REV20457</t>
  </si>
  <si>
    <t>CUST4995</t>
  </si>
  <si>
    <t>Madison</t>
  </si>
  <si>
    <t>Hubbard</t>
  </si>
  <si>
    <t>ORD10458</t>
  </si>
  <si>
    <t>REV20458</t>
  </si>
  <si>
    <t>CUST1350</t>
  </si>
  <si>
    <t>Ball</t>
  </si>
  <si>
    <t>ORD10459</t>
  </si>
  <si>
    <t>REV20459</t>
  </si>
  <si>
    <t>CUST5182</t>
  </si>
  <si>
    <t>Jake</t>
  </si>
  <si>
    <t>ORD10460</t>
  </si>
  <si>
    <t>REV20460</t>
  </si>
  <si>
    <t>CUST1917</t>
  </si>
  <si>
    <t>Freeman</t>
  </si>
  <si>
    <t>ORD10461</t>
  </si>
  <si>
    <t>REV20461</t>
  </si>
  <si>
    <t>CUST4543</t>
  </si>
  <si>
    <t>Brewer</t>
  </si>
  <si>
    <t>ORD10462</t>
  </si>
  <si>
    <t>REV20462</t>
  </si>
  <si>
    <t>CUST3612</t>
  </si>
  <si>
    <t>ORD10463</t>
  </si>
  <si>
    <t>REV20463</t>
  </si>
  <si>
    <t>CUST3254</t>
  </si>
  <si>
    <t>Megan</t>
  </si>
  <si>
    <t>Brooks</t>
  </si>
  <si>
    <t>ORD10464</t>
  </si>
  <si>
    <t>REV20464</t>
  </si>
  <si>
    <t>CUST1111</t>
  </si>
  <si>
    <t>ORD10465</t>
  </si>
  <si>
    <t>REV20465</t>
  </si>
  <si>
    <t>CUST5028</t>
  </si>
  <si>
    <t>Bender</t>
  </si>
  <si>
    <t>ORD10466</t>
  </si>
  <si>
    <t>REV20466</t>
  </si>
  <si>
    <t>CUST4624</t>
  </si>
  <si>
    <t>Mack</t>
  </si>
  <si>
    <t>ORD10467</t>
  </si>
  <si>
    <t>REV20467</t>
  </si>
  <si>
    <t>CUST1129</t>
  </si>
  <si>
    <t>ORD10468</t>
  </si>
  <si>
    <t>REV20468</t>
  </si>
  <si>
    <t>CUST3819</t>
  </si>
  <si>
    <t>ORD10469</t>
  </si>
  <si>
    <t>REV20469</t>
  </si>
  <si>
    <t>CUST1320</t>
  </si>
  <si>
    <t>ORD10470</t>
  </si>
  <si>
    <t>REV20470</t>
  </si>
  <si>
    <t>ORD10471</t>
  </si>
  <si>
    <t>REV20471</t>
  </si>
  <si>
    <t>ORD10472</t>
  </si>
  <si>
    <t>REV20472</t>
  </si>
  <si>
    <t>CUST1275</t>
  </si>
  <si>
    <t>Bolton</t>
  </si>
  <si>
    <t>ORD10473</t>
  </si>
  <si>
    <t>REV20473</t>
  </si>
  <si>
    <t>CUST1178</t>
  </si>
  <si>
    <t>ORD10474</t>
  </si>
  <si>
    <t>REV20474</t>
  </si>
  <si>
    <t>CUST2576</t>
  </si>
  <si>
    <t>Moody</t>
  </si>
  <si>
    <t>ORD10475</t>
  </si>
  <si>
    <t>REV20475</t>
  </si>
  <si>
    <t>CUST5203</t>
  </si>
  <si>
    <t>ORD10476</t>
  </si>
  <si>
    <t>REV20476</t>
  </si>
  <si>
    <t>CUST4408</t>
  </si>
  <si>
    <t>ORD10477</t>
  </si>
  <si>
    <t>REV20477</t>
  </si>
  <si>
    <t>CUST5597</t>
  </si>
  <si>
    <t>Edwards</t>
  </si>
  <si>
    <t>ORD10478</t>
  </si>
  <si>
    <t>REV20478</t>
  </si>
  <si>
    <t>CUST3832</t>
  </si>
  <si>
    <t>ORD10479</t>
  </si>
  <si>
    <t>REV20479</t>
  </si>
  <si>
    <t>CUST4407</t>
  </si>
  <si>
    <t>ORD10480</t>
  </si>
  <si>
    <t>REV20480</t>
  </si>
  <si>
    <t>CUST3790</t>
  </si>
  <si>
    <t>Lindsay</t>
  </si>
  <si>
    <t>Moss</t>
  </si>
  <si>
    <t>ORD10481</t>
  </si>
  <si>
    <t>REV20481</t>
  </si>
  <si>
    <t>CUST3995</t>
  </si>
  <si>
    <t>Hill</t>
  </si>
  <si>
    <t>ORD10482</t>
  </si>
  <si>
    <t>REV20482</t>
  </si>
  <si>
    <t>CUST3692</t>
  </si>
  <si>
    <t>Kramer</t>
  </si>
  <si>
    <t>ORD10483</t>
  </si>
  <si>
    <t>REV20483</t>
  </si>
  <si>
    <t>CUST2626</t>
  </si>
  <si>
    <t>ORD10484</t>
  </si>
  <si>
    <t>REV20484</t>
  </si>
  <si>
    <t>CUST2201</t>
  </si>
  <si>
    <t>Orozco</t>
  </si>
  <si>
    <t>ORD10485</t>
  </si>
  <si>
    <t>REV20485</t>
  </si>
  <si>
    <t>ORD10486</t>
  </si>
  <si>
    <t>REV20486</t>
  </si>
  <si>
    <t>CUST1168</t>
  </si>
  <si>
    <t>ORD10487</t>
  </si>
  <si>
    <t>REV20487</t>
  </si>
  <si>
    <t>CUST4686</t>
  </si>
  <si>
    <t>Samuel</t>
  </si>
  <si>
    <t>ORD10488</t>
  </si>
  <si>
    <t>REV20488</t>
  </si>
  <si>
    <t>CUST4145</t>
  </si>
  <si>
    <t>ORD10489</t>
  </si>
  <si>
    <t>REV20489</t>
  </si>
  <si>
    <t>CUST2679</t>
  </si>
  <si>
    <t>ORD10490</t>
  </si>
  <si>
    <t>REV20490</t>
  </si>
  <si>
    <t>CUST2683</t>
  </si>
  <si>
    <t>ORD10491</t>
  </si>
  <si>
    <t>REV20491</t>
  </si>
  <si>
    <t>CUST4112</t>
  </si>
  <si>
    <t>ORD10492</t>
  </si>
  <si>
    <t>REV20492</t>
  </si>
  <si>
    <t>ORD10493</t>
  </si>
  <si>
    <t>REV20493</t>
  </si>
  <si>
    <t>CUST4208</t>
  </si>
  <si>
    <t>Farmer</t>
  </si>
  <si>
    <t>ORD10494</t>
  </si>
  <si>
    <t>REV20494</t>
  </si>
  <si>
    <t>CUST1283</t>
  </si>
  <si>
    <t>ORD10495</t>
  </si>
  <si>
    <t>REV20495</t>
  </si>
  <si>
    <t>CUST4981</t>
  </si>
  <si>
    <t>Marcus</t>
  </si>
  <si>
    <t>ORD10496</t>
  </si>
  <si>
    <t>REV20496</t>
  </si>
  <si>
    <t>CUST3974</t>
  </si>
  <si>
    <t>Anita</t>
  </si>
  <si>
    <t>ORD10497</t>
  </si>
  <si>
    <t>REV20497</t>
  </si>
  <si>
    <t>CUST5518</t>
  </si>
  <si>
    <t>Rice</t>
  </si>
  <si>
    <t>ORD10498</t>
  </si>
  <si>
    <t>REV20498</t>
  </si>
  <si>
    <t>CUST5274</t>
  </si>
  <si>
    <t>Kristopher</t>
  </si>
  <si>
    <t>ORD10499</t>
  </si>
  <si>
    <t>REV20499</t>
  </si>
  <si>
    <t>CUST4009</t>
  </si>
  <si>
    <t>ORD10500</t>
  </si>
  <si>
    <t>REV20500</t>
  </si>
  <si>
    <t>CUST3002</t>
  </si>
  <si>
    <t>ORD10501</t>
  </si>
  <si>
    <t>REV20501</t>
  </si>
  <si>
    <t>CUST4137</t>
  </si>
  <si>
    <t>ORD10502</t>
  </si>
  <si>
    <t>REV20502</t>
  </si>
  <si>
    <t>CUST4045</t>
  </si>
  <si>
    <t>Rachael</t>
  </si>
  <si>
    <t>Porter</t>
  </si>
  <si>
    <t>ORD10503</t>
  </si>
  <si>
    <t>REV20503</t>
  </si>
  <si>
    <t>ORD10504</t>
  </si>
  <si>
    <t>REV20504</t>
  </si>
  <si>
    <t>CUST3891</t>
  </si>
  <si>
    <t>Diana</t>
  </si>
  <si>
    <t>ORD10505</t>
  </si>
  <si>
    <t>REV20505</t>
  </si>
  <si>
    <t>CUST5045</t>
  </si>
  <si>
    <t>Michele</t>
  </si>
  <si>
    <t>ORD10506</t>
  </si>
  <si>
    <t>REV20506</t>
  </si>
  <si>
    <t>CUST4757</t>
  </si>
  <si>
    <t>ORD10507</t>
  </si>
  <si>
    <t>REV20507</t>
  </si>
  <si>
    <t>CUST4304</t>
  </si>
  <si>
    <t>ORD10508</t>
  </si>
  <si>
    <t>REV20508</t>
  </si>
  <si>
    <t>CUST2578</t>
  </si>
  <si>
    <t>Stefanie</t>
  </si>
  <si>
    <t>Bond</t>
  </si>
  <si>
    <t>ORD10509</t>
  </si>
  <si>
    <t>REV20509</t>
  </si>
  <si>
    <t>CUST2993</t>
  </si>
  <si>
    <t>Black</t>
  </si>
  <si>
    <t>ORD10510</t>
  </si>
  <si>
    <t>REV20510</t>
  </si>
  <si>
    <t>CUST1839</t>
  </si>
  <si>
    <t>Fox</t>
  </si>
  <si>
    <t>ORD10511</t>
  </si>
  <si>
    <t>REV20511</t>
  </si>
  <si>
    <t>ORD10512</t>
  </si>
  <si>
    <t>REV20512</t>
  </si>
  <si>
    <t>CUST3598</t>
  </si>
  <si>
    <t>ORD10513</t>
  </si>
  <si>
    <t>REV20513</t>
  </si>
  <si>
    <t>CUST5513</t>
  </si>
  <si>
    <t>Tammy</t>
  </si>
  <si>
    <t>Holland</t>
  </si>
  <si>
    <t>ORD10514</t>
  </si>
  <si>
    <t>REV20514</t>
  </si>
  <si>
    <t>CUST1691</t>
  </si>
  <si>
    <t>ORD10515</t>
  </si>
  <si>
    <t>REV20515</t>
  </si>
  <si>
    <t>CUST2811</t>
  </si>
  <si>
    <t>ORD10516</t>
  </si>
  <si>
    <t>REV20516</t>
  </si>
  <si>
    <t>CUST5594</t>
  </si>
  <si>
    <t>ORD10517</t>
  </si>
  <si>
    <t>REV20517</t>
  </si>
  <si>
    <t>ORD10518</t>
  </si>
  <si>
    <t>REV20518</t>
  </si>
  <si>
    <t>CUST4924</t>
  </si>
  <si>
    <t>Wendy</t>
  </si>
  <si>
    <t>Robertson</t>
  </si>
  <si>
    <t>ORD10519</t>
  </si>
  <si>
    <t>REV20519</t>
  </si>
  <si>
    <t>CUST1747</t>
  </si>
  <si>
    <t>Gary</t>
  </si>
  <si>
    <t>ORD10520</t>
  </si>
  <si>
    <t>REV20520</t>
  </si>
  <si>
    <t>CUST2929</t>
  </si>
  <si>
    <t>Ray</t>
  </si>
  <si>
    <t>ORD10521</t>
  </si>
  <si>
    <t>REV20521</t>
  </si>
  <si>
    <t>CUST3695</t>
  </si>
  <si>
    <t>Randolph</t>
  </si>
  <si>
    <t>ORD10522</t>
  </si>
  <si>
    <t>REV20522</t>
  </si>
  <si>
    <t>CUST2710</t>
  </si>
  <si>
    <t>ORD10523</t>
  </si>
  <si>
    <t>REV20523</t>
  </si>
  <si>
    <t>CUST4288</t>
  </si>
  <si>
    <t>Billy</t>
  </si>
  <si>
    <t>ORD10524</t>
  </si>
  <si>
    <t>REV20524</t>
  </si>
  <si>
    <t>CUST5402</t>
  </si>
  <si>
    <t>ORD10525</t>
  </si>
  <si>
    <t>REV20525</t>
  </si>
  <si>
    <t>CUST4088</t>
  </si>
  <si>
    <t>Steve</t>
  </si>
  <si>
    <t>Levine</t>
  </si>
  <si>
    <t>ORD10526</t>
  </si>
  <si>
    <t>REV20526</t>
  </si>
  <si>
    <t>CUST4586</t>
  </si>
  <si>
    <t>Meyers</t>
  </si>
  <si>
    <t>ORD10527</t>
  </si>
  <si>
    <t>REV20527</t>
  </si>
  <si>
    <t>CUST4363</t>
  </si>
  <si>
    <t>ORD10528</t>
  </si>
  <si>
    <t>REV20528</t>
  </si>
  <si>
    <t>CUST5356</t>
  </si>
  <si>
    <t>ORD10529</t>
  </si>
  <si>
    <t>REV20529</t>
  </si>
  <si>
    <t>CUST4338</t>
  </si>
  <si>
    <t>Duran</t>
  </si>
  <si>
    <t>ORD10530</t>
  </si>
  <si>
    <t>REV20530</t>
  </si>
  <si>
    <t>CUST5427</t>
  </si>
  <si>
    <t>Bobby</t>
  </si>
  <si>
    <t>ORD10531</t>
  </si>
  <si>
    <t>REV20531</t>
  </si>
  <si>
    <t>CUST1332</t>
  </si>
  <si>
    <t>Le</t>
  </si>
  <si>
    <t>ORD10532</t>
  </si>
  <si>
    <t>REV20532</t>
  </si>
  <si>
    <t>CUST3940</t>
  </si>
  <si>
    <t>ORD10533</t>
  </si>
  <si>
    <t>REV20533</t>
  </si>
  <si>
    <t>CUST2137</t>
  </si>
  <si>
    <t>Whitney</t>
  </si>
  <si>
    <t>ORD10534</t>
  </si>
  <si>
    <t>REV20534</t>
  </si>
  <si>
    <t>ORD10535</t>
  </si>
  <si>
    <t>REV20535</t>
  </si>
  <si>
    <t>CUST3610</t>
  </si>
  <si>
    <t>Burgess</t>
  </si>
  <si>
    <t>ORD10536</t>
  </si>
  <si>
    <t>REV20536</t>
  </si>
  <si>
    <t>CUST5478</t>
  </si>
  <si>
    <t>Cobb</t>
  </si>
  <si>
    <t>ORD10537</t>
  </si>
  <si>
    <t>REV20537</t>
  </si>
  <si>
    <t>ORD10538</t>
  </si>
  <si>
    <t>REV20538</t>
  </si>
  <si>
    <t>CUST4858</t>
  </si>
  <si>
    <t>ORD10539</t>
  </si>
  <si>
    <t>REV20539</t>
  </si>
  <si>
    <t>ORD10540</t>
  </si>
  <si>
    <t>REV20540</t>
  </si>
  <si>
    <t>ORD10541</t>
  </si>
  <si>
    <t>REV20541</t>
  </si>
  <si>
    <t>CUST3262</t>
  </si>
  <si>
    <t>Jeanne</t>
  </si>
  <si>
    <t>ORD10542</t>
  </si>
  <si>
    <t>REV20542</t>
  </si>
  <si>
    <t>CUST2712</t>
  </si>
  <si>
    <t>Margaret</t>
  </si>
  <si>
    <t>ORD10543</t>
  </si>
  <si>
    <t>REV20543</t>
  </si>
  <si>
    <t>ORD10544</t>
  </si>
  <si>
    <t>REV20544</t>
  </si>
  <si>
    <t>CUST2758</t>
  </si>
  <si>
    <t>Roy</t>
  </si>
  <si>
    <t>ORD10545</t>
  </si>
  <si>
    <t>REV20545</t>
  </si>
  <si>
    <t>CUST4659</t>
  </si>
  <si>
    <t>Larry</t>
  </si>
  <si>
    <t>Hays</t>
  </si>
  <si>
    <t>ORD10546</t>
  </si>
  <si>
    <t>REV20546</t>
  </si>
  <si>
    <t>CUST3740</t>
  </si>
  <si>
    <t>Tracy</t>
  </si>
  <si>
    <t>Blair</t>
  </si>
  <si>
    <t>ORD10547</t>
  </si>
  <si>
    <t>REV20547</t>
  </si>
  <si>
    <t>CUST3925</t>
  </si>
  <si>
    <t>Everett</t>
  </si>
  <si>
    <t>ORD10548</t>
  </si>
  <si>
    <t>REV20548</t>
  </si>
  <si>
    <t>CUST2203</t>
  </si>
  <si>
    <t>ORD10549</t>
  </si>
  <si>
    <t>REV20549</t>
  </si>
  <si>
    <t>CUST2170</t>
  </si>
  <si>
    <t>Prince</t>
  </si>
  <si>
    <t>ORD10550</t>
  </si>
  <si>
    <t>REV20550</t>
  </si>
  <si>
    <t>CUST4541</t>
  </si>
  <si>
    <t>Lauren</t>
  </si>
  <si>
    <t>Gallagher</t>
  </si>
  <si>
    <t>ORD10551</t>
  </si>
  <si>
    <t>REV20551</t>
  </si>
  <si>
    <t>CUST2467</t>
  </si>
  <si>
    <t>ORD10552</t>
  </si>
  <si>
    <t>REV20552</t>
  </si>
  <si>
    <t>CUST3889</t>
  </si>
  <si>
    <t>ORD10553</t>
  </si>
  <si>
    <t>REV20553</t>
  </si>
  <si>
    <t>CUST5093</t>
  </si>
  <si>
    <t>Vaughn</t>
  </si>
  <si>
    <t>ORD10554</t>
  </si>
  <si>
    <t>REV20554</t>
  </si>
  <si>
    <t>CUST5355</t>
  </si>
  <si>
    <t>Mackenzie</t>
  </si>
  <si>
    <t>ORD10555</t>
  </si>
  <si>
    <t>REV20555</t>
  </si>
  <si>
    <t>CUST3542</t>
  </si>
  <si>
    <t>ORD10556</t>
  </si>
  <si>
    <t>REV20556</t>
  </si>
  <si>
    <t>CUST3229</t>
  </si>
  <si>
    <t>Irwin</t>
  </si>
  <si>
    <t>ORD10557</t>
  </si>
  <si>
    <t>REV20557</t>
  </si>
  <si>
    <t>CUST2552</t>
  </si>
  <si>
    <t>Miguel</t>
  </si>
  <si>
    <t>Pope</t>
  </si>
  <si>
    <t>ORD10558</t>
  </si>
  <si>
    <t>REV20558</t>
  </si>
  <si>
    <t>CUST2740</t>
  </si>
  <si>
    <t>Wheeler</t>
  </si>
  <si>
    <t>ORD10559</t>
  </si>
  <si>
    <t>REV20559</t>
  </si>
  <si>
    <t>CUST3412</t>
  </si>
  <si>
    <t>ORD10560</t>
  </si>
  <si>
    <t>REV20560</t>
  </si>
  <si>
    <t>CUST2384</t>
  </si>
  <si>
    <t>Katie</t>
  </si>
  <si>
    <t>ORD10561</t>
  </si>
  <si>
    <t>REV20561</t>
  </si>
  <si>
    <t>CUST2535</t>
  </si>
  <si>
    <t>Peters</t>
  </si>
  <si>
    <t>ORD10562</t>
  </si>
  <si>
    <t>REV20562</t>
  </si>
  <si>
    <t>CUST2289</t>
  </si>
  <si>
    <t>Cook</t>
  </si>
  <si>
    <t>ORD10563</t>
  </si>
  <si>
    <t>REV20563</t>
  </si>
  <si>
    <t>CUST5618</t>
  </si>
  <si>
    <t>Jasmine</t>
  </si>
  <si>
    <t>ORD10564</t>
  </si>
  <si>
    <t>REV20564</t>
  </si>
  <si>
    <t>CUST2207</t>
  </si>
  <si>
    <t>Keith</t>
  </si>
  <si>
    <t>Beck</t>
  </si>
  <si>
    <t>ORD10565</t>
  </si>
  <si>
    <t>REV20565</t>
  </si>
  <si>
    <t>CUST5319</t>
  </si>
  <si>
    <t>Brittney</t>
  </si>
  <si>
    <t>Williamson</t>
  </si>
  <si>
    <t>ORD10566</t>
  </si>
  <si>
    <t>REV20566</t>
  </si>
  <si>
    <t>ORD10567</t>
  </si>
  <si>
    <t>REV20567</t>
  </si>
  <si>
    <t>CUST1461</t>
  </si>
  <si>
    <t>ORD10568</t>
  </si>
  <si>
    <t>REV20568</t>
  </si>
  <si>
    <t>CUST3977</t>
  </si>
  <si>
    <t>ORD10569</t>
  </si>
  <si>
    <t>REV20569</t>
  </si>
  <si>
    <t>CUST3240</t>
  </si>
  <si>
    <t>ORD10570</t>
  </si>
  <si>
    <t>REV20570</t>
  </si>
  <si>
    <t>ORD10571</t>
  </si>
  <si>
    <t>REV20571</t>
  </si>
  <si>
    <t>CUST4822</t>
  </si>
  <si>
    <t>ORD10572</t>
  </si>
  <si>
    <t>REV20572</t>
  </si>
  <si>
    <t>CUST2050</t>
  </si>
  <si>
    <t>Shawn</t>
  </si>
  <si>
    <t>ORD10573</t>
  </si>
  <si>
    <t>REV20573</t>
  </si>
  <si>
    <t>CUST3308</t>
  </si>
  <si>
    <t>ORD10574</t>
  </si>
  <si>
    <t>REV20574</t>
  </si>
  <si>
    <t>CUST1399</t>
  </si>
  <si>
    <t>ORD10575</t>
  </si>
  <si>
    <t>REV20575</t>
  </si>
  <si>
    <t>ORD10576</t>
  </si>
  <si>
    <t>REV20576</t>
  </si>
  <si>
    <t>CUST5003</t>
  </si>
  <si>
    <t>ORD10577</t>
  </si>
  <si>
    <t>REV20577</t>
  </si>
  <si>
    <t>CUST3483</t>
  </si>
  <si>
    <t>ORD10578</t>
  </si>
  <si>
    <t>REV20578</t>
  </si>
  <si>
    <t>CUST2725</t>
  </si>
  <si>
    <t>ORD10579</t>
  </si>
  <si>
    <t>REV20579</t>
  </si>
  <si>
    <t>CUST5866</t>
  </si>
  <si>
    <t>ORD10580</t>
  </si>
  <si>
    <t>REV20580</t>
  </si>
  <si>
    <t>CUST4646</t>
  </si>
  <si>
    <t>ORD10581</t>
  </si>
  <si>
    <t>REV20581</t>
  </si>
  <si>
    <t>CUST1981</t>
  </si>
  <si>
    <t>ORD10582</t>
  </si>
  <si>
    <t>REV20582</t>
  </si>
  <si>
    <t>CUST3185</t>
  </si>
  <si>
    <t>Vincent</t>
  </si>
  <si>
    <t>ORD10583</t>
  </si>
  <si>
    <t>REV20583</t>
  </si>
  <si>
    <t>CUST1473</t>
  </si>
  <si>
    <t>ORD10584</t>
  </si>
  <si>
    <t>REV20584</t>
  </si>
  <si>
    <t>CUST5278</t>
  </si>
  <si>
    <t>Manning</t>
  </si>
  <si>
    <t>ORD10585</t>
  </si>
  <si>
    <t>REV20585</t>
  </si>
  <si>
    <t>CUST2432</t>
  </si>
  <si>
    <t>Lori</t>
  </si>
  <si>
    <t>Whitaker</t>
  </si>
  <si>
    <t>ORD10586</t>
  </si>
  <si>
    <t>REV20586</t>
  </si>
  <si>
    <t>CUST5767</t>
  </si>
  <si>
    <t>Sue</t>
  </si>
  <si>
    <t>ORD10587</t>
  </si>
  <si>
    <t>REV20587</t>
  </si>
  <si>
    <t>CUST4450</t>
  </si>
  <si>
    <t>ORD10588</t>
  </si>
  <si>
    <t>REV20588</t>
  </si>
  <si>
    <t>CUST4081</t>
  </si>
  <si>
    <t>Dalton</t>
  </si>
  <si>
    <t>ORD10589</t>
  </si>
  <si>
    <t>REV20589</t>
  </si>
  <si>
    <t>CUST5693</t>
  </si>
  <si>
    <t>ORD10590</t>
  </si>
  <si>
    <t>REV20590</t>
  </si>
  <si>
    <t>ORD10591</t>
  </si>
  <si>
    <t>REV20591</t>
  </si>
  <si>
    <t>CUST4306</t>
  </si>
  <si>
    <t>Dorothy</t>
  </si>
  <si>
    <t>ORD10592</t>
  </si>
  <si>
    <t>REV20592</t>
  </si>
  <si>
    <t>ORD10593</t>
  </si>
  <si>
    <t>REV20593</t>
  </si>
  <si>
    <t>CUST2457</t>
  </si>
  <si>
    <t>ORD10594</t>
  </si>
  <si>
    <t>REV20594</t>
  </si>
  <si>
    <t>CUST4150</t>
  </si>
  <si>
    <t>Traci</t>
  </si>
  <si>
    <t>Sosa</t>
  </si>
  <si>
    <t>ORD10595</t>
  </si>
  <si>
    <t>REV20595</t>
  </si>
  <si>
    <t>CUST1824</t>
  </si>
  <si>
    <t>ORD10596</t>
  </si>
  <si>
    <t>REV20596</t>
  </si>
  <si>
    <t>CUST1339</t>
  </si>
  <si>
    <t>Bowman</t>
  </si>
  <si>
    <t>ORD10597</t>
  </si>
  <si>
    <t>REV20597</t>
  </si>
  <si>
    <t>CUST4129</t>
  </si>
  <si>
    <t>Danny</t>
  </si>
  <si>
    <t>ORD10598</t>
  </si>
  <si>
    <t>REV20598</t>
  </si>
  <si>
    <t>CUST2130</t>
  </si>
  <si>
    <t>Jordan</t>
  </si>
  <si>
    <t>ORD10599</t>
  </si>
  <si>
    <t>REV20599</t>
  </si>
  <si>
    <t>CUST5653</t>
  </si>
  <si>
    <t>ORD10600</t>
  </si>
  <si>
    <t>REV20600</t>
  </si>
  <si>
    <t>CUST5101</t>
  </si>
  <si>
    <t>Johns</t>
  </si>
  <si>
    <t>ORD10601</t>
  </si>
  <si>
    <t>REV20601</t>
  </si>
  <si>
    <t>CUST5284</t>
  </si>
  <si>
    <t>Floyd</t>
  </si>
  <si>
    <t>ORD10602</t>
  </si>
  <si>
    <t>REV20602</t>
  </si>
  <si>
    <t>CUST1411</t>
  </si>
  <si>
    <t>Alejandro</t>
  </si>
  <si>
    <t>Hanson</t>
  </si>
  <si>
    <t>ORD10603</t>
  </si>
  <si>
    <t>REV20603</t>
  </si>
  <si>
    <t>CUST3590</t>
  </si>
  <si>
    <t>Esparza</t>
  </si>
  <si>
    <t>ORD10604</t>
  </si>
  <si>
    <t>REV20604</t>
  </si>
  <si>
    <t>CUST2641</t>
  </si>
  <si>
    <t>ORD10605</t>
  </si>
  <si>
    <t>REV20605</t>
  </si>
  <si>
    <t>CUST1400</t>
  </si>
  <si>
    <t>ORD10606</t>
  </si>
  <si>
    <t>REV20606</t>
  </si>
  <si>
    <t>CUST5215</t>
  </si>
  <si>
    <t>ORD10607</t>
  </si>
  <si>
    <t>REV20607</t>
  </si>
  <si>
    <t>CUST3248</t>
  </si>
  <si>
    <t>ORD10608</t>
  </si>
  <si>
    <t>REV20608</t>
  </si>
  <si>
    <t>CUST2706</t>
  </si>
  <si>
    <t>Elizabeth</t>
  </si>
  <si>
    <t>ORD10609</t>
  </si>
  <si>
    <t>REV20609</t>
  </si>
  <si>
    <t>CUST1342</t>
  </si>
  <si>
    <t>Hall</t>
  </si>
  <si>
    <t>ORD10610</t>
  </si>
  <si>
    <t>REV20610</t>
  </si>
  <si>
    <t>ORD10611</t>
  </si>
  <si>
    <t>REV20611</t>
  </si>
  <si>
    <t>CUST5254</t>
  </si>
  <si>
    <t>Lorraine</t>
  </si>
  <si>
    <t>Fuentes</t>
  </si>
  <si>
    <t>ORD10612</t>
  </si>
  <si>
    <t>REV20612</t>
  </si>
  <si>
    <t>CUST2708</t>
  </si>
  <si>
    <t>Adrienne</t>
  </si>
  <si>
    <t>ORD10613</t>
  </si>
  <si>
    <t>REV20613</t>
  </si>
  <si>
    <t>CUST2047</t>
  </si>
  <si>
    <t>ORD10614</t>
  </si>
  <si>
    <t>REV20614</t>
  </si>
  <si>
    <t>CUST1092</t>
  </si>
  <si>
    <t>Veronica</t>
  </si>
  <si>
    <t>Webster</t>
  </si>
  <si>
    <t>ORD10615</t>
  </si>
  <si>
    <t>REV20615</t>
  </si>
  <si>
    <t>CUST1058</t>
  </si>
  <si>
    <t>ORD10616</t>
  </si>
  <si>
    <t>REV20616</t>
  </si>
  <si>
    <t>CUST2249</t>
  </si>
  <si>
    <t>Harrington</t>
  </si>
  <si>
    <t>ORD10617</t>
  </si>
  <si>
    <t>REV20617</t>
  </si>
  <si>
    <t>ORD10618</t>
  </si>
  <si>
    <t>REV20618</t>
  </si>
  <si>
    <t>CUST2352</t>
  </si>
  <si>
    <t>ORD10619</t>
  </si>
  <si>
    <t>REV20619</t>
  </si>
  <si>
    <t>CUST2210</t>
  </si>
  <si>
    <t>ORD10620</t>
  </si>
  <si>
    <t>REV20620</t>
  </si>
  <si>
    <t>CUST2783</t>
  </si>
  <si>
    <t>ORD10621</t>
  </si>
  <si>
    <t>REV20621</t>
  </si>
  <si>
    <t>CUST2728</t>
  </si>
  <si>
    <t>Ricky</t>
  </si>
  <si>
    <t>Alvarez</t>
  </si>
  <si>
    <t>ORD10622</t>
  </si>
  <si>
    <t>REV20622</t>
  </si>
  <si>
    <t>CUST3232</t>
  </si>
  <si>
    <t>Leon</t>
  </si>
  <si>
    <t>ORD10623</t>
  </si>
  <si>
    <t>REV20623</t>
  </si>
  <si>
    <t>CUST3494</t>
  </si>
  <si>
    <t>ORD10624</t>
  </si>
  <si>
    <t>REV20624</t>
  </si>
  <si>
    <t>CUST2541</t>
  </si>
  <si>
    <t>ORD10625</t>
  </si>
  <si>
    <t>REV20625</t>
  </si>
  <si>
    <t>CUST2055</t>
  </si>
  <si>
    <t>Duane</t>
  </si>
  <si>
    <t>ORD10626</t>
  </si>
  <si>
    <t>REV20626</t>
  </si>
  <si>
    <t>CUST2595</t>
  </si>
  <si>
    <t>Chase</t>
  </si>
  <si>
    <t>Vazquez</t>
  </si>
  <si>
    <t>ORD10627</t>
  </si>
  <si>
    <t>REV20627</t>
  </si>
  <si>
    <t>CUST4760</t>
  </si>
  <si>
    <t>Mcdowell</t>
  </si>
  <si>
    <t>ORD10628</t>
  </si>
  <si>
    <t>REV20628</t>
  </si>
  <si>
    <t>CUST3203</t>
  </si>
  <si>
    <t>ORD10629</t>
  </si>
  <si>
    <t>REV20629</t>
  </si>
  <si>
    <t>CUST3484</t>
  </si>
  <si>
    <t>Richards</t>
  </si>
  <si>
    <t>ORD10630</t>
  </si>
  <si>
    <t>REV20630</t>
  </si>
  <si>
    <t>CUST2913</t>
  </si>
  <si>
    <t>Juan</t>
  </si>
  <si>
    <t>Hartman</t>
  </si>
  <si>
    <t>ORD10631</t>
  </si>
  <si>
    <t>REV20631</t>
  </si>
  <si>
    <t>CUST1109</t>
  </si>
  <si>
    <t>ORD10632</t>
  </si>
  <si>
    <t>REV20632</t>
  </si>
  <si>
    <t>CUST2479</t>
  </si>
  <si>
    <t>ORD10633</t>
  </si>
  <si>
    <t>REV20633</t>
  </si>
  <si>
    <t>CUST1358</t>
  </si>
  <si>
    <t>ORD10634</t>
  </si>
  <si>
    <t>REV20634</t>
  </si>
  <si>
    <t>CUST2213</t>
  </si>
  <si>
    <t>ORD10635</t>
  </si>
  <si>
    <t>REV20635</t>
  </si>
  <si>
    <t>CUST3302</t>
  </si>
  <si>
    <t>Potter</t>
  </si>
  <si>
    <t>ORD10636</t>
  </si>
  <si>
    <t>REV20636</t>
  </si>
  <si>
    <t>CUST5809</t>
  </si>
  <si>
    <t>Salinas</t>
  </si>
  <si>
    <t>ORD10637</t>
  </si>
  <si>
    <t>REV20637</t>
  </si>
  <si>
    <t>CUST1021</t>
  </si>
  <si>
    <t>Shirley</t>
  </si>
  <si>
    <t>ORD10638</t>
  </si>
  <si>
    <t>REV20638</t>
  </si>
  <si>
    <t>CUST4481</t>
  </si>
  <si>
    <t>Ronald</t>
  </si>
  <si>
    <t>ORD10639</t>
  </si>
  <si>
    <t>REV20639</t>
  </si>
  <si>
    <t>CUST5783</t>
  </si>
  <si>
    <t>Melendez</t>
  </si>
  <si>
    <t>ORD10640</t>
  </si>
  <si>
    <t>REV20640</t>
  </si>
  <si>
    <t>CUST1376</t>
  </si>
  <si>
    <t>Acosta</t>
  </si>
  <si>
    <t>ORD10641</t>
  </si>
  <si>
    <t>REV20641</t>
  </si>
  <si>
    <t>CUST3122</t>
  </si>
  <si>
    <t>Conner</t>
  </si>
  <si>
    <t>ORD10642</t>
  </si>
  <si>
    <t>REV20642</t>
  </si>
  <si>
    <t>CUST1274</t>
  </si>
  <si>
    <t>Ellen</t>
  </si>
  <si>
    <t>ORD10643</t>
  </si>
  <si>
    <t>REV20643</t>
  </si>
  <si>
    <t>CUST4847</t>
  </si>
  <si>
    <t>Cox</t>
  </si>
  <si>
    <t>ORD10644</t>
  </si>
  <si>
    <t>REV20644</t>
  </si>
  <si>
    <t>ORD10645</t>
  </si>
  <si>
    <t>REV20645</t>
  </si>
  <si>
    <t>ORD10646</t>
  </si>
  <si>
    <t>REV20646</t>
  </si>
  <si>
    <t>CUST5207</t>
  </si>
  <si>
    <t>Hopkins</t>
  </si>
  <si>
    <t>ORD10647</t>
  </si>
  <si>
    <t>REV20647</t>
  </si>
  <si>
    <t>CUST5136</t>
  </si>
  <si>
    <t>ORD10648</t>
  </si>
  <si>
    <t>REV20648</t>
  </si>
  <si>
    <t>CUST1025</t>
  </si>
  <si>
    <t>Jonathan</t>
  </si>
  <si>
    <t>ORD10649</t>
  </si>
  <si>
    <t>REV20649</t>
  </si>
  <si>
    <t>CUST3996</t>
  </si>
  <si>
    <t>ORD10650</t>
  </si>
  <si>
    <t>REV20650</t>
  </si>
  <si>
    <t>CUST5500</t>
  </si>
  <si>
    <t>Meza</t>
  </si>
  <si>
    <t>ORD10651</t>
  </si>
  <si>
    <t>REV20651</t>
  </si>
  <si>
    <t>CUST4781</t>
  </si>
  <si>
    <t>ORD10652</t>
  </si>
  <si>
    <t>REV20652</t>
  </si>
  <si>
    <t>CUST1566</t>
  </si>
  <si>
    <t>Donald</t>
  </si>
  <si>
    <t>ORD10653</t>
  </si>
  <si>
    <t>REV20653</t>
  </si>
  <si>
    <t>CUST2959</t>
  </si>
  <si>
    <t>Hamilton</t>
  </si>
  <si>
    <t>ORD10654</t>
  </si>
  <si>
    <t>REV20654</t>
  </si>
  <si>
    <t>CUST2943</t>
  </si>
  <si>
    <t>Andrea</t>
  </si>
  <si>
    <t>ORD10655</t>
  </si>
  <si>
    <t>REV20655</t>
  </si>
  <si>
    <t>CUST5285</t>
  </si>
  <si>
    <t>ORD10656</t>
  </si>
  <si>
    <t>REV20656</t>
  </si>
  <si>
    <t>ORD10657</t>
  </si>
  <si>
    <t>REV20657</t>
  </si>
  <si>
    <t>CUST2076</t>
  </si>
  <si>
    <t>ORD10658</t>
  </si>
  <si>
    <t>REV20658</t>
  </si>
  <si>
    <t>CUST3663</t>
  </si>
  <si>
    <t>ORD10659</t>
  </si>
  <si>
    <t>REV20659</t>
  </si>
  <si>
    <t>CUST2919</t>
  </si>
  <si>
    <t>ORD10660</t>
  </si>
  <si>
    <t>REV20660</t>
  </si>
  <si>
    <t>CUST4399</t>
  </si>
  <si>
    <t>ORD10661</t>
  </si>
  <si>
    <t>REV20661</t>
  </si>
  <si>
    <t>CUST5430</t>
  </si>
  <si>
    <t>Leblanc</t>
  </si>
  <si>
    <t>ORD10662</t>
  </si>
  <si>
    <t>REV20662</t>
  </si>
  <si>
    <t>CUST3877</t>
  </si>
  <si>
    <t>Benjamin</t>
  </si>
  <si>
    <t>ORD10663</t>
  </si>
  <si>
    <t>REV20663</t>
  </si>
  <si>
    <t>CUST4868</t>
  </si>
  <si>
    <t>Vasquez</t>
  </si>
  <si>
    <t>ORD10664</t>
  </si>
  <si>
    <t>REV20664</t>
  </si>
  <si>
    <t>CUST1628</t>
  </si>
  <si>
    <t>ORD10665</t>
  </si>
  <si>
    <t>REV20665</t>
  </si>
  <si>
    <t>CUST5497</t>
  </si>
  <si>
    <t>Stewart</t>
  </si>
  <si>
    <t>ORD10666</t>
  </si>
  <si>
    <t>REV20666</t>
  </si>
  <si>
    <t>CUST1988</t>
  </si>
  <si>
    <t>Raymond</t>
  </si>
  <si>
    <t>ORD10667</t>
  </si>
  <si>
    <t>REV20667</t>
  </si>
  <si>
    <t>CUST4865</t>
  </si>
  <si>
    <t>Brianna</t>
  </si>
  <si>
    <t>Watts</t>
  </si>
  <si>
    <t>ORD10668</t>
  </si>
  <si>
    <t>REV20668</t>
  </si>
  <si>
    <t>CUST2822</t>
  </si>
  <si>
    <t>Jacqueline</t>
  </si>
  <si>
    <t>Lucas</t>
  </si>
  <si>
    <t>ORD10669</t>
  </si>
  <si>
    <t>REV20669</t>
  </si>
  <si>
    <t>CUST1580</t>
  </si>
  <si>
    <t>Gill</t>
  </si>
  <si>
    <t>ORD10670</t>
  </si>
  <si>
    <t>REV20670</t>
  </si>
  <si>
    <t>CUST5962</t>
  </si>
  <si>
    <t>ORD10671</t>
  </si>
  <si>
    <t>REV20671</t>
  </si>
  <si>
    <t>CUST2527</t>
  </si>
  <si>
    <t>Marilyn</t>
  </si>
  <si>
    <t>ORD10672</t>
  </si>
  <si>
    <t>REV20672</t>
  </si>
  <si>
    <t>ORD10673</t>
  </si>
  <si>
    <t>REV20673</t>
  </si>
  <si>
    <t>CUST3469</t>
  </si>
  <si>
    <t>ORD10674</t>
  </si>
  <si>
    <t>REV20674</t>
  </si>
  <si>
    <t>CUST5576</t>
  </si>
  <si>
    <t>ORD10675</t>
  </si>
  <si>
    <t>REV20675</t>
  </si>
  <si>
    <t>CUST4385</t>
  </si>
  <si>
    <t>ORD10676</t>
  </si>
  <si>
    <t>REV20676</t>
  </si>
  <si>
    <t>CUST1499</t>
  </si>
  <si>
    <t>ORD10677</t>
  </si>
  <si>
    <t>REV20677</t>
  </si>
  <si>
    <t>ORD10678</t>
  </si>
  <si>
    <t>REV20678</t>
  </si>
  <si>
    <t>ORD10679</t>
  </si>
  <si>
    <t>REV20679</t>
  </si>
  <si>
    <t>CUST3597</t>
  </si>
  <si>
    <t>Joe</t>
  </si>
  <si>
    <t>ORD10680</t>
  </si>
  <si>
    <t>REV20680</t>
  </si>
  <si>
    <t>CUST2381</t>
  </si>
  <si>
    <t>Woods</t>
  </si>
  <si>
    <t>ORD10681</t>
  </si>
  <si>
    <t>REV20681</t>
  </si>
  <si>
    <t>CUST2474</t>
  </si>
  <si>
    <t>ORD10682</t>
  </si>
  <si>
    <t>REV20682</t>
  </si>
  <si>
    <t>CUST4517</t>
  </si>
  <si>
    <t>Brandy</t>
  </si>
  <si>
    <t>Price</t>
  </si>
  <si>
    <t>ORD10683</t>
  </si>
  <si>
    <t>REV20683</t>
  </si>
  <si>
    <t>CUST3560</t>
  </si>
  <si>
    <t>Dougherty</t>
  </si>
  <si>
    <t>ORD10684</t>
  </si>
  <si>
    <t>REV20684</t>
  </si>
  <si>
    <t>CUST3858</t>
  </si>
  <si>
    <t>ORD10685</t>
  </si>
  <si>
    <t>REV20685</t>
  </si>
  <si>
    <t>CUST5461</t>
  </si>
  <si>
    <t>ORD10686</t>
  </si>
  <si>
    <t>REV20686</t>
  </si>
  <si>
    <t>CUST4955</t>
  </si>
  <si>
    <t>Johnathan</t>
  </si>
  <si>
    <t>ORD10687</t>
  </si>
  <si>
    <t>REV20687</t>
  </si>
  <si>
    <t>CUST1107</t>
  </si>
  <si>
    <t>Tracey</t>
  </si>
  <si>
    <t>Olson</t>
  </si>
  <si>
    <t>ORD10688</t>
  </si>
  <si>
    <t>REV20688</t>
  </si>
  <si>
    <t>CUST3150</t>
  </si>
  <si>
    <t>ORD10689</t>
  </si>
  <si>
    <t>REV20689</t>
  </si>
  <si>
    <t>ORD10690</t>
  </si>
  <si>
    <t>REV20690</t>
  </si>
  <si>
    <t>CUST3304</t>
  </si>
  <si>
    <t>ORD10691</t>
  </si>
  <si>
    <t>REV20691</t>
  </si>
  <si>
    <t>CUST4053</t>
  </si>
  <si>
    <t>Tina</t>
  </si>
  <si>
    <t>ORD10692</t>
  </si>
  <si>
    <t>REV20692</t>
  </si>
  <si>
    <t>CUST2685</t>
  </si>
  <si>
    <t>Good</t>
  </si>
  <si>
    <t>ORD10693</t>
  </si>
  <si>
    <t>REV20693</t>
  </si>
  <si>
    <t>CUST2999</t>
  </si>
  <si>
    <t>ORD10694</t>
  </si>
  <si>
    <t>REV20694</t>
  </si>
  <si>
    <t>CUST3235</t>
  </si>
  <si>
    <t>Yoder</t>
  </si>
  <si>
    <t>ORD10695</t>
  </si>
  <si>
    <t>REV20695</t>
  </si>
  <si>
    <t>CUST4764</t>
  </si>
  <si>
    <t>Gina</t>
  </si>
  <si>
    <t>Ramirez</t>
  </si>
  <si>
    <t>ORD10696</t>
  </si>
  <si>
    <t>REV20696</t>
  </si>
  <si>
    <t>CUST5744</t>
  </si>
  <si>
    <t>ORD10697</t>
  </si>
  <si>
    <t>REV20697</t>
  </si>
  <si>
    <t>CUST1902</t>
  </si>
  <si>
    <t>ORD10698</t>
  </si>
  <si>
    <t>REV20698</t>
  </si>
  <si>
    <t>ORD10699</t>
  </si>
  <si>
    <t>REV20699</t>
  </si>
  <si>
    <t>CUST2310</t>
  </si>
  <si>
    <t>Barrera</t>
  </si>
  <si>
    <t>ORD10700</t>
  </si>
  <si>
    <t>REV20700</t>
  </si>
  <si>
    <t>CUST2605</t>
  </si>
  <si>
    <t>Hart</t>
  </si>
  <si>
    <t>ORD10701</t>
  </si>
  <si>
    <t>REV20701</t>
  </si>
  <si>
    <t>CUST3948</t>
  </si>
  <si>
    <t>ORD10702</t>
  </si>
  <si>
    <t>REV20702</t>
  </si>
  <si>
    <t>CUST4044</t>
  </si>
  <si>
    <t>ORD10703</t>
  </si>
  <si>
    <t>REV20703</t>
  </si>
  <si>
    <t>CUST3035</t>
  </si>
  <si>
    <t>ORD10704</t>
  </si>
  <si>
    <t>REV20704</t>
  </si>
  <si>
    <t>CUST4826</t>
  </si>
  <si>
    <t>Timothy</t>
  </si>
  <si>
    <t>ORD10705</t>
  </si>
  <si>
    <t>REV20705</t>
  </si>
  <si>
    <t>CUST1977</t>
  </si>
  <si>
    <t>ORD10706</t>
  </si>
  <si>
    <t>REV20706</t>
  </si>
  <si>
    <t>CUST5818</t>
  </si>
  <si>
    <t>Perkins</t>
  </si>
  <si>
    <t>ORD10707</t>
  </si>
  <si>
    <t>REV20707</t>
  </si>
  <si>
    <t>CUST4096</t>
  </si>
  <si>
    <t>Reid</t>
  </si>
  <si>
    <t>ORD10708</t>
  </si>
  <si>
    <t>REV20708</t>
  </si>
  <si>
    <t>CUST3379</t>
  </si>
  <si>
    <t>Nicole</t>
  </si>
  <si>
    <t>ORD10709</t>
  </si>
  <si>
    <t>REV20709</t>
  </si>
  <si>
    <t>CUST4892</t>
  </si>
  <si>
    <t>ORD10710</t>
  </si>
  <si>
    <t>REV20710</t>
  </si>
  <si>
    <t>CUST4649</t>
  </si>
  <si>
    <t>ORD10711</t>
  </si>
  <si>
    <t>REV20711</t>
  </si>
  <si>
    <t>ORD10712</t>
  </si>
  <si>
    <t>REV20712</t>
  </si>
  <si>
    <t>CUST5172</t>
  </si>
  <si>
    <t>Cooke</t>
  </si>
  <si>
    <t>ORD10713</t>
  </si>
  <si>
    <t>REV20713</t>
  </si>
  <si>
    <t>CUST5721</t>
  </si>
  <si>
    <t>Miranda</t>
  </si>
  <si>
    <t>ORD10714</t>
  </si>
  <si>
    <t>REV20714</t>
  </si>
  <si>
    <t>CUST2798</t>
  </si>
  <si>
    <t>Rebekah</t>
  </si>
  <si>
    <t>ORD10715</t>
  </si>
  <si>
    <t>REV20715</t>
  </si>
  <si>
    <t>CUST5392</t>
  </si>
  <si>
    <t>ORD10716</t>
  </si>
  <si>
    <t>REV20716</t>
  </si>
  <si>
    <t>CUST2664</t>
  </si>
  <si>
    <t>ORD10717</t>
  </si>
  <si>
    <t>REV20717</t>
  </si>
  <si>
    <t>CUST5482</t>
  </si>
  <si>
    <t>ORD10718</t>
  </si>
  <si>
    <t>REV20718</t>
  </si>
  <si>
    <t>CUST5405</t>
  </si>
  <si>
    <t>ORD10719</t>
  </si>
  <si>
    <t>REV20719</t>
  </si>
  <si>
    <t>CUST5945</t>
  </si>
  <si>
    <t>Peterson</t>
  </si>
  <si>
    <t>ORD10720</t>
  </si>
  <si>
    <t>REV20720</t>
  </si>
  <si>
    <t>CUST2695</t>
  </si>
  <si>
    <t>Mendoza</t>
  </si>
  <si>
    <t>ORD10721</t>
  </si>
  <si>
    <t>REV20721</t>
  </si>
  <si>
    <t>CUST3954</t>
  </si>
  <si>
    <t>Watkins</t>
  </si>
  <si>
    <t>ORD10722</t>
  </si>
  <si>
    <t>REV20722</t>
  </si>
  <si>
    <t>CUST2577</t>
  </si>
  <si>
    <t>Sharon</t>
  </si>
  <si>
    <t>Klein</t>
  </si>
  <si>
    <t>ORD10723</t>
  </si>
  <si>
    <t>REV20723</t>
  </si>
  <si>
    <t>CUST5064</t>
  </si>
  <si>
    <t>ORD10724</t>
  </si>
  <si>
    <t>REV20724</t>
  </si>
  <si>
    <t>CUST1255</t>
  </si>
  <si>
    <t>Andres</t>
  </si>
  <si>
    <t>Browning</t>
  </si>
  <si>
    <t>ORD10725</t>
  </si>
  <si>
    <t>REV20725</t>
  </si>
  <si>
    <t>CUST5777</t>
  </si>
  <si>
    <t>Tyrone</t>
  </si>
  <si>
    <t>Bright</t>
  </si>
  <si>
    <t>ORD10726</t>
  </si>
  <si>
    <t>REV20726</t>
  </si>
  <si>
    <t>ORD10727</t>
  </si>
  <si>
    <t>REV20727</t>
  </si>
  <si>
    <t>ORD10728</t>
  </si>
  <si>
    <t>REV20728</t>
  </si>
  <si>
    <t>CUST5981</t>
  </si>
  <si>
    <t>ORD10729</t>
  </si>
  <si>
    <t>REV20729</t>
  </si>
  <si>
    <t>CUST4309</t>
  </si>
  <si>
    <t>Sellers</t>
  </si>
  <si>
    <t>ORD10730</t>
  </si>
  <si>
    <t>REV20730</t>
  </si>
  <si>
    <t>CUST5022</t>
  </si>
  <si>
    <t>Ward</t>
  </si>
  <si>
    <t>ORD10731</t>
  </si>
  <si>
    <t>REV20731</t>
  </si>
  <si>
    <t>CUST3307</t>
  </si>
  <si>
    <t>ORD10732</t>
  </si>
  <si>
    <t>REV20732</t>
  </si>
  <si>
    <t>CUST2955</t>
  </si>
  <si>
    <t>ORD10733</t>
  </si>
  <si>
    <t>REV20733</t>
  </si>
  <si>
    <t>CUST4709</t>
  </si>
  <si>
    <t>ORD10734</t>
  </si>
  <si>
    <t>REV20734</t>
  </si>
  <si>
    <t>CUST5279</t>
  </si>
  <si>
    <t>ORD10735</t>
  </si>
  <si>
    <t>REV20735</t>
  </si>
  <si>
    <t>CUST5825</t>
  </si>
  <si>
    <t>ORD10736</t>
  </si>
  <si>
    <t>REV20736</t>
  </si>
  <si>
    <t>CUST1515</t>
  </si>
  <si>
    <t>ORD10737</t>
  </si>
  <si>
    <t>REV20737</t>
  </si>
  <si>
    <t>ORD10738</t>
  </si>
  <si>
    <t>REV20738</t>
  </si>
  <si>
    <t>CUST2134</t>
  </si>
  <si>
    <t>ORD10739</t>
  </si>
  <si>
    <t>REV20739</t>
  </si>
  <si>
    <t>CUST3982</t>
  </si>
  <si>
    <t>ORD10740</t>
  </si>
  <si>
    <t>REV20740</t>
  </si>
  <si>
    <t>CUST4658</t>
  </si>
  <si>
    <t>ORD10741</t>
  </si>
  <si>
    <t>REV20741</t>
  </si>
  <si>
    <t>CUST2298</t>
  </si>
  <si>
    <t>ORD10742</t>
  </si>
  <si>
    <t>REV20742</t>
  </si>
  <si>
    <t>ORD10743</t>
  </si>
  <si>
    <t>REV20743</t>
  </si>
  <si>
    <t>CUST2983</t>
  </si>
  <si>
    <t>Mario</t>
  </si>
  <si>
    <t>ORD10744</t>
  </si>
  <si>
    <t>REV20744</t>
  </si>
  <si>
    <t>CUST2294</t>
  </si>
  <si>
    <t>ORD10745</t>
  </si>
  <si>
    <t>REV20745</t>
  </si>
  <si>
    <t>CUST2532</t>
  </si>
  <si>
    <t>Reed</t>
  </si>
  <si>
    <t>ORD10746</t>
  </si>
  <si>
    <t>REV20746</t>
  </si>
  <si>
    <t>ORD10747</t>
  </si>
  <si>
    <t>REV20747</t>
  </si>
  <si>
    <t>CUST5661</t>
  </si>
  <si>
    <t>ORD10748</t>
  </si>
  <si>
    <t>REV20748</t>
  </si>
  <si>
    <t>CUST2991</t>
  </si>
  <si>
    <t>ORD10749</t>
  </si>
  <si>
    <t>REV20749</t>
  </si>
  <si>
    <t>CUST2131</t>
  </si>
  <si>
    <t>ORD10750</t>
  </si>
  <si>
    <t>REV20750</t>
  </si>
  <si>
    <t>CUST1863</t>
  </si>
  <si>
    <t>Monique</t>
  </si>
  <si>
    <t>King</t>
  </si>
  <si>
    <t>ORD10751</t>
  </si>
  <si>
    <t>REV20751</t>
  </si>
  <si>
    <t>CUST4020</t>
  </si>
  <si>
    <t>Jose</t>
  </si>
  <si>
    <t>ORD10752</t>
  </si>
  <si>
    <t>REV20752</t>
  </si>
  <si>
    <t>CUST2826</t>
  </si>
  <si>
    <t>Doyle</t>
  </si>
  <si>
    <t>ORD10753</t>
  </si>
  <si>
    <t>REV20753</t>
  </si>
  <si>
    <t>CUST3732</t>
  </si>
  <si>
    <t>Dillon</t>
  </si>
  <si>
    <t>ORD10754</t>
  </si>
  <si>
    <t>REV20754</t>
  </si>
  <si>
    <t>CUST1724</t>
  </si>
  <si>
    <t>Byrd</t>
  </si>
  <si>
    <t>ORD10755</t>
  </si>
  <si>
    <t>REV20755</t>
  </si>
  <si>
    <t>CUST3966</t>
  </si>
  <si>
    <t>Zimmerman</t>
  </si>
  <si>
    <t>ORD10756</t>
  </si>
  <si>
    <t>REV20756</t>
  </si>
  <si>
    <t>CUST3347</t>
  </si>
  <si>
    <t>ORD10757</t>
  </si>
  <si>
    <t>REV20757</t>
  </si>
  <si>
    <t>ORD10758</t>
  </si>
  <si>
    <t>REV20758</t>
  </si>
  <si>
    <t>CUST1348</t>
  </si>
  <si>
    <t>Fischer</t>
  </si>
  <si>
    <t>ORD10759</t>
  </si>
  <si>
    <t>REV20759</t>
  </si>
  <si>
    <t>CUST5766</t>
  </si>
  <si>
    <t>Loretta</t>
  </si>
  <si>
    <t>ORD10760</t>
  </si>
  <si>
    <t>REV20760</t>
  </si>
  <si>
    <t>CUST1708</t>
  </si>
  <si>
    <t>ORD10761</t>
  </si>
  <si>
    <t>REV20761</t>
  </si>
  <si>
    <t>CUST2841</t>
  </si>
  <si>
    <t>ORD10762</t>
  </si>
  <si>
    <t>REV20762</t>
  </si>
  <si>
    <t>CUST2138</t>
  </si>
  <si>
    <t>Jay</t>
  </si>
  <si>
    <t>ORD10763</t>
  </si>
  <si>
    <t>REV20763</t>
  </si>
  <si>
    <t>CUST4168</t>
  </si>
  <si>
    <t>ORD10764</t>
  </si>
  <si>
    <t>REV20764</t>
  </si>
  <si>
    <t>CUST1719</t>
  </si>
  <si>
    <t>Reginald</t>
  </si>
  <si>
    <t>ORD10765</t>
  </si>
  <si>
    <t>REV20765</t>
  </si>
  <si>
    <t>ORD10766</t>
  </si>
  <si>
    <t>REV20766</t>
  </si>
  <si>
    <t>CUST5195</t>
  </si>
  <si>
    <t>Cooper</t>
  </si>
  <si>
    <t>ORD10767</t>
  </si>
  <si>
    <t>REV20767</t>
  </si>
  <si>
    <t>CUST2732</t>
  </si>
  <si>
    <t>Sherman</t>
  </si>
  <si>
    <t>ORD10768</t>
  </si>
  <si>
    <t>REV20768</t>
  </si>
  <si>
    <t>ORD10769</t>
  </si>
  <si>
    <t>REV20769</t>
  </si>
  <si>
    <t>ORD10770</t>
  </si>
  <si>
    <t>REV20770</t>
  </si>
  <si>
    <t>CUST1655</t>
  </si>
  <si>
    <t>ORD10771</t>
  </si>
  <si>
    <t>REV20771</t>
  </si>
  <si>
    <t>CUST1951</t>
  </si>
  <si>
    <t>ORD10772</t>
  </si>
  <si>
    <t>REV20772</t>
  </si>
  <si>
    <t>ORD10773</t>
  </si>
  <si>
    <t>REV20773</t>
  </si>
  <si>
    <t>CUST5494</t>
  </si>
  <si>
    <t>ORD10774</t>
  </si>
  <si>
    <t>REV20774</t>
  </si>
  <si>
    <t>CUST5027</t>
  </si>
  <si>
    <t>Holder</t>
  </si>
  <si>
    <t>ORD10775</t>
  </si>
  <si>
    <t>REV20775</t>
  </si>
  <si>
    <t>CUST4851</t>
  </si>
  <si>
    <t>Allison</t>
  </si>
  <si>
    <t>Jarvis</t>
  </si>
  <si>
    <t>ORD10776</t>
  </si>
  <si>
    <t>REV20776</t>
  </si>
  <si>
    <t>CUST1297</t>
  </si>
  <si>
    <t>ORD10777</t>
  </si>
  <si>
    <t>REV20777</t>
  </si>
  <si>
    <t>CUST4717</t>
  </si>
  <si>
    <t>Dudley</t>
  </si>
  <si>
    <t>ORD10778</t>
  </si>
  <si>
    <t>REV20778</t>
  </si>
  <si>
    <t>ORD10779</t>
  </si>
  <si>
    <t>REV20779</t>
  </si>
  <si>
    <t>CUST5832</t>
  </si>
  <si>
    <t>Townsend</t>
  </si>
  <si>
    <t>ORD10780</t>
  </si>
  <si>
    <t>REV20780</t>
  </si>
  <si>
    <t>CUST2111</t>
  </si>
  <si>
    <t>ORD10781</t>
  </si>
  <si>
    <t>REV20781</t>
  </si>
  <si>
    <t>CUST2413</t>
  </si>
  <si>
    <t>ORD10782</t>
  </si>
  <si>
    <t>REV20782</t>
  </si>
  <si>
    <t>ORD10783</t>
  </si>
  <si>
    <t>REV20783</t>
  </si>
  <si>
    <t>CUST2100</t>
  </si>
  <si>
    <t>Saunders</t>
  </si>
  <si>
    <t>ORD10784</t>
  </si>
  <si>
    <t>REV20784</t>
  </si>
  <si>
    <t>CUST5394</t>
  </si>
  <si>
    <t>Lance</t>
  </si>
  <si>
    <t>Coleman</t>
  </si>
  <si>
    <t>ORD10785</t>
  </si>
  <si>
    <t>REV20785</t>
  </si>
  <si>
    <t>CUST3574</t>
  </si>
  <si>
    <t>ORD10786</t>
  </si>
  <si>
    <t>REV20786</t>
  </si>
  <si>
    <t>CUST1310</t>
  </si>
  <si>
    <t>ORD10787</t>
  </si>
  <si>
    <t>REV20787</t>
  </si>
  <si>
    <t>CUST1521</t>
  </si>
  <si>
    <t>Elijah</t>
  </si>
  <si>
    <t>ORD10788</t>
  </si>
  <si>
    <t>REV20788</t>
  </si>
  <si>
    <t>CUST2301</t>
  </si>
  <si>
    <t>Guerra</t>
  </si>
  <si>
    <t>ORD10789</t>
  </si>
  <si>
    <t>REV20789</t>
  </si>
  <si>
    <t>CUST4376</t>
  </si>
  <si>
    <t>Tony</t>
  </si>
  <si>
    <t>Fisher</t>
  </si>
  <si>
    <t>ORD10790</t>
  </si>
  <si>
    <t>REV20790</t>
  </si>
  <si>
    <t>CUST2700</t>
  </si>
  <si>
    <t>ORD10791</t>
  </si>
  <si>
    <t>REV20791</t>
  </si>
  <si>
    <t>CUST4127</t>
  </si>
  <si>
    <t>ORD10792</t>
  </si>
  <si>
    <t>REV20792</t>
  </si>
  <si>
    <t>CUST4522</t>
  </si>
  <si>
    <t>Monica</t>
  </si>
  <si>
    <t>Gillespie</t>
  </si>
  <si>
    <t>ORD10793</t>
  </si>
  <si>
    <t>REV20793</t>
  </si>
  <si>
    <t>CUST5065</t>
  </si>
  <si>
    <t>ORD10794</t>
  </si>
  <si>
    <t>REV20794</t>
  </si>
  <si>
    <t>CUST4930</t>
  </si>
  <si>
    <t>Adkins</t>
  </si>
  <si>
    <t>ORD10795</t>
  </si>
  <si>
    <t>REV20795</t>
  </si>
  <si>
    <t>CUST4066</t>
  </si>
  <si>
    <t>ORD10796</t>
  </si>
  <si>
    <t>REV20796</t>
  </si>
  <si>
    <t>ORD10797</t>
  </si>
  <si>
    <t>REV20797</t>
  </si>
  <si>
    <t>CUST4049</t>
  </si>
  <si>
    <t>Simon</t>
  </si>
  <si>
    <t>ORD10798</t>
  </si>
  <si>
    <t>REV20798</t>
  </si>
  <si>
    <t>ORD10799</t>
  </si>
  <si>
    <t>REV20799</t>
  </si>
  <si>
    <t>CUST5628</t>
  </si>
  <si>
    <t>Roger</t>
  </si>
  <si>
    <t>ORD10800</t>
  </si>
  <si>
    <t>REV20800</t>
  </si>
  <si>
    <t>CUST5987</t>
  </si>
  <si>
    <t>Shaw</t>
  </si>
  <si>
    <t>ORD10801</t>
  </si>
  <si>
    <t>REV20801</t>
  </si>
  <si>
    <t>CUST5056</t>
  </si>
  <si>
    <t>ORD10802</t>
  </si>
  <si>
    <t>REV20802</t>
  </si>
  <si>
    <t>CUST2067</t>
  </si>
  <si>
    <t>Eric</t>
  </si>
  <si>
    <t>ORD10803</t>
  </si>
  <si>
    <t>REV20803</t>
  </si>
  <si>
    <t>CUST1059</t>
  </si>
  <si>
    <t>Willie</t>
  </si>
  <si>
    <t>Nichols</t>
  </si>
  <si>
    <t>ORD10804</t>
  </si>
  <si>
    <t>REV20804</t>
  </si>
  <si>
    <t>CUST5544</t>
  </si>
  <si>
    <t>ORD10805</t>
  </si>
  <si>
    <t>REV20805</t>
  </si>
  <si>
    <t>CUST3363</t>
  </si>
  <si>
    <t>Ferguson</t>
  </si>
  <si>
    <t>ORD10806</t>
  </si>
  <si>
    <t>REV20806</t>
  </si>
  <si>
    <t>CUST5578</t>
  </si>
  <si>
    <t>ORD10807</t>
  </si>
  <si>
    <t>REV20807</t>
  </si>
  <si>
    <t>CUST1765</t>
  </si>
  <si>
    <t>ORD10808</t>
  </si>
  <si>
    <t>REV20808</t>
  </si>
  <si>
    <t>CUST1605</t>
  </si>
  <si>
    <t>ORD10809</t>
  </si>
  <si>
    <t>REV20809</t>
  </si>
  <si>
    <t>CUST3524</t>
  </si>
  <si>
    <t>ORD10810</t>
  </si>
  <si>
    <t>REV20810</t>
  </si>
  <si>
    <t>CUST1982</t>
  </si>
  <si>
    <t>ORD10811</t>
  </si>
  <si>
    <t>REV20811</t>
  </si>
  <si>
    <t>CUST2693</t>
  </si>
  <si>
    <t>Brent</t>
  </si>
  <si>
    <t>Waters</t>
  </si>
  <si>
    <t>ORD10812</t>
  </si>
  <si>
    <t>REV20812</t>
  </si>
  <si>
    <t>CUST1317</t>
  </si>
  <si>
    <t>ORD10813</t>
  </si>
  <si>
    <t>REV20813</t>
  </si>
  <si>
    <t>CUST5096</t>
  </si>
  <si>
    <t>Garza</t>
  </si>
  <si>
    <t>ORD10814</t>
  </si>
  <si>
    <t>REV20814</t>
  </si>
  <si>
    <t>CUST2305</t>
  </si>
  <si>
    <t>ORD10815</t>
  </si>
  <si>
    <t>REV20815</t>
  </si>
  <si>
    <t>ORD10816</t>
  </si>
  <si>
    <t>REV20816</t>
  </si>
  <si>
    <t>CUST1023</t>
  </si>
  <si>
    <t>Richmond</t>
  </si>
  <si>
    <t>ORD10817</t>
  </si>
  <si>
    <t>REV20817</t>
  </si>
  <si>
    <t>CUST1722</t>
  </si>
  <si>
    <t>ORD10818</t>
  </si>
  <si>
    <t>REV20818</t>
  </si>
  <si>
    <t>CUST4746</t>
  </si>
  <si>
    <t>ORD10819</t>
  </si>
  <si>
    <t>REV20819</t>
  </si>
  <si>
    <t>CUST1031</t>
  </si>
  <si>
    <t>ORD10820</t>
  </si>
  <si>
    <t>REV20820</t>
  </si>
  <si>
    <t>CUST3633</t>
  </si>
  <si>
    <t>ORD10821</t>
  </si>
  <si>
    <t>REV20821</t>
  </si>
  <si>
    <t>CUST4786</t>
  </si>
  <si>
    <t>ORD10822</t>
  </si>
  <si>
    <t>REV20822</t>
  </si>
  <si>
    <t>ORD10823</t>
  </si>
  <si>
    <t>REV20823</t>
  </si>
  <si>
    <t>CUST4456</t>
  </si>
  <si>
    <t>Johnny</t>
  </si>
  <si>
    <t>ORD10824</t>
  </si>
  <si>
    <t>REV20824</t>
  </si>
  <si>
    <t>CUST4920</t>
  </si>
  <si>
    <t>Jeffery</t>
  </si>
  <si>
    <t>ORD10825</t>
  </si>
  <si>
    <t>REV20825</t>
  </si>
  <si>
    <t>ORD10826</t>
  </si>
  <si>
    <t>REV20826</t>
  </si>
  <si>
    <t>ORD10827</t>
  </si>
  <si>
    <t>REV20827</t>
  </si>
  <si>
    <t>CUST5670</t>
  </si>
  <si>
    <t>ORD10828</t>
  </si>
  <si>
    <t>REV20828</t>
  </si>
  <si>
    <t>CUST1453</t>
  </si>
  <si>
    <t>ORD10829</t>
  </si>
  <si>
    <t>REV20829</t>
  </si>
  <si>
    <t>ORD10830</t>
  </si>
  <si>
    <t>REV20830</t>
  </si>
  <si>
    <t>CUST2898</t>
  </si>
  <si>
    <t>Chapman</t>
  </si>
  <si>
    <t>ORD10831</t>
  </si>
  <si>
    <t>REV20831</t>
  </si>
  <si>
    <t>CUST1788</t>
  </si>
  <si>
    <t>ORD10832</t>
  </si>
  <si>
    <t>REV20832</t>
  </si>
  <si>
    <t>CUST4732</t>
  </si>
  <si>
    <t>Harper</t>
  </si>
  <si>
    <t>ORD10833</t>
  </si>
  <si>
    <t>REV20833</t>
  </si>
  <si>
    <t>CUST3140</t>
  </si>
  <si>
    <t>ORD10834</t>
  </si>
  <si>
    <t>REV20834</t>
  </si>
  <si>
    <t>ORD10835</t>
  </si>
  <si>
    <t>REV20835</t>
  </si>
  <si>
    <t>ORD10836</t>
  </si>
  <si>
    <t>REV20836</t>
  </si>
  <si>
    <t>CUST5026</t>
  </si>
  <si>
    <t>ORD10837</t>
  </si>
  <si>
    <t>REV20837</t>
  </si>
  <si>
    <t>CUST3182</t>
  </si>
  <si>
    <t>Owen</t>
  </si>
  <si>
    <t>ORD10838</t>
  </si>
  <si>
    <t>REV20838</t>
  </si>
  <si>
    <t>ORD10839</t>
  </si>
  <si>
    <t>REV20839</t>
  </si>
  <si>
    <t>CUST2114</t>
  </si>
  <si>
    <t>ORD10840</t>
  </si>
  <si>
    <t>REV20840</t>
  </si>
  <si>
    <t>ORD10841</t>
  </si>
  <si>
    <t>REV20841</t>
  </si>
  <si>
    <t>CUST1294</t>
  </si>
  <si>
    <t>ORD10842</t>
  </si>
  <si>
    <t>REV20842</t>
  </si>
  <si>
    <t>CUST5624</t>
  </si>
  <si>
    <t>Solis</t>
  </si>
  <si>
    <t>ORD10843</t>
  </si>
  <si>
    <t>REV20843</t>
  </si>
  <si>
    <t>CUST2832</t>
  </si>
  <si>
    <t>Abigail</t>
  </si>
  <si>
    <t>ORD10844</t>
  </si>
  <si>
    <t>REV20844</t>
  </si>
  <si>
    <t>ORD10845</t>
  </si>
  <si>
    <t>REV20845</t>
  </si>
  <si>
    <t>ORD10846</t>
  </si>
  <si>
    <t>REV20846</t>
  </si>
  <si>
    <t>CUST1958</t>
  </si>
  <si>
    <t>Duarte</t>
  </si>
  <si>
    <t>ORD10847</t>
  </si>
  <si>
    <t>REV20847</t>
  </si>
  <si>
    <t>CUST3620</t>
  </si>
  <si>
    <t>ORD10848</t>
  </si>
  <si>
    <t>REV20848</t>
  </si>
  <si>
    <t>CUST3136</t>
  </si>
  <si>
    <t>Sandy</t>
  </si>
  <si>
    <t>Tucker</t>
  </si>
  <si>
    <t>ORD10849</t>
  </si>
  <si>
    <t>REV20849</t>
  </si>
  <si>
    <t>CUST1959</t>
  </si>
  <si>
    <t>ORD10850</t>
  </si>
  <si>
    <t>REV20850</t>
  </si>
  <si>
    <t>CUST5211</t>
  </si>
  <si>
    <t>ORD10851</t>
  </si>
  <si>
    <t>REV20851</t>
  </si>
  <si>
    <t>CUST1756</t>
  </si>
  <si>
    <t>Gross</t>
  </si>
  <si>
    <t>ORD10852</t>
  </si>
  <si>
    <t>REV20852</t>
  </si>
  <si>
    <t>CUST3219</t>
  </si>
  <si>
    <t>ORD10853</t>
  </si>
  <si>
    <t>REV20853</t>
  </si>
  <si>
    <t>CUST5507</t>
  </si>
  <si>
    <t>Mercer</t>
  </si>
  <si>
    <t>ORD10854</t>
  </si>
  <si>
    <t>REV20854</t>
  </si>
  <si>
    <t>CUST1952</t>
  </si>
  <si>
    <t>ORD10855</t>
  </si>
  <si>
    <t>REV20855</t>
  </si>
  <si>
    <t>CUST5187</t>
  </si>
  <si>
    <t>Flowers</t>
  </si>
  <si>
    <t>ORD10856</t>
  </si>
  <si>
    <t>REV20856</t>
  </si>
  <si>
    <t>CUST2850</t>
  </si>
  <si>
    <t>Harrell</t>
  </si>
  <si>
    <t>ORD10857</t>
  </si>
  <si>
    <t>REV20857</t>
  </si>
  <si>
    <t>CUST2948</t>
  </si>
  <si>
    <t>Lane</t>
  </si>
  <si>
    <t>ORD10858</t>
  </si>
  <si>
    <t>REV20858</t>
  </si>
  <si>
    <t>CUST1333</t>
  </si>
  <si>
    <t>Harrison</t>
  </si>
  <si>
    <t>ORD10859</t>
  </si>
  <si>
    <t>REV20859</t>
  </si>
  <si>
    <t>CUST2244</t>
  </si>
  <si>
    <t>ORD10860</t>
  </si>
  <si>
    <t>REV20860</t>
  </si>
  <si>
    <t>CUST5679</t>
  </si>
  <si>
    <t>Joanne</t>
  </si>
  <si>
    <t>Rivera</t>
  </si>
  <si>
    <t>ORD10861</t>
  </si>
  <si>
    <t>REV20861</t>
  </si>
  <si>
    <t>CUST1800</t>
  </si>
  <si>
    <t>Marisa</t>
  </si>
  <si>
    <t>ORD10862</t>
  </si>
  <si>
    <t>REV20862</t>
  </si>
  <si>
    <t>CUST4492</t>
  </si>
  <si>
    <t>ORD10863</t>
  </si>
  <si>
    <t>REV20863</t>
  </si>
  <si>
    <t>ORD10864</t>
  </si>
  <si>
    <t>REV20864</t>
  </si>
  <si>
    <t>CUST2356</t>
  </si>
  <si>
    <t>Shelton</t>
  </si>
  <si>
    <t>ORD10865</t>
  </si>
  <si>
    <t>REV20865</t>
  </si>
  <si>
    <t>CUST2099</t>
  </si>
  <si>
    <t>Fuller</t>
  </si>
  <si>
    <t>ORD10866</t>
  </si>
  <si>
    <t>REV20866</t>
  </si>
  <si>
    <t>ORD10867</t>
  </si>
  <si>
    <t>REV20867</t>
  </si>
  <si>
    <t>ORD10868</t>
  </si>
  <si>
    <t>REV20868</t>
  </si>
  <si>
    <t>CUST2412</t>
  </si>
  <si>
    <t>Rodriguez</t>
  </si>
  <si>
    <t>ORD10869</t>
  </si>
  <si>
    <t>REV20869</t>
  </si>
  <si>
    <t>CUST3231</t>
  </si>
  <si>
    <t>ORD10870</t>
  </si>
  <si>
    <t>REV20870</t>
  </si>
  <si>
    <t>CUST3167</t>
  </si>
  <si>
    <t>ORD10871</t>
  </si>
  <si>
    <t>REV20871</t>
  </si>
  <si>
    <t>CUST3967</t>
  </si>
  <si>
    <t>Wilkerson</t>
  </si>
  <si>
    <t>ORD10872</t>
  </si>
  <si>
    <t>REV20872</t>
  </si>
  <si>
    <t>CUST3700</t>
  </si>
  <si>
    <t>Montgomery</t>
  </si>
  <si>
    <t>ORD10873</t>
  </si>
  <si>
    <t>REV20873</t>
  </si>
  <si>
    <t>CUST3683</t>
  </si>
  <si>
    <t>ORD10874</t>
  </si>
  <si>
    <t>REV20874</t>
  </si>
  <si>
    <t>ORD10875</t>
  </si>
  <si>
    <t>REV20875</t>
  </si>
  <si>
    <t>ORD10876</t>
  </si>
  <si>
    <t>REV20876</t>
  </si>
  <si>
    <t>CUST2574</t>
  </si>
  <si>
    <t>ORD10877</t>
  </si>
  <si>
    <t>REV20877</t>
  </si>
  <si>
    <t>CUST4793</t>
  </si>
  <si>
    <t>ORD10878</t>
  </si>
  <si>
    <t>REV20878</t>
  </si>
  <si>
    <t>CUST3134</t>
  </si>
  <si>
    <t>Theresa</t>
  </si>
  <si>
    <t>ORD10879</t>
  </si>
  <si>
    <t>REV20879</t>
  </si>
  <si>
    <t>CUST1047</t>
  </si>
  <si>
    <t>ORD10880</t>
  </si>
  <si>
    <t>REV20880</t>
  </si>
  <si>
    <t>CUST5168</t>
  </si>
  <si>
    <t>ORD10881</t>
  </si>
  <si>
    <t>REV20881</t>
  </si>
  <si>
    <t>ORD10882</t>
  </si>
  <si>
    <t>REV20882</t>
  </si>
  <si>
    <t>ORD10883</t>
  </si>
  <si>
    <t>REV20883</t>
  </si>
  <si>
    <t>CUST5992</t>
  </si>
  <si>
    <t>ORD10884</t>
  </si>
  <si>
    <t>REV20884</t>
  </si>
  <si>
    <t>CUST2915</t>
  </si>
  <si>
    <t>Julie</t>
  </si>
  <si>
    <t>Reynolds</t>
  </si>
  <si>
    <t>ORD10885</t>
  </si>
  <si>
    <t>REV20885</t>
  </si>
  <si>
    <t>CUST4131</t>
  </si>
  <si>
    <t>ORD10886</t>
  </si>
  <si>
    <t>REV20886</t>
  </si>
  <si>
    <t>CUST4828</t>
  </si>
  <si>
    <t>Hudson</t>
  </si>
  <si>
    <t>ORD10887</t>
  </si>
  <si>
    <t>REV20887</t>
  </si>
  <si>
    <t>CUST1837</t>
  </si>
  <si>
    <t>ORD10888</t>
  </si>
  <si>
    <t>REV20888</t>
  </si>
  <si>
    <t>ORD10889</t>
  </si>
  <si>
    <t>REV20889</t>
  </si>
  <si>
    <t>CUST4987</t>
  </si>
  <si>
    <t>ORD10890</t>
  </si>
  <si>
    <t>REV20890</t>
  </si>
  <si>
    <t>CUST2908</t>
  </si>
  <si>
    <t>ORD10891</t>
  </si>
  <si>
    <t>REV20891</t>
  </si>
  <si>
    <t>CUST1454</t>
  </si>
  <si>
    <t>Knight</t>
  </si>
  <si>
    <t>ORD10892</t>
  </si>
  <si>
    <t>REV20892</t>
  </si>
  <si>
    <t>CUST1483</t>
  </si>
  <si>
    <t>Mejia</t>
  </si>
  <si>
    <t>ORD10893</t>
  </si>
  <si>
    <t>REV20893</t>
  </si>
  <si>
    <t>CUST5895</t>
  </si>
  <si>
    <t>ORD10894</t>
  </si>
  <si>
    <t>REV20894</t>
  </si>
  <si>
    <t>ORD10895</t>
  </si>
  <si>
    <t>REV20895</t>
  </si>
  <si>
    <t>CUST3566</t>
  </si>
  <si>
    <t>Walter</t>
  </si>
  <si>
    <t>ORD10896</t>
  </si>
  <si>
    <t>REV20896</t>
  </si>
  <si>
    <t>CUST2173</t>
  </si>
  <si>
    <t>ORD10897</t>
  </si>
  <si>
    <t>REV20897</t>
  </si>
  <si>
    <t>CUST1086</t>
  </si>
  <si>
    <t>Bates</t>
  </si>
  <si>
    <t>ORD10898</t>
  </si>
  <si>
    <t>REV20898</t>
  </si>
  <si>
    <t>CUST3888</t>
  </si>
  <si>
    <t>ORD10899</t>
  </si>
  <si>
    <t>REV20899</t>
  </si>
  <si>
    <t>CUST4502</t>
  </si>
  <si>
    <t>Jaime</t>
  </si>
  <si>
    <t>ORD10900</t>
  </si>
  <si>
    <t>REV20900</t>
  </si>
  <si>
    <t>ORD10901</t>
  </si>
  <si>
    <t>REV20901</t>
  </si>
  <si>
    <t>CUST2333</t>
  </si>
  <si>
    <t>Dana</t>
  </si>
  <si>
    <t>ORD10902</t>
  </si>
  <si>
    <t>REV20902</t>
  </si>
  <si>
    <t>CUST5830</t>
  </si>
  <si>
    <t>ORD10903</t>
  </si>
  <si>
    <t>REV20903</t>
  </si>
  <si>
    <t>CUST4210</t>
  </si>
  <si>
    <t>ORD10904</t>
  </si>
  <si>
    <t>REV20904</t>
  </si>
  <si>
    <t>CUST2845</t>
  </si>
  <si>
    <t>Colon</t>
  </si>
  <si>
    <t>ORD10905</t>
  </si>
  <si>
    <t>REV20905</t>
  </si>
  <si>
    <t>CUST1704</t>
  </si>
  <si>
    <t>Philip</t>
  </si>
  <si>
    <t>Lutz</t>
  </si>
  <si>
    <t>ORD10906</t>
  </si>
  <si>
    <t>REV20906</t>
  </si>
  <si>
    <t>CUST1335</t>
  </si>
  <si>
    <t>ORD10907</t>
  </si>
  <si>
    <t>REV20907</t>
  </si>
  <si>
    <t>CUST3173</t>
  </si>
  <si>
    <t>ORD10908</t>
  </si>
  <si>
    <t>REV20908</t>
  </si>
  <si>
    <t>CUST1223</t>
  </si>
  <si>
    <t>ORD10909</t>
  </si>
  <si>
    <t>REV20909</t>
  </si>
  <si>
    <t>CUST1052</t>
  </si>
  <si>
    <t>Steele</t>
  </si>
  <si>
    <t>ORD10910</t>
  </si>
  <si>
    <t>REV20910</t>
  </si>
  <si>
    <t>CUST1687</t>
  </si>
  <si>
    <t>Lacey</t>
  </si>
  <si>
    <t>ORD10911</t>
  </si>
  <si>
    <t>REV20911</t>
  </si>
  <si>
    <t>CUST4978</t>
  </si>
  <si>
    <t>Melinda</t>
  </si>
  <si>
    <t>ORD10912</t>
  </si>
  <si>
    <t>REV20912</t>
  </si>
  <si>
    <t>CUST4850</t>
  </si>
  <si>
    <t>Fields</t>
  </si>
  <si>
    <t>ORD10913</t>
  </si>
  <si>
    <t>REV20913</t>
  </si>
  <si>
    <t>CUST1491</t>
  </si>
  <si>
    <t>ORD10914</t>
  </si>
  <si>
    <t>REV20914</t>
  </si>
  <si>
    <t>CUST1431</t>
  </si>
  <si>
    <t>Hoover</t>
  </si>
  <si>
    <t>ORD10915</t>
  </si>
  <si>
    <t>REV20915</t>
  </si>
  <si>
    <t>CUST2458</t>
  </si>
  <si>
    <t>ORD10916</t>
  </si>
  <si>
    <t>REV20916</t>
  </si>
  <si>
    <t>CUST1957</t>
  </si>
  <si>
    <t>ORD10917</t>
  </si>
  <si>
    <t>REV20917</t>
  </si>
  <si>
    <t>CUST2140</t>
  </si>
  <si>
    <t>Wolf</t>
  </si>
  <si>
    <t>ORD10918</t>
  </si>
  <si>
    <t>REV20918</t>
  </si>
  <si>
    <t>CUST4881</t>
  </si>
  <si>
    <t>Foley</t>
  </si>
  <si>
    <t>ORD10919</t>
  </si>
  <si>
    <t>REV20919</t>
  </si>
  <si>
    <t>CUST2149</t>
  </si>
  <si>
    <t>Ricardo</t>
  </si>
  <si>
    <t>ORD10920</t>
  </si>
  <si>
    <t>REV20920</t>
  </si>
  <si>
    <t>CUST1234</t>
  </si>
  <si>
    <t>ORD10921</t>
  </si>
  <si>
    <t>REV20921</t>
  </si>
  <si>
    <t>CUST1123</t>
  </si>
  <si>
    <t>ORD10922</t>
  </si>
  <si>
    <t>REV20922</t>
  </si>
  <si>
    <t>CUST4931</t>
  </si>
  <si>
    <t>ORD10923</t>
  </si>
  <si>
    <t>REV20923</t>
  </si>
  <si>
    <t>CUST5450</t>
  </si>
  <si>
    <t>Patterson</t>
  </si>
  <si>
    <t>ORD10924</t>
  </si>
  <si>
    <t>REV20924</t>
  </si>
  <si>
    <t>CUST5087</t>
  </si>
  <si>
    <t>ORD10925</t>
  </si>
  <si>
    <t>REV20925</t>
  </si>
  <si>
    <t>CUST5856</t>
  </si>
  <si>
    <t>Bowen</t>
  </si>
  <si>
    <t>ORD10926</t>
  </si>
  <si>
    <t>REV20926</t>
  </si>
  <si>
    <t>CUST1764</t>
  </si>
  <si>
    <t>ORD10927</t>
  </si>
  <si>
    <t>REV20927</t>
  </si>
  <si>
    <t>ORD10928</t>
  </si>
  <si>
    <t>REV20928</t>
  </si>
  <si>
    <t>ORD10929</t>
  </si>
  <si>
    <t>REV20929</t>
  </si>
  <si>
    <t>CUST5222</t>
  </si>
  <si>
    <t>Pugh</t>
  </si>
  <si>
    <t>ORD10930</t>
  </si>
  <si>
    <t>REV20930</t>
  </si>
  <si>
    <t>CUST3548</t>
  </si>
  <si>
    <t>Gibson</t>
  </si>
  <si>
    <t>ORD10931</t>
  </si>
  <si>
    <t>REV20931</t>
  </si>
  <si>
    <t>CUST2902</t>
  </si>
  <si>
    <t>Kelsey</t>
  </si>
  <si>
    <t>ORD10932</t>
  </si>
  <si>
    <t>REV20932</t>
  </si>
  <si>
    <t>ORD10933</t>
  </si>
  <si>
    <t>REV20933</t>
  </si>
  <si>
    <t>CUST2315</t>
  </si>
  <si>
    <t>ORD10934</t>
  </si>
  <si>
    <t>REV20934</t>
  </si>
  <si>
    <t>CUST5669</t>
  </si>
  <si>
    <t>ORD10935</t>
  </si>
  <si>
    <t>REV20935</t>
  </si>
  <si>
    <t>ORD10936</t>
  </si>
  <si>
    <t>REV20936</t>
  </si>
  <si>
    <t>CUST5422</t>
  </si>
  <si>
    <t>ORD10937</t>
  </si>
  <si>
    <t>REV20937</t>
  </si>
  <si>
    <t>ORD10938</t>
  </si>
  <si>
    <t>REV20938</t>
  </si>
  <si>
    <t>CUST2596</t>
  </si>
  <si>
    <t>Edgar</t>
  </si>
  <si>
    <t>ORD10939</t>
  </si>
  <si>
    <t>REV20939</t>
  </si>
  <si>
    <t>CUST2324</t>
  </si>
  <si>
    <t>ORD10940</t>
  </si>
  <si>
    <t>REV20940</t>
  </si>
  <si>
    <t>CUST1040</t>
  </si>
  <si>
    <t>ORD10941</t>
  </si>
  <si>
    <t>REV20941</t>
  </si>
  <si>
    <t>CUST4580</t>
  </si>
  <si>
    <t>Dylan</t>
  </si>
  <si>
    <t>Hoffman</t>
  </si>
  <si>
    <t>ORD10942</t>
  </si>
  <si>
    <t>REV20942</t>
  </si>
  <si>
    <t>ORD10943</t>
  </si>
  <si>
    <t>REV20943</t>
  </si>
  <si>
    <t>CUST2656</t>
  </si>
  <si>
    <t>Colin</t>
  </si>
  <si>
    <t>Pham</t>
  </si>
  <si>
    <t>ORD10944</t>
  </si>
  <si>
    <t>REV20944</t>
  </si>
  <si>
    <t>CUST3471</t>
  </si>
  <si>
    <t>Holloway</t>
  </si>
  <si>
    <t>ORD10945</t>
  </si>
  <si>
    <t>REV20945</t>
  </si>
  <si>
    <t>CUST5491</t>
  </si>
  <si>
    <t>ORD10946</t>
  </si>
  <si>
    <t>REV20946</t>
  </si>
  <si>
    <t>CUST4909</t>
  </si>
  <si>
    <t>ORD10947</t>
  </si>
  <si>
    <t>REV20947</t>
  </si>
  <si>
    <t>CUST5548</t>
  </si>
  <si>
    <t>ORD10948</t>
  </si>
  <si>
    <t>REV20948</t>
  </si>
  <si>
    <t>ORD10949</t>
  </si>
  <si>
    <t>REV20949</t>
  </si>
  <si>
    <t>ORD10950</t>
  </si>
  <si>
    <t>REV20950</t>
  </si>
  <si>
    <t>CUST4186</t>
  </si>
  <si>
    <t>ORD10951</t>
  </si>
  <si>
    <t>REV20951</t>
  </si>
  <si>
    <t>CUST1532</t>
  </si>
  <si>
    <t>ORD10952</t>
  </si>
  <si>
    <t>REV20952</t>
  </si>
  <si>
    <t>CUST5948</t>
  </si>
  <si>
    <t>Mckenzie</t>
  </si>
  <si>
    <t>ORD10953</t>
  </si>
  <si>
    <t>REV20953</t>
  </si>
  <si>
    <t>CUST3970</t>
  </si>
  <si>
    <t>ORD10954</t>
  </si>
  <si>
    <t>REV20954</t>
  </si>
  <si>
    <t>CUST5736</t>
  </si>
  <si>
    <t>Buckley</t>
  </si>
  <si>
    <t>ORD10955</t>
  </si>
  <si>
    <t>REV20955</t>
  </si>
  <si>
    <t>CUST4261</t>
  </si>
  <si>
    <t>ORD10956</t>
  </si>
  <si>
    <t>REV20956</t>
  </si>
  <si>
    <t>CUST5128</t>
  </si>
  <si>
    <t>ORD10957</t>
  </si>
  <si>
    <t>REV20957</t>
  </si>
  <si>
    <t>ORD10958</t>
  </si>
  <si>
    <t>REV20958</t>
  </si>
  <si>
    <t>ORD10959</t>
  </si>
  <si>
    <t>REV20959</t>
  </si>
  <si>
    <t>CUST4885</t>
  </si>
  <si>
    <t>ORD10960</t>
  </si>
  <si>
    <t>REV20960</t>
  </si>
  <si>
    <t>CUST3946</t>
  </si>
  <si>
    <t>ORD10961</t>
  </si>
  <si>
    <t>REV20961</t>
  </si>
  <si>
    <t>CUST5180</t>
  </si>
  <si>
    <t>ORD10962</t>
  </si>
  <si>
    <t>REV20962</t>
  </si>
  <si>
    <t>CUST1608</t>
  </si>
  <si>
    <t>ORD10963</t>
  </si>
  <si>
    <t>REV20963</t>
  </si>
  <si>
    <t>ORD10964</t>
  </si>
  <si>
    <t>REV20964</t>
  </si>
  <si>
    <t>CUST5043</t>
  </si>
  <si>
    <t>Eddie</t>
  </si>
  <si>
    <t>Cruz</t>
  </si>
  <si>
    <t>ORD10965</t>
  </si>
  <si>
    <t>REV20965</t>
  </si>
  <si>
    <t>CUST1108</t>
  </si>
  <si>
    <t>ORD10966</t>
  </si>
  <si>
    <t>REV20966</t>
  </si>
  <si>
    <t>CUST2715</t>
  </si>
  <si>
    <t>Stephens</t>
  </si>
  <si>
    <t>ORD10967</t>
  </si>
  <si>
    <t>REV20967</t>
  </si>
  <si>
    <t>CUST1439</t>
  </si>
  <si>
    <t>ORD10968</t>
  </si>
  <si>
    <t>REV20968</t>
  </si>
  <si>
    <t>CUST4728</t>
  </si>
  <si>
    <t>ORD10969</t>
  </si>
  <si>
    <t>REV20969</t>
  </si>
  <si>
    <t>CUST4857</t>
  </si>
  <si>
    <t>ORD10970</t>
  </si>
  <si>
    <t>REV20970</t>
  </si>
  <si>
    <t>CUST5982</t>
  </si>
  <si>
    <t>ORD10971</t>
  </si>
  <si>
    <t>REV20971</t>
  </si>
  <si>
    <t>CUST5979</t>
  </si>
  <si>
    <t>ORD10972</t>
  </si>
  <si>
    <t>REV20972</t>
  </si>
  <si>
    <t>ORD10973</t>
  </si>
  <si>
    <t>REV20973</t>
  </si>
  <si>
    <t>CUST3873</t>
  </si>
  <si>
    <t>Soto</t>
  </si>
  <si>
    <t>ORD10974</t>
  </si>
  <si>
    <t>REV20974</t>
  </si>
  <si>
    <t>CUST1117</t>
  </si>
  <si>
    <t>Adrian</t>
  </si>
  <si>
    <t>Payne</t>
  </si>
  <si>
    <t>ORD10975</t>
  </si>
  <si>
    <t>REV20975</t>
  </si>
  <si>
    <t>ORD10976</t>
  </si>
  <si>
    <t>REV20976</t>
  </si>
  <si>
    <t>CUST2974</t>
  </si>
  <si>
    <t>ORD10977</t>
  </si>
  <si>
    <t>REV20977</t>
  </si>
  <si>
    <t>ORD10978</t>
  </si>
  <si>
    <t>REV20978</t>
  </si>
  <si>
    <t>ORD10979</t>
  </si>
  <si>
    <t>REV20979</t>
  </si>
  <si>
    <t>CUST2133</t>
  </si>
  <si>
    <t>Zamora</t>
  </si>
  <si>
    <t>ORD10980</t>
  </si>
  <si>
    <t>REV20980</t>
  </si>
  <si>
    <t>CUST1543</t>
  </si>
  <si>
    <t>ORD10981</t>
  </si>
  <si>
    <t>REV20981</t>
  </si>
  <si>
    <t>CUST1165</t>
  </si>
  <si>
    <t>ORD10982</t>
  </si>
  <si>
    <t>REV20982</t>
  </si>
  <si>
    <t>CUST2341</t>
  </si>
  <si>
    <t>ORD10983</t>
  </si>
  <si>
    <t>REV20983</t>
  </si>
  <si>
    <t>CUST4121</t>
  </si>
  <si>
    <t>Fletcher</t>
  </si>
  <si>
    <t>ORD10984</t>
  </si>
  <si>
    <t>REV20984</t>
  </si>
  <si>
    <t>CUST3926</t>
  </si>
  <si>
    <t>Russo</t>
  </si>
  <si>
    <t>ORD10985</t>
  </si>
  <si>
    <t>REV20985</t>
  </si>
  <si>
    <t>ORD10986</t>
  </si>
  <si>
    <t>REV20986</t>
  </si>
  <si>
    <t>CUST4507</t>
  </si>
  <si>
    <t>ORD10987</t>
  </si>
  <si>
    <t>REV20987</t>
  </si>
  <si>
    <t>CUST5821</t>
  </si>
  <si>
    <t>Ortega</t>
  </si>
  <si>
    <t>ORD10988</t>
  </si>
  <si>
    <t>REV20988</t>
  </si>
  <si>
    <t>CUST4445</t>
  </si>
  <si>
    <t>ORD10989</t>
  </si>
  <si>
    <t>REV20989</t>
  </si>
  <si>
    <t>CUST4041</t>
  </si>
  <si>
    <t>Lin</t>
  </si>
  <si>
    <t>ORD10990</t>
  </si>
  <si>
    <t>REV20990</t>
  </si>
  <si>
    <t>CUST4091</t>
  </si>
  <si>
    <t>ORD10991</t>
  </si>
  <si>
    <t>REV20991</t>
  </si>
  <si>
    <t>ORD10992</t>
  </si>
  <si>
    <t>REV20992</t>
  </si>
  <si>
    <t>CUST4284</t>
  </si>
  <si>
    <t>Mccullough</t>
  </si>
  <si>
    <t>ORD10993</t>
  </si>
  <si>
    <t>REV20993</t>
  </si>
  <si>
    <t>CUST4052</t>
  </si>
  <si>
    <t>ORD10994</t>
  </si>
  <si>
    <t>REV20994</t>
  </si>
  <si>
    <t>CUST2033</t>
  </si>
  <si>
    <t>ORD10995</t>
  </si>
  <si>
    <t>REV20995</t>
  </si>
  <si>
    <t>ORD10996</t>
  </si>
  <si>
    <t>REV20996</t>
  </si>
  <si>
    <t>CUST2694</t>
  </si>
  <si>
    <t>Roberto</t>
  </si>
  <si>
    <t>ORD10997</t>
  </si>
  <si>
    <t>REV20997</t>
  </si>
  <si>
    <t>ORD10998</t>
  </si>
  <si>
    <t>REV20998</t>
  </si>
  <si>
    <t>CUST1215</t>
  </si>
  <si>
    <t>Rodney</t>
  </si>
  <si>
    <t>ORD10999</t>
  </si>
  <si>
    <t>REV20999</t>
  </si>
  <si>
    <t>CUST5212</t>
  </si>
  <si>
    <t>Mcpherson</t>
  </si>
  <si>
    <t>ORD11000</t>
  </si>
  <si>
    <t>REV21000</t>
  </si>
  <si>
    <t>CUST4954</t>
  </si>
  <si>
    <t>Davies</t>
  </si>
  <si>
    <t>ORD11001</t>
  </si>
  <si>
    <t>REV21001</t>
  </si>
  <si>
    <t>CUST4311</t>
  </si>
  <si>
    <t>Hess</t>
  </si>
  <si>
    <t>ORD11002</t>
  </si>
  <si>
    <t>REV21002</t>
  </si>
  <si>
    <t>CUST2827</t>
  </si>
  <si>
    <t>Archer</t>
  </si>
  <si>
    <t>ORD11003</t>
  </si>
  <si>
    <t>REV21003</t>
  </si>
  <si>
    <t>CUST5601</t>
  </si>
  <si>
    <t>ORD11004</t>
  </si>
  <si>
    <t>REV21004</t>
  </si>
  <si>
    <t>CUST1530</t>
  </si>
  <si>
    <t>ORD11005</t>
  </si>
  <si>
    <t>REV21005</t>
  </si>
  <si>
    <t>CUST5804</t>
  </si>
  <si>
    <t>Munoz</t>
  </si>
  <si>
    <t>ORD11006</t>
  </si>
  <si>
    <t>REV21006</t>
  </si>
  <si>
    <t>CUST3087</t>
  </si>
  <si>
    <t>Duncan</t>
  </si>
  <si>
    <t>ORD11007</t>
  </si>
  <si>
    <t>REV21007</t>
  </si>
  <si>
    <t>CUST4918</t>
  </si>
  <si>
    <t>ORD11008</t>
  </si>
  <si>
    <t>REV21008</t>
  </si>
  <si>
    <t>CUST5781</t>
  </si>
  <si>
    <t>Chandler</t>
  </si>
  <si>
    <t>ORD11009</t>
  </si>
  <si>
    <t>REV21009</t>
  </si>
  <si>
    <t>CUST4595</t>
  </si>
  <si>
    <t>ORD11010</t>
  </si>
  <si>
    <t>REV21010</t>
  </si>
  <si>
    <t>ORD11011</t>
  </si>
  <si>
    <t>REV21011</t>
  </si>
  <si>
    <t>CUST4948</t>
  </si>
  <si>
    <t>ORD11012</t>
  </si>
  <si>
    <t>REV21012</t>
  </si>
  <si>
    <t>CUST2805</t>
  </si>
  <si>
    <t>ORD11013</t>
  </si>
  <si>
    <t>REV21013</t>
  </si>
  <si>
    <t>CUST2348</t>
  </si>
  <si>
    <t>ORD11014</t>
  </si>
  <si>
    <t>REV21014</t>
  </si>
  <si>
    <t>CUST1014</t>
  </si>
  <si>
    <t>ORD11015</t>
  </si>
  <si>
    <t>REV21015</t>
  </si>
  <si>
    <t>CUST2335</t>
  </si>
  <si>
    <t>ORD11016</t>
  </si>
  <si>
    <t>REV21016</t>
  </si>
  <si>
    <t>CUST3199</t>
  </si>
  <si>
    <t>Erickson</t>
  </si>
  <si>
    <t>ORD11017</t>
  </si>
  <si>
    <t>REV21017</t>
  </si>
  <si>
    <t>CUST1668</t>
  </si>
  <si>
    <t>ORD11018</t>
  </si>
  <si>
    <t>REV21018</t>
  </si>
  <si>
    <t>CUST4862</t>
  </si>
  <si>
    <t>ORD11019</t>
  </si>
  <si>
    <t>REV21019</t>
  </si>
  <si>
    <t>CUST4392</t>
  </si>
  <si>
    <t>ORD11020</t>
  </si>
  <si>
    <t>REV21020</t>
  </si>
  <si>
    <t>CUST5464</t>
  </si>
  <si>
    <t>ORD11021</t>
  </si>
  <si>
    <t>REV21021</t>
  </si>
  <si>
    <t>CUST3473</t>
  </si>
  <si>
    <t>ORD11022</t>
  </si>
  <si>
    <t>REV21022</t>
  </si>
  <si>
    <t>CUST4656</t>
  </si>
  <si>
    <t>ORD11023</t>
  </si>
  <si>
    <t>REV21023</t>
  </si>
  <si>
    <t>ORD11024</t>
  </si>
  <si>
    <t>REV21024</t>
  </si>
  <si>
    <t>CUST5012</t>
  </si>
  <si>
    <t>ORD11025</t>
  </si>
  <si>
    <t>REV21025</t>
  </si>
  <si>
    <t>ORD11026</t>
  </si>
  <si>
    <t>REV21026</t>
  </si>
  <si>
    <t>CUST1846</t>
  </si>
  <si>
    <t>Edwin</t>
  </si>
  <si>
    <t>Murray</t>
  </si>
  <si>
    <t>ORD11027</t>
  </si>
  <si>
    <t>REV21027</t>
  </si>
  <si>
    <t>ORD11028</t>
  </si>
  <si>
    <t>REV21028</t>
  </si>
  <si>
    <t>CUST3759</t>
  </si>
  <si>
    <t>Chen</t>
  </si>
  <si>
    <t>ORD11029</t>
  </si>
  <si>
    <t>REV21029</t>
  </si>
  <si>
    <t>ORD11030</t>
  </si>
  <si>
    <t>REV21030</t>
  </si>
  <si>
    <t>CUST4637</t>
  </si>
  <si>
    <t>Tricia</t>
  </si>
  <si>
    <t>Strickland</t>
  </si>
  <si>
    <t>ORD11031</t>
  </si>
  <si>
    <t>REV21031</t>
  </si>
  <si>
    <t>ORD11032</t>
  </si>
  <si>
    <t>REV21032</t>
  </si>
  <si>
    <t>CUST5130</t>
  </si>
  <si>
    <t>Mayo</t>
  </si>
  <si>
    <t>ORD11033</t>
  </si>
  <si>
    <t>REV21033</t>
  </si>
  <si>
    <t>CUST2792</t>
  </si>
  <si>
    <t>Lydia</t>
  </si>
  <si>
    <t>ORD11034</t>
  </si>
  <si>
    <t>REV21034</t>
  </si>
  <si>
    <t>CUST5754</t>
  </si>
  <si>
    <t>ORD11035</t>
  </si>
  <si>
    <t>REV21035</t>
  </si>
  <si>
    <t>CUST2483</t>
  </si>
  <si>
    <t>ORD11036</t>
  </si>
  <si>
    <t>REV21036</t>
  </si>
  <si>
    <t>CUST2045</t>
  </si>
  <si>
    <t>ORD11037</t>
  </si>
  <si>
    <t>REV21037</t>
  </si>
  <si>
    <t>CUST4471</t>
  </si>
  <si>
    <t>Daniels</t>
  </si>
  <si>
    <t>ORD11038</t>
  </si>
  <si>
    <t>REV21038</t>
  </si>
  <si>
    <t>CUST4459</t>
  </si>
  <si>
    <t>ORD11039</t>
  </si>
  <si>
    <t>REV21039</t>
  </si>
  <si>
    <t>CUST3259</t>
  </si>
  <si>
    <t>Montoya</t>
  </si>
  <si>
    <t>ORD11040</t>
  </si>
  <si>
    <t>REV21040</t>
  </si>
  <si>
    <t>CUST1391</t>
  </si>
  <si>
    <t>ORD11041</t>
  </si>
  <si>
    <t>REV21041</t>
  </si>
  <si>
    <t>CUST1591</t>
  </si>
  <si>
    <t>ORD11042</t>
  </si>
  <si>
    <t>REV21042</t>
  </si>
  <si>
    <t>ORD11043</t>
  </si>
  <si>
    <t>REV21043</t>
  </si>
  <si>
    <t>CUST4211</t>
  </si>
  <si>
    <t>Anne</t>
  </si>
  <si>
    <t>ORD11044</t>
  </si>
  <si>
    <t>REV21044</t>
  </si>
  <si>
    <t>ORD11045</t>
  </si>
  <si>
    <t>REV21045</t>
  </si>
  <si>
    <t>CUST4906</t>
  </si>
  <si>
    <t>ORD11046</t>
  </si>
  <si>
    <t>REV21046</t>
  </si>
  <si>
    <t>CUST2354</t>
  </si>
  <si>
    <t>ORD11047</t>
  </si>
  <si>
    <t>REV21047</t>
  </si>
  <si>
    <t>CUST3840</t>
  </si>
  <si>
    <t>ORD11048</t>
  </si>
  <si>
    <t>REV21048</t>
  </si>
  <si>
    <t>CUST1291</t>
  </si>
  <si>
    <t>Campos</t>
  </si>
  <si>
    <t>ORD11049</t>
  </si>
  <si>
    <t>REV21049</t>
  </si>
  <si>
    <t>CUST5672</t>
  </si>
  <si>
    <t>Riggs</t>
  </si>
  <si>
    <t>ORD11050</t>
  </si>
  <si>
    <t>REV21050</t>
  </si>
  <si>
    <t>CUST4180</t>
  </si>
  <si>
    <t>Kara</t>
  </si>
  <si>
    <t>ORD11051</t>
  </si>
  <si>
    <t>REV21051</t>
  </si>
  <si>
    <t>CUST2674</t>
  </si>
  <si>
    <t>ORD11052</t>
  </si>
  <si>
    <t>REV21052</t>
  </si>
  <si>
    <t>CUST4199</t>
  </si>
  <si>
    <t>Andersen</t>
  </si>
  <si>
    <t>ORD11053</t>
  </si>
  <si>
    <t>REV21053</t>
  </si>
  <si>
    <t>ORD11054</t>
  </si>
  <si>
    <t>REV21054</t>
  </si>
  <si>
    <t>CUST2819</t>
  </si>
  <si>
    <t>ORD11055</t>
  </si>
  <si>
    <t>REV21055</t>
  </si>
  <si>
    <t>CUST4574</t>
  </si>
  <si>
    <t>ORD11056</t>
  </si>
  <si>
    <t>REV21056</t>
  </si>
  <si>
    <t>ORD11057</t>
  </si>
  <si>
    <t>REV21057</t>
  </si>
  <si>
    <t>CUST1349</t>
  </si>
  <si>
    <t>ORD11058</t>
  </si>
  <si>
    <t>REV21058</t>
  </si>
  <si>
    <t>CUST5565</t>
  </si>
  <si>
    <t>ORD11059</t>
  </si>
  <si>
    <t>REV21059</t>
  </si>
  <si>
    <t>CUST3107</t>
  </si>
  <si>
    <t>ORD11060</t>
  </si>
  <si>
    <t>REV21060</t>
  </si>
  <si>
    <t>CUST5208</t>
  </si>
  <si>
    <t>ORD11061</t>
  </si>
  <si>
    <t>REV21061</t>
  </si>
  <si>
    <t>CUST4415</t>
  </si>
  <si>
    <t>ORD11062</t>
  </si>
  <si>
    <t>REV21062</t>
  </si>
  <si>
    <t>CUST3716</t>
  </si>
  <si>
    <t>ORD11063</t>
  </si>
  <si>
    <t>REV21063</t>
  </si>
  <si>
    <t>CUST5126</t>
  </si>
  <si>
    <t>ORD11064</t>
  </si>
  <si>
    <t>REV21064</t>
  </si>
  <si>
    <t>CUST4132</t>
  </si>
  <si>
    <t>ORD11065</t>
  </si>
  <si>
    <t>REV21065</t>
  </si>
  <si>
    <t>CUST5872</t>
  </si>
  <si>
    <t>ORD11066</t>
  </si>
  <si>
    <t>REV21066</t>
  </si>
  <si>
    <t>CUST3230</t>
  </si>
  <si>
    <t>ORD11067</t>
  </si>
  <si>
    <t>REV21067</t>
  </si>
  <si>
    <t>ORD11068</t>
  </si>
  <si>
    <t>REV21068</t>
  </si>
  <si>
    <t>CUST1882</t>
  </si>
  <si>
    <t>Judy</t>
  </si>
  <si>
    <t>Barnett</t>
  </si>
  <si>
    <t>ORD11069</t>
  </si>
  <si>
    <t>REV21069</t>
  </si>
  <si>
    <t>CUST1118</t>
  </si>
  <si>
    <t>Aimee</t>
  </si>
  <si>
    <t>ORD11070</t>
  </si>
  <si>
    <t>REV21070</t>
  </si>
  <si>
    <t>CUST2429</t>
  </si>
  <si>
    <t>Monroe</t>
  </si>
  <si>
    <t>ORD11071</t>
  </si>
  <si>
    <t>REV21071</t>
  </si>
  <si>
    <t>CUST2410</t>
  </si>
  <si>
    <t>ORD11072</t>
  </si>
  <si>
    <t>REV21072</t>
  </si>
  <si>
    <t>CUST1104</t>
  </si>
  <si>
    <t>Stark</t>
  </si>
  <si>
    <t>ORD11073</t>
  </si>
  <si>
    <t>REV21073</t>
  </si>
  <si>
    <t>CUST3105</t>
  </si>
  <si>
    <t>Allen</t>
  </si>
  <si>
    <t>ORD11074</t>
  </si>
  <si>
    <t>REV21074</t>
  </si>
  <si>
    <t>ORD11075</t>
  </si>
  <si>
    <t>REV21075</t>
  </si>
  <si>
    <t>CUST5756</t>
  </si>
  <si>
    <t>ORD11076</t>
  </si>
  <si>
    <t>REV21076</t>
  </si>
  <si>
    <t>CUST5720</t>
  </si>
  <si>
    <t>Walls</t>
  </si>
  <si>
    <t>ORD11077</t>
  </si>
  <si>
    <t>REV21077</t>
  </si>
  <si>
    <t>ORD11078</t>
  </si>
  <si>
    <t>REV21078</t>
  </si>
  <si>
    <t>CUST4610</t>
  </si>
  <si>
    <t>ORD11079</t>
  </si>
  <si>
    <t>REV21079</t>
  </si>
  <si>
    <t>CUST2979</t>
  </si>
  <si>
    <t>ORD11080</t>
  </si>
  <si>
    <t>REV21080</t>
  </si>
  <si>
    <t>CUST1656</t>
  </si>
  <si>
    <t>Higgins</t>
  </si>
  <si>
    <t>ORD11081</t>
  </si>
  <si>
    <t>REV21081</t>
  </si>
  <si>
    <t>ORD11082</t>
  </si>
  <si>
    <t>REV21082</t>
  </si>
  <si>
    <t>CUST1343</t>
  </si>
  <si>
    <t>Lam</t>
  </si>
  <si>
    <t>ORD11083</t>
  </si>
  <si>
    <t>REV21083</t>
  </si>
  <si>
    <t>ORD11084</t>
  </si>
  <si>
    <t>REV21084</t>
  </si>
  <si>
    <t>ORD11085</t>
  </si>
  <si>
    <t>REV21085</t>
  </si>
  <si>
    <t>ORD11086</t>
  </si>
  <si>
    <t>REV21086</t>
  </si>
  <si>
    <t>CUST5748</t>
  </si>
  <si>
    <t>ORD11087</t>
  </si>
  <si>
    <t>REV21087</t>
  </si>
  <si>
    <t>ORD11088</t>
  </si>
  <si>
    <t>REV21088</t>
  </si>
  <si>
    <t>CUST1448</t>
  </si>
  <si>
    <t>ORD11089</t>
  </si>
  <si>
    <t>REV21089</t>
  </si>
  <si>
    <t>ORD11090</t>
  </si>
  <si>
    <t>REV21090</t>
  </si>
  <si>
    <t>CUST5253</t>
  </si>
  <si>
    <t>ORD11091</t>
  </si>
  <si>
    <t>REV21091</t>
  </si>
  <si>
    <t>CUST4219</t>
  </si>
  <si>
    <t>Hendrix</t>
  </si>
  <si>
    <t>ORD11092</t>
  </si>
  <si>
    <t>REV21092</t>
  </si>
  <si>
    <t>ORD11093</t>
  </si>
  <si>
    <t>REV21093</t>
  </si>
  <si>
    <t>CUST4016</t>
  </si>
  <si>
    <t>Maxwell</t>
  </si>
  <si>
    <t>ORD11094</t>
  </si>
  <si>
    <t>REV21094</t>
  </si>
  <si>
    <t>CUST2061</t>
  </si>
  <si>
    <t>ORD11095</t>
  </si>
  <si>
    <t>REV21095</t>
  </si>
  <si>
    <t>CUST2699</t>
  </si>
  <si>
    <t>ORD11096</t>
  </si>
  <si>
    <t>REV21096</t>
  </si>
  <si>
    <t>CUST1050</t>
  </si>
  <si>
    <t>Howe</t>
  </si>
  <si>
    <t>ORD11097</t>
  </si>
  <si>
    <t>REV21097</t>
  </si>
  <si>
    <t>ORD11098</t>
  </si>
  <si>
    <t>REV21098</t>
  </si>
  <si>
    <t>CUST3099</t>
  </si>
  <si>
    <t>Marissa</t>
  </si>
  <si>
    <t>Ortiz</t>
  </si>
  <si>
    <t>ORD11099</t>
  </si>
  <si>
    <t>REV21099</t>
  </si>
  <si>
    <t>CUST1760</t>
  </si>
  <si>
    <t>ORD11100</t>
  </si>
  <si>
    <t>REV21100</t>
  </si>
  <si>
    <t>CUST4079</t>
  </si>
  <si>
    <t>ORD11101</t>
  </si>
  <si>
    <t>REV21101</t>
  </si>
  <si>
    <t>CUST1606</t>
  </si>
  <si>
    <t>Jesus</t>
  </si>
  <si>
    <t>Mueller</t>
  </si>
  <si>
    <t>ORD11102</t>
  </si>
  <si>
    <t>REV21102</t>
  </si>
  <si>
    <t>CUST3179</t>
  </si>
  <si>
    <t>ORD11103</t>
  </si>
  <si>
    <t>REV21103</t>
  </si>
  <si>
    <t>CUST3024</t>
  </si>
  <si>
    <t>ORD11104</t>
  </si>
  <si>
    <t>REV21104</t>
  </si>
  <si>
    <t>CUST2199</t>
  </si>
  <si>
    <t>ORD11105</t>
  </si>
  <si>
    <t>REV21105</t>
  </si>
  <si>
    <t>CUST3421</t>
  </si>
  <si>
    <t>ORD11106</t>
  </si>
  <si>
    <t>REV21106</t>
  </si>
  <si>
    <t>ORD11107</t>
  </si>
  <si>
    <t>REV21107</t>
  </si>
  <si>
    <t>CUST2630</t>
  </si>
  <si>
    <t>ORD11108</t>
  </si>
  <si>
    <t>REV21108</t>
  </si>
  <si>
    <t>CUST4104</t>
  </si>
  <si>
    <t>ORD11109</t>
  </si>
  <si>
    <t>REV21109</t>
  </si>
  <si>
    <t>CUST4253</t>
  </si>
  <si>
    <t>ORD11110</t>
  </si>
  <si>
    <t>REV21110</t>
  </si>
  <si>
    <t>CUST1230</t>
  </si>
  <si>
    <t>ORD11111</t>
  </si>
  <si>
    <t>REV21111</t>
  </si>
  <si>
    <t>CUST1384</t>
  </si>
  <si>
    <t>ORD11112</t>
  </si>
  <si>
    <t>REV21112</t>
  </si>
  <si>
    <t>CUST1282</t>
  </si>
  <si>
    <t>ORD11113</t>
  </si>
  <si>
    <t>REV21113</t>
  </si>
  <si>
    <t>CUST3770</t>
  </si>
  <si>
    <t>ORD11114</t>
  </si>
  <si>
    <t>REV21114</t>
  </si>
  <si>
    <t>CUST1210</t>
  </si>
  <si>
    <t>ORD11115</t>
  </si>
  <si>
    <t>REV21115</t>
  </si>
  <si>
    <t>ORD11116</t>
  </si>
  <si>
    <t>REV21116</t>
  </si>
  <si>
    <t>CUST3897</t>
  </si>
  <si>
    <t>ORD11117</t>
  </si>
  <si>
    <t>REV21117</t>
  </si>
  <si>
    <t>CUST4718</t>
  </si>
  <si>
    <t>Sweeney</t>
  </si>
  <si>
    <t>ORD11118</t>
  </si>
  <si>
    <t>REV21118</t>
  </si>
  <si>
    <t>ORD11119</t>
  </si>
  <si>
    <t>REV21119</t>
  </si>
  <si>
    <t>CUST2538</t>
  </si>
  <si>
    <t>ORD11120</t>
  </si>
  <si>
    <t>REV21120</t>
  </si>
  <si>
    <t>CUST2208</t>
  </si>
  <si>
    <t>ORD11121</t>
  </si>
  <si>
    <t>REV21121</t>
  </si>
  <si>
    <t>CUST5000</t>
  </si>
  <si>
    <t>ORD11122</t>
  </si>
  <si>
    <t>REV21122</t>
  </si>
  <si>
    <t>CUST4148</t>
  </si>
  <si>
    <t>ORD11123</t>
  </si>
  <si>
    <t>REV21123</t>
  </si>
  <si>
    <t>CUST5600</t>
  </si>
  <si>
    <t>ORD11124</t>
  </si>
  <si>
    <t>REV21124</t>
  </si>
  <si>
    <t>CUST2880</t>
  </si>
  <si>
    <t>Schwartz</t>
  </si>
  <si>
    <t>ORD11125</t>
  </si>
  <si>
    <t>REV21125</t>
  </si>
  <si>
    <t>CUST4380</t>
  </si>
  <si>
    <t>Carson</t>
  </si>
  <si>
    <t>ORD11126</t>
  </si>
  <si>
    <t>REV21126</t>
  </si>
  <si>
    <t>CUST3879</t>
  </si>
  <si>
    <t>Vang</t>
  </si>
  <si>
    <t>ORD11127</t>
  </si>
  <si>
    <t>REV21127</t>
  </si>
  <si>
    <t>CUST3572</t>
  </si>
  <si>
    <t>ORD11128</t>
  </si>
  <si>
    <t>REV21128</t>
  </si>
  <si>
    <t>CUST5868</t>
  </si>
  <si>
    <t>ORD11129</t>
  </si>
  <si>
    <t>REV21129</t>
  </si>
  <si>
    <t>ORD11130</t>
  </si>
  <si>
    <t>REV21130</t>
  </si>
  <si>
    <t>CUST1260</t>
  </si>
  <si>
    <t>ORD11131</t>
  </si>
  <si>
    <t>REV21131</t>
  </si>
  <si>
    <t>ORD11132</t>
  </si>
  <si>
    <t>REV21132</t>
  </si>
  <si>
    <t>ORD11133</t>
  </si>
  <si>
    <t>REV21133</t>
  </si>
  <si>
    <t>ORD11134</t>
  </si>
  <si>
    <t>REV21134</t>
  </si>
  <si>
    <t>CUST3442</t>
  </si>
  <si>
    <t>Brad</t>
  </si>
  <si>
    <t>Hooper</t>
  </si>
  <si>
    <t>ORD11135</t>
  </si>
  <si>
    <t>REV21135</t>
  </si>
  <si>
    <t>ORD11136</t>
  </si>
  <si>
    <t>REV21136</t>
  </si>
  <si>
    <t>CUST1522</t>
  </si>
  <si>
    <t>Penny</t>
  </si>
  <si>
    <t>ORD11137</t>
  </si>
  <si>
    <t>REV21137</t>
  </si>
  <si>
    <t>CUST4602</t>
  </si>
  <si>
    <t>ORD11138</t>
  </si>
  <si>
    <t>REV21138</t>
  </si>
  <si>
    <t>CUST2329</t>
  </si>
  <si>
    <t>Tanya</t>
  </si>
  <si>
    <t>ORD11139</t>
  </si>
  <si>
    <t>REV21139</t>
  </si>
  <si>
    <t>CUST3917</t>
  </si>
  <si>
    <t>ORD11140</t>
  </si>
  <si>
    <t>REV21140</t>
  </si>
  <si>
    <t>CUST1827</t>
  </si>
  <si>
    <t>ORD11141</t>
  </si>
  <si>
    <t>REV21141</t>
  </si>
  <si>
    <t>CUST1079</t>
  </si>
  <si>
    <t>ORD11142</t>
  </si>
  <si>
    <t>REV21142</t>
  </si>
  <si>
    <t>CUST2937</t>
  </si>
  <si>
    <t>Rita</t>
  </si>
  <si>
    <t>ORD11143</t>
  </si>
  <si>
    <t>REV21143</t>
  </si>
  <si>
    <t>CUST4379</t>
  </si>
  <si>
    <t>Kayla</t>
  </si>
  <si>
    <t>ORD11144</t>
  </si>
  <si>
    <t>REV21144</t>
  </si>
  <si>
    <t>CUST2444</t>
  </si>
  <si>
    <t>ORD11145</t>
  </si>
  <si>
    <t>REV21145</t>
  </si>
  <si>
    <t>CUST2416</t>
  </si>
  <si>
    <t>ORD11146</t>
  </si>
  <si>
    <t>REV21146</t>
  </si>
  <si>
    <t>CUST5359</t>
  </si>
  <si>
    <t>ORD11147</t>
  </si>
  <si>
    <t>REV21147</t>
  </si>
  <si>
    <t>CUST3078</t>
  </si>
  <si>
    <t>Morrow</t>
  </si>
  <si>
    <t>ORD11148</t>
  </si>
  <si>
    <t>REV21148</t>
  </si>
  <si>
    <t>CUST5741</t>
  </si>
  <si>
    <t>Benitez</t>
  </si>
  <si>
    <t>ORD11149</t>
  </si>
  <si>
    <t>REV21149</t>
  </si>
  <si>
    <t>ORD11150</t>
  </si>
  <si>
    <t>REV21150</t>
  </si>
  <si>
    <t>CUST5055</t>
  </si>
  <si>
    <t>Evelyn</t>
  </si>
  <si>
    <t>ORD11151</t>
  </si>
  <si>
    <t>REV21151</t>
  </si>
  <si>
    <t>CUST5404</t>
  </si>
  <si>
    <t>Calvin</t>
  </si>
  <si>
    <t>Horton</t>
  </si>
  <si>
    <t>ORD11152</t>
  </si>
  <si>
    <t>REV21152</t>
  </si>
  <si>
    <t>CUST5412</t>
  </si>
  <si>
    <t>ORD11153</t>
  </si>
  <si>
    <t>REV21153</t>
  </si>
  <si>
    <t>CUST4960</t>
  </si>
  <si>
    <t>ORD11154</t>
  </si>
  <si>
    <t>REV21154</t>
  </si>
  <si>
    <t>CUST4158</t>
  </si>
  <si>
    <t>ORD11155</t>
  </si>
  <si>
    <t>REV21155</t>
  </si>
  <si>
    <t>CUST5708</t>
  </si>
  <si>
    <t>ORD11156</t>
  </si>
  <si>
    <t>REV21156</t>
  </si>
  <si>
    <t>ORD11157</t>
  </si>
  <si>
    <t>REV21157</t>
  </si>
  <si>
    <t>CUST3152</t>
  </si>
  <si>
    <t>Alexis</t>
  </si>
  <si>
    <t>ORD11158</t>
  </si>
  <si>
    <t>REV21158</t>
  </si>
  <si>
    <t>ORD11159</t>
  </si>
  <si>
    <t>REV21159</t>
  </si>
  <si>
    <t>CUST1614</t>
  </si>
  <si>
    <t>ORD11160</t>
  </si>
  <si>
    <t>REV21160</t>
  </si>
  <si>
    <t>CUST5893</t>
  </si>
  <si>
    <t>Lloyd</t>
  </si>
  <si>
    <t>ORD11161</t>
  </si>
  <si>
    <t>REV21161</t>
  </si>
  <si>
    <t>CUST4495</t>
  </si>
  <si>
    <t>ORD11162</t>
  </si>
  <si>
    <t>REV21162</t>
  </si>
  <si>
    <t>ORD11163</t>
  </si>
  <si>
    <t>REV21163</t>
  </si>
  <si>
    <t>CUST4214</t>
  </si>
  <si>
    <t>ORD11164</t>
  </si>
  <si>
    <t>REV21164</t>
  </si>
  <si>
    <t>CUST3138</t>
  </si>
  <si>
    <t>Cory</t>
  </si>
  <si>
    <t>Benton</t>
  </si>
  <si>
    <t>ORD11165</t>
  </si>
  <si>
    <t>REV21165</t>
  </si>
  <si>
    <t>CUST3465</t>
  </si>
  <si>
    <t>ORD11166</t>
  </si>
  <si>
    <t>REV21166</t>
  </si>
  <si>
    <t>CUST1125</t>
  </si>
  <si>
    <t>ORD11167</t>
  </si>
  <si>
    <t>REV21167</t>
  </si>
  <si>
    <t>ORD11168</t>
  </si>
  <si>
    <t>REV21168</t>
  </si>
  <si>
    <t>CUST1307</t>
  </si>
  <si>
    <t>ORD11169</t>
  </si>
  <si>
    <t>REV21169</t>
  </si>
  <si>
    <t>CUST3689</t>
  </si>
  <si>
    <t>ORD11170</t>
  </si>
  <si>
    <t>REV21170</t>
  </si>
  <si>
    <t>CUST5817</t>
  </si>
  <si>
    <t>Chavez</t>
  </si>
  <si>
    <t>ORD11171</t>
  </si>
  <si>
    <t>REV21171</t>
  </si>
  <si>
    <t>ORD11172</t>
  </si>
  <si>
    <t>REV21172</t>
  </si>
  <si>
    <t>CUST4509</t>
  </si>
  <si>
    <t>ORD11173</t>
  </si>
  <si>
    <t>REV21173</t>
  </si>
  <si>
    <t>CUST1696</t>
  </si>
  <si>
    <t>ORD11174</t>
  </si>
  <si>
    <t>REV21174</t>
  </si>
  <si>
    <t>CUST5413</t>
  </si>
  <si>
    <t>ORD11175</t>
  </si>
  <si>
    <t>REV21175</t>
  </si>
  <si>
    <t>CUST1193</t>
  </si>
  <si>
    <t>Kidd</t>
  </si>
  <si>
    <t>ORD11176</t>
  </si>
  <si>
    <t>REV21176</t>
  </si>
  <si>
    <t>CUST5262</t>
  </si>
  <si>
    <t>Bean</t>
  </si>
  <si>
    <t>ORD11177</t>
  </si>
  <si>
    <t>REV21177</t>
  </si>
  <si>
    <t>CUST4635</t>
  </si>
  <si>
    <t>ORD11178</t>
  </si>
  <si>
    <t>REV21178</t>
  </si>
  <si>
    <t>ORD11179</t>
  </si>
  <si>
    <t>REV21179</t>
  </si>
  <si>
    <t>CUST5635</t>
  </si>
  <si>
    <t>ORD11180</t>
  </si>
  <si>
    <t>REV21180</t>
  </si>
  <si>
    <t>CUST3788</t>
  </si>
  <si>
    <t>Mcgrath</t>
  </si>
  <si>
    <t>ORD11181</t>
  </si>
  <si>
    <t>REV21181</t>
  </si>
  <si>
    <t>CUST1944</t>
  </si>
  <si>
    <t>Ayala</t>
  </si>
  <si>
    <t>ORD11182</t>
  </si>
  <si>
    <t>REV21182</t>
  </si>
  <si>
    <t>CUST4335</t>
  </si>
  <si>
    <t>ORD11183</t>
  </si>
  <si>
    <t>REV21183</t>
  </si>
  <si>
    <t>ORD11184</t>
  </si>
  <si>
    <t>REV21184</t>
  </si>
  <si>
    <t>CUST5489</t>
  </si>
  <si>
    <t>ORD11185</t>
  </si>
  <si>
    <t>REV21185</t>
  </si>
  <si>
    <t>CUST5226</t>
  </si>
  <si>
    <t>ORD11186</t>
  </si>
  <si>
    <t>REV21186</t>
  </si>
  <si>
    <t>ORD11187</t>
  </si>
  <si>
    <t>REV21187</t>
  </si>
  <si>
    <t>ORD11188</t>
  </si>
  <si>
    <t>REV21188</t>
  </si>
  <si>
    <t>CUST5650</t>
  </si>
  <si>
    <t>Sonia</t>
  </si>
  <si>
    <t>Cummings</t>
  </si>
  <si>
    <t>ORD11189</t>
  </si>
  <si>
    <t>REV21189</t>
  </si>
  <si>
    <t>CUST3711</t>
  </si>
  <si>
    <t>Haley</t>
  </si>
  <si>
    <t>Small</t>
  </si>
  <si>
    <t>ORD11190</t>
  </si>
  <si>
    <t>REV21190</t>
  </si>
  <si>
    <t>CUST1690</t>
  </si>
  <si>
    <t>Bonnie</t>
  </si>
  <si>
    <t>Valencia</t>
  </si>
  <si>
    <t>ORD11191</t>
  </si>
  <si>
    <t>REV21191</t>
  </si>
  <si>
    <t>ORD11192</t>
  </si>
  <si>
    <t>REV21192</t>
  </si>
  <si>
    <t>CUST2523</t>
  </si>
  <si>
    <t>ORD11193</t>
  </si>
  <si>
    <t>REV21193</t>
  </si>
  <si>
    <t>CUST5060</t>
  </si>
  <si>
    <t>Andrade</t>
  </si>
  <si>
    <t>ORD11194</t>
  </si>
  <si>
    <t>REV21194</t>
  </si>
  <si>
    <t>CUST5165</t>
  </si>
  <si>
    <t>ORD11195</t>
  </si>
  <si>
    <t>REV21195</t>
  </si>
  <si>
    <t>CUST3452</t>
  </si>
  <si>
    <t>Brendan</t>
  </si>
  <si>
    <t>Cross</t>
  </si>
  <si>
    <t>ORD11196</t>
  </si>
  <si>
    <t>REV21196</t>
  </si>
  <si>
    <t>ORD11197</t>
  </si>
  <si>
    <t>REV21197</t>
  </si>
  <si>
    <t>CUST4568</t>
  </si>
  <si>
    <t>ORD11198</t>
  </si>
  <si>
    <t>REV21198</t>
  </si>
  <si>
    <t>CUST3703</t>
  </si>
  <si>
    <t>ORD11199</t>
  </si>
  <si>
    <t>REV21199</t>
  </si>
  <si>
    <t>CUST5740</t>
  </si>
  <si>
    <t>ORD11200</t>
  </si>
  <si>
    <t>REV21200</t>
  </si>
  <si>
    <t>CUST2807</t>
  </si>
  <si>
    <t>Parks</t>
  </si>
  <si>
    <t>ORD11201</t>
  </si>
  <si>
    <t>REV21201</t>
  </si>
  <si>
    <t>CUST1068</t>
  </si>
  <si>
    <t>ORD11202</t>
  </si>
  <si>
    <t>REV21202</t>
  </si>
  <si>
    <t>ORD11203</t>
  </si>
  <si>
    <t>REV21203</t>
  </si>
  <si>
    <t>CUST1143</t>
  </si>
  <si>
    <t>Glenn</t>
  </si>
  <si>
    <t>ORD11204</t>
  </si>
  <si>
    <t>REV21204</t>
  </si>
  <si>
    <t>CUST4692</t>
  </si>
  <si>
    <t>Jillian</t>
  </si>
  <si>
    <t>Cisneros</t>
  </si>
  <si>
    <t>ORD11205</t>
  </si>
  <si>
    <t>REV21205</t>
  </si>
  <si>
    <t>CUST1216</t>
  </si>
  <si>
    <t>ORD11206</t>
  </si>
  <si>
    <t>REV21206</t>
  </si>
  <si>
    <t>CUST2613</t>
  </si>
  <si>
    <t>ORD11207</t>
  </si>
  <si>
    <t>REV21207</t>
  </si>
  <si>
    <t>CUST5750</t>
  </si>
  <si>
    <t>ORD11208</t>
  </si>
  <si>
    <t>REV21208</t>
  </si>
  <si>
    <t>CUST4551</t>
  </si>
  <si>
    <t>ORD11209</t>
  </si>
  <si>
    <t>REV21209</t>
  </si>
  <si>
    <t>CUST3299</t>
  </si>
  <si>
    <t>Suzanne</t>
  </si>
  <si>
    <t>ORD11210</t>
  </si>
  <si>
    <t>REV21210</t>
  </si>
  <si>
    <t>CUST5603</t>
  </si>
  <si>
    <t>Victor</t>
  </si>
  <si>
    <t>Khan</t>
  </si>
  <si>
    <t>ORD11211</t>
  </si>
  <si>
    <t>REV21211</t>
  </si>
  <si>
    <t>CUST5952</t>
  </si>
  <si>
    <t>ORD11212</t>
  </si>
  <si>
    <t>REV21212</t>
  </si>
  <si>
    <t>CUST2661</t>
  </si>
  <si>
    <t>ORD11213</t>
  </si>
  <si>
    <t>REV21213</t>
  </si>
  <si>
    <t>CUST4676</t>
  </si>
  <si>
    <t>ORD11214</t>
  </si>
  <si>
    <t>REV21214</t>
  </si>
  <si>
    <t>CUST5200</t>
  </si>
  <si>
    <t>Oneill</t>
  </si>
  <si>
    <t>ORD11215</t>
  </si>
  <si>
    <t>REV21215</t>
  </si>
  <si>
    <t>CUST3761</t>
  </si>
  <si>
    <t>Marquez</t>
  </si>
  <si>
    <t>ORD11216</t>
  </si>
  <si>
    <t>REV21216</t>
  </si>
  <si>
    <t>CUST2010</t>
  </si>
  <si>
    <t>Ballard</t>
  </si>
  <si>
    <t>ORD11217</t>
  </si>
  <si>
    <t>REV21217</t>
  </si>
  <si>
    <t>CUST3817</t>
  </si>
  <si>
    <t>Calderon</t>
  </si>
  <si>
    <t>ORD11218</t>
  </si>
  <si>
    <t>REV21218</t>
  </si>
  <si>
    <t>CUST4383</t>
  </si>
  <si>
    <t>Koch</t>
  </si>
  <si>
    <t>ORD11219</t>
  </si>
  <si>
    <t>REV21219</t>
  </si>
  <si>
    <t>CUST5774</t>
  </si>
  <si>
    <t>Roth</t>
  </si>
  <si>
    <t>ORD11220</t>
  </si>
  <si>
    <t>REV21220</t>
  </si>
  <si>
    <t>CUST1921</t>
  </si>
  <si>
    <t>ORD11221</t>
  </si>
  <si>
    <t>REV21221</t>
  </si>
  <si>
    <t>CUST3552</t>
  </si>
  <si>
    <t>ORD11222</t>
  </si>
  <si>
    <t>REV21222</t>
  </si>
  <si>
    <t>CUST2128</t>
  </si>
  <si>
    <t>ORD11223</t>
  </si>
  <si>
    <t>REV21223</t>
  </si>
  <si>
    <t>CUST5017</t>
  </si>
  <si>
    <t>ORD11224</t>
  </si>
  <si>
    <t>REV21224</t>
  </si>
  <si>
    <t>ORD11225</t>
  </si>
  <si>
    <t>REV21225</t>
  </si>
  <si>
    <t>CUST1351</t>
  </si>
  <si>
    <t>ORD11226</t>
  </si>
  <si>
    <t>REV21226</t>
  </si>
  <si>
    <t>CUST4911</t>
  </si>
  <si>
    <t>ORD11227</t>
  </si>
  <si>
    <t>REV21227</t>
  </si>
  <si>
    <t>CUST5790</t>
  </si>
  <si>
    <t>ORD11228</t>
  </si>
  <si>
    <t>REV21228</t>
  </si>
  <si>
    <t>ORD11229</t>
  </si>
  <si>
    <t>REV21229</t>
  </si>
  <si>
    <t>CUST4259</t>
  </si>
  <si>
    <t>ORD11230</t>
  </si>
  <si>
    <t>REV21230</t>
  </si>
  <si>
    <t>CUST4688</t>
  </si>
  <si>
    <t>Wayne</t>
  </si>
  <si>
    <t>ORD11231</t>
  </si>
  <si>
    <t>REV21231</t>
  </si>
  <si>
    <t>CUST1196</t>
  </si>
  <si>
    <t>ORD11232</t>
  </si>
  <si>
    <t>REV21232</t>
  </si>
  <si>
    <t>CUST1739</t>
  </si>
  <si>
    <t>ORD11233</t>
  </si>
  <si>
    <t>REV21233</t>
  </si>
  <si>
    <t>CUST5473</t>
  </si>
  <si>
    <t>Kaitlyn</t>
  </si>
  <si>
    <t>ORD11234</t>
  </si>
  <si>
    <t>REV21234</t>
  </si>
  <si>
    <t>CUST1268</t>
  </si>
  <si>
    <t>ORD11235</t>
  </si>
  <si>
    <t>REV21235</t>
  </si>
  <si>
    <t>CUST2778</t>
  </si>
  <si>
    <t>ORD11236</t>
  </si>
  <si>
    <t>REV21236</t>
  </si>
  <si>
    <t>CUST3180</t>
  </si>
  <si>
    <t>ORD11237</t>
  </si>
  <si>
    <t>REV21237</t>
  </si>
  <si>
    <t>CUST2192</t>
  </si>
  <si>
    <t>ORD11238</t>
  </si>
  <si>
    <t>REV21238</t>
  </si>
  <si>
    <t>CUST2119</t>
  </si>
  <si>
    <t>Strong</t>
  </si>
  <si>
    <t>ORD11239</t>
  </si>
  <si>
    <t>REV21239</t>
  </si>
  <si>
    <t>CUST4188</t>
  </si>
  <si>
    <t>Ruben</t>
  </si>
  <si>
    <t>ORD11240</t>
  </si>
  <si>
    <t>REV21240</t>
  </si>
  <si>
    <t>ORD11241</t>
  </si>
  <si>
    <t>REV21241</t>
  </si>
  <si>
    <t>CUST2947</t>
  </si>
  <si>
    <t>ORD11242</t>
  </si>
  <si>
    <t>REV21242</t>
  </si>
  <si>
    <t>CUST1555</t>
  </si>
  <si>
    <t>ORD11243</t>
  </si>
  <si>
    <t>REV21243</t>
  </si>
  <si>
    <t>CUST4484</t>
  </si>
  <si>
    <t>ORD11244</t>
  </si>
  <si>
    <t>REV21244</t>
  </si>
  <si>
    <t>ORD11245</t>
  </si>
  <si>
    <t>REV21245</t>
  </si>
  <si>
    <t>ORD11246</t>
  </si>
  <si>
    <t>REV21246</t>
  </si>
  <si>
    <t>ORD11247</t>
  </si>
  <si>
    <t>REV21247</t>
  </si>
  <si>
    <t>CUST5217</t>
  </si>
  <si>
    <t>Dawson</t>
  </si>
  <si>
    <t>ORD11248</t>
  </si>
  <si>
    <t>REV21248</t>
  </si>
  <si>
    <t>CUST5802</t>
  </si>
  <si>
    <t>ORD11249</t>
  </si>
  <si>
    <t>REV21249</t>
  </si>
  <si>
    <t>CUST4344</t>
  </si>
  <si>
    <t>Page</t>
  </si>
  <si>
    <t>ORD11250</t>
  </si>
  <si>
    <t>REV21250</t>
  </si>
  <si>
    <t>ORD11251</t>
  </si>
  <si>
    <t>REV21251</t>
  </si>
  <si>
    <t>ORD11252</t>
  </si>
  <si>
    <t>REV21252</t>
  </si>
  <si>
    <t>CUST3562</t>
  </si>
  <si>
    <t>Terry</t>
  </si>
  <si>
    <t>ORD11253</t>
  </si>
  <si>
    <t>REV21253</t>
  </si>
  <si>
    <t>CUST3507</t>
  </si>
  <si>
    <t>ORD11254</t>
  </si>
  <si>
    <t>REV21254</t>
  </si>
  <si>
    <t>CUST4201</t>
  </si>
  <si>
    <t>ORD11255</t>
  </si>
  <si>
    <t>REV21255</t>
  </si>
  <si>
    <t>CUST3331</t>
  </si>
  <si>
    <t>ORD11256</t>
  </si>
  <si>
    <t>REV21256</t>
  </si>
  <si>
    <t>CUST5991</t>
  </si>
  <si>
    <t>ORD11257</t>
  </si>
  <si>
    <t>REV21257</t>
  </si>
  <si>
    <t>CUST4561</t>
  </si>
  <si>
    <t>ORD11258</t>
  </si>
  <si>
    <t>REV21258</t>
  </si>
  <si>
    <t>CUST3868</t>
  </si>
  <si>
    <t>ORD11259</t>
  </si>
  <si>
    <t>REV21259</t>
  </si>
  <si>
    <t>CUST4634</t>
  </si>
  <si>
    <t>ORD11260</t>
  </si>
  <si>
    <t>REV21260</t>
  </si>
  <si>
    <t>CUST4670</t>
  </si>
  <si>
    <t>ORD11261</t>
  </si>
  <si>
    <t>REV21261</t>
  </si>
  <si>
    <t>CUST4724</t>
  </si>
  <si>
    <t>Jody</t>
  </si>
  <si>
    <t>ORD11262</t>
  </si>
  <si>
    <t>REV21262</t>
  </si>
  <si>
    <t>CUST5079</t>
  </si>
  <si>
    <t>ORD11263</t>
  </si>
  <si>
    <t>REV21263</t>
  </si>
  <si>
    <t>CUST4590</t>
  </si>
  <si>
    <t>ORD11264</t>
  </si>
  <si>
    <t>REV21264</t>
  </si>
  <si>
    <t>ORD11265</t>
  </si>
  <si>
    <t>REV21265</t>
  </si>
  <si>
    <t>ORD11266</t>
  </si>
  <si>
    <t>REV21266</t>
  </si>
  <si>
    <t>CUST3210</t>
  </si>
  <si>
    <t>Guerrero</t>
  </si>
  <si>
    <t>ORD11267</t>
  </si>
  <si>
    <t>REV21267</t>
  </si>
  <si>
    <t>CUST4130</t>
  </si>
  <si>
    <t>Gloria</t>
  </si>
  <si>
    <t>ORD11268</t>
  </si>
  <si>
    <t>REV21268</t>
  </si>
  <si>
    <t>CUST2892</t>
  </si>
  <si>
    <t>ORD11269</t>
  </si>
  <si>
    <t>REV21269</t>
  </si>
  <si>
    <t>CUST2473</t>
  </si>
  <si>
    <t>ORD11270</t>
  </si>
  <si>
    <t>REV21270</t>
  </si>
  <si>
    <t>CUST2311</t>
  </si>
  <si>
    <t>Wilkinson</t>
  </si>
  <si>
    <t>ORD11271</t>
  </si>
  <si>
    <t>REV21271</t>
  </si>
  <si>
    <t>CUST5636</t>
  </si>
  <si>
    <t>ORD11272</t>
  </si>
  <si>
    <t>REV21272</t>
  </si>
  <si>
    <t>ORD11273</t>
  </si>
  <si>
    <t>REV21273</t>
  </si>
  <si>
    <t>CUST1137</t>
  </si>
  <si>
    <t>Isabel</t>
  </si>
  <si>
    <t>ORD11274</t>
  </si>
  <si>
    <t>REV21274</t>
  </si>
  <si>
    <t>CUST2620</t>
  </si>
  <si>
    <t>Knox</t>
  </si>
  <si>
    <t>ORD11275</t>
  </si>
  <si>
    <t>REV21275</t>
  </si>
  <si>
    <t>CUST1164</t>
  </si>
  <si>
    <t>ORD11276</t>
  </si>
  <si>
    <t>REV21276</t>
  </si>
  <si>
    <t>ORD11277</t>
  </si>
  <si>
    <t>REV21277</t>
  </si>
  <si>
    <t>CUST4326</t>
  </si>
  <si>
    <t>ORD11278</t>
  </si>
  <si>
    <t>REV21278</t>
  </si>
  <si>
    <t>CUST2434</t>
  </si>
  <si>
    <t>ORD11279</t>
  </si>
  <si>
    <t>REV21279</t>
  </si>
  <si>
    <t>CUST5196</t>
  </si>
  <si>
    <t>ORD11280</t>
  </si>
  <si>
    <t>REV21280</t>
  </si>
  <si>
    <t>CUST3320</t>
  </si>
  <si>
    <t>ORD11281</t>
  </si>
  <si>
    <t>REV21281</t>
  </si>
  <si>
    <t>CUST3314</t>
  </si>
  <si>
    <t>Hardin</t>
  </si>
  <si>
    <t>ORD11282</t>
  </si>
  <si>
    <t>REV21282</t>
  </si>
  <si>
    <t>ORD11283</t>
  </si>
  <si>
    <t>REV21283</t>
  </si>
  <si>
    <t>CUST4977</t>
  </si>
  <si>
    <t>Sandra</t>
  </si>
  <si>
    <t>Davenport</t>
  </si>
  <si>
    <t>ORD11284</t>
  </si>
  <si>
    <t>REV21284</t>
  </si>
  <si>
    <t>CUST2614</t>
  </si>
  <si>
    <t>ORD11285</t>
  </si>
  <si>
    <t>REV21285</t>
  </si>
  <si>
    <t>CUST2963</t>
  </si>
  <si>
    <t>ORD11286</t>
  </si>
  <si>
    <t>REV21286</t>
  </si>
  <si>
    <t>CUST4665</t>
  </si>
  <si>
    <t>ORD11287</t>
  </si>
  <si>
    <t>REV21287</t>
  </si>
  <si>
    <t>CUST2452</t>
  </si>
  <si>
    <t>Jerry</t>
  </si>
  <si>
    <t>Galloway</t>
  </si>
  <si>
    <t>ORD11288</t>
  </si>
  <si>
    <t>REV21288</t>
  </si>
  <si>
    <t>CUST2861</t>
  </si>
  <si>
    <t>ORD11289</t>
  </si>
  <si>
    <t>REV21289</t>
  </si>
  <si>
    <t>ORD11290</t>
  </si>
  <si>
    <t>REV21290</t>
  </si>
  <si>
    <t>CUST4506</t>
  </si>
  <si>
    <t>Vega</t>
  </si>
  <si>
    <t>ORD11291</t>
  </si>
  <si>
    <t>REV21291</t>
  </si>
  <si>
    <t>CUST5994</t>
  </si>
  <si>
    <t>Brooke</t>
  </si>
  <si>
    <t>ORD11292</t>
  </si>
  <si>
    <t>REV21292</t>
  </si>
  <si>
    <t>CUST1666</t>
  </si>
  <si>
    <t>ORD11293</t>
  </si>
  <si>
    <t>REV21293</t>
  </si>
  <si>
    <t>ORD11294</t>
  </si>
  <si>
    <t>REV21294</t>
  </si>
  <si>
    <t>CUST1322</t>
  </si>
  <si>
    <t>ORD11295</t>
  </si>
  <si>
    <t>REV21295</t>
  </si>
  <si>
    <t>CUST4246</t>
  </si>
  <si>
    <t>ORD11296</t>
  </si>
  <si>
    <t>REV21296</t>
  </si>
  <si>
    <t>CUST3726</t>
  </si>
  <si>
    <t>ORD11297</t>
  </si>
  <si>
    <t>REV21297</t>
  </si>
  <si>
    <t>CUST5156</t>
  </si>
  <si>
    <t>ORD11298</t>
  </si>
  <si>
    <t>REV21298</t>
  </si>
  <si>
    <t>ORD11299</t>
  </si>
  <si>
    <t>REV21299</t>
  </si>
  <si>
    <t>CUST4860</t>
  </si>
  <si>
    <t>Leslie</t>
  </si>
  <si>
    <t>Rios</t>
  </si>
  <si>
    <t>ORD11300</t>
  </si>
  <si>
    <t>REV21300</t>
  </si>
  <si>
    <t>CUST1309</t>
  </si>
  <si>
    <t>ORD11301</t>
  </si>
  <si>
    <t>REV21301</t>
  </si>
  <si>
    <t>CUST3684</t>
  </si>
  <si>
    <t>ORD11302</t>
  </si>
  <si>
    <t>REV21302</t>
  </si>
  <si>
    <t>CUST4467</t>
  </si>
  <si>
    <t>ORD11303</t>
  </si>
  <si>
    <t>REV21303</t>
  </si>
  <si>
    <t>CUST1659</t>
  </si>
  <si>
    <t>ORD11304</t>
  </si>
  <si>
    <t>REV21304</t>
  </si>
  <si>
    <t>ORD11305</t>
  </si>
  <si>
    <t>REV21305</t>
  </si>
  <si>
    <t>CUST2375</t>
  </si>
  <si>
    <t>ORD11306</t>
  </si>
  <si>
    <t>REV21306</t>
  </si>
  <si>
    <t>ORD11307</t>
  </si>
  <si>
    <t>REV21307</t>
  </si>
  <si>
    <t>ORD11308</t>
  </si>
  <si>
    <t>REV21308</t>
  </si>
  <si>
    <t>CUST2393</t>
  </si>
  <si>
    <t>Camacho</t>
  </si>
  <si>
    <t>ORD11309</t>
  </si>
  <si>
    <t>REV21309</t>
  </si>
  <si>
    <t>CUST5705</t>
  </si>
  <si>
    <t>ORD11310</t>
  </si>
  <si>
    <t>REV21310</t>
  </si>
  <si>
    <t>CUST2069</t>
  </si>
  <si>
    <t>ORD11311</t>
  </si>
  <si>
    <t>REV21311</t>
  </si>
  <si>
    <t>CUST4655</t>
  </si>
  <si>
    <t>ORD11312</t>
  </si>
  <si>
    <t>REV21312</t>
  </si>
  <si>
    <t>CUST4203</t>
  </si>
  <si>
    <t>Pena</t>
  </si>
  <si>
    <t>ORD11313</t>
  </si>
  <si>
    <t>REV21313</t>
  </si>
  <si>
    <t>CUST2241</t>
  </si>
  <si>
    <t>ORD11314</t>
  </si>
  <si>
    <t>REV21314</t>
  </si>
  <si>
    <t>CUST4050</t>
  </si>
  <si>
    <t>Cesar</t>
  </si>
  <si>
    <t>Krueger</t>
  </si>
  <si>
    <t>ORD11315</t>
  </si>
  <si>
    <t>REV21315</t>
  </si>
  <si>
    <t>CUST5885</t>
  </si>
  <si>
    <t>ORD11316</t>
  </si>
  <si>
    <t>REV21316</t>
  </si>
  <si>
    <t>CUST5889</t>
  </si>
  <si>
    <t>ORD11317</t>
  </si>
  <si>
    <t>REV21317</t>
  </si>
  <si>
    <t>CUST5655</t>
  </si>
  <si>
    <t>ORD11318</t>
  </si>
  <si>
    <t>REV21318</t>
  </si>
  <si>
    <t>ORD11319</t>
  </si>
  <si>
    <t>REV21319</t>
  </si>
  <si>
    <t>CUST3809</t>
  </si>
  <si>
    <t>ORD11320</t>
  </si>
  <si>
    <t>REV21320</t>
  </si>
  <si>
    <t>CUST1886</t>
  </si>
  <si>
    <t>Simmons</t>
  </si>
  <si>
    <t>ORD11321</t>
  </si>
  <si>
    <t>REV21321</t>
  </si>
  <si>
    <t>ORD11322</t>
  </si>
  <si>
    <t>REV21322</t>
  </si>
  <si>
    <t>CUST3121</t>
  </si>
  <si>
    <t>ORD11323</t>
  </si>
  <si>
    <t>REV21323</t>
  </si>
  <si>
    <t>CUST2548</t>
  </si>
  <si>
    <t>Roach</t>
  </si>
  <si>
    <t>ORD11324</t>
  </si>
  <si>
    <t>REV21324</t>
  </si>
  <si>
    <t>ORD11325</t>
  </si>
  <si>
    <t>REV21325</t>
  </si>
  <si>
    <t>CUST4999</t>
  </si>
  <si>
    <t>Cohen</t>
  </si>
  <si>
    <t>ORD11326</t>
  </si>
  <si>
    <t>REV21326</t>
  </si>
  <si>
    <t>CUST2750</t>
  </si>
  <si>
    <t>ORD11327</t>
  </si>
  <si>
    <t>REV21327</t>
  </si>
  <si>
    <t>ORD11328</t>
  </si>
  <si>
    <t>REV21328</t>
  </si>
  <si>
    <t>CUST4607</t>
  </si>
  <si>
    <t>ORD11329</t>
  </si>
  <si>
    <t>REV21329</t>
  </si>
  <si>
    <t>CUST5880</t>
  </si>
  <si>
    <t>Nunez</t>
  </si>
  <si>
    <t>ORD11330</t>
  </si>
  <si>
    <t>REV21330</t>
  </si>
  <si>
    <t>ORD11331</t>
  </si>
  <si>
    <t>REV21331</t>
  </si>
  <si>
    <t>CUST1674</t>
  </si>
  <si>
    <t>Chelsea</t>
  </si>
  <si>
    <t>ORD11332</t>
  </si>
  <si>
    <t>REV21332</t>
  </si>
  <si>
    <t>CUST2476</t>
  </si>
  <si>
    <t>ORD11333</t>
  </si>
  <si>
    <t>REV21333</t>
  </si>
  <si>
    <t>CUST3027</t>
  </si>
  <si>
    <t>ORD11334</t>
  </si>
  <si>
    <t>REV21334</t>
  </si>
  <si>
    <t>CUST2684</t>
  </si>
  <si>
    <t>ORD11335</t>
  </si>
  <si>
    <t>REV21335</t>
  </si>
  <si>
    <t>CUST5035</t>
  </si>
  <si>
    <t>Ali</t>
  </si>
  <si>
    <t>ORD11336</t>
  </si>
  <si>
    <t>REV21336</t>
  </si>
  <si>
    <t>ORD11337</t>
  </si>
  <si>
    <t>REV21337</t>
  </si>
  <si>
    <t>CUST1793</t>
  </si>
  <si>
    <t>ORD11338</t>
  </si>
  <si>
    <t>REV21338</t>
  </si>
  <si>
    <t>CUST3763</t>
  </si>
  <si>
    <t>ORD11339</t>
  </si>
  <si>
    <t>REV21339</t>
  </si>
  <si>
    <t>CUST4358</t>
  </si>
  <si>
    <t>ORD11340</t>
  </si>
  <si>
    <t>REV21340</t>
  </si>
  <si>
    <t>CUST3731</t>
  </si>
  <si>
    <t>ORD11341</t>
  </si>
  <si>
    <t>REV21341</t>
  </si>
  <si>
    <t>CUST3479</t>
  </si>
  <si>
    <t>ORD11342</t>
  </si>
  <si>
    <t>REV21342</t>
  </si>
  <si>
    <t>CUST5937</t>
  </si>
  <si>
    <t>Mata</t>
  </si>
  <si>
    <t>ORD11343</t>
  </si>
  <si>
    <t>REV21343</t>
  </si>
  <si>
    <t>ORD11344</t>
  </si>
  <si>
    <t>REV21344</t>
  </si>
  <si>
    <t>ORD11345</t>
  </si>
  <si>
    <t>REV21345</t>
  </si>
  <si>
    <t>CUST5605</t>
  </si>
  <si>
    <t>ORD11346</t>
  </si>
  <si>
    <t>REV21346</t>
  </si>
  <si>
    <t>CUST2234</t>
  </si>
  <si>
    <t>Fitzpatrick</t>
  </si>
  <si>
    <t>ORD11347</t>
  </si>
  <si>
    <t>REV21347</t>
  </si>
  <si>
    <t>ORD11348</t>
  </si>
  <si>
    <t>REV21348</t>
  </si>
  <si>
    <t>ORD11349</t>
  </si>
  <si>
    <t>REV21349</t>
  </si>
  <si>
    <t>CUST5410</t>
  </si>
  <si>
    <t>ORD11350</t>
  </si>
  <si>
    <t>REV21350</t>
  </si>
  <si>
    <t>ORD11351</t>
  </si>
  <si>
    <t>REV21351</t>
  </si>
  <si>
    <t>CUST1355</t>
  </si>
  <si>
    <t>ORD11352</t>
  </si>
  <si>
    <t>REV21352</t>
  </si>
  <si>
    <t>CUST1631</t>
  </si>
  <si>
    <t>Tara</t>
  </si>
  <si>
    <t>Valenzuela</t>
  </si>
  <si>
    <t>ORD11353</t>
  </si>
  <si>
    <t>REV21353</t>
  </si>
  <si>
    <t>CUST5606</t>
  </si>
  <si>
    <t>Sylvia</t>
  </si>
  <si>
    <t>ORD11354</t>
  </si>
  <si>
    <t>REV21354</t>
  </si>
  <si>
    <t>ORD11355</t>
  </si>
  <si>
    <t>REV21355</t>
  </si>
  <si>
    <t>CUST3619</t>
  </si>
  <si>
    <t>Harvey</t>
  </si>
  <si>
    <t>ORD11356</t>
  </si>
  <si>
    <t>REV21356</t>
  </si>
  <si>
    <t>CUST1115</t>
  </si>
  <si>
    <t>ORD11357</t>
  </si>
  <si>
    <t>REV21357</t>
  </si>
  <si>
    <t>CUST1928</t>
  </si>
  <si>
    <t>ORD11358</t>
  </si>
  <si>
    <t>REV21358</t>
  </si>
  <si>
    <t>CUST2962</t>
  </si>
  <si>
    <t>ORD11359</t>
  </si>
  <si>
    <t>REV21359</t>
  </si>
  <si>
    <t>CUST3373</t>
  </si>
  <si>
    <t>ORD11360</t>
  </si>
  <si>
    <t>REV21360</t>
  </si>
  <si>
    <t>ORD11361</t>
  </si>
  <si>
    <t>REV21361</t>
  </si>
  <si>
    <t>CUST5969</t>
  </si>
  <si>
    <t>ORD11362</t>
  </si>
  <si>
    <t>REV21362</t>
  </si>
  <si>
    <t>CUST1267</t>
  </si>
  <si>
    <t>Sampson</t>
  </si>
  <si>
    <t>ORD11363</t>
  </si>
  <si>
    <t>REV21363</t>
  </si>
  <si>
    <t>ORD11364</t>
  </si>
  <si>
    <t>REV21364</t>
  </si>
  <si>
    <t>ORD11365</t>
  </si>
  <si>
    <t>REV21365</t>
  </si>
  <si>
    <t>CUST2971</t>
  </si>
  <si>
    <t>ORD11366</t>
  </si>
  <si>
    <t>REV21366</t>
  </si>
  <si>
    <t>CUST2318</t>
  </si>
  <si>
    <t>ORD11367</t>
  </si>
  <si>
    <t>REV21367</t>
  </si>
  <si>
    <t>CUST4123</t>
  </si>
  <si>
    <t>ORD11368</t>
  </si>
  <si>
    <t>REV21368</t>
  </si>
  <si>
    <t>CUST5745</t>
  </si>
  <si>
    <t>ORD11369</t>
  </si>
  <si>
    <t>REV21369</t>
  </si>
  <si>
    <t>CUST5147</t>
  </si>
  <si>
    <t>ORD11370</t>
  </si>
  <si>
    <t>REV21370</t>
  </si>
  <si>
    <t>CUST2158</t>
  </si>
  <si>
    <t>Stacey</t>
  </si>
  <si>
    <t>ORD11371</t>
  </si>
  <si>
    <t>REV21371</t>
  </si>
  <si>
    <t>ORD11372</t>
  </si>
  <si>
    <t>REV21372</t>
  </si>
  <si>
    <t>CUST4642</t>
  </si>
  <si>
    <t>Mathis</t>
  </si>
  <si>
    <t>ORD11373</t>
  </si>
  <si>
    <t>REV21373</t>
  </si>
  <si>
    <t>ORD11374</t>
  </si>
  <si>
    <t>REV21374</t>
  </si>
  <si>
    <t>CUST4473</t>
  </si>
  <si>
    <t>ORD11375</t>
  </si>
  <si>
    <t>REV21375</t>
  </si>
  <si>
    <t>CUST2186</t>
  </si>
  <si>
    <t>ORD11376</t>
  </si>
  <si>
    <t>REV21376</t>
  </si>
  <si>
    <t>CUST3525</t>
  </si>
  <si>
    <t>ORD11377</t>
  </si>
  <si>
    <t>REV21377</t>
  </si>
  <si>
    <t>CUST4953</t>
  </si>
  <si>
    <t>Holt</t>
  </si>
  <si>
    <t>ORD11378</t>
  </si>
  <si>
    <t>REV21378</t>
  </si>
  <si>
    <t>CUST3719</t>
  </si>
  <si>
    <t>ORD11379</t>
  </si>
  <si>
    <t>REV21379</t>
  </si>
  <si>
    <t>CUST1098</t>
  </si>
  <si>
    <t>ORD11380</t>
  </si>
  <si>
    <t>REV21380</t>
  </si>
  <si>
    <t>ORD11381</t>
  </si>
  <si>
    <t>REV21381</t>
  </si>
  <si>
    <t>ORD11382</t>
  </si>
  <si>
    <t>REV21382</t>
  </si>
  <si>
    <t>CUST1214</t>
  </si>
  <si>
    <t>Caldwell</t>
  </si>
  <si>
    <t>ORD11383</t>
  </si>
  <si>
    <t>REV21383</t>
  </si>
  <si>
    <t>CUST5258</t>
  </si>
  <si>
    <t>ORD11384</t>
  </si>
  <si>
    <t>REV21384</t>
  </si>
  <si>
    <t>ORD11385</t>
  </si>
  <si>
    <t>REV21385</t>
  </si>
  <si>
    <t>ORD11386</t>
  </si>
  <si>
    <t>REV21386</t>
  </si>
  <si>
    <t>CUST5604</t>
  </si>
  <si>
    <t>ORD11387</t>
  </si>
  <si>
    <t>REV21387</t>
  </si>
  <si>
    <t>CUST5375</t>
  </si>
  <si>
    <t>Tim</t>
  </si>
  <si>
    <t>ORD11388</t>
  </si>
  <si>
    <t>REV21388</t>
  </si>
  <si>
    <t>CUST2382</t>
  </si>
  <si>
    <t>ORD11389</t>
  </si>
  <si>
    <t>REV21389</t>
  </si>
  <si>
    <t>CUST2231</t>
  </si>
  <si>
    <t>ORD11390</t>
  </si>
  <si>
    <t>REV21390</t>
  </si>
  <si>
    <t>CUST3151</t>
  </si>
  <si>
    <t>Mcintosh</t>
  </si>
  <si>
    <t>ORD11391</t>
  </si>
  <si>
    <t>REV21391</t>
  </si>
  <si>
    <t>ORD11392</t>
  </si>
  <si>
    <t>REV21392</t>
  </si>
  <si>
    <t>ORD11393</t>
  </si>
  <si>
    <t>REV21393</t>
  </si>
  <si>
    <t>CUST5309</t>
  </si>
  <si>
    <t>Crane</t>
  </si>
  <si>
    <t>ORD11394</t>
  </si>
  <si>
    <t>REV21394</t>
  </si>
  <si>
    <t>CUST3006</t>
  </si>
  <si>
    <t>ORD11395</t>
  </si>
  <si>
    <t>REV21395</t>
  </si>
  <si>
    <t>CUST3279</t>
  </si>
  <si>
    <t>ORD11396</t>
  </si>
  <si>
    <t>REV21396</t>
  </si>
  <si>
    <t>CUST2987</t>
  </si>
  <si>
    <t>ORD11397</t>
  </si>
  <si>
    <t>REV21397</t>
  </si>
  <si>
    <t>CUST1155</t>
  </si>
  <si>
    <t>ORD11398</t>
  </si>
  <si>
    <t>REV21398</t>
  </si>
  <si>
    <t>CUST2366</t>
  </si>
  <si>
    <t>ORD11399</t>
  </si>
  <si>
    <t>REV21399</t>
  </si>
  <si>
    <t>CUST2930</t>
  </si>
  <si>
    <t>ORD11400</t>
  </si>
  <si>
    <t>REV21400</t>
  </si>
  <si>
    <t>CUST1301</t>
  </si>
  <si>
    <t>ORD11401</t>
  </si>
  <si>
    <t>REV21401</t>
  </si>
  <si>
    <t>CUST3541</t>
  </si>
  <si>
    <t>ORD11402</t>
  </si>
  <si>
    <t>REV21402</t>
  </si>
  <si>
    <t>CUST5539</t>
  </si>
  <si>
    <t>Jared</t>
  </si>
  <si>
    <t>ORD11403</t>
  </si>
  <si>
    <t>REV21403</t>
  </si>
  <si>
    <t>CUST4581</t>
  </si>
  <si>
    <t>ORD11404</t>
  </si>
  <si>
    <t>REV21404</t>
  </si>
  <si>
    <t>CUST4689</t>
  </si>
  <si>
    <t>Francisco</t>
  </si>
  <si>
    <t>ORD11405</t>
  </si>
  <si>
    <t>REV21405</t>
  </si>
  <si>
    <t>CUST5892</t>
  </si>
  <si>
    <t>ORD11406</t>
  </si>
  <si>
    <t>REV21406</t>
  </si>
  <si>
    <t>CUST1940</t>
  </si>
  <si>
    <t>ORD11407</t>
  </si>
  <si>
    <t>REV21407</t>
  </si>
  <si>
    <t>CUST3743</t>
  </si>
  <si>
    <t>ORD11408</t>
  </si>
  <si>
    <t>REV21408</t>
  </si>
  <si>
    <t>CUST4510</t>
  </si>
  <si>
    <t>ORD11409</t>
  </si>
  <si>
    <t>REV21409</t>
  </si>
  <si>
    <t>CUST4156</t>
  </si>
  <si>
    <t>Fry</t>
  </si>
  <si>
    <t>ORD11410</t>
  </si>
  <si>
    <t>REV21410</t>
  </si>
  <si>
    <t>CUST5695</t>
  </si>
  <si>
    <t>Davidson</t>
  </si>
  <si>
    <t>ORD11411</t>
  </si>
  <si>
    <t>REV21411</t>
  </si>
  <si>
    <t>ORD11412</t>
  </si>
  <si>
    <t>REV21412</t>
  </si>
  <si>
    <t>ORD11413</t>
  </si>
  <si>
    <t>REV21413</t>
  </si>
  <si>
    <t>CUST4356</t>
  </si>
  <si>
    <t>Bill</t>
  </si>
  <si>
    <t>ORD11414</t>
  </si>
  <si>
    <t>REV21414</t>
  </si>
  <si>
    <t>CUST4441</t>
  </si>
  <si>
    <t>ORD11415</t>
  </si>
  <si>
    <t>REV21415</t>
  </si>
  <si>
    <t>ORD11416</t>
  </si>
  <si>
    <t>REV21416</t>
  </si>
  <si>
    <t>ORD11417</t>
  </si>
  <si>
    <t>REV21417</t>
  </si>
  <si>
    <t>CUST4704</t>
  </si>
  <si>
    <t>ORD11418</t>
  </si>
  <si>
    <t>REV21418</t>
  </si>
  <si>
    <t>CUST3698</t>
  </si>
  <si>
    <t>ORD11419</t>
  </si>
  <si>
    <t>REV21419</t>
  </si>
  <si>
    <t>ORD11420</t>
  </si>
  <si>
    <t>REV21420</t>
  </si>
  <si>
    <t>ORD11421</t>
  </si>
  <si>
    <t>REV21421</t>
  </si>
  <si>
    <t>CUST4556</t>
  </si>
  <si>
    <t>ORD11422</t>
  </si>
  <si>
    <t>REV21422</t>
  </si>
  <si>
    <t>ORD11423</t>
  </si>
  <si>
    <t>REV21423</t>
  </si>
  <si>
    <t>CUST2276</t>
  </si>
  <si>
    <t>ORD11424</t>
  </si>
  <si>
    <t>REV21424</t>
  </si>
  <si>
    <t>CUST1810</t>
  </si>
  <si>
    <t>ORD11425</t>
  </si>
  <si>
    <t>REV21425</t>
  </si>
  <si>
    <t>ORD11426</t>
  </si>
  <si>
    <t>REV21426</t>
  </si>
  <si>
    <t>CUST2268</t>
  </si>
  <si>
    <t>ORD11427</t>
  </si>
  <si>
    <t>REV21427</t>
  </si>
  <si>
    <t>CUST3108</t>
  </si>
  <si>
    <t>ORD11428</t>
  </si>
  <si>
    <t>REV21428</t>
  </si>
  <si>
    <t>CUST2628</t>
  </si>
  <si>
    <t>Roberta</t>
  </si>
  <si>
    <t>ORD11429</t>
  </si>
  <si>
    <t>REV21429</t>
  </si>
  <si>
    <t>ORD11430</t>
  </si>
  <si>
    <t>REV21430</t>
  </si>
  <si>
    <t>CUST5057</t>
  </si>
  <si>
    <t>ORD11431</t>
  </si>
  <si>
    <t>REV21431</t>
  </si>
  <si>
    <t>CUST2054</t>
  </si>
  <si>
    <t>ORD11432</t>
  </si>
  <si>
    <t>REV21432</t>
  </si>
  <si>
    <t>CUST2601</t>
  </si>
  <si>
    <t>Laurie</t>
  </si>
  <si>
    <t>ORD11433</t>
  </si>
  <si>
    <t>REV21433</t>
  </si>
  <si>
    <t>CUST1617</t>
  </si>
  <si>
    <t>ORD11434</t>
  </si>
  <si>
    <t>REV21434</t>
  </si>
  <si>
    <t>CUST3436</t>
  </si>
  <si>
    <t>ORD11435</t>
  </si>
  <si>
    <t>REV21435</t>
  </si>
  <si>
    <t>CUST4341</t>
  </si>
  <si>
    <t>Hanna</t>
  </si>
  <si>
    <t>ORD11436</t>
  </si>
  <si>
    <t>REV21436</t>
  </si>
  <si>
    <t>ORD11437</t>
  </si>
  <si>
    <t>REV21437</t>
  </si>
  <si>
    <t>CUST4369</t>
  </si>
  <si>
    <t>Barber</t>
  </si>
  <si>
    <t>ORD11438</t>
  </si>
  <si>
    <t>REV21438</t>
  </si>
  <si>
    <t>ORD11439</t>
  </si>
  <si>
    <t>REV21439</t>
  </si>
  <si>
    <t>CUST1911</t>
  </si>
  <si>
    <t>ORD11440</t>
  </si>
  <si>
    <t>REV21440</t>
  </si>
  <si>
    <t>CUST5129</t>
  </si>
  <si>
    <t>ORD11441</t>
  </si>
  <si>
    <t>REV21441</t>
  </si>
  <si>
    <t>CUST5837</t>
  </si>
  <si>
    <t>ORD11442</t>
  </si>
  <si>
    <t>REV21442</t>
  </si>
  <si>
    <t>CUST4406</t>
  </si>
  <si>
    <t>Navarro</t>
  </si>
  <si>
    <t>ORD11443</t>
  </si>
  <si>
    <t>REV21443</t>
  </si>
  <si>
    <t>CUST4169</t>
  </si>
  <si>
    <t>ORD11444</t>
  </si>
  <si>
    <t>REV21444</t>
  </si>
  <si>
    <t>CUST1797</t>
  </si>
  <si>
    <t>ORD11445</t>
  </si>
  <si>
    <t>REV21445</t>
  </si>
  <si>
    <t>ORD11446</t>
  </si>
  <si>
    <t>REV21446</t>
  </si>
  <si>
    <t>CUST1769</t>
  </si>
  <si>
    <t>ORD11447</t>
  </si>
  <si>
    <t>REV21447</t>
  </si>
  <si>
    <t>CUST2580</t>
  </si>
  <si>
    <t>ORD11448</t>
  </si>
  <si>
    <t>REV21448</t>
  </si>
  <si>
    <t>CUST5850</t>
  </si>
  <si>
    <t>Waller</t>
  </si>
  <si>
    <t>ORD11449</t>
  </si>
  <si>
    <t>REV21449</t>
  </si>
  <si>
    <t>CUST5813</t>
  </si>
  <si>
    <t>ORD11450</t>
  </si>
  <si>
    <t>REV21450</t>
  </si>
  <si>
    <t>CUST2021</t>
  </si>
  <si>
    <t>Park</t>
  </si>
  <si>
    <t>ORD11451</t>
  </si>
  <si>
    <t>REV21451</t>
  </si>
  <si>
    <t>CUST1833</t>
  </si>
  <si>
    <t>ORD11452</t>
  </si>
  <si>
    <t>REV21452</t>
  </si>
  <si>
    <t>CUST4491</t>
  </si>
  <si>
    <t>ORD11453</t>
  </si>
  <si>
    <t>REV21453</t>
  </si>
  <si>
    <t>CUST3237</t>
  </si>
  <si>
    <t>ORD11454</t>
  </si>
  <si>
    <t>REV21454</t>
  </si>
  <si>
    <t>CUST5598</t>
  </si>
  <si>
    <t>Nolan</t>
  </si>
  <si>
    <t>ORD11455</t>
  </si>
  <si>
    <t>REV21455</t>
  </si>
  <si>
    <t>CUST1402</t>
  </si>
  <si>
    <t>ORD11456</t>
  </si>
  <si>
    <t>REV21456</t>
  </si>
  <si>
    <t>CUST1945</t>
  </si>
  <si>
    <t>Berg</t>
  </si>
  <si>
    <t>ORD11457</t>
  </si>
  <si>
    <t>REV21457</t>
  </si>
  <si>
    <t>CUST2063</t>
  </si>
  <si>
    <t>ORD11458</t>
  </si>
  <si>
    <t>REV21458</t>
  </si>
  <si>
    <t>ORD11459</t>
  </si>
  <si>
    <t>REV21459</t>
  </si>
  <si>
    <t>CUST1820</t>
  </si>
  <si>
    <t>ORD11460</t>
  </si>
  <si>
    <t>REV21460</t>
  </si>
  <si>
    <t>CUST1010</t>
  </si>
  <si>
    <t>ORD11461</t>
  </si>
  <si>
    <t>REV21461</t>
  </si>
  <si>
    <t>ORD11462</t>
  </si>
  <si>
    <t>REV21462</t>
  </si>
  <si>
    <t>CUST3426</t>
  </si>
  <si>
    <t>ORD11463</t>
  </si>
  <si>
    <t>REV21463</t>
  </si>
  <si>
    <t>CUST2096</t>
  </si>
  <si>
    <t>ORD11464</t>
  </si>
  <si>
    <t>REV21464</t>
  </si>
  <si>
    <t>ORD11465</t>
  </si>
  <si>
    <t>REV21465</t>
  </si>
  <si>
    <t>CUST5814</t>
  </si>
  <si>
    <t>ORD11466</t>
  </si>
  <si>
    <t>REV21466</t>
  </si>
  <si>
    <t>CUST1383</t>
  </si>
  <si>
    <t>Kelli</t>
  </si>
  <si>
    <t>ORD11467</t>
  </si>
  <si>
    <t>REV21467</t>
  </si>
  <si>
    <t>CUST3956</t>
  </si>
  <si>
    <t>ORD11468</t>
  </si>
  <si>
    <t>REV21468</t>
  </si>
  <si>
    <t>CUST4939</t>
  </si>
  <si>
    <t>ORD11469</t>
  </si>
  <si>
    <t>REV21469</t>
  </si>
  <si>
    <t>CUST1425</t>
  </si>
  <si>
    <t>Mcknight</t>
  </si>
  <si>
    <t>ORD11470</t>
  </si>
  <si>
    <t>REV21470</t>
  </si>
  <si>
    <t>ORD11471</t>
  </si>
  <si>
    <t>REV21471</t>
  </si>
  <si>
    <t>CUST3386</t>
  </si>
  <si>
    <t>ORD11472</t>
  </si>
  <si>
    <t>REV21472</t>
  </si>
  <si>
    <t>CUST4037</t>
  </si>
  <si>
    <t>ORD11473</t>
  </si>
  <si>
    <t>REV21473</t>
  </si>
  <si>
    <t>CUST4937</t>
  </si>
  <si>
    <t>ORD11474</t>
  </si>
  <si>
    <t>REV21474</t>
  </si>
  <si>
    <t>ORD11475</t>
  </si>
  <si>
    <t>REV21475</t>
  </si>
  <si>
    <t>CUST4889</t>
  </si>
  <si>
    <t>Mullen</t>
  </si>
  <si>
    <t>ORD11476</t>
  </si>
  <si>
    <t>REV21476</t>
  </si>
  <si>
    <t>CUST4178</t>
  </si>
  <si>
    <t>ORD11477</t>
  </si>
  <si>
    <t>REV21477</t>
  </si>
  <si>
    <t>CUST4614</t>
  </si>
  <si>
    <t>ORD11478</t>
  </si>
  <si>
    <t>REV21478</t>
  </si>
  <si>
    <t>ORD11479</t>
  </si>
  <si>
    <t>REV21479</t>
  </si>
  <si>
    <t>CUST4767</t>
  </si>
  <si>
    <t>Jenna</t>
  </si>
  <si>
    <t>ORD11480</t>
  </si>
  <si>
    <t>REV21480</t>
  </si>
  <si>
    <t>CUST3287</t>
  </si>
  <si>
    <t>ORD11481</t>
  </si>
  <si>
    <t>REV21481</t>
  </si>
  <si>
    <t>CUST3207</t>
  </si>
  <si>
    <t>ORD11482</t>
  </si>
  <si>
    <t>REV21482</t>
  </si>
  <si>
    <t>CUST3246</t>
  </si>
  <si>
    <t>ORD11483</t>
  </si>
  <si>
    <t>REV21483</t>
  </si>
  <si>
    <t>ORD11484</t>
  </si>
  <si>
    <t>REV21484</t>
  </si>
  <si>
    <t>CUST2925</t>
  </si>
  <si>
    <t>Warren</t>
  </si>
  <si>
    <t>ORD11485</t>
  </si>
  <si>
    <t>REV21485</t>
  </si>
  <si>
    <t>ORD11486</t>
  </si>
  <si>
    <t>REV21486</t>
  </si>
  <si>
    <t>CUST5110</t>
  </si>
  <si>
    <t>ORD11487</t>
  </si>
  <si>
    <t>REV21487</t>
  </si>
  <si>
    <t>CUST3812</t>
  </si>
  <si>
    <t>ORD11488</t>
  </si>
  <si>
    <t>REV21488</t>
  </si>
  <si>
    <t>CUST1423</t>
  </si>
  <si>
    <t>ORD11489</t>
  </si>
  <si>
    <t>REV21489</t>
  </si>
  <si>
    <t>ORD11490</t>
  </si>
  <si>
    <t>REV21490</t>
  </si>
  <si>
    <t>ORD11491</t>
  </si>
  <si>
    <t>REV21491</t>
  </si>
  <si>
    <t>ORD11492</t>
  </si>
  <si>
    <t>REV21492</t>
  </si>
  <si>
    <t>CUST1703</t>
  </si>
  <si>
    <t>Henry</t>
  </si>
  <si>
    <t>ORD11493</t>
  </si>
  <si>
    <t>REV21493</t>
  </si>
  <si>
    <t>CUST4243</t>
  </si>
  <si>
    <t>Denise</t>
  </si>
  <si>
    <t>ORD11494</t>
  </si>
  <si>
    <t>REV21494</t>
  </si>
  <si>
    <t>CUST3168</t>
  </si>
  <si>
    <t>Carey</t>
  </si>
  <si>
    <t>ORD11495</t>
  </si>
  <si>
    <t>REV21495</t>
  </si>
  <si>
    <t>CUST5155</t>
  </si>
  <si>
    <t>ORD11496</t>
  </si>
  <si>
    <t>REV21496</t>
  </si>
  <si>
    <t>CUST3965</t>
  </si>
  <si>
    <t>ORD11497</t>
  </si>
  <si>
    <t>REV21497</t>
  </si>
  <si>
    <t>CUST4807</t>
  </si>
  <si>
    <t>Andre</t>
  </si>
  <si>
    <t>ORD11498</t>
  </si>
  <si>
    <t>REV21498</t>
  </si>
  <si>
    <t>CUST2876</t>
  </si>
  <si>
    <t>Atkinson</t>
  </si>
  <si>
    <t>ORD11499</t>
  </si>
  <si>
    <t>REV21499</t>
  </si>
  <si>
    <t>CUST5799</t>
  </si>
  <si>
    <t>ORD11500</t>
  </si>
  <si>
    <t>REV21500</t>
  </si>
  <si>
    <t>CUST5443</t>
  </si>
  <si>
    <t>ORD11501</t>
  </si>
  <si>
    <t>REV21501</t>
  </si>
  <si>
    <t>CUST1097</t>
  </si>
  <si>
    <t>Conley</t>
  </si>
  <si>
    <t>ORD11502</t>
  </si>
  <si>
    <t>REV21502</t>
  </si>
  <si>
    <t>CUST4038</t>
  </si>
  <si>
    <t>Angelica</t>
  </si>
  <si>
    <t>ORD11503</t>
  </si>
  <si>
    <t>REV21503</t>
  </si>
  <si>
    <t>CUST4497</t>
  </si>
  <si>
    <t>ORD11504</t>
  </si>
  <si>
    <t>REV21504</t>
  </si>
  <si>
    <t>ORD11505</t>
  </si>
  <si>
    <t>REV21505</t>
  </si>
  <si>
    <t>CUST4926</t>
  </si>
  <si>
    <t>ORD11506</t>
  </si>
  <si>
    <t>REV21506</t>
  </si>
  <si>
    <t>ORD11507</t>
  </si>
  <si>
    <t>REV21507</t>
  </si>
  <si>
    <t>ORD11508</t>
  </si>
  <si>
    <t>REV21508</t>
  </si>
  <si>
    <t>ORD11509</t>
  </si>
  <si>
    <t>REV21509</t>
  </si>
  <si>
    <t>ORD11510</t>
  </si>
  <si>
    <t>REV21510</t>
  </si>
  <si>
    <t>ORD11511</t>
  </si>
  <si>
    <t>REV21511</t>
  </si>
  <si>
    <t>CUST2525</t>
  </si>
  <si>
    <t>ORD11512</t>
  </si>
  <si>
    <t>REV21512</t>
  </si>
  <si>
    <t>CUST5779</t>
  </si>
  <si>
    <t>Arnold</t>
  </si>
  <si>
    <t>ORD11513</t>
  </si>
  <si>
    <t>REV21513</t>
  </si>
  <si>
    <t>CUST1727</t>
  </si>
  <si>
    <t>Copeland</t>
  </si>
  <si>
    <t>ORD11514</t>
  </si>
  <si>
    <t>REV21514</t>
  </si>
  <si>
    <t>CUST4866</t>
  </si>
  <si>
    <t>ORD11515</t>
  </si>
  <si>
    <t>REV21515</t>
  </si>
  <si>
    <t>CUST4301</t>
  </si>
  <si>
    <t>ORD11516</t>
  </si>
  <si>
    <t>REV21516</t>
  </si>
  <si>
    <t>CUST4055</t>
  </si>
  <si>
    <t>ORD11517</t>
  </si>
  <si>
    <t>REV21517</t>
  </si>
  <si>
    <t>CUST3476</t>
  </si>
  <si>
    <t>ORD11518</t>
  </si>
  <si>
    <t>REV21518</t>
  </si>
  <si>
    <t>ORD11519</t>
  </si>
  <si>
    <t>REV21519</t>
  </si>
  <si>
    <t>CUST3271</t>
  </si>
  <si>
    <t>Parsons</t>
  </si>
  <si>
    <t>ORD11520</t>
  </si>
  <si>
    <t>REV21520</t>
  </si>
  <si>
    <t>CUST3441</t>
  </si>
  <si>
    <t>ORD11521</t>
  </si>
  <si>
    <t>REV21521</t>
  </si>
  <si>
    <t>CUST3745</t>
  </si>
  <si>
    <t>ORD11522</t>
  </si>
  <si>
    <t>REV21522</t>
  </si>
  <si>
    <t>ORD11523</t>
  </si>
  <si>
    <t>REV21523</t>
  </si>
  <si>
    <t>CUST4333</t>
  </si>
  <si>
    <t>ORD11524</t>
  </si>
  <si>
    <t>REV21524</t>
  </si>
  <si>
    <t>CUST3428</t>
  </si>
  <si>
    <t>Jack</t>
  </si>
  <si>
    <t>ORD11525</t>
  </si>
  <si>
    <t>REV21525</t>
  </si>
  <si>
    <t>ORD11526</t>
  </si>
  <si>
    <t>REV21526</t>
  </si>
  <si>
    <t>ORD11527</t>
  </si>
  <si>
    <t>REV21527</t>
  </si>
  <si>
    <t>CUST3424</t>
  </si>
  <si>
    <t>Costa</t>
  </si>
  <si>
    <t>ORD11528</t>
  </si>
  <si>
    <t>REV21528</t>
  </si>
  <si>
    <t>CUST5040</t>
  </si>
  <si>
    <t>ORD11529</t>
  </si>
  <si>
    <t>REV21529</t>
  </si>
  <si>
    <t>CUST2178</t>
  </si>
  <si>
    <t>ORD11530</t>
  </si>
  <si>
    <t>REV21530</t>
  </si>
  <si>
    <t>CUST2258</t>
  </si>
  <si>
    <t>Devon</t>
  </si>
  <si>
    <t>ORD11531</t>
  </si>
  <si>
    <t>REV21531</t>
  </si>
  <si>
    <t>CUST4194</t>
  </si>
  <si>
    <t>ORD11532</t>
  </si>
  <si>
    <t>REV21532</t>
  </si>
  <si>
    <t>ORD11533</t>
  </si>
  <si>
    <t>REV21533</t>
  </si>
  <si>
    <t>CUST1244</t>
  </si>
  <si>
    <t>Luke</t>
  </si>
  <si>
    <t>ORD11534</t>
  </si>
  <si>
    <t>REV21534</t>
  </si>
  <si>
    <t>CUST2579</t>
  </si>
  <si>
    <t>ORD11535</t>
  </si>
  <si>
    <t>REV21535</t>
  </si>
  <si>
    <t>ORD11536</t>
  </si>
  <si>
    <t>REV21536</t>
  </si>
  <si>
    <t>CUST5524</t>
  </si>
  <si>
    <t>ORD11537</t>
  </si>
  <si>
    <t>REV21537</t>
  </si>
  <si>
    <t>CUST4006</t>
  </si>
  <si>
    <t>ORD11538</t>
  </si>
  <si>
    <t>REV21538</t>
  </si>
  <si>
    <t>CUST3882</t>
  </si>
  <si>
    <t>ORD11539</t>
  </si>
  <si>
    <t>REV21539</t>
  </si>
  <si>
    <t>CUST4961</t>
  </si>
  <si>
    <t>ORD11540</t>
  </si>
  <si>
    <t>REV21540</t>
  </si>
  <si>
    <t>CUST3798</t>
  </si>
  <si>
    <t>ORD11541</t>
  </si>
  <si>
    <t>REV21541</t>
  </si>
  <si>
    <t>CUST2833</t>
  </si>
  <si>
    <t>ORD11542</t>
  </si>
  <si>
    <t>REV21542</t>
  </si>
  <si>
    <t>CUST5543</t>
  </si>
  <si>
    <t>Katelyn</t>
  </si>
  <si>
    <t>ORD11543</t>
  </si>
  <si>
    <t>REV21543</t>
  </si>
  <si>
    <t>CUST4925</t>
  </si>
  <si>
    <t>Peter</t>
  </si>
  <si>
    <t>ORD11544</t>
  </si>
  <si>
    <t>REV21544</t>
  </si>
  <si>
    <t>CUST2718</t>
  </si>
  <si>
    <t>ORD11545</t>
  </si>
  <si>
    <t>REV21545</t>
  </si>
  <si>
    <t>CUST3403</t>
  </si>
  <si>
    <t>ORD11546</t>
  </si>
  <si>
    <t>REV21546</t>
  </si>
  <si>
    <t>CUST2302</t>
  </si>
  <si>
    <t>ORD11547</t>
  </si>
  <si>
    <t>REV21547</t>
  </si>
  <si>
    <t>ORD11548</t>
  </si>
  <si>
    <t>REV21548</t>
  </si>
  <si>
    <t>CUST3801</t>
  </si>
  <si>
    <t>Franco</t>
  </si>
  <si>
    <t>ORD11549</t>
  </si>
  <si>
    <t>REV21549</t>
  </si>
  <si>
    <t>CUST5876</t>
  </si>
  <si>
    <t>ORD11550</t>
  </si>
  <si>
    <t>REV21550</t>
  </si>
  <si>
    <t>CUST1678</t>
  </si>
  <si>
    <t>Frank</t>
  </si>
  <si>
    <t>ORD11551</t>
  </si>
  <si>
    <t>REV21551</t>
  </si>
  <si>
    <t>ORD11552</t>
  </si>
  <si>
    <t>REV21552</t>
  </si>
  <si>
    <t>CUST5332</t>
  </si>
  <si>
    <t>ORD11553</t>
  </si>
  <si>
    <t>REV21553</t>
  </si>
  <si>
    <t>CUST1099</t>
  </si>
  <si>
    <t>ORD11554</t>
  </si>
  <si>
    <t>REV21554</t>
  </si>
  <si>
    <t>ORD11555</t>
  </si>
  <si>
    <t>REV21555</t>
  </si>
  <si>
    <t>CUST5160</t>
  </si>
  <si>
    <t>ORD11556</t>
  </si>
  <si>
    <t>REV21556</t>
  </si>
  <si>
    <t>CUST4503</t>
  </si>
  <si>
    <t>Conrad</t>
  </si>
  <si>
    <t>ORD11557</t>
  </si>
  <si>
    <t>REV21557</t>
  </si>
  <si>
    <t>CUST2053</t>
  </si>
  <si>
    <t>Isaac</t>
  </si>
  <si>
    <t>ORD11558</t>
  </si>
  <si>
    <t>REV21558</t>
  </si>
  <si>
    <t>CUST4533</t>
  </si>
  <si>
    <t>ORD11559</t>
  </si>
  <si>
    <t>REV21559</t>
  </si>
  <si>
    <t>CUST4904</t>
  </si>
  <si>
    <t>ORD11560</t>
  </si>
  <si>
    <t>REV21560</t>
  </si>
  <si>
    <t>ORD11561</t>
  </si>
  <si>
    <t>REV21561</t>
  </si>
  <si>
    <t>CUST1533</t>
  </si>
  <si>
    <t>ORD11562</t>
  </si>
  <si>
    <t>REV21562</t>
  </si>
  <si>
    <t>ORD11563</t>
  </si>
  <si>
    <t>REV21563</t>
  </si>
  <si>
    <t>CUST5523</t>
  </si>
  <si>
    <t>Ellis</t>
  </si>
  <si>
    <t>ORD11564</t>
  </si>
  <si>
    <t>REV21564</t>
  </si>
  <si>
    <t>CUST4565</t>
  </si>
  <si>
    <t>ORD11565</t>
  </si>
  <si>
    <t>REV21565</t>
  </si>
  <si>
    <t>CUST1094</t>
  </si>
  <si>
    <t>Deleon</t>
  </si>
  <si>
    <t>ORD11566</t>
  </si>
  <si>
    <t>REV21566</t>
  </si>
  <si>
    <t>CUST5024</t>
  </si>
  <si>
    <t>Cortez</t>
  </si>
  <si>
    <t>ORD11567</t>
  </si>
  <si>
    <t>REV21567</t>
  </si>
  <si>
    <t>CUST5984</t>
  </si>
  <si>
    <t>ORD11568</t>
  </si>
  <si>
    <t>REV21568</t>
  </si>
  <si>
    <t>CUST1575</t>
  </si>
  <si>
    <t>ORD11569</t>
  </si>
  <si>
    <t>REV21569</t>
  </si>
  <si>
    <t>CUST2494</t>
  </si>
  <si>
    <t>ORD11570</t>
  </si>
  <si>
    <t>REV21570</t>
  </si>
  <si>
    <t>ORD11571</t>
  </si>
  <si>
    <t>REV21571</t>
  </si>
  <si>
    <t>ORD11572</t>
  </si>
  <si>
    <t>REV21572</t>
  </si>
  <si>
    <t>ORD11573</t>
  </si>
  <si>
    <t>REV21573</t>
  </si>
  <si>
    <t>CUST5805</t>
  </si>
  <si>
    <t>ORD11574</t>
  </si>
  <si>
    <t>REV21574</t>
  </si>
  <si>
    <t>CUST1280</t>
  </si>
  <si>
    <t>ORD11575</t>
  </si>
  <si>
    <t>REV21575</t>
  </si>
  <si>
    <t>ORD11576</t>
  </si>
  <si>
    <t>REV21576</t>
  </si>
  <si>
    <t>CUST1007</t>
  </si>
  <si>
    <t>ORD11577</t>
  </si>
  <si>
    <t>REV21577</t>
  </si>
  <si>
    <t>ORD11578</t>
  </si>
  <si>
    <t>REV21578</t>
  </si>
  <si>
    <t>CUST2883</t>
  </si>
  <si>
    <t>Morse</t>
  </si>
  <si>
    <t>ORD11579</t>
  </si>
  <si>
    <t>REV21579</t>
  </si>
  <si>
    <t>CUST3335</t>
  </si>
  <si>
    <t>Jaclyn</t>
  </si>
  <si>
    <t>ORD11580</t>
  </si>
  <si>
    <t>REV21580</t>
  </si>
  <si>
    <t>ORD11581</t>
  </si>
  <si>
    <t>REV21581</t>
  </si>
  <si>
    <t>ORD11582</t>
  </si>
  <si>
    <t>REV21582</t>
  </si>
  <si>
    <t>CUST4921</t>
  </si>
  <si>
    <t>ORD11583</t>
  </si>
  <si>
    <t>REV21583</t>
  </si>
  <si>
    <t>CUST2236</t>
  </si>
  <si>
    <t>ORD11584</t>
  </si>
  <si>
    <t>REV21584</t>
  </si>
  <si>
    <t>CUST1609</t>
  </si>
  <si>
    <t>ORD11585</t>
  </si>
  <si>
    <t>REV21585</t>
  </si>
  <si>
    <t>CUST4745</t>
  </si>
  <si>
    <t>ORD11586</t>
  </si>
  <si>
    <t>REV21586</t>
  </si>
  <si>
    <t>CUST1699</t>
  </si>
  <si>
    <t>ORD11587</t>
  </si>
  <si>
    <t>REV21587</t>
  </si>
  <si>
    <t>ORD11588</t>
  </si>
  <si>
    <t>REV21588</t>
  </si>
  <si>
    <t>CUST1636</t>
  </si>
  <si>
    <t>ORD11589</t>
  </si>
  <si>
    <t>REV21589</t>
  </si>
  <si>
    <t>CUST5005</t>
  </si>
  <si>
    <t>ORD11590</t>
  </si>
  <si>
    <t>REV21590</t>
  </si>
  <si>
    <t>CUST3266</t>
  </si>
  <si>
    <t>Frey</t>
  </si>
  <si>
    <t>ORD11591</t>
  </si>
  <si>
    <t>REV21591</t>
  </si>
  <si>
    <t>CUST2109</t>
  </si>
  <si>
    <t>ORD11592</t>
  </si>
  <si>
    <t>REV21592</t>
  </si>
  <si>
    <t>ORD11593</t>
  </si>
  <si>
    <t>REV21593</t>
  </si>
  <si>
    <t>CUST5983</t>
  </si>
  <si>
    <t>ORD11594</t>
  </si>
  <si>
    <t>REV21594</t>
  </si>
  <si>
    <t>CUST4342</t>
  </si>
  <si>
    <t>Haas</t>
  </si>
  <si>
    <t>ORD11595</t>
  </si>
  <si>
    <t>REV21595</t>
  </si>
  <si>
    <t>CUST1387</t>
  </si>
  <si>
    <t>Suarez</t>
  </si>
  <si>
    <t>ORD11596</t>
  </si>
  <si>
    <t>REV21596</t>
  </si>
  <si>
    <t>CUST2254</t>
  </si>
  <si>
    <t>ORD11597</t>
  </si>
  <si>
    <t>REV21597</t>
  </si>
  <si>
    <t>ORD11598</t>
  </si>
  <si>
    <t>REV21598</t>
  </si>
  <si>
    <t>CUST5939</t>
  </si>
  <si>
    <t>ORD11599</t>
  </si>
  <si>
    <t>REV21599</t>
  </si>
  <si>
    <t>ORD11600</t>
  </si>
  <si>
    <t>REV21600</t>
  </si>
  <si>
    <t>ORD11601</t>
  </si>
  <si>
    <t>REV21601</t>
  </si>
  <si>
    <t>CUST3394</t>
  </si>
  <si>
    <t>ORD11602</t>
  </si>
  <si>
    <t>REV21602</t>
  </si>
  <si>
    <t>ORD11603</t>
  </si>
  <si>
    <t>REV21603</t>
  </si>
  <si>
    <t>ORD11604</t>
  </si>
  <si>
    <t>REV21604</t>
  </si>
  <si>
    <t>CUST2168</t>
  </si>
  <si>
    <t>ORD11605</t>
  </si>
  <si>
    <t>REV21605</t>
  </si>
  <si>
    <t>ORD11606</t>
  </si>
  <si>
    <t>REV21606</t>
  </si>
  <si>
    <t>CUST1220</t>
  </si>
  <si>
    <t>Rosales</t>
  </si>
  <si>
    <t>ORD11607</t>
  </si>
  <si>
    <t>REV21607</t>
  </si>
  <si>
    <t>CUST4485</t>
  </si>
  <si>
    <t>ORD11608</t>
  </si>
  <si>
    <t>REV21608</t>
  </si>
  <si>
    <t>CUST3609</t>
  </si>
  <si>
    <t>ORD11609</t>
  </si>
  <si>
    <t>REV21609</t>
  </si>
  <si>
    <t>CUST4780</t>
  </si>
  <si>
    <t>ORD11610</t>
  </si>
  <si>
    <t>REV21610</t>
  </si>
  <si>
    <t>ORD11611</t>
  </si>
  <si>
    <t>REV21611</t>
  </si>
  <si>
    <t>CUST4836</t>
  </si>
  <si>
    <t>Lucero</t>
  </si>
  <si>
    <t>ORD11612</t>
  </si>
  <si>
    <t>REV21612</t>
  </si>
  <si>
    <t>CUST4679</t>
  </si>
  <si>
    <t>Holden</t>
  </si>
  <si>
    <t>ORD11613</t>
  </si>
  <si>
    <t>REV21613</t>
  </si>
  <si>
    <t>CUST5302</t>
  </si>
  <si>
    <t>ORD11614</t>
  </si>
  <si>
    <t>REV21614</t>
  </si>
  <si>
    <t>ORD11615</t>
  </si>
  <si>
    <t>REV21615</t>
  </si>
  <si>
    <t>CUST2723</t>
  </si>
  <si>
    <t>ORD11616</t>
  </si>
  <si>
    <t>REV21616</t>
  </si>
  <si>
    <t>CUST3305</t>
  </si>
  <si>
    <t>ORD11617</t>
  </si>
  <si>
    <t>REV21617</t>
  </si>
  <si>
    <t>CUST5185</t>
  </si>
  <si>
    <t>ORD11618</t>
  </si>
  <si>
    <t>REV21618</t>
  </si>
  <si>
    <t>CUST5726</t>
  </si>
  <si>
    <t>ORD11619</t>
  </si>
  <si>
    <t>REV21619</t>
  </si>
  <si>
    <t>ORD11620</t>
  </si>
  <si>
    <t>REV21620</t>
  </si>
  <si>
    <t>ORD11621</t>
  </si>
  <si>
    <t>REV21621</t>
  </si>
  <si>
    <t>CUST2977</t>
  </si>
  <si>
    <t>Underwood</t>
  </si>
  <si>
    <t>ORD11622</t>
  </si>
  <si>
    <t>REV21622</t>
  </si>
  <si>
    <t>ORD11623</t>
  </si>
  <si>
    <t>REV21623</t>
  </si>
  <si>
    <t>CUST3431</t>
  </si>
  <si>
    <t>ORD11624</t>
  </si>
  <si>
    <t>REV21624</t>
  </si>
  <si>
    <t>ORD11625</t>
  </si>
  <si>
    <t>REV21625</t>
  </si>
  <si>
    <t>ORD11626</t>
  </si>
  <si>
    <t>REV21626</t>
  </si>
  <si>
    <t>CUST4282</t>
  </si>
  <si>
    <t>ORD11627</t>
  </si>
  <si>
    <t>REV21627</t>
  </si>
  <si>
    <t>CUST5066</t>
  </si>
  <si>
    <t>ORD11628</t>
  </si>
  <si>
    <t>REV21628</t>
  </si>
  <si>
    <t>CUST3295</t>
  </si>
  <si>
    <t>ORD11629</t>
  </si>
  <si>
    <t>REV21629</t>
  </si>
  <si>
    <t>CUST3398</t>
  </si>
  <si>
    <t>ORD11630</t>
  </si>
  <si>
    <t>REV21630</t>
  </si>
  <si>
    <t>CUST3355</t>
  </si>
  <si>
    <t>Alyssa</t>
  </si>
  <si>
    <t>ORD11631</t>
  </si>
  <si>
    <t>REV21631</t>
  </si>
  <si>
    <t>CUST4526</t>
  </si>
  <si>
    <t>ORD11632</t>
  </si>
  <si>
    <t>REV21632</t>
  </si>
  <si>
    <t>ORD11633</t>
  </si>
  <si>
    <t>REV21633</t>
  </si>
  <si>
    <t>CUST2209</t>
  </si>
  <si>
    <t>ORD11634</t>
  </si>
  <si>
    <t>REV21634</t>
  </si>
  <si>
    <t>CUST2735</t>
  </si>
  <si>
    <t>Eaton</t>
  </si>
  <si>
    <t>ORD11635</t>
  </si>
  <si>
    <t>REV21635</t>
  </si>
  <si>
    <t>CUST1494</t>
  </si>
  <si>
    <t>ORD11636</t>
  </si>
  <si>
    <t>REV21636</t>
  </si>
  <si>
    <t>ORD11637</t>
  </si>
  <si>
    <t>REV21637</t>
  </si>
  <si>
    <t>ORD11638</t>
  </si>
  <si>
    <t>REV21638</t>
  </si>
  <si>
    <t>CUST5764</t>
  </si>
  <si>
    <t>ORD11639</t>
  </si>
  <si>
    <t>REV21639</t>
  </si>
  <si>
    <t>ORD11640</t>
  </si>
  <si>
    <t>REV21640</t>
  </si>
  <si>
    <t>CUST5625</t>
  </si>
  <si>
    <t>ORD11641</t>
  </si>
  <si>
    <t>REV21641</t>
  </si>
  <si>
    <t>ORD11642</t>
  </si>
  <si>
    <t>REV21642</t>
  </si>
  <si>
    <t>CUST5131</t>
  </si>
  <si>
    <t>ORD11643</t>
  </si>
  <si>
    <t>REV21643</t>
  </si>
  <si>
    <t>ORD11644</t>
  </si>
  <si>
    <t>REV21644</t>
  </si>
  <si>
    <t>ORD11645</t>
  </si>
  <si>
    <t>REV21645</t>
  </si>
  <si>
    <t>CUST4206</t>
  </si>
  <si>
    <t>ORD11646</t>
  </si>
  <si>
    <t>REV21646</t>
  </si>
  <si>
    <t>ORD11647</t>
  </si>
  <si>
    <t>REV21647</t>
  </si>
  <si>
    <t>CUST1141</t>
  </si>
  <si>
    <t>Wong</t>
  </si>
  <si>
    <t>ORD11648</t>
  </si>
  <si>
    <t>REV21648</t>
  </si>
  <si>
    <t>ORD11649</t>
  </si>
  <si>
    <t>REV21649</t>
  </si>
  <si>
    <t>ORD11650</t>
  </si>
  <si>
    <t>REV21650</t>
  </si>
  <si>
    <t>CUST2788</t>
  </si>
  <si>
    <t>ORD11651</t>
  </si>
  <si>
    <t>REV21651</t>
  </si>
  <si>
    <t>CUST4420</t>
  </si>
  <si>
    <t>ORD11652</t>
  </si>
  <si>
    <t>REV21652</t>
  </si>
  <si>
    <t>ORD11653</t>
  </si>
  <si>
    <t>REV21653</t>
  </si>
  <si>
    <t>ORD11654</t>
  </si>
  <si>
    <t>REV21654</t>
  </si>
  <si>
    <t>CUST2112</t>
  </si>
  <si>
    <t>ORD11655</t>
  </si>
  <si>
    <t>REV21655</t>
  </si>
  <si>
    <t>CUST3306</t>
  </si>
  <si>
    <t>Woodard</t>
  </si>
  <si>
    <t>ORD11656</t>
  </si>
  <si>
    <t>REV21656</t>
  </si>
  <si>
    <t>CUST2129</t>
  </si>
  <si>
    <t>ORD11657</t>
  </si>
  <si>
    <t>REV21657</t>
  </si>
  <si>
    <t>ORD11658</t>
  </si>
  <si>
    <t>REV21658</t>
  </si>
  <si>
    <t>CUST4075</t>
  </si>
  <si>
    <t>ORD11659</t>
  </si>
  <si>
    <t>REV21659</t>
  </si>
  <si>
    <t>ORD11660</t>
  </si>
  <si>
    <t>REV21660</t>
  </si>
  <si>
    <t>ORD11661</t>
  </si>
  <si>
    <t>REV21661</t>
  </si>
  <si>
    <t>CUST4220</t>
  </si>
  <si>
    <t>ORD11662</t>
  </si>
  <si>
    <t>REV21662</t>
  </si>
  <si>
    <t>CUST4241</t>
  </si>
  <si>
    <t>Cameron</t>
  </si>
  <si>
    <t>ORD11663</t>
  </si>
  <si>
    <t>REV21663</t>
  </si>
  <si>
    <t>CUST1895</t>
  </si>
  <si>
    <t>ORD11664</t>
  </si>
  <si>
    <t>REV21664</t>
  </si>
  <si>
    <t>CUST4480</t>
  </si>
  <si>
    <t>Logan</t>
  </si>
  <si>
    <t>ORD11665</t>
  </si>
  <si>
    <t>REV21665</t>
  </si>
  <si>
    <t>ORD11666</t>
  </si>
  <si>
    <t>REV21666</t>
  </si>
  <si>
    <t>CUST3911</t>
  </si>
  <si>
    <t>ORD11667</t>
  </si>
  <si>
    <t>REV21667</t>
  </si>
  <si>
    <t>CUST5388</t>
  </si>
  <si>
    <t>Warner</t>
  </si>
  <si>
    <t>ORD11668</t>
  </si>
  <si>
    <t>REV21668</t>
  </si>
  <si>
    <t>CUST2445</t>
  </si>
  <si>
    <t>ORD11669</t>
  </si>
  <si>
    <t>REV21669</t>
  </si>
  <si>
    <t>CUST3352</t>
  </si>
  <si>
    <t>ORD11670</t>
  </si>
  <si>
    <t>REV21670</t>
  </si>
  <si>
    <t>CUST5046</t>
  </si>
  <si>
    <t>Janet</t>
  </si>
  <si>
    <t>ORD11671</t>
  </si>
  <si>
    <t>REV21671</t>
  </si>
  <si>
    <t>CUST1257</t>
  </si>
  <si>
    <t>ORD11672</t>
  </si>
  <si>
    <t>REV21672</t>
  </si>
  <si>
    <t>ORD11673</t>
  </si>
  <si>
    <t>REV21673</t>
  </si>
  <si>
    <t>CUST3377</t>
  </si>
  <si>
    <t>Clinton</t>
  </si>
  <si>
    <t>ORD11674</t>
  </si>
  <si>
    <t>REV21674</t>
  </si>
  <si>
    <t>CUST1623</t>
  </si>
  <si>
    <t>Joyce</t>
  </si>
  <si>
    <t>ORD11675</t>
  </si>
  <si>
    <t>REV21675</t>
  </si>
  <si>
    <t>CUST4240</t>
  </si>
  <si>
    <t>Jade</t>
  </si>
  <si>
    <t>ORD11676</t>
  </si>
  <si>
    <t>REV21676</t>
  </si>
  <si>
    <t>CUST5395</t>
  </si>
  <si>
    <t>ORD11677</t>
  </si>
  <si>
    <t>REV21677</t>
  </si>
  <si>
    <t>ORD11678</t>
  </si>
  <si>
    <t>REV21678</t>
  </si>
  <si>
    <t>CUST5564</t>
  </si>
  <si>
    <t>ORD11679</t>
  </si>
  <si>
    <t>REV21679</t>
  </si>
  <si>
    <t>CUST3193</t>
  </si>
  <si>
    <t>ORD11680</t>
  </si>
  <si>
    <t>REV21680</t>
  </si>
  <si>
    <t>ORD11681</t>
  </si>
  <si>
    <t>REV21681</t>
  </si>
  <si>
    <t>CUST1524</t>
  </si>
  <si>
    <t>ORD11682</t>
  </si>
  <si>
    <t>REV21682</t>
  </si>
  <si>
    <t>ORD11683</t>
  </si>
  <si>
    <t>REV21683</t>
  </si>
  <si>
    <t>CUST4827</t>
  </si>
  <si>
    <t>ORD11684</t>
  </si>
  <si>
    <t>REV21684</t>
  </si>
  <si>
    <t>CUST4272</t>
  </si>
  <si>
    <t>ORD11685</t>
  </si>
  <si>
    <t>REV21685</t>
  </si>
  <si>
    <t>CUST4117</t>
  </si>
  <si>
    <t>ORD11686</t>
  </si>
  <si>
    <t>REV21686</t>
  </si>
  <si>
    <t>ORD11687</t>
  </si>
  <si>
    <t>REV21687</t>
  </si>
  <si>
    <t>CUST3665</t>
  </si>
  <si>
    <t>ORD11688</t>
  </si>
  <si>
    <t>REV21688</t>
  </si>
  <si>
    <t>ORD11689</t>
  </si>
  <si>
    <t>REV21689</t>
  </si>
  <si>
    <t>ORD11690</t>
  </si>
  <si>
    <t>REV21690</t>
  </si>
  <si>
    <t>CUST2060</t>
  </si>
  <si>
    <t>ORD11691</t>
  </si>
  <si>
    <t>REV21691</t>
  </si>
  <si>
    <t>CUST1697</t>
  </si>
  <si>
    <t>ORD11692</t>
  </si>
  <si>
    <t>REV21692</t>
  </si>
  <si>
    <t>CUST1063</t>
  </si>
  <si>
    <t>ORD11693</t>
  </si>
  <si>
    <t>REV21693</t>
  </si>
  <si>
    <t>CUST1084</t>
  </si>
  <si>
    <t>ORD11694</t>
  </si>
  <si>
    <t>REV21694</t>
  </si>
  <si>
    <t>CUST3011</t>
  </si>
  <si>
    <t>ORD11695</t>
  </si>
  <si>
    <t>REV21695</t>
  </si>
  <si>
    <t>CUST1451</t>
  </si>
  <si>
    <t>ORD11696</t>
  </si>
  <si>
    <t>REV21696</t>
  </si>
  <si>
    <t>CUST2585</t>
  </si>
  <si>
    <t>ORD11697</t>
  </si>
  <si>
    <t>REV21697</t>
  </si>
  <si>
    <t>CUST2029</t>
  </si>
  <si>
    <t>ORD11698</t>
  </si>
  <si>
    <t>REV21698</t>
  </si>
  <si>
    <t>CUST1991</t>
  </si>
  <si>
    <t>Ibarra</t>
  </si>
  <si>
    <t>ORD11699</t>
  </si>
  <si>
    <t>REV21699</t>
  </si>
  <si>
    <t>CUST2330</t>
  </si>
  <si>
    <t>ORD11700</t>
  </si>
  <si>
    <t>REV21700</t>
  </si>
  <si>
    <t>CUST4164</t>
  </si>
  <si>
    <t>Obrien</t>
  </si>
  <si>
    <t>ORD11701</t>
  </si>
  <si>
    <t>REV21701</t>
  </si>
  <si>
    <t>ORD11702</t>
  </si>
  <si>
    <t>REV21702</t>
  </si>
  <si>
    <t>CUST5148</t>
  </si>
  <si>
    <t>ORD11703</t>
  </si>
  <si>
    <t>REV21703</t>
  </si>
  <si>
    <t>CUST1354</t>
  </si>
  <si>
    <t>ORD11704</t>
  </si>
  <si>
    <t>REV21704</t>
  </si>
  <si>
    <t>CUST4056</t>
  </si>
  <si>
    <t>ORD11705</t>
  </si>
  <si>
    <t>REV21705</t>
  </si>
  <si>
    <t>CUST4315</t>
  </si>
  <si>
    <t>ORD11706</t>
  </si>
  <si>
    <t>REV21706</t>
  </si>
  <si>
    <t>ORD11707</t>
  </si>
  <si>
    <t>REV21707</t>
  </si>
  <si>
    <t>ORD11708</t>
  </si>
  <si>
    <t>REV21708</t>
  </si>
  <si>
    <t>CUST2269</t>
  </si>
  <si>
    <t>ORD11709</t>
  </si>
  <si>
    <t>REV21709</t>
  </si>
  <si>
    <t>CUST4872</t>
  </si>
  <si>
    <t>ORD11710</t>
  </si>
  <si>
    <t>REV21710</t>
  </si>
  <si>
    <t>CUST5382</t>
  </si>
  <si>
    <t>ORD11711</t>
  </si>
  <si>
    <t>REV21711</t>
  </si>
  <si>
    <t>CUST2716</t>
  </si>
  <si>
    <t>ORD11712</t>
  </si>
  <si>
    <t>REV21712</t>
  </si>
  <si>
    <t>CUST3420</t>
  </si>
  <si>
    <t>ORD11713</t>
  </si>
  <si>
    <t>REV21713</t>
  </si>
  <si>
    <t>ORD11714</t>
  </si>
  <si>
    <t>REV21714</t>
  </si>
  <si>
    <t>ORD11715</t>
  </si>
  <si>
    <t>REV21715</t>
  </si>
  <si>
    <t>CUST4071</t>
  </si>
  <si>
    <t>ORD11716</t>
  </si>
  <si>
    <t>REV21716</t>
  </si>
  <si>
    <t>CUST2197</t>
  </si>
  <si>
    <t>Dodson</t>
  </si>
  <si>
    <t>ORD11717</t>
  </si>
  <si>
    <t>REV21717</t>
  </si>
  <si>
    <t>CUST1166</t>
  </si>
  <si>
    <t>ORD11718</t>
  </si>
  <si>
    <t>REV21718</t>
  </si>
  <si>
    <t>CUST1382</t>
  </si>
  <si>
    <t>ORD11719</t>
  </si>
  <si>
    <t>REV21719</t>
  </si>
  <si>
    <t>CUST4725</t>
  </si>
  <si>
    <t>ORD11720</t>
  </si>
  <si>
    <t>REV21720</t>
  </si>
  <si>
    <t>CUST2431</t>
  </si>
  <si>
    <t>ORD11721</t>
  </si>
  <si>
    <t>REV21721</t>
  </si>
  <si>
    <t>CUST1717</t>
  </si>
  <si>
    <t>ORD11722</t>
  </si>
  <si>
    <t>REV21722</t>
  </si>
  <si>
    <t>CUST3853</t>
  </si>
  <si>
    <t>Marsh</t>
  </si>
  <si>
    <t>ORD11723</t>
  </si>
  <si>
    <t>REV21723</t>
  </si>
  <si>
    <t>ORD11724</t>
  </si>
  <si>
    <t>REV21724</t>
  </si>
  <si>
    <t>CUST4730</t>
  </si>
  <si>
    <t>ORD11725</t>
  </si>
  <si>
    <t>REV21725</t>
  </si>
  <si>
    <t>CUST3554</t>
  </si>
  <si>
    <t>ORD11726</t>
  </si>
  <si>
    <t>REV21726</t>
  </si>
  <si>
    <t>CUST4742</t>
  </si>
  <si>
    <t>ORD11727</t>
  </si>
  <si>
    <t>REV21727</t>
  </si>
  <si>
    <t>CUST2492</t>
  </si>
  <si>
    <t>ORD11728</t>
  </si>
  <si>
    <t>REV21728</t>
  </si>
  <si>
    <t>CUST3042</t>
  </si>
  <si>
    <t>ORD11729</t>
  </si>
  <si>
    <t>REV21729</t>
  </si>
  <si>
    <t>ORD11730</t>
  </si>
  <si>
    <t>REV21730</t>
  </si>
  <si>
    <t>ORD11731</t>
  </si>
  <si>
    <t>REV21731</t>
  </si>
  <si>
    <t>CUST4657</t>
  </si>
  <si>
    <t>ORD11732</t>
  </si>
  <si>
    <t>REV21732</t>
  </si>
  <si>
    <t>CUST2507</t>
  </si>
  <si>
    <t>ORD11733</t>
  </si>
  <si>
    <t>REV21733</t>
  </si>
  <si>
    <t>CUST1826</t>
  </si>
  <si>
    <t>ORD11734</t>
  </si>
  <si>
    <t>REV21734</t>
  </si>
  <si>
    <t>ORD11735</t>
  </si>
  <si>
    <t>REV21735</t>
  </si>
  <si>
    <t>ORD11736</t>
  </si>
  <si>
    <t>REV21736</t>
  </si>
  <si>
    <t>CUST5737</t>
  </si>
  <si>
    <t>ORD11737</t>
  </si>
  <si>
    <t>REV21737</t>
  </si>
  <si>
    <t>ORD11738</t>
  </si>
  <si>
    <t>REV21738</t>
  </si>
  <si>
    <t>CUST4594</t>
  </si>
  <si>
    <t>ORD11739</t>
  </si>
  <si>
    <t>REV21739</t>
  </si>
  <si>
    <t>CUST5487</t>
  </si>
  <si>
    <t>ORD11740</t>
  </si>
  <si>
    <t>REV21740</t>
  </si>
  <si>
    <t>CUST5519</t>
  </si>
  <si>
    <t>Gomez</t>
  </si>
  <si>
    <t>ORD11741</t>
  </si>
  <si>
    <t>REV21741</t>
  </si>
  <si>
    <t>CUST3666</t>
  </si>
  <si>
    <t>ORD11742</t>
  </si>
  <si>
    <t>REV21742</t>
  </si>
  <si>
    <t>CUST1702</t>
  </si>
  <si>
    <t>ORD11743</t>
  </si>
  <si>
    <t>REV21743</t>
  </si>
  <si>
    <t>CUST5091</t>
  </si>
  <si>
    <t>ORD11744</t>
  </si>
  <si>
    <t>REV21744</t>
  </si>
  <si>
    <t>CUST1127</t>
  </si>
  <si>
    <t>ORD11745</t>
  </si>
  <si>
    <t>REV21745</t>
  </si>
  <si>
    <t>CUST1688</t>
  </si>
  <si>
    <t>ORD11746</t>
  </si>
  <si>
    <t>REV21746</t>
  </si>
  <si>
    <t>CUST2989</t>
  </si>
  <si>
    <t>ORD11747</t>
  </si>
  <si>
    <t>REV21747</t>
  </si>
  <si>
    <t>ORD11748</t>
  </si>
  <si>
    <t>REV21748</t>
  </si>
  <si>
    <t>CUST2477</t>
  </si>
  <si>
    <t>ORD11749</t>
  </si>
  <si>
    <t>REV21749</t>
  </si>
  <si>
    <t>CUST5291</t>
  </si>
  <si>
    <t>ORD11750</t>
  </si>
  <si>
    <t>REV21750</t>
  </si>
  <si>
    <t>CUST2327</t>
  </si>
  <si>
    <t>ORD11751</t>
  </si>
  <si>
    <t>REV21751</t>
  </si>
  <si>
    <t>CUST5912</t>
  </si>
  <si>
    <t>Brandi</t>
  </si>
  <si>
    <t>ORD11752</t>
  </si>
  <si>
    <t>REV21752</t>
  </si>
  <si>
    <t>CUST2645</t>
  </si>
  <si>
    <t>Breanna</t>
  </si>
  <si>
    <t>ORD11753</t>
  </si>
  <si>
    <t>REV21753</t>
  </si>
  <si>
    <t>CUST3768</t>
  </si>
  <si>
    <t>ORD11754</t>
  </si>
  <si>
    <t>REV21754</t>
  </si>
  <si>
    <t>CUST3192</t>
  </si>
  <si>
    <t>ORD11755</t>
  </si>
  <si>
    <t>REV21755</t>
  </si>
  <si>
    <t>CUST1013</t>
  </si>
  <si>
    <t>ORD11756</t>
  </si>
  <si>
    <t>REV21756</t>
  </si>
  <si>
    <t>CUST4956</t>
  </si>
  <si>
    <t>ORD11757</t>
  </si>
  <si>
    <t>REV21757</t>
  </si>
  <si>
    <t>CUST1926</t>
  </si>
  <si>
    <t>Wood</t>
  </si>
  <si>
    <t>ORD11758</t>
  </si>
  <si>
    <t>REV21758</t>
  </si>
  <si>
    <t>CUST2156</t>
  </si>
  <si>
    <t>ORD11759</t>
  </si>
  <si>
    <t>REV21759</t>
  </si>
  <si>
    <t>CUST2557</t>
  </si>
  <si>
    <t>ORD11760</t>
  </si>
  <si>
    <t>REV21760</t>
  </si>
  <si>
    <t>ORD11761</t>
  </si>
  <si>
    <t>REV21761</t>
  </si>
  <si>
    <t>CUST3999</t>
  </si>
  <si>
    <t>ORD11762</t>
  </si>
  <si>
    <t>REV21762</t>
  </si>
  <si>
    <t>CUST4878</t>
  </si>
  <si>
    <t>ORD11763</t>
  </si>
  <si>
    <t>REV21763</t>
  </si>
  <si>
    <t>CUST2211</t>
  </si>
  <si>
    <t>ORD11764</t>
  </si>
  <si>
    <t>REV21764</t>
  </si>
  <si>
    <t>CUST2185</t>
  </si>
  <si>
    <t>Rojas</t>
  </si>
  <si>
    <t>ORD11765</t>
  </si>
  <si>
    <t>REV21765</t>
  </si>
  <si>
    <t>ORD11766</t>
  </si>
  <si>
    <t>REV21766</t>
  </si>
  <si>
    <t>ORD11767</t>
  </si>
  <si>
    <t>REV21767</t>
  </si>
  <si>
    <t>CUST2733</t>
  </si>
  <si>
    <t>ORD11768</t>
  </si>
  <si>
    <t>REV21768</t>
  </si>
  <si>
    <t>CUST3039</t>
  </si>
  <si>
    <t>ORD11769</t>
  </si>
  <si>
    <t>REV21769</t>
  </si>
  <si>
    <t>CUST4797</t>
  </si>
  <si>
    <t>Kaitlin</t>
  </si>
  <si>
    <t>Hurley</t>
  </si>
  <si>
    <t>ORD11770</t>
  </si>
  <si>
    <t>REV21770</t>
  </si>
  <si>
    <t>CUST5373</t>
  </si>
  <si>
    <t>Alvarado</t>
  </si>
  <si>
    <t>ORD11771</t>
  </si>
  <si>
    <t>REV21771</t>
  </si>
  <si>
    <t>CUST4696</t>
  </si>
  <si>
    <t>ORD11772</t>
  </si>
  <si>
    <t>REV21772</t>
  </si>
  <si>
    <t>CUST1804</t>
  </si>
  <si>
    <t>ORD11773</t>
  </si>
  <si>
    <t>REV21773</t>
  </si>
  <si>
    <t>ORD11774</t>
  </si>
  <si>
    <t>REV21774</t>
  </si>
  <si>
    <t>CUST3685</t>
  </si>
  <si>
    <t>ORD11775</t>
  </si>
  <si>
    <t>REV21775</t>
  </si>
  <si>
    <t>ORD11776</t>
  </si>
  <si>
    <t>REV21776</t>
  </si>
  <si>
    <t>CUST3216</t>
  </si>
  <si>
    <t>ORD11777</t>
  </si>
  <si>
    <t>REV21777</t>
  </si>
  <si>
    <t>CUST5135</t>
  </si>
  <si>
    <t>ORD11778</t>
  </si>
  <si>
    <t>REV21778</t>
  </si>
  <si>
    <t>CUST2093</t>
  </si>
  <si>
    <t>ORD11779</t>
  </si>
  <si>
    <t>REV21779</t>
  </si>
  <si>
    <t>CUST4626</t>
  </si>
  <si>
    <t>Estrada</t>
  </si>
  <si>
    <t>ORD11780</t>
  </si>
  <si>
    <t>REV21780</t>
  </si>
  <si>
    <t>CUST4337</t>
  </si>
  <si>
    <t>ORD11781</t>
  </si>
  <si>
    <t>REV21781</t>
  </si>
  <si>
    <t>ORD11782</t>
  </si>
  <si>
    <t>REV21782</t>
  </si>
  <si>
    <t>CUST4453</t>
  </si>
  <si>
    <t>Mooney</t>
  </si>
  <si>
    <t>ORD11783</t>
  </si>
  <si>
    <t>REV21783</t>
  </si>
  <si>
    <t>CUST4351</t>
  </si>
  <si>
    <t>ORD11784</t>
  </si>
  <si>
    <t>REV21784</t>
  </si>
  <si>
    <t>ORD11785</t>
  </si>
  <si>
    <t>REV21785</t>
  </si>
  <si>
    <t>CUST4424</t>
  </si>
  <si>
    <t>ORD11786</t>
  </si>
  <si>
    <t>REV21786</t>
  </si>
  <si>
    <t>CUST1809</t>
  </si>
  <si>
    <t>ORD11787</t>
  </si>
  <si>
    <t>REV21787</t>
  </si>
  <si>
    <t>ORD11788</t>
  </si>
  <si>
    <t>REV21788</t>
  </si>
  <si>
    <t>CUST2859</t>
  </si>
  <si>
    <t>Shepherd</t>
  </si>
  <si>
    <t>ORD11789</t>
  </si>
  <si>
    <t>REV21789</t>
  </si>
  <si>
    <t>CUST3991</t>
  </si>
  <si>
    <t>ORD11790</t>
  </si>
  <si>
    <t>REV21790</t>
  </si>
  <si>
    <t>CUST5758</t>
  </si>
  <si>
    <t>ORD11791</t>
  </si>
  <si>
    <t>REV21791</t>
  </si>
  <si>
    <t>ORD11792</t>
  </si>
  <si>
    <t>REV21792</t>
  </si>
  <si>
    <t>CUST2603</t>
  </si>
  <si>
    <t>ORD11793</t>
  </si>
  <si>
    <t>REV21793</t>
  </si>
  <si>
    <t>CUST5018</t>
  </si>
  <si>
    <t>Pennington</t>
  </si>
  <si>
    <t>ORD11794</t>
  </si>
  <si>
    <t>REV21794</t>
  </si>
  <si>
    <t>ORD11795</t>
  </si>
  <si>
    <t>REV21795</t>
  </si>
  <si>
    <t>CUST4817</t>
  </si>
  <si>
    <t>Wagner</t>
  </si>
  <si>
    <t>ORD11796</t>
  </si>
  <si>
    <t>REV21796</t>
  </si>
  <si>
    <t>CUST3427</t>
  </si>
  <si>
    <t>ORD11797</t>
  </si>
  <si>
    <t>REV21797</t>
  </si>
  <si>
    <t>CUST4290</t>
  </si>
  <si>
    <t>ORD11798</t>
  </si>
  <si>
    <t>REV21798</t>
  </si>
  <si>
    <t>ORD11799</t>
  </si>
  <si>
    <t>REV21799</t>
  </si>
  <si>
    <t>CUST4204</t>
  </si>
  <si>
    <t>Leah</t>
  </si>
  <si>
    <t>ORD11800</t>
  </si>
  <si>
    <t>REV21800</t>
  </si>
  <si>
    <t>ORD11801</t>
  </si>
  <si>
    <t>REV21801</t>
  </si>
  <si>
    <t>ORD11802</t>
  </si>
  <si>
    <t>REV21802</t>
  </si>
  <si>
    <t>CUST4714</t>
  </si>
  <si>
    <t>ORD11803</t>
  </si>
  <si>
    <t>REV21803</t>
  </si>
  <si>
    <t>CUST1823</t>
  </si>
  <si>
    <t>Darrell</t>
  </si>
  <si>
    <t>ORD11804</t>
  </si>
  <si>
    <t>REV21804</t>
  </si>
  <si>
    <t>ORD11805</t>
  </si>
  <si>
    <t>REV21805</t>
  </si>
  <si>
    <t>CUST3429</t>
  </si>
  <si>
    <t>ORD11806</t>
  </si>
  <si>
    <t>REV21806</t>
  </si>
  <si>
    <t>ORD11807</t>
  </si>
  <si>
    <t>REV21807</t>
  </si>
  <si>
    <t>CUST1972</t>
  </si>
  <si>
    <t>ORD11808</t>
  </si>
  <si>
    <t>REV21808</t>
  </si>
  <si>
    <t>CUST3206</t>
  </si>
  <si>
    <t>Velez</t>
  </si>
  <si>
    <t>ORD11809</t>
  </si>
  <si>
    <t>REV21809</t>
  </si>
  <si>
    <t>CUST1369</t>
  </si>
  <si>
    <t>ORD11810</t>
  </si>
  <si>
    <t>REV21810</t>
  </si>
  <si>
    <t>CUST1946</t>
  </si>
  <si>
    <t>ORD11811</t>
  </si>
  <si>
    <t>REV21811</t>
  </si>
  <si>
    <t>CUST4691</t>
  </si>
  <si>
    <t>ORD11812</t>
  </si>
  <si>
    <t>REV21812</t>
  </si>
  <si>
    <t>CUST3718</t>
  </si>
  <si>
    <t>ORD11813</t>
  </si>
  <si>
    <t>REV21813</t>
  </si>
  <si>
    <t>CUST2000</t>
  </si>
  <si>
    <t>Phyllis</t>
  </si>
  <si>
    <t>ORD11814</t>
  </si>
  <si>
    <t>REV21814</t>
  </si>
  <si>
    <t>CUST3381</t>
  </si>
  <si>
    <t>ORD11815</t>
  </si>
  <si>
    <t>REV21815</t>
  </si>
  <si>
    <t>CUST4991</t>
  </si>
  <si>
    <t>Stokes</t>
  </si>
  <si>
    <t>ORD11816</t>
  </si>
  <si>
    <t>REV21816</t>
  </si>
  <si>
    <t>CUST5719</t>
  </si>
  <si>
    <t>ORD11817</t>
  </si>
  <si>
    <t>REV21817</t>
  </si>
  <si>
    <t>CUST2909</t>
  </si>
  <si>
    <t>ORD11818</t>
  </si>
  <si>
    <t>REV21818</t>
  </si>
  <si>
    <t>CUST5426</t>
  </si>
  <si>
    <t>ORD11819</t>
  </si>
  <si>
    <t>REV21819</t>
  </si>
  <si>
    <t>CUST2176</t>
  </si>
  <si>
    <t>ORD11820</t>
  </si>
  <si>
    <t>REV21820</t>
  </si>
  <si>
    <t>CUST1324</t>
  </si>
  <si>
    <t>ORD11821</t>
  </si>
  <si>
    <t>REV21821</t>
  </si>
  <si>
    <t>ORD11822</t>
  </si>
  <si>
    <t>REV21822</t>
  </si>
  <si>
    <t>CUST1850</t>
  </si>
  <si>
    <t>ORD11823</t>
  </si>
  <si>
    <t>REV21823</t>
  </si>
  <si>
    <t>CUST3433</t>
  </si>
  <si>
    <t>Huynh</t>
  </si>
  <si>
    <t>ORD11824</t>
  </si>
  <si>
    <t>REV21824</t>
  </si>
  <si>
    <t>CUST2362</t>
  </si>
  <si>
    <t>ORD11825</t>
  </si>
  <si>
    <t>REV21825</t>
  </si>
  <si>
    <t>ORD11826</t>
  </si>
  <si>
    <t>REV21826</t>
  </si>
  <si>
    <t>CUST2505</t>
  </si>
  <si>
    <t>ORD11827</t>
  </si>
  <si>
    <t>REV21827</t>
  </si>
  <si>
    <t>CUST3401</t>
  </si>
  <si>
    <t>ORD11828</t>
  </si>
  <si>
    <t>REV21828</t>
  </si>
  <si>
    <t>ORD11829</t>
  </si>
  <si>
    <t>REV21829</t>
  </si>
  <si>
    <t>CUST3860</t>
  </si>
  <si>
    <t>Pitts</t>
  </si>
  <si>
    <t>ORD11830</t>
  </si>
  <si>
    <t>REV21830</t>
  </si>
  <si>
    <t>CUST4771</t>
  </si>
  <si>
    <t>ORD11831</t>
  </si>
  <si>
    <t>REV21831</t>
  </si>
  <si>
    <t>CUST1235</t>
  </si>
  <si>
    <t>ORD11832</t>
  </si>
  <si>
    <t>REV21832</t>
  </si>
  <si>
    <t>CUST3778</t>
  </si>
  <si>
    <t>ORD11833</t>
  </si>
  <si>
    <t>REV21833</t>
  </si>
  <si>
    <t>CUST3257</t>
  </si>
  <si>
    <t>Powers</t>
  </si>
  <si>
    <t>ORD11834</t>
  </si>
  <si>
    <t>REV21834</t>
  </si>
  <si>
    <t>ORD11835</t>
  </si>
  <si>
    <t>REV21835</t>
  </si>
  <si>
    <t>CUST5463</t>
  </si>
  <si>
    <t>ORD11836</t>
  </si>
  <si>
    <t>REV21836</t>
  </si>
  <si>
    <t>ORD11837</t>
  </si>
  <si>
    <t>REV21837</t>
  </si>
  <si>
    <t>CUST3943</t>
  </si>
  <si>
    <t>ORD11838</t>
  </si>
  <si>
    <t>REV21838</t>
  </si>
  <si>
    <t>CUST1830</t>
  </si>
  <si>
    <t>ORD11839</t>
  </si>
  <si>
    <t>REV21839</t>
  </si>
  <si>
    <t>CUST4871</t>
  </si>
  <si>
    <t>Alexandria</t>
  </si>
  <si>
    <t>ORD11840</t>
  </si>
  <si>
    <t>REV21840</t>
  </si>
  <si>
    <t>CUST3637</t>
  </si>
  <si>
    <t>ORD11841</t>
  </si>
  <si>
    <t>REV21841</t>
  </si>
  <si>
    <t>CUST5654</t>
  </si>
  <si>
    <t>Vaughan</t>
  </si>
  <si>
    <t>ORD11842</t>
  </si>
  <si>
    <t>REV21842</t>
  </si>
  <si>
    <t>CUST2637</t>
  </si>
  <si>
    <t>ORD11843</t>
  </si>
  <si>
    <t>REV21843</t>
  </si>
  <si>
    <t>ORD11844</t>
  </si>
  <si>
    <t>REV21844</t>
  </si>
  <si>
    <t>CUST5403</t>
  </si>
  <si>
    <t>ORD11845</t>
  </si>
  <si>
    <t>REV21845</t>
  </si>
  <si>
    <t>CUST3043</t>
  </si>
  <si>
    <t>Rhodes</t>
  </si>
  <si>
    <t>ORD11846</t>
  </si>
  <si>
    <t>REV21846</t>
  </si>
  <si>
    <t>CUST4989</t>
  </si>
  <si>
    <t>ORD11847</t>
  </si>
  <si>
    <t>REV21847</t>
  </si>
  <si>
    <t>ORD11848</t>
  </si>
  <si>
    <t>REV21848</t>
  </si>
  <si>
    <t>CUST2660</t>
  </si>
  <si>
    <t>Mccoy</t>
  </si>
  <si>
    <t>ORD11849</t>
  </si>
  <si>
    <t>REV21849</t>
  </si>
  <si>
    <t>CUST1163</t>
  </si>
  <si>
    <t>ORD11850</t>
  </si>
  <si>
    <t>REV21850</t>
  </si>
  <si>
    <t>CUST4682</t>
  </si>
  <si>
    <t>ORD11851</t>
  </si>
  <si>
    <t>REV21851</t>
  </si>
  <si>
    <t>CUST2940</t>
  </si>
  <si>
    <t>Buck</t>
  </si>
  <si>
    <t>ORD11852</t>
  </si>
  <si>
    <t>REV21852</t>
  </si>
  <si>
    <t>CUST1386</t>
  </si>
  <si>
    <t>ORD11853</t>
  </si>
  <si>
    <t>REV21853</t>
  </si>
  <si>
    <t>CUST4227</t>
  </si>
  <si>
    <t>Aguilar</t>
  </si>
  <si>
    <t>ORD11854</t>
  </si>
  <si>
    <t>REV21854</t>
  </si>
  <si>
    <t>CUST3159</t>
  </si>
  <si>
    <t>ORD11855</t>
  </si>
  <si>
    <t>REV21855</t>
  </si>
  <si>
    <t>CUST4706</t>
  </si>
  <si>
    <t>ORD11856</t>
  </si>
  <si>
    <t>REV21856</t>
  </si>
  <si>
    <t>ORD11857</t>
  </si>
  <si>
    <t>REV21857</t>
  </si>
  <si>
    <t>ORD11858</t>
  </si>
  <si>
    <t>REV21858</t>
  </si>
  <si>
    <t>ORD11859</t>
  </si>
  <si>
    <t>REV21859</t>
  </si>
  <si>
    <t>CUST5010</t>
  </si>
  <si>
    <t>ORD11860</t>
  </si>
  <si>
    <t>REV21860</t>
  </si>
  <si>
    <t>CUST1144</t>
  </si>
  <si>
    <t>Gilbert</t>
  </si>
  <si>
    <t>ORD11861</t>
  </si>
  <si>
    <t>REV21861</t>
  </si>
  <si>
    <t>CUST1001</t>
  </si>
  <si>
    <t>Gabriella</t>
  </si>
  <si>
    <t>ORD11862</t>
  </si>
  <si>
    <t>REV21862</t>
  </si>
  <si>
    <t>ORD11863</t>
  </si>
  <si>
    <t>REV21863</t>
  </si>
  <si>
    <t>CUST4705</t>
  </si>
  <si>
    <t>ORD11864</t>
  </si>
  <si>
    <t>REV21864</t>
  </si>
  <si>
    <t>CUST3998</t>
  </si>
  <si>
    <t>ORD11865</t>
  </si>
  <si>
    <t>REV21865</t>
  </si>
  <si>
    <t>CUST2678</t>
  </si>
  <si>
    <t>ORD11866</t>
  </si>
  <si>
    <t>REV21866</t>
  </si>
  <si>
    <t>CUST3218</t>
  </si>
  <si>
    <t>Ethan</t>
  </si>
  <si>
    <t>ORD11867</t>
  </si>
  <si>
    <t>REV21867</t>
  </si>
  <si>
    <t>CUST3863</t>
  </si>
  <si>
    <t>ORD11868</t>
  </si>
  <si>
    <t>REV21868</t>
  </si>
  <si>
    <t>ORD11869</t>
  </si>
  <si>
    <t>REV21869</t>
  </si>
  <si>
    <t>CUST5347</t>
  </si>
  <si>
    <t>ORD11870</t>
  </si>
  <si>
    <t>REV21870</t>
  </si>
  <si>
    <t>CUST1510</t>
  </si>
  <si>
    <t>ORD11871</t>
  </si>
  <si>
    <t>REV21871</t>
  </si>
  <si>
    <t>ORD11872</t>
  </si>
  <si>
    <t>REV21872</t>
  </si>
  <si>
    <t>CUST2296</t>
  </si>
  <si>
    <t>ORD11873</t>
  </si>
  <si>
    <t>REV21873</t>
  </si>
  <si>
    <t>CUST1517</t>
  </si>
  <si>
    <t>Alan</t>
  </si>
  <si>
    <t>Brennan</t>
  </si>
  <si>
    <t>ORD11874</t>
  </si>
  <si>
    <t>REV21874</t>
  </si>
  <si>
    <t>CUST3082</t>
  </si>
  <si>
    <t>Washington</t>
  </si>
  <si>
    <t>ORD11875</t>
  </si>
  <si>
    <t>REV21875</t>
  </si>
  <si>
    <t>ORD11876</t>
  </si>
  <si>
    <t>REV21876</t>
  </si>
  <si>
    <t>CUST1821</t>
  </si>
  <si>
    <t>ORD11877</t>
  </si>
  <si>
    <t>REV21877</t>
  </si>
  <si>
    <t>CUST1733</t>
  </si>
  <si>
    <t>ORD11878</t>
  </si>
  <si>
    <t>REV21878</t>
  </si>
  <si>
    <t>CUST1070</t>
  </si>
  <si>
    <t>Francis</t>
  </si>
  <si>
    <t>ORD11879</t>
  </si>
  <si>
    <t>REV21879</t>
  </si>
  <si>
    <t>CUST2842</t>
  </si>
  <si>
    <t>ORD11880</t>
  </si>
  <si>
    <t>REV21880</t>
  </si>
  <si>
    <t>CUST5074</t>
  </si>
  <si>
    <t>ORD11881</t>
  </si>
  <si>
    <t>REV21881</t>
  </si>
  <si>
    <t>CUST1026</t>
  </si>
  <si>
    <t>ORD11882</t>
  </si>
  <si>
    <t>REV21882</t>
  </si>
  <si>
    <t>CUST4317</t>
  </si>
  <si>
    <t>ORD11883</t>
  </si>
  <si>
    <t>REV21883</t>
  </si>
  <si>
    <t>ORD11884</t>
  </si>
  <si>
    <t>REV21884</t>
  </si>
  <si>
    <t>CUST2787</t>
  </si>
  <si>
    <t>ORD11885</t>
  </si>
  <si>
    <t>REV21885</t>
  </si>
  <si>
    <t>CUST4327</t>
  </si>
  <si>
    <t>ORD11886</t>
  </si>
  <si>
    <t>REV21886</t>
  </si>
  <si>
    <t>CUST2526</t>
  </si>
  <si>
    <t>ORD11887</t>
  </si>
  <si>
    <t>REV21887</t>
  </si>
  <si>
    <t>ORD11888</t>
  </si>
  <si>
    <t>REV21888</t>
  </si>
  <si>
    <t>CUST2454</t>
  </si>
  <si>
    <t>ORD11889</t>
  </si>
  <si>
    <t>REV21889</t>
  </si>
  <si>
    <t>ORD11890</t>
  </si>
  <si>
    <t>REV21890</t>
  </si>
  <si>
    <t>CUST5854</t>
  </si>
  <si>
    <t>Sims</t>
  </si>
  <si>
    <t>ORD11891</t>
  </si>
  <si>
    <t>REV21891</t>
  </si>
  <si>
    <t>CUST5706</t>
  </si>
  <si>
    <t>ORD11892</t>
  </si>
  <si>
    <t>REV21892</t>
  </si>
  <si>
    <t>CUST4886</t>
  </si>
  <si>
    <t>ORD11893</t>
  </si>
  <si>
    <t>REV21893</t>
  </si>
  <si>
    <t>CUST2939</t>
  </si>
  <si>
    <t>Rich</t>
  </si>
  <si>
    <t>ORD11894</t>
  </si>
  <si>
    <t>REV21894</t>
  </si>
  <si>
    <t>ORD11895</t>
  </si>
  <si>
    <t>REV21895</t>
  </si>
  <si>
    <t>ORD11896</t>
  </si>
  <si>
    <t>REV21896</t>
  </si>
  <si>
    <t>CUST3456</t>
  </si>
  <si>
    <t>ORD11897</t>
  </si>
  <si>
    <t>REV21897</t>
  </si>
  <si>
    <t>CUST4329</t>
  </si>
  <si>
    <t>ORD11898</t>
  </si>
  <si>
    <t>REV21898</t>
  </si>
  <si>
    <t>ORD11899</t>
  </si>
  <si>
    <t>REV21899</t>
  </si>
  <si>
    <t>CUST4464</t>
  </si>
  <si>
    <t>ORD11900</t>
  </si>
  <si>
    <t>REV21900</t>
  </si>
  <si>
    <t>CUST3760</t>
  </si>
  <si>
    <t>ORD11901</t>
  </si>
  <si>
    <t>REV21901</t>
  </si>
  <si>
    <t>ORD11902</t>
  </si>
  <si>
    <t>REV21902</t>
  </si>
  <si>
    <t>CUST3577</t>
  </si>
  <si>
    <t>ORD11903</t>
  </si>
  <si>
    <t>REV21903</t>
  </si>
  <si>
    <t>CUST4008</t>
  </si>
  <si>
    <t>ORD11904</t>
  </si>
  <si>
    <t>REV21904</t>
  </si>
  <si>
    <t>CUST3855</t>
  </si>
  <si>
    <t>ORD11905</t>
  </si>
  <si>
    <t>REV21905</t>
  </si>
  <si>
    <t>CUST3126</t>
  </si>
  <si>
    <t>ORD11906</t>
  </si>
  <si>
    <t>REV21906</t>
  </si>
  <si>
    <t>CUST5406</t>
  </si>
  <si>
    <t>Hobbs</t>
  </si>
  <si>
    <t>ORD11907</t>
  </si>
  <si>
    <t>REV21907</t>
  </si>
  <si>
    <t>CUST1671</t>
  </si>
  <si>
    <t>Neal</t>
  </si>
  <si>
    <t>ORD11908</t>
  </si>
  <si>
    <t>REV21908</t>
  </si>
  <si>
    <t>ORD11909</t>
  </si>
  <si>
    <t>REV21909</t>
  </si>
  <si>
    <t>CUST3669</t>
  </si>
  <si>
    <t>ORD11910</t>
  </si>
  <si>
    <t>REV21910</t>
  </si>
  <si>
    <t>CUST5918</t>
  </si>
  <si>
    <t>ORD11911</t>
  </si>
  <si>
    <t>REV21911</t>
  </si>
  <si>
    <t>CUST2182</t>
  </si>
  <si>
    <t>ORD11912</t>
  </si>
  <si>
    <t>REV21912</t>
  </si>
  <si>
    <t>ORD11913</t>
  </si>
  <si>
    <t>REV21913</t>
  </si>
  <si>
    <t>ORD11914</t>
  </si>
  <si>
    <t>REV21914</t>
  </si>
  <si>
    <t>CUST2080</t>
  </si>
  <si>
    <t>Carr</t>
  </si>
  <si>
    <t>ORD11915</t>
  </si>
  <si>
    <t>REV21915</t>
  </si>
  <si>
    <t>ORD11916</t>
  </si>
  <si>
    <t>REV21916</t>
  </si>
  <si>
    <t>CUST3794</t>
  </si>
  <si>
    <t>ORD11917</t>
  </si>
  <si>
    <t>REV21917</t>
  </si>
  <si>
    <t>CUST5265</t>
  </si>
  <si>
    <t>ORD11918</t>
  </si>
  <si>
    <t>REV21918</t>
  </si>
  <si>
    <t>CUST4394</t>
  </si>
  <si>
    <t>Gutierrez</t>
  </si>
  <si>
    <t>ORD11919</t>
  </si>
  <si>
    <t>REV21919</t>
  </si>
  <si>
    <t>ORD11920</t>
  </si>
  <si>
    <t>REV21920</t>
  </si>
  <si>
    <t>ORD11921</t>
  </si>
  <si>
    <t>REV21921</t>
  </si>
  <si>
    <t>CUST5869</t>
  </si>
  <si>
    <t>Burton</t>
  </si>
  <si>
    <t>ORD11922</t>
  </si>
  <si>
    <t>REV21922</t>
  </si>
  <si>
    <t>CUST3528</t>
  </si>
  <si>
    <t>Gabriel</t>
  </si>
  <si>
    <t>ORD11923</t>
  </si>
  <si>
    <t>REV21923</t>
  </si>
  <si>
    <t>CUST2292</t>
  </si>
  <si>
    <t>Jimenez</t>
  </si>
  <si>
    <t>ORD11924</t>
  </si>
  <si>
    <t>REV21924</t>
  </si>
  <si>
    <t>ORD11925</t>
  </si>
  <si>
    <t>REV21925</t>
  </si>
  <si>
    <t>ORD11926</t>
  </si>
  <si>
    <t>REV21926</t>
  </si>
  <si>
    <t>CUST3673</t>
  </si>
  <si>
    <t>ORD11927</t>
  </si>
  <si>
    <t>REV21927</t>
  </si>
  <si>
    <t>CUST4855</t>
  </si>
  <si>
    <t>ORD11928</t>
  </si>
  <si>
    <t>REV21928</t>
  </si>
  <si>
    <t>ORD11929</t>
  </si>
  <si>
    <t>REV21929</t>
  </si>
  <si>
    <t>CUST5327</t>
  </si>
  <si>
    <t>Ruth</t>
  </si>
  <si>
    <t>ORD11930</t>
  </si>
  <si>
    <t>REV21930</t>
  </si>
  <si>
    <t>CUST1189</t>
  </si>
  <si>
    <t>ORD11931</t>
  </si>
  <si>
    <t>REV21931</t>
  </si>
  <si>
    <t>ORD11932</t>
  </si>
  <si>
    <t>REV21932</t>
  </si>
  <si>
    <t>CUST5910</t>
  </si>
  <si>
    <t>ORD11933</t>
  </si>
  <si>
    <t>REV21933</t>
  </si>
  <si>
    <t>ORD11934</t>
  </si>
  <si>
    <t>REV21934</t>
  </si>
  <si>
    <t>CUST1992</t>
  </si>
  <si>
    <t>ORD11935</t>
  </si>
  <si>
    <t>REV21935</t>
  </si>
  <si>
    <t>CUST2018</t>
  </si>
  <si>
    <t>ORD11936</t>
  </si>
  <si>
    <t>REV21936</t>
  </si>
  <si>
    <t>ORD11937</t>
  </si>
  <si>
    <t>REV21937</t>
  </si>
  <si>
    <t>ORD11938</t>
  </si>
  <si>
    <t>REV21938</t>
  </si>
  <si>
    <t>ORD11939</t>
  </si>
  <si>
    <t>REV21939</t>
  </si>
  <si>
    <t>CUST5904</t>
  </si>
  <si>
    <t>Pearson</t>
  </si>
  <si>
    <t>ORD11940</t>
  </si>
  <si>
    <t>REV21940</t>
  </si>
  <si>
    <t>ORD11941</t>
  </si>
  <si>
    <t>REV21941</t>
  </si>
  <si>
    <t>ORD11942</t>
  </si>
  <si>
    <t>REV21942</t>
  </si>
  <si>
    <t>ORD11943</t>
  </si>
  <si>
    <t>REV21943</t>
  </si>
  <si>
    <t>CUST5044</t>
  </si>
  <si>
    <t>ORD11944</t>
  </si>
  <si>
    <t>REV21944</t>
  </si>
  <si>
    <t>CUST1651</t>
  </si>
  <si>
    <t>ORD11945</t>
  </si>
  <si>
    <t>REV21945</t>
  </si>
  <si>
    <t>ORD11946</t>
  </si>
  <si>
    <t>REV21946</t>
  </si>
  <si>
    <t>CUST2316</t>
  </si>
  <si>
    <t>ORD11947</t>
  </si>
  <si>
    <t>REV21947</t>
  </si>
  <si>
    <t>CUST2132</t>
  </si>
  <si>
    <t>ORD11948</t>
  </si>
  <si>
    <t>REV21948</t>
  </si>
  <si>
    <t>CUST5905</t>
  </si>
  <si>
    <t>Natalie</t>
  </si>
  <si>
    <t>ORD11949</t>
  </si>
  <si>
    <t>REV21949</t>
  </si>
  <si>
    <t>CUST2965</t>
  </si>
  <si>
    <t>ORD11950</t>
  </si>
  <si>
    <t>REV21950</t>
  </si>
  <si>
    <t>CUST5761</t>
  </si>
  <si>
    <t>ORD11951</t>
  </si>
  <si>
    <t>REV21951</t>
  </si>
  <si>
    <t>ORD11952</t>
  </si>
  <si>
    <t>REV21952</t>
  </si>
  <si>
    <t>CUST5016</t>
  </si>
  <si>
    <t>Livingston</t>
  </si>
  <si>
    <t>ORD11953</t>
  </si>
  <si>
    <t>REV21953</t>
  </si>
  <si>
    <t>CUST1199</t>
  </si>
  <si>
    <t>ORD11954</t>
  </si>
  <si>
    <t>REV21954</t>
  </si>
  <si>
    <t>CUST2549</t>
  </si>
  <si>
    <t>ORD11955</t>
  </si>
  <si>
    <t>REV21955</t>
  </si>
  <si>
    <t>ORD11956</t>
  </si>
  <si>
    <t>REV21956</t>
  </si>
  <si>
    <t>ORD11957</t>
  </si>
  <si>
    <t>REV21957</t>
  </si>
  <si>
    <t>ORD11958</t>
  </si>
  <si>
    <t>REV21958</t>
  </si>
  <si>
    <t>CUST3710</t>
  </si>
  <si>
    <t>ORD11959</t>
  </si>
  <si>
    <t>REV21959</t>
  </si>
  <si>
    <t>ORD11960</t>
  </si>
  <si>
    <t>REV21960</t>
  </si>
  <si>
    <t>ORD11961</t>
  </si>
  <si>
    <t>REV21961</t>
  </si>
  <si>
    <t>CUST2765</t>
  </si>
  <si>
    <t>ORD11962</t>
  </si>
  <si>
    <t>REV21962</t>
  </si>
  <si>
    <t>CUST2495</t>
  </si>
  <si>
    <t>ORD11963</t>
  </si>
  <si>
    <t>REV21963</t>
  </si>
  <si>
    <t>CUST3521</t>
  </si>
  <si>
    <t>ORD11964</t>
  </si>
  <si>
    <t>REV21964</t>
  </si>
  <si>
    <t>CUST5178</t>
  </si>
  <si>
    <t>Whitehead</t>
  </si>
  <si>
    <t>ORD11965</t>
  </si>
  <si>
    <t>REV21965</t>
  </si>
  <si>
    <t>CUST4844</t>
  </si>
  <si>
    <t>ORD11966</t>
  </si>
  <si>
    <t>REV21966</t>
  </si>
  <si>
    <t>ORD11967</t>
  </si>
  <si>
    <t>REV21967</t>
  </si>
  <si>
    <t>CUST5550</t>
  </si>
  <si>
    <t>ORD11968</t>
  </si>
  <si>
    <t>REV21968</t>
  </si>
  <si>
    <t>ORD11969</t>
  </si>
  <si>
    <t>REV21969</t>
  </si>
  <si>
    <t>CUST1914</t>
  </si>
  <si>
    <t>ORD11970</t>
  </si>
  <si>
    <t>REV21970</t>
  </si>
  <si>
    <t>CUST5506</t>
  </si>
  <si>
    <t>ORD11971</t>
  </si>
  <si>
    <t>REV21971</t>
  </si>
  <si>
    <t>CUST4255</t>
  </si>
  <si>
    <t>Terrell</t>
  </si>
  <si>
    <t>ORD11972</t>
  </si>
  <si>
    <t>REV21972</t>
  </si>
  <si>
    <t>CUST2736</t>
  </si>
  <si>
    <t>Rivas</t>
  </si>
  <si>
    <t>ORD11973</t>
  </si>
  <si>
    <t>REV21973</t>
  </si>
  <si>
    <t>CUST2252</t>
  </si>
  <si>
    <t>ORD11974</t>
  </si>
  <si>
    <t>REV21974</t>
  </si>
  <si>
    <t>ORD11975</t>
  </si>
  <si>
    <t>REV21975</t>
  </si>
  <si>
    <t>ORD11976</t>
  </si>
  <si>
    <t>REV21976</t>
  </si>
  <si>
    <t>CUST1930</t>
  </si>
  <si>
    <t>ORD11977</t>
  </si>
  <si>
    <t>REV21977</t>
  </si>
  <si>
    <t>CUST1122</t>
  </si>
  <si>
    <t>ORD11978</t>
  </si>
  <si>
    <t>REV21978</t>
  </si>
  <si>
    <t>ORD11979</t>
  </si>
  <si>
    <t>REV21979</t>
  </si>
  <si>
    <t>CUST1490</t>
  </si>
  <si>
    <t>ORD11980</t>
  </si>
  <si>
    <t>REV21980</t>
  </si>
  <si>
    <t>CUST5563</t>
  </si>
  <si>
    <t>ORD11981</t>
  </si>
  <si>
    <t>REV21981</t>
  </si>
  <si>
    <t>CUST1142</t>
  </si>
  <si>
    <t>Boyer</t>
  </si>
  <si>
    <t>ORD11982</t>
  </si>
  <si>
    <t>REV21982</t>
  </si>
  <si>
    <t>CUST1980</t>
  </si>
  <si>
    <t>ORD11983</t>
  </si>
  <si>
    <t>REV21983</t>
  </si>
  <si>
    <t>CUST4776</t>
  </si>
  <si>
    <t>ORD11984</t>
  </si>
  <si>
    <t>REV21984</t>
  </si>
  <si>
    <t>CUST4061</t>
  </si>
  <si>
    <t>ORD11985</t>
  </si>
  <si>
    <t>REV21985</t>
  </si>
  <si>
    <t>ORD11986</t>
  </si>
  <si>
    <t>REV21986</t>
  </si>
  <si>
    <t>ORD11987</t>
  </si>
  <si>
    <t>REV21987</t>
  </si>
  <si>
    <t>ORD11988</t>
  </si>
  <si>
    <t>REV21988</t>
  </si>
  <si>
    <t>CUST1488</t>
  </si>
  <si>
    <t>ORD11989</t>
  </si>
  <si>
    <t>REV21989</t>
  </si>
  <si>
    <t>CUST4324</t>
  </si>
  <si>
    <t>ORD11990</t>
  </si>
  <si>
    <t>REV21990</t>
  </si>
  <si>
    <t>CUST4412</t>
  </si>
  <si>
    <t>ORD11991</t>
  </si>
  <si>
    <t>REV21991</t>
  </si>
  <si>
    <t>CUST4083</t>
  </si>
  <si>
    <t>ORD11992</t>
  </si>
  <si>
    <t>REV21992</t>
  </si>
  <si>
    <t>CUST1261</t>
  </si>
  <si>
    <t>ORD11993</t>
  </si>
  <si>
    <t>REV21993</t>
  </si>
  <si>
    <t>ORD11994</t>
  </si>
  <si>
    <t>REV21994</t>
  </si>
  <si>
    <t>CUST3402</t>
  </si>
  <si>
    <t>ORD11995</t>
  </si>
  <si>
    <t>REV21995</t>
  </si>
  <si>
    <t>CUST3186</t>
  </si>
  <si>
    <t>ORD11996</t>
  </si>
  <si>
    <t>REV21996</t>
  </si>
  <si>
    <t>CUST3139</t>
  </si>
  <si>
    <t>ORD11997</t>
  </si>
  <si>
    <t>REV21997</t>
  </si>
  <si>
    <t>CUST2655</t>
  </si>
  <si>
    <t>ORD11998</t>
  </si>
  <si>
    <t>REV21998</t>
  </si>
  <si>
    <t>ORD11999</t>
  </si>
  <si>
    <t>REV21999</t>
  </si>
  <si>
    <t>CUST1285</t>
  </si>
  <si>
    <t>ORD12000</t>
  </si>
  <si>
    <t>REV22000</t>
  </si>
  <si>
    <t>CUST2415</t>
  </si>
  <si>
    <t>ORD12001</t>
  </si>
  <si>
    <t>REV22001</t>
  </si>
  <si>
    <t>CUST3012</t>
  </si>
  <si>
    <t>ORD12002</t>
  </si>
  <si>
    <t>REV22002</t>
  </si>
  <si>
    <t>CUST1729</t>
  </si>
  <si>
    <t>ORD12003</t>
  </si>
  <si>
    <t>REV22003</t>
  </si>
  <si>
    <t>CUST4452</t>
  </si>
  <si>
    <t>Mcguire</t>
  </si>
  <si>
    <t>ORD12004</t>
  </si>
  <si>
    <t>REV22004</t>
  </si>
  <si>
    <t>ORD12005</t>
  </si>
  <si>
    <t>REV22005</t>
  </si>
  <si>
    <t>ORD12006</t>
  </si>
  <si>
    <t>REV22006</t>
  </si>
  <si>
    <t>ORD12007</t>
  </si>
  <si>
    <t>REV22007</t>
  </si>
  <si>
    <t>CUST4213</t>
  </si>
  <si>
    <t>ORD12008</t>
  </si>
  <si>
    <t>REV22008</t>
  </si>
  <si>
    <t>CUST4454</t>
  </si>
  <si>
    <t>ORD12009</t>
  </si>
  <si>
    <t>REV22009</t>
  </si>
  <si>
    <t>CUST4122</t>
  </si>
  <si>
    <t>ORD12010</t>
  </si>
  <si>
    <t>REV22010</t>
  </si>
  <si>
    <t>CUST3866</t>
  </si>
  <si>
    <t>ORD12011</t>
  </si>
  <si>
    <t>REV22011</t>
  </si>
  <si>
    <t>CUST1862</t>
  </si>
  <si>
    <t>ORD12012</t>
  </si>
  <si>
    <t>REV22012</t>
  </si>
  <si>
    <t>CUST4820</t>
  </si>
  <si>
    <t>ORD12013</t>
  </si>
  <si>
    <t>REV22013</t>
  </si>
  <si>
    <t>CUST2215</t>
  </si>
  <si>
    <t>ORD12014</t>
  </si>
  <si>
    <t>REV22014</t>
  </si>
  <si>
    <t>CUST2344</t>
  </si>
  <si>
    <t>Shields</t>
  </si>
  <si>
    <t>ORD12015</t>
  </si>
  <si>
    <t>REV22015</t>
  </si>
  <si>
    <t>ORD12016</t>
  </si>
  <si>
    <t>REV22016</t>
  </si>
  <si>
    <t>CUST2334</t>
  </si>
  <si>
    <t>ORD12017</t>
  </si>
  <si>
    <t>REV22017</t>
  </si>
  <si>
    <t>CUST1964</t>
  </si>
  <si>
    <t>Yvonne</t>
  </si>
  <si>
    <t>ORD12018</t>
  </si>
  <si>
    <t>REV22018</t>
  </si>
  <si>
    <t>ORD12019</t>
  </si>
  <si>
    <t>REV22019</t>
  </si>
  <si>
    <t>CUST1594</t>
  </si>
  <si>
    <t>ORD12020</t>
  </si>
  <si>
    <t>REV22020</t>
  </si>
  <si>
    <t>CUST4479</t>
  </si>
  <si>
    <t>ORD12021</t>
  </si>
  <si>
    <t>REV22021</t>
  </si>
  <si>
    <t>ORD12022</t>
  </si>
  <si>
    <t>REV22022</t>
  </si>
  <si>
    <t>CUST1763</t>
  </si>
  <si>
    <t>ORD12023</t>
  </si>
  <si>
    <t>REV22023</t>
  </si>
  <si>
    <t>ORD12024</t>
  </si>
  <si>
    <t>REV22024</t>
  </si>
  <si>
    <t>CUST5391</t>
  </si>
  <si>
    <t>ORD12025</t>
  </si>
  <si>
    <t>REV22025</t>
  </si>
  <si>
    <t>CUST2938</t>
  </si>
  <si>
    <t>Caitlin</t>
  </si>
  <si>
    <t>Valentine</t>
  </si>
  <si>
    <t>ORD12026</t>
  </si>
  <si>
    <t>REV22026</t>
  </si>
  <si>
    <t>CUST3063</t>
  </si>
  <si>
    <t>Schmitt</t>
  </si>
  <si>
    <t>ORD12027</t>
  </si>
  <si>
    <t>REV22027</t>
  </si>
  <si>
    <t>CUST2202</t>
  </si>
  <si>
    <t>ORD12028</t>
  </si>
  <si>
    <t>REV22028</t>
  </si>
  <si>
    <t>CUST4494</t>
  </si>
  <si>
    <t>ORD12029</t>
  </si>
  <si>
    <t>REV22029</t>
  </si>
  <si>
    <t>CUST2304</t>
  </si>
  <si>
    <t>ORD12030</t>
  </si>
  <si>
    <t>REV22030</t>
  </si>
  <si>
    <t>CUST4139</t>
  </si>
  <si>
    <t>ORD12031</t>
  </si>
  <si>
    <t>REV22031</t>
  </si>
  <si>
    <t>CUST4447</t>
  </si>
  <si>
    <t>Sally</t>
  </si>
  <si>
    <t>ORD12032</t>
  </si>
  <si>
    <t>REV22032</t>
  </si>
  <si>
    <t>ORD12033</t>
  </si>
  <si>
    <t>REV22033</t>
  </si>
  <si>
    <t>CUST5579</t>
  </si>
  <si>
    <t>Keller</t>
  </si>
  <si>
    <t>ORD12034</t>
  </si>
  <si>
    <t>REV22034</t>
  </si>
  <si>
    <t>CUST1116</t>
  </si>
  <si>
    <t>Mendez</t>
  </si>
  <si>
    <t>ORD12035</t>
  </si>
  <si>
    <t>REV22035</t>
  </si>
  <si>
    <t>ORD12036</t>
  </si>
  <si>
    <t>REV22036</t>
  </si>
  <si>
    <t>CUST4234</t>
  </si>
  <si>
    <t>ORD12037</t>
  </si>
  <si>
    <t>REV22037</t>
  </si>
  <si>
    <t>CUST1586</t>
  </si>
  <si>
    <t>ORD12038</t>
  </si>
  <si>
    <t>REV22038</t>
  </si>
  <si>
    <t>ORD12039</t>
  </si>
  <si>
    <t>REV22039</t>
  </si>
  <si>
    <t>CUST1203</t>
  </si>
  <si>
    <t>ORD12040</t>
  </si>
  <si>
    <t>REV22040</t>
  </si>
  <si>
    <t>ORD12041</t>
  </si>
  <si>
    <t>REV22041</t>
  </si>
  <si>
    <t>CUST2278</t>
  </si>
  <si>
    <t>ORD12042</t>
  </si>
  <si>
    <t>REV22042</t>
  </si>
  <si>
    <t>CUST4019</t>
  </si>
  <si>
    <t>Shane</t>
  </si>
  <si>
    <t>ORD12043</t>
  </si>
  <si>
    <t>REV22043</t>
  </si>
  <si>
    <t>CUST1879</t>
  </si>
  <si>
    <t>ORD12044</t>
  </si>
  <si>
    <t>REV22044</t>
  </si>
  <si>
    <t>CUST1627</t>
  </si>
  <si>
    <t>ORD12045</t>
  </si>
  <si>
    <t>REV22045</t>
  </si>
  <si>
    <t>CUST2889</t>
  </si>
  <si>
    <t>ORD12046</t>
  </si>
  <si>
    <t>REV22046</t>
  </si>
  <si>
    <t>CUST4375</t>
  </si>
  <si>
    <t>ORD12047</t>
  </si>
  <si>
    <t>REV22047</t>
  </si>
  <si>
    <t>CUST5267</t>
  </si>
  <si>
    <t>ORD12048</t>
  </si>
  <si>
    <t>REV22048</t>
  </si>
  <si>
    <t>ORD12049</t>
  </si>
  <si>
    <t>REV22049</t>
  </si>
  <si>
    <t>ORD12050</t>
  </si>
  <si>
    <t>REV22050</t>
  </si>
  <si>
    <t>CUST4636</t>
  </si>
  <si>
    <t>ORD12051</t>
  </si>
  <si>
    <t>REV22051</t>
  </si>
  <si>
    <t>ORD12052</t>
  </si>
  <si>
    <t>REV22052</t>
  </si>
  <si>
    <t>CUST3668</t>
  </si>
  <si>
    <t>ORD12053</t>
  </si>
  <si>
    <t>REV22053</t>
  </si>
  <si>
    <t>CUST1898</t>
  </si>
  <si>
    <t>ORD12054</t>
  </si>
  <si>
    <t>REV22054</t>
  </si>
  <si>
    <t>ORD12055</t>
  </si>
  <si>
    <t>REV22055</t>
  </si>
  <si>
    <t>CUST3985</t>
  </si>
  <si>
    <t>ORD12056</t>
  </si>
  <si>
    <t>REV22056</t>
  </si>
  <si>
    <t>CUST4039</t>
  </si>
  <si>
    <t>ORD12057</t>
  </si>
  <si>
    <t>REV22057</t>
  </si>
  <si>
    <t>ORD12058</t>
  </si>
  <si>
    <t>REV22058</t>
  </si>
  <si>
    <t>CUST3462</t>
  </si>
  <si>
    <t>ORD12059</t>
  </si>
  <si>
    <t>REV22059</t>
  </si>
  <si>
    <t>CUST2187</t>
  </si>
  <si>
    <t>ORD12060</t>
  </si>
  <si>
    <t>REV22060</t>
  </si>
  <si>
    <t>CUST5697</t>
  </si>
  <si>
    <t>Melvin</t>
  </si>
  <si>
    <t>Stanley</t>
  </si>
  <si>
    <t>ORD12061</t>
  </si>
  <si>
    <t>REV22061</t>
  </si>
  <si>
    <t>ORD12062</t>
  </si>
  <si>
    <t>REV22062</t>
  </si>
  <si>
    <t>ORD12063</t>
  </si>
  <si>
    <t>REV22063</t>
  </si>
  <si>
    <t>CUST2635</t>
  </si>
  <si>
    <t>ORD12064</t>
  </si>
  <si>
    <t>REV22064</t>
  </si>
  <si>
    <t>ORD12065</t>
  </si>
  <si>
    <t>REV22065</t>
  </si>
  <si>
    <t>ORD12066</t>
  </si>
  <si>
    <t>REV22066</t>
  </si>
  <si>
    <t>CUST4588</t>
  </si>
  <si>
    <t>ORD12067</t>
  </si>
  <si>
    <t>REV22067</t>
  </si>
  <si>
    <t>CUST5163</t>
  </si>
  <si>
    <t>ORD12068</t>
  </si>
  <si>
    <t>REV22068</t>
  </si>
  <si>
    <t>CUST5694</t>
  </si>
  <si>
    <t>Gordon</t>
  </si>
  <si>
    <t>ORD12069</t>
  </si>
  <si>
    <t>REV22069</t>
  </si>
  <si>
    <t>CUST3393</t>
  </si>
  <si>
    <t>Hayley</t>
  </si>
  <si>
    <t>ORD12070</t>
  </si>
  <si>
    <t>REV22070</t>
  </si>
  <si>
    <t>ORD12071</t>
  </si>
  <si>
    <t>REV22071</t>
  </si>
  <si>
    <t>CUST5819</t>
  </si>
  <si>
    <t>ORD12072</t>
  </si>
  <si>
    <t>REV22072</t>
  </si>
  <si>
    <t>CUST2759</t>
  </si>
  <si>
    <t>ORD12073</t>
  </si>
  <si>
    <t>REV22073</t>
  </si>
  <si>
    <t>CUST2323</t>
  </si>
  <si>
    <t>Goodman</t>
  </si>
  <si>
    <t>ORD12074</t>
  </si>
  <si>
    <t>REV22074</t>
  </si>
  <si>
    <t>CUST3990</t>
  </si>
  <si>
    <t>Priscilla</t>
  </si>
  <si>
    <t>ORD12075</t>
  </si>
  <si>
    <t>REV22075</t>
  </si>
  <si>
    <t>ORD12076</t>
  </si>
  <si>
    <t>REV22076</t>
  </si>
  <si>
    <t>ORD12077</t>
  </si>
  <si>
    <t>REV22077</t>
  </si>
  <si>
    <t>ORD12078</t>
  </si>
  <si>
    <t>REV22078</t>
  </si>
  <si>
    <t>CUST5696</t>
  </si>
  <si>
    <t>ORD12079</t>
  </si>
  <si>
    <t>REV22079</t>
  </si>
  <si>
    <t>CUST2648</t>
  </si>
  <si>
    <t>ORD12080</t>
  </si>
  <si>
    <t>REV22080</t>
  </si>
  <si>
    <t>CUST4017</t>
  </si>
  <si>
    <t>ORD12081</t>
  </si>
  <si>
    <t>REV22081</t>
  </si>
  <si>
    <t>ORD12082</t>
  </si>
  <si>
    <t>REV22082</t>
  </si>
  <si>
    <t>CUST1924</t>
  </si>
  <si>
    <t>Bradford</t>
  </si>
  <si>
    <t>ORD12083</t>
  </si>
  <si>
    <t>REV22083</t>
  </si>
  <si>
    <t>CUST1667</t>
  </si>
  <si>
    <t>ORD12084</t>
  </si>
  <si>
    <t>REV22084</t>
  </si>
  <si>
    <t>CUST1198</t>
  </si>
  <si>
    <t>ORD12085</t>
  </si>
  <si>
    <t>REV22085</t>
  </si>
  <si>
    <t>CUST2077</t>
  </si>
  <si>
    <t>ORD12086</t>
  </si>
  <si>
    <t>REV22086</t>
  </si>
  <si>
    <t>CUST2420</t>
  </si>
  <si>
    <t>ORD12087</t>
  </si>
  <si>
    <t>REV22087</t>
  </si>
  <si>
    <t>ORD12088</t>
  </si>
  <si>
    <t>REV22088</t>
  </si>
  <si>
    <t>CUST4074</t>
  </si>
  <si>
    <t>ORD12089</t>
  </si>
  <si>
    <t>REV22089</t>
  </si>
  <si>
    <t>CUST1577</t>
  </si>
  <si>
    <t>ORD12090</t>
  </si>
  <si>
    <t>REV22090</t>
  </si>
  <si>
    <t>ORD12091</t>
  </si>
  <si>
    <t>REV22091</t>
  </si>
  <si>
    <t>CUST2475</t>
  </si>
  <si>
    <t>ORD12092</t>
  </si>
  <si>
    <t>REV22092</t>
  </si>
  <si>
    <t>CUST5328</t>
  </si>
  <si>
    <t>ORD12093</t>
  </si>
  <si>
    <t>REV22093</t>
  </si>
  <si>
    <t>CUST2256</t>
  </si>
  <si>
    <t>ORD12094</t>
  </si>
  <si>
    <t>REV22094</t>
  </si>
  <si>
    <t>CUST2243</t>
  </si>
  <si>
    <t>ORD12095</t>
  </si>
  <si>
    <t>REV22095</t>
  </si>
  <si>
    <t>ORD12096</t>
  </si>
  <si>
    <t>REV22096</t>
  </si>
  <si>
    <t>CUST2322</t>
  </si>
  <si>
    <t>ORD12097</t>
  </si>
  <si>
    <t>REV22097</t>
  </si>
  <si>
    <t>ORD12098</t>
  </si>
  <si>
    <t>REV22098</t>
  </si>
  <si>
    <t>CUST5082</t>
  </si>
  <si>
    <t>ORD12099</t>
  </si>
  <si>
    <t>REV22099</t>
  </si>
  <si>
    <t>CUST2378</t>
  </si>
  <si>
    <t>ORD12100</t>
  </si>
  <si>
    <t>REV22100</t>
  </si>
  <si>
    <t>CUST2110</t>
  </si>
  <si>
    <t>ORD12101</t>
  </si>
  <si>
    <t>REV22101</t>
  </si>
  <si>
    <t>ORD12102</t>
  </si>
  <si>
    <t>REV22102</t>
  </si>
  <si>
    <t>CUST5552</t>
  </si>
  <si>
    <t>ORD12103</t>
  </si>
  <si>
    <t>REV22103</t>
  </si>
  <si>
    <t>ORD12104</t>
  </si>
  <si>
    <t>REV22104</t>
  </si>
  <si>
    <t>ORD12105</t>
  </si>
  <si>
    <t>REV22105</t>
  </si>
  <si>
    <t>ORD12106</t>
  </si>
  <si>
    <t>REV22106</t>
  </si>
  <si>
    <t>CUST1248</t>
  </si>
  <si>
    <t>ORD12107</t>
  </si>
  <si>
    <t>REV22107</t>
  </si>
  <si>
    <t>ORD12108</t>
  </si>
  <si>
    <t>REV22108</t>
  </si>
  <si>
    <t>CUST5094</t>
  </si>
  <si>
    <t>Krista</t>
  </si>
  <si>
    <t>ORD12109</t>
  </si>
  <si>
    <t>REV22109</t>
  </si>
  <si>
    <t>ORD12110</t>
  </si>
  <si>
    <t>REV22110</t>
  </si>
  <si>
    <t>ORD12111</t>
  </si>
  <si>
    <t>REV22111</t>
  </si>
  <si>
    <t>CUST3592</t>
  </si>
  <si>
    <t>ORD12112</t>
  </si>
  <si>
    <t>REV22112</t>
  </si>
  <si>
    <t>ORD12113</t>
  </si>
  <si>
    <t>REV22113</t>
  </si>
  <si>
    <t>CUST2462</t>
  </si>
  <si>
    <t>ORD12114</t>
  </si>
  <si>
    <t>REV22114</t>
  </si>
  <si>
    <t>CUST5782</t>
  </si>
  <si>
    <t>ORD12115</t>
  </si>
  <si>
    <t>REV22115</t>
  </si>
  <si>
    <t>ORD12116</t>
  </si>
  <si>
    <t>REV22116</t>
  </si>
  <si>
    <t>CUST2385</t>
  </si>
  <si>
    <t>Cowan</t>
  </si>
  <si>
    <t>ORD12117</t>
  </si>
  <si>
    <t>REV22117</t>
  </si>
  <si>
    <t>ORD12118</t>
  </si>
  <si>
    <t>REV22118</t>
  </si>
  <si>
    <t>CUST4643</t>
  </si>
  <si>
    <t>ORD12119</t>
  </si>
  <si>
    <t>REV22119</t>
  </si>
  <si>
    <t>ORD12120</t>
  </si>
  <si>
    <t>REV22120</t>
  </si>
  <si>
    <t>ORD12121</t>
  </si>
  <si>
    <t>REV22121</t>
  </si>
  <si>
    <t>CUST1458</t>
  </si>
  <si>
    <t>Castaneda</t>
  </si>
  <si>
    <t>ORD12122</t>
  </si>
  <si>
    <t>REV22122</t>
  </si>
  <si>
    <t>CUST3286</t>
  </si>
  <si>
    <t>ORD12123</t>
  </si>
  <si>
    <t>REV22123</t>
  </si>
  <si>
    <t>CUST1741</t>
  </si>
  <si>
    <t>ORD12124</t>
  </si>
  <si>
    <t>REV22124</t>
  </si>
  <si>
    <t>ORD12125</t>
  </si>
  <si>
    <t>REV22125</t>
  </si>
  <si>
    <t>CUST3550</t>
  </si>
  <si>
    <t>ORD12126</t>
  </si>
  <si>
    <t>REV22126</t>
  </si>
  <si>
    <t>ORD12127</t>
  </si>
  <si>
    <t>REV22127</t>
  </si>
  <si>
    <t>CUST1357</t>
  </si>
  <si>
    <t>Padilla</t>
  </si>
  <si>
    <t>ORD12128</t>
  </si>
  <si>
    <t>REV22128</t>
  </si>
  <si>
    <t>CUST4896</t>
  </si>
  <si>
    <t>ORD12129</t>
  </si>
  <si>
    <t>REV22129</t>
  </si>
  <si>
    <t>CUST3016</t>
  </si>
  <si>
    <t>ORD12130</t>
  </si>
  <si>
    <t>REV22130</t>
  </si>
  <si>
    <t>ORD12131</t>
  </si>
  <si>
    <t>REV22131</t>
  </si>
  <si>
    <t>CUST4520</t>
  </si>
  <si>
    <t>ORD12132</t>
  </si>
  <si>
    <t>REV22132</t>
  </si>
  <si>
    <t>CUST3841</t>
  </si>
  <si>
    <t>ORD12133</t>
  </si>
  <si>
    <t>REV22133</t>
  </si>
  <si>
    <t>CUST5743</t>
  </si>
  <si>
    <t>ORD12134</t>
  </si>
  <si>
    <t>REV22134</t>
  </si>
  <si>
    <t>CUST2363</t>
  </si>
  <si>
    <t>ORD12135</t>
  </si>
  <si>
    <t>REV22135</t>
  </si>
  <si>
    <t>CUST2888</t>
  </si>
  <si>
    <t>ORD12136</t>
  </si>
  <si>
    <t>REV22136</t>
  </si>
  <si>
    <t>ORD12137</t>
  </si>
  <si>
    <t>REV22137</t>
  </si>
  <si>
    <t>ORD12138</t>
  </si>
  <si>
    <t>REV22138</t>
  </si>
  <si>
    <t>ORD12139</t>
  </si>
  <si>
    <t>REV22139</t>
  </si>
  <si>
    <t>CUST5398</t>
  </si>
  <si>
    <t>ORD12140</t>
  </si>
  <si>
    <t>REV22140</t>
  </si>
  <si>
    <t>ORD12141</t>
  </si>
  <si>
    <t>REV22141</t>
  </si>
  <si>
    <t>CUST4917</t>
  </si>
  <si>
    <t>ORD12142</t>
  </si>
  <si>
    <t>REV22142</t>
  </si>
  <si>
    <t>ORD12143</t>
  </si>
  <si>
    <t>REV22143</t>
  </si>
  <si>
    <t>ORD12144</t>
  </si>
  <si>
    <t>REV22144</t>
  </si>
  <si>
    <t>CUST3696</t>
  </si>
  <si>
    <t>ORD12145</t>
  </si>
  <si>
    <t>REV22145</t>
  </si>
  <si>
    <t>CUST1990</t>
  </si>
  <si>
    <t>ORD12146</t>
  </si>
  <si>
    <t>REV22146</t>
  </si>
  <si>
    <t>CUST1456</t>
  </si>
  <si>
    <t>ORD12147</t>
  </si>
  <si>
    <t>REV22147</t>
  </si>
  <si>
    <t>CUST4899</t>
  </si>
  <si>
    <t>ORD12148</t>
  </si>
  <si>
    <t>REV22148</t>
  </si>
  <si>
    <t>CUST1754</t>
  </si>
  <si>
    <t>ORD12149</t>
  </si>
  <si>
    <t>REV22149</t>
  </si>
  <si>
    <t>ORD12150</t>
  </si>
  <si>
    <t>REV22150</t>
  </si>
  <si>
    <t>CUST2340</t>
  </si>
  <si>
    <t>ORD12151</t>
  </si>
  <si>
    <t>REV22151</t>
  </si>
  <si>
    <t>ORD12152</t>
  </si>
  <si>
    <t>REV22152</t>
  </si>
  <si>
    <t>ORD12153</t>
  </si>
  <si>
    <t>REV22153</t>
  </si>
  <si>
    <t>CUST1000</t>
  </si>
  <si>
    <t>ORD12154</t>
  </si>
  <si>
    <t>REV22154</t>
  </si>
  <si>
    <t>ORD12155</t>
  </si>
  <si>
    <t>REV22155</t>
  </si>
  <si>
    <t>ORD12156</t>
  </si>
  <si>
    <t>REV22156</t>
  </si>
  <si>
    <t>ORD12157</t>
  </si>
  <si>
    <t>REV22157</t>
  </si>
  <si>
    <t>ORD12158</t>
  </si>
  <si>
    <t>REV22158</t>
  </si>
  <si>
    <t>CUST5206</t>
  </si>
  <si>
    <t>ORD12159</t>
  </si>
  <si>
    <t>REV22159</t>
  </si>
  <si>
    <t>CUST1243</t>
  </si>
  <si>
    <t>ORD12160</t>
  </si>
  <si>
    <t>REV22160</t>
  </si>
  <si>
    <t>CUST4837</t>
  </si>
  <si>
    <t>ORD12161</t>
  </si>
  <si>
    <t>REV22161</t>
  </si>
  <si>
    <t>CUST2424</t>
  </si>
  <si>
    <t>ORD12162</t>
  </si>
  <si>
    <t>REV22162</t>
  </si>
  <si>
    <t>CUST3135</t>
  </si>
  <si>
    <t>Brock</t>
  </si>
  <si>
    <t>ORD12163</t>
  </si>
  <si>
    <t>REV22163</t>
  </si>
  <si>
    <t>CUST4229</t>
  </si>
  <si>
    <t>ORD12164</t>
  </si>
  <si>
    <t>REV22164</t>
  </si>
  <si>
    <t>CUST3621</t>
  </si>
  <si>
    <t>Marvin</t>
  </si>
  <si>
    <t>Malone</t>
  </si>
  <si>
    <t>ORD12165</t>
  </si>
  <si>
    <t>REV22165</t>
  </si>
  <si>
    <t>CUST4024</t>
  </si>
  <si>
    <t>ORD12166</t>
  </si>
  <si>
    <t>REV22166</t>
  </si>
  <si>
    <t>CUST5361</t>
  </si>
  <si>
    <t>Casey</t>
  </si>
  <si>
    <t>ORD12167</t>
  </si>
  <si>
    <t>REV22167</t>
  </si>
  <si>
    <t>CUST4744</t>
  </si>
  <si>
    <t>Choi</t>
  </si>
  <si>
    <t>ORD12168</t>
  </si>
  <si>
    <t>REV22168</t>
  </si>
  <si>
    <t>ORD12169</t>
  </si>
  <si>
    <t>REV22169</t>
  </si>
  <si>
    <t>CUST1969</t>
  </si>
  <si>
    <t>ORD12170</t>
  </si>
  <si>
    <t>REV22170</t>
  </si>
  <si>
    <t>ORD12171</t>
  </si>
  <si>
    <t>REV22171</t>
  </si>
  <si>
    <t>ORD12172</t>
  </si>
  <si>
    <t>REV22172</t>
  </si>
  <si>
    <t>CUST3783</t>
  </si>
  <si>
    <t>ORD12173</t>
  </si>
  <si>
    <t>REV22173</t>
  </si>
  <si>
    <t>ORD12174</t>
  </si>
  <si>
    <t>REV22174</t>
  </si>
  <si>
    <t>CUST3050</t>
  </si>
  <si>
    <t>ORD12175</t>
  </si>
  <si>
    <t>REV22175</t>
  </si>
  <si>
    <t>CUST3242</t>
  </si>
  <si>
    <t>Grant</t>
  </si>
  <si>
    <t>ORD12176</t>
  </si>
  <si>
    <t>REV22176</t>
  </si>
  <si>
    <t>ORD12177</t>
  </si>
  <si>
    <t>REV22177</t>
  </si>
  <si>
    <t>ORD12178</t>
  </si>
  <si>
    <t>REV22178</t>
  </si>
  <si>
    <t>CUST4723</t>
  </si>
  <si>
    <t>ORD12179</t>
  </si>
  <si>
    <t>REV22179</t>
  </si>
  <si>
    <t>CUST1446</t>
  </si>
  <si>
    <t>Serrano</t>
  </si>
  <si>
    <t>ORD12180</t>
  </si>
  <si>
    <t>REV22180</t>
  </si>
  <si>
    <t>CUST2342</t>
  </si>
  <si>
    <t>ORD12181</t>
  </si>
  <si>
    <t>REV22181</t>
  </si>
  <si>
    <t>CUST4057</t>
  </si>
  <si>
    <t>Mariah</t>
  </si>
  <si>
    <t>ORD12182</t>
  </si>
  <si>
    <t>REV22182</t>
  </si>
  <si>
    <t>CUST3886</t>
  </si>
  <si>
    <t>ORD12183</t>
  </si>
  <si>
    <t>REV22183</t>
  </si>
  <si>
    <t>ORD12184</t>
  </si>
  <si>
    <t>REV22184</t>
  </si>
  <si>
    <t>CUST1053</t>
  </si>
  <si>
    <t>ORD12185</t>
  </si>
  <si>
    <t>REV22185</t>
  </si>
  <si>
    <t>CUST5520</t>
  </si>
  <si>
    <t>ORD12186</t>
  </si>
  <si>
    <t>REV22186</t>
  </si>
  <si>
    <t>CUST4552</t>
  </si>
  <si>
    <t>ORD12187</t>
  </si>
  <si>
    <t>REV22187</t>
  </si>
  <si>
    <t>ORD12188</t>
  </si>
  <si>
    <t>REV22188</t>
  </si>
  <si>
    <t>ORD12189</t>
  </si>
  <si>
    <t>REV22189</t>
  </si>
  <si>
    <t>ORD12190</t>
  </si>
  <si>
    <t>REV22190</t>
  </si>
  <si>
    <t>CUST1364</t>
  </si>
  <si>
    <t>ORD12191</t>
  </si>
  <si>
    <t>REV22191</t>
  </si>
  <si>
    <t>CUST2797</t>
  </si>
  <si>
    <t>ORD12192</t>
  </si>
  <si>
    <t>REV22192</t>
  </si>
  <si>
    <t>CUST1478</t>
  </si>
  <si>
    <t>ORD12193</t>
  </si>
  <si>
    <t>REV22193</t>
  </si>
  <si>
    <t>CUST4753</t>
  </si>
  <si>
    <t>ORD12194</t>
  </si>
  <si>
    <t>REV22194</t>
  </si>
  <si>
    <t>CUST4177</t>
  </si>
  <si>
    <t>ORD12195</t>
  </si>
  <si>
    <t>REV22195</t>
  </si>
  <si>
    <t>CUST5415</t>
  </si>
  <si>
    <t>ORD12196</t>
  </si>
  <si>
    <t>REV22196</t>
  </si>
  <si>
    <t>CUST1195</t>
  </si>
  <si>
    <t>ORD12197</t>
  </si>
  <si>
    <t>REV22197</t>
  </si>
  <si>
    <t>ORD12198</t>
  </si>
  <si>
    <t>REV22198</t>
  </si>
  <si>
    <t>CUST5763</t>
  </si>
  <si>
    <t>ORD12199</t>
  </si>
  <si>
    <t>REV22199</t>
  </si>
  <si>
    <t>CUST1392</t>
  </si>
  <si>
    <t>ORD12200</t>
  </si>
  <si>
    <t>REV22200</t>
  </si>
  <si>
    <t>CUST2851</t>
  </si>
  <si>
    <t>Decker</t>
  </si>
  <si>
    <t>ORD12201</t>
  </si>
  <si>
    <t>REV22201</t>
  </si>
  <si>
    <t>CUST4143</t>
  </si>
  <si>
    <t>ORD12202</t>
  </si>
  <si>
    <t>REV22202</t>
  </si>
  <si>
    <t>CUST2368</t>
  </si>
  <si>
    <t>ORD12203</t>
  </si>
  <si>
    <t>REV22203</t>
  </si>
  <si>
    <t>CUST5532</t>
  </si>
  <si>
    <t>ORD12204</t>
  </si>
  <si>
    <t>REV22204</t>
  </si>
  <si>
    <t>CUST1035</t>
  </si>
  <si>
    <t>ORD12205</t>
  </si>
  <si>
    <t>REV22205</t>
  </si>
  <si>
    <t>CUST4022</t>
  </si>
  <si>
    <t>ORD12206</t>
  </si>
  <si>
    <t>REV22206</t>
  </si>
  <si>
    <t>ORD12207</t>
  </si>
  <si>
    <t>REV22207</t>
  </si>
  <si>
    <t>ORD12208</t>
  </si>
  <si>
    <t>REV22208</t>
  </si>
  <si>
    <t>CUST3076</t>
  </si>
  <si>
    <t>ORD12209</t>
  </si>
  <si>
    <t>REV22209</t>
  </si>
  <si>
    <t>CUST4769</t>
  </si>
  <si>
    <t>ORD12210</t>
  </si>
  <si>
    <t>REV22210</t>
  </si>
  <si>
    <t>CUST1232</t>
  </si>
  <si>
    <t>ORD12211</t>
  </si>
  <si>
    <t>REV22211</t>
  </si>
  <si>
    <t>CUST5780</t>
  </si>
  <si>
    <t>Berry</t>
  </si>
  <si>
    <t>ORD12212</t>
  </si>
  <si>
    <t>REV22212</t>
  </si>
  <si>
    <t>ORD12213</t>
  </si>
  <si>
    <t>REV22213</t>
  </si>
  <si>
    <t>CUST1252</t>
  </si>
  <si>
    <t>ORD12214</t>
  </si>
  <si>
    <t>REV22214</t>
  </si>
  <si>
    <t>CUST4523</t>
  </si>
  <si>
    <t>ORD12215</t>
  </si>
  <si>
    <t>REV22215</t>
  </si>
  <si>
    <t>ORD12216</t>
  </si>
  <si>
    <t>REV22216</t>
  </si>
  <si>
    <t>CUST2325</t>
  </si>
  <si>
    <t>ORD12217</t>
  </si>
  <si>
    <t>REV22217</t>
  </si>
  <si>
    <t>CUST5316</t>
  </si>
  <si>
    <t>ORD12218</t>
  </si>
  <si>
    <t>REV22218</t>
  </si>
  <si>
    <t>CUST5114</t>
  </si>
  <si>
    <t>ORD12219</t>
  </si>
  <si>
    <t>REV22219</t>
  </si>
  <si>
    <t>ORD12220</t>
  </si>
  <si>
    <t>REV22220</t>
  </si>
  <si>
    <t>ORD12221</t>
  </si>
  <si>
    <t>REV22221</t>
  </si>
  <si>
    <t>ORD12222</t>
  </si>
  <si>
    <t>REV22222</t>
  </si>
  <si>
    <t>CUST4546</t>
  </si>
  <si>
    <t>ORD12223</t>
  </si>
  <si>
    <t>REV22223</t>
  </si>
  <si>
    <t>CUST3217</t>
  </si>
  <si>
    <t>ORD12224</t>
  </si>
  <si>
    <t>REV22224</t>
  </si>
  <si>
    <t>CUST3120</t>
  </si>
  <si>
    <t>ORD12225</t>
  </si>
  <si>
    <t>REV22225</t>
  </si>
  <si>
    <t>CUST3198</t>
  </si>
  <si>
    <t>ORD12226</t>
  </si>
  <si>
    <t>REV22226</t>
  </si>
  <si>
    <t>ORD12227</t>
  </si>
  <si>
    <t>REV22227</t>
  </si>
  <si>
    <t>ORD12228</t>
  </si>
  <si>
    <t>REV22228</t>
  </si>
  <si>
    <t>ORD12229</t>
  </si>
  <si>
    <t>REV22229</t>
  </si>
  <si>
    <t>CUST2754</t>
  </si>
  <si>
    <t>ORD12230</t>
  </si>
  <si>
    <t>REV22230</t>
  </si>
  <si>
    <t>ORD12231</t>
  </si>
  <si>
    <t>REV22231</t>
  </si>
  <si>
    <t>CUST3900</t>
  </si>
  <si>
    <t>ORD12232</t>
  </si>
  <si>
    <t>REV22232</t>
  </si>
  <si>
    <t>ORD12233</t>
  </si>
  <si>
    <t>REV22233</t>
  </si>
  <si>
    <t>ORD12234</t>
  </si>
  <si>
    <t>REV22234</t>
  </si>
  <si>
    <t>CUST1681</t>
  </si>
  <si>
    <t>ORD12235</t>
  </si>
  <si>
    <t>REV22235</t>
  </si>
  <si>
    <t>CUST1405</t>
  </si>
  <si>
    <t>ORD12236</t>
  </si>
  <si>
    <t>REV22236</t>
  </si>
  <si>
    <t>CUST5681</t>
  </si>
  <si>
    <t>ORD12237</t>
  </si>
  <si>
    <t>REV22237</t>
  </si>
  <si>
    <t>CUST3407</t>
  </si>
  <si>
    <t>ORD12238</t>
  </si>
  <si>
    <t>REV22238</t>
  </si>
  <si>
    <t>ORD12239</t>
  </si>
  <si>
    <t>REV22239</t>
  </si>
  <si>
    <t>CUST5485</t>
  </si>
  <si>
    <t>Wells</t>
  </si>
  <si>
    <t>ORD12240</t>
  </si>
  <si>
    <t>REV22240</t>
  </si>
  <si>
    <t>CUST4835</t>
  </si>
  <si>
    <t>ORD12241</t>
  </si>
  <si>
    <t>REV22241</t>
  </si>
  <si>
    <t>CUST3272</t>
  </si>
  <si>
    <t>ORD12242</t>
  </si>
  <si>
    <t>REV22242</t>
  </si>
  <si>
    <t>CUST2794</t>
  </si>
  <si>
    <t>ORD12243</t>
  </si>
  <si>
    <t>REV22243</t>
  </si>
  <si>
    <t>CUST2559</t>
  </si>
  <si>
    <t>ORD12244</t>
  </si>
  <si>
    <t>REV22244</t>
  </si>
  <si>
    <t>CUST4859</t>
  </si>
  <si>
    <t>ORD12245</t>
  </si>
  <si>
    <t>REV22245</t>
  </si>
  <si>
    <t>ORD12246</t>
  </si>
  <si>
    <t>REV22246</t>
  </si>
  <si>
    <t>ORD12247</t>
  </si>
  <si>
    <t>REV22247</t>
  </si>
  <si>
    <t>ORD12248</t>
  </si>
  <si>
    <t>REV22248</t>
  </si>
  <si>
    <t>CUST1538</t>
  </si>
  <si>
    <t>ORD12249</t>
  </si>
  <si>
    <t>REV22249</t>
  </si>
  <si>
    <t>CUST3288</t>
  </si>
  <si>
    <t>ORD12250</t>
  </si>
  <si>
    <t>REV22250</t>
  </si>
  <si>
    <t>ORD12251</t>
  </si>
  <si>
    <t>REV22251</t>
  </si>
  <si>
    <t>CUST5103</t>
  </si>
  <si>
    <t>ORD12252</t>
  </si>
  <si>
    <t>REV22252</t>
  </si>
  <si>
    <t>CUST4697</t>
  </si>
  <si>
    <t>ORD12253</t>
  </si>
  <si>
    <t>REV22253</t>
  </si>
  <si>
    <t>CUST1242</t>
  </si>
  <si>
    <t>ORD12254</t>
  </si>
  <si>
    <t>REV22254</t>
  </si>
  <si>
    <t>CUST5384</t>
  </si>
  <si>
    <t>ORD12255</t>
  </si>
  <si>
    <t>REV22255</t>
  </si>
  <si>
    <t>ORD12256</t>
  </si>
  <si>
    <t>REV22256</t>
  </si>
  <si>
    <t>CUST2731</t>
  </si>
  <si>
    <t>ORD12257</t>
  </si>
  <si>
    <t>REV22257</t>
  </si>
  <si>
    <t>ORD12258</t>
  </si>
  <si>
    <t>REV22258</t>
  </si>
  <si>
    <t>CUST2286</t>
  </si>
  <si>
    <t>ORD12259</t>
  </si>
  <si>
    <t>REV22259</t>
  </si>
  <si>
    <t>CUST1428</t>
  </si>
  <si>
    <t>ORD12260</t>
  </si>
  <si>
    <t>REV22260</t>
  </si>
  <si>
    <t>CUST3755</t>
  </si>
  <si>
    <t>ORD12261</t>
  </si>
  <si>
    <t>REV22261</t>
  </si>
  <si>
    <t>ORD12262</t>
  </si>
  <si>
    <t>REV22262</t>
  </si>
  <si>
    <t>ORD12263</t>
  </si>
  <si>
    <t>REV22263</t>
  </si>
  <si>
    <t>ORD12264</t>
  </si>
  <si>
    <t>REV22264</t>
  </si>
  <si>
    <t>CUST1416</t>
  </si>
  <si>
    <t>ORD12265</t>
  </si>
  <si>
    <t>REV22265</t>
  </si>
  <si>
    <t>ORD12266</t>
  </si>
  <si>
    <t>REV22266</t>
  </si>
  <si>
    <t>ORD12267</t>
  </si>
  <si>
    <t>REV22267</t>
  </si>
  <si>
    <t>ORD12268</t>
  </si>
  <si>
    <t>REV22268</t>
  </si>
  <si>
    <t>CUST3440</t>
  </si>
  <si>
    <t>ORD12269</t>
  </si>
  <si>
    <t>REV22269</t>
  </si>
  <si>
    <t>CUST1619</t>
  </si>
  <si>
    <t>ORD12270</t>
  </si>
  <si>
    <t>REV22270</t>
  </si>
  <si>
    <t>ORD12271</t>
  </si>
  <si>
    <t>REV22271</t>
  </si>
  <si>
    <t>CUST3937</t>
  </si>
  <si>
    <t>ORD12272</t>
  </si>
  <si>
    <t>REV22272</t>
  </si>
  <si>
    <t>CUST4997</t>
  </si>
  <si>
    <t>ORD12273</t>
  </si>
  <si>
    <t>REV22273</t>
  </si>
  <si>
    <t>CUST4323</t>
  </si>
  <si>
    <t>ORD12274</t>
  </si>
  <si>
    <t>REV22274</t>
  </si>
  <si>
    <t>CUST3166</t>
  </si>
  <si>
    <t>ORD12275</t>
  </si>
  <si>
    <t>REV22275</t>
  </si>
  <si>
    <t>ORD12276</t>
  </si>
  <si>
    <t>REV22276</t>
  </si>
  <si>
    <t>ORD12277</t>
  </si>
  <si>
    <t>REV22277</t>
  </si>
  <si>
    <t>ORD12278</t>
  </si>
  <si>
    <t>REV22278</t>
  </si>
  <si>
    <t>CUST4765</t>
  </si>
  <si>
    <t>Darryl</t>
  </si>
  <si>
    <t>ORD12279</t>
  </si>
  <si>
    <t>REV22279</t>
  </si>
  <si>
    <t>ORD12280</t>
  </si>
  <si>
    <t>REV22280</t>
  </si>
  <si>
    <t>CUST2586</t>
  </si>
  <si>
    <t>ORD12281</t>
  </si>
  <si>
    <t>REV22281</t>
  </si>
  <si>
    <t>CUST2745</t>
  </si>
  <si>
    <t>ORD12282</t>
  </si>
  <si>
    <t>REV22282</t>
  </si>
  <si>
    <t>ORD12283</t>
  </si>
  <si>
    <t>REV22283</t>
  </si>
  <si>
    <t>ORD12284</t>
  </si>
  <si>
    <t>REV22284</t>
  </si>
  <si>
    <t>ORD12285</t>
  </si>
  <si>
    <t>REV22285</t>
  </si>
  <si>
    <t>CUST1512</t>
  </si>
  <si>
    <t>ORD12286</t>
  </si>
  <si>
    <t>REV22286</t>
  </si>
  <si>
    <t>CUST2403</t>
  </si>
  <si>
    <t>Leonard</t>
  </si>
  <si>
    <t>ORD12287</t>
  </si>
  <si>
    <t>REV22287</t>
  </si>
  <si>
    <t>CUST5999</t>
  </si>
  <si>
    <t>ORD12288</t>
  </si>
  <si>
    <t>REV22288</t>
  </si>
  <si>
    <t>CUST2290</t>
  </si>
  <si>
    <t>ORD12289</t>
  </si>
  <si>
    <t>REV22289</t>
  </si>
  <si>
    <t>ORD12290</t>
  </si>
  <si>
    <t>REV22290</t>
  </si>
  <si>
    <t>CUST1120</t>
  </si>
  <si>
    <t>ORD12291</t>
  </si>
  <si>
    <t>REV22291</t>
  </si>
  <si>
    <t>CUST5153</t>
  </si>
  <si>
    <t>Natasha</t>
  </si>
  <si>
    <t>ORD12292</t>
  </si>
  <si>
    <t>REV22292</t>
  </si>
  <si>
    <t>ORD12293</t>
  </si>
  <si>
    <t>REV22293</t>
  </si>
  <si>
    <t>CUST2933</t>
  </si>
  <si>
    <t>ORD12294</t>
  </si>
  <si>
    <t>REV22294</t>
  </si>
  <si>
    <t>CUST1177</t>
  </si>
  <si>
    <t>ORD12295</t>
  </si>
  <si>
    <t>REV22295</t>
  </si>
  <si>
    <t>ORD12296</t>
  </si>
  <si>
    <t>REV22296</t>
  </si>
  <si>
    <t>ORD12297</t>
  </si>
  <si>
    <t>REV22297</t>
  </si>
  <si>
    <t>CUST1767</t>
  </si>
  <si>
    <t>ORD12298</t>
  </si>
  <si>
    <t>REV22298</t>
  </si>
  <si>
    <t>ORD12299</t>
  </si>
  <si>
    <t>REV22299</t>
  </si>
  <si>
    <t>CUST5842</t>
  </si>
  <si>
    <t>ORD12300</t>
  </si>
  <si>
    <t>REV22300</t>
  </si>
  <si>
    <t>CUST4983</t>
  </si>
  <si>
    <t>ORD12301</t>
  </si>
  <si>
    <t>REV22301</t>
  </si>
  <si>
    <t>CUST2012</t>
  </si>
  <si>
    <t>Wall</t>
  </si>
  <si>
    <t>ORD12302</t>
  </si>
  <si>
    <t>REV22302</t>
  </si>
  <si>
    <t>CUST1176</t>
  </si>
  <si>
    <t>ORD12303</t>
  </si>
  <si>
    <t>REV22303</t>
  </si>
  <si>
    <t>CUST1185</t>
  </si>
  <si>
    <t>Crystal</t>
  </si>
  <si>
    <t>ORD12304</t>
  </si>
  <si>
    <t>REV22304</t>
  </si>
  <si>
    <t>CUST3303</t>
  </si>
  <si>
    <t>ORD12305</t>
  </si>
  <si>
    <t>REV22305</t>
  </si>
  <si>
    <t>ORD12306</t>
  </si>
  <si>
    <t>REV22306</t>
  </si>
  <si>
    <t>CUST1618</t>
  </si>
  <si>
    <t>ORD12307</t>
  </si>
  <si>
    <t>REV22307</t>
  </si>
  <si>
    <t>ORD12308</t>
  </si>
  <si>
    <t>REV22308</t>
  </si>
  <si>
    <t>CUST1240</t>
  </si>
  <si>
    <t>ORD12309</t>
  </si>
  <si>
    <t>REV22309</t>
  </si>
  <si>
    <t>ORD12310</t>
  </si>
  <si>
    <t>REV22310</t>
  </si>
  <si>
    <t>CUST1459</t>
  </si>
  <si>
    <t>ORD12311</t>
  </si>
  <si>
    <t>REV22311</t>
  </si>
  <si>
    <t>ORD12312</t>
  </si>
  <si>
    <t>REV22312</t>
  </si>
  <si>
    <t>ORD12313</t>
  </si>
  <si>
    <t>REV22313</t>
  </si>
  <si>
    <t>CUST5753</t>
  </si>
  <si>
    <t>Connor</t>
  </si>
  <si>
    <t>ORD12314</t>
  </si>
  <si>
    <t>REV22314</t>
  </si>
  <si>
    <t>ORD12315</t>
  </si>
  <si>
    <t>REV22315</t>
  </si>
  <si>
    <t>CUST1406</t>
  </si>
  <si>
    <t>Sandoval</t>
  </si>
  <si>
    <t>ORD12316</t>
  </si>
  <si>
    <t>REV22316</t>
  </si>
  <si>
    <t>ORD12317</t>
  </si>
  <si>
    <t>REV22317</t>
  </si>
  <si>
    <t>ORD12318</t>
  </si>
  <si>
    <t>REV22318</t>
  </si>
  <si>
    <t>ORD12319</t>
  </si>
  <si>
    <t>REV22319</t>
  </si>
  <si>
    <t>CUST1938</t>
  </si>
  <si>
    <t>ORD12320</t>
  </si>
  <si>
    <t>REV22320</t>
  </si>
  <si>
    <t>CUST1049</t>
  </si>
  <si>
    <t>Cain</t>
  </si>
  <si>
    <t>ORD12321</t>
  </si>
  <si>
    <t>REV22321</t>
  </si>
  <si>
    <t>CUST4303</t>
  </si>
  <si>
    <t>Glover</t>
  </si>
  <si>
    <t>ORD12322</t>
  </si>
  <si>
    <t>REV22322</t>
  </si>
  <si>
    <t>ORD12323</t>
  </si>
  <si>
    <t>REV22323</t>
  </si>
  <si>
    <t>ORD12324</t>
  </si>
  <si>
    <t>REV22324</t>
  </si>
  <si>
    <t>ORD12325</t>
  </si>
  <si>
    <t>REV22325</t>
  </si>
  <si>
    <t>CUST2572</t>
  </si>
  <si>
    <t>ORD12326</t>
  </si>
  <si>
    <t>REV22326</t>
  </si>
  <si>
    <t>CUST5176</t>
  </si>
  <si>
    <t>ORD12327</t>
  </si>
  <si>
    <t>REV22327</t>
  </si>
  <si>
    <t>CUST3625</t>
  </si>
  <si>
    <t>Gardner</t>
  </si>
  <si>
    <t>ORD12328</t>
  </si>
  <si>
    <t>REV22328</t>
  </si>
  <si>
    <t>CUST3916</t>
  </si>
  <si>
    <t>ORD12329</t>
  </si>
  <si>
    <t>REV22329</t>
  </si>
  <si>
    <t>CUST2789</t>
  </si>
  <si>
    <t>ORD12330</t>
  </si>
  <si>
    <t>REV22330</t>
  </si>
  <si>
    <t>CUST3324</t>
  </si>
  <si>
    <t>ORD12331</t>
  </si>
  <si>
    <t>REV22331</t>
  </si>
  <si>
    <t>ORD12332</t>
  </si>
  <si>
    <t>REV22332</t>
  </si>
  <si>
    <t>ORD12333</t>
  </si>
  <si>
    <t>REV22333</t>
  </si>
  <si>
    <t>CUST5273</t>
  </si>
  <si>
    <t>ORD12334</t>
  </si>
  <si>
    <t>REV22334</t>
  </si>
  <si>
    <t>ORD12335</t>
  </si>
  <si>
    <t>REV22335</t>
  </si>
  <si>
    <t>CUST2835</t>
  </si>
  <si>
    <t>ORD12336</t>
  </si>
  <si>
    <t>REV22336</t>
  </si>
  <si>
    <t>CUST4209</t>
  </si>
  <si>
    <t>ORD12337</t>
  </si>
  <si>
    <t>REV22337</t>
  </si>
  <si>
    <t>CUST1156</t>
  </si>
  <si>
    <t>ORD12338</t>
  </si>
  <si>
    <t>REV22338</t>
  </si>
  <si>
    <t>CUST5998</t>
  </si>
  <si>
    <t>ORD12339</t>
  </si>
  <si>
    <t>REV22339</t>
  </si>
  <si>
    <t>ORD12340</t>
  </si>
  <si>
    <t>REV22340</t>
  </si>
  <si>
    <t>CUST4353</t>
  </si>
  <si>
    <t>Autumn</t>
  </si>
  <si>
    <t>ORD12341</t>
  </si>
  <si>
    <t>REV22341</t>
  </si>
  <si>
    <t>ORD12342</t>
  </si>
  <si>
    <t>REV22342</t>
  </si>
  <si>
    <t>CUST3354</t>
  </si>
  <si>
    <t>ORD12343</t>
  </si>
  <si>
    <t>REV22343</t>
  </si>
  <si>
    <t>CUST5086</t>
  </si>
  <si>
    <t>ORD12344</t>
  </si>
  <si>
    <t>REV22344</t>
  </si>
  <si>
    <t>CUST4693</t>
  </si>
  <si>
    <t>ORD12345</t>
  </si>
  <si>
    <t>REV22345</t>
  </si>
  <si>
    <t>CUST5194</t>
  </si>
  <si>
    <t>Schroeder</t>
  </si>
  <si>
    <t>ORD12346</t>
  </si>
  <si>
    <t>REV22346</t>
  </si>
  <si>
    <t>CUST2881</t>
  </si>
  <si>
    <t>ORD12347</t>
  </si>
  <si>
    <t>REV22347</t>
  </si>
  <si>
    <t>CUST1085</t>
  </si>
  <si>
    <t>Jensen</t>
  </si>
  <si>
    <t>ORD12348</t>
  </si>
  <si>
    <t>REV22348</t>
  </si>
  <si>
    <t>ORD12349</t>
  </si>
  <si>
    <t>REV22349</t>
  </si>
  <si>
    <t>CUST3647</t>
  </si>
  <si>
    <t>ORD12350</t>
  </si>
  <si>
    <t>REV22350</t>
  </si>
  <si>
    <t>ORD12351</t>
  </si>
  <si>
    <t>REV22351</t>
  </si>
  <si>
    <t>CUST2058</t>
  </si>
  <si>
    <t>Hensley</t>
  </si>
  <si>
    <t>ORD12352</t>
  </si>
  <si>
    <t>REV22352</t>
  </si>
  <si>
    <t>ORD12353</t>
  </si>
  <si>
    <t>REV22353</t>
  </si>
  <si>
    <t>CUST2326</t>
  </si>
  <si>
    <t>ORD12354</t>
  </si>
  <si>
    <t>REV22354</t>
  </si>
  <si>
    <t>ORD12355</t>
  </si>
  <si>
    <t>REV22355</t>
  </si>
  <si>
    <t>CUST2767</t>
  </si>
  <si>
    <t>ORD12356</t>
  </si>
  <si>
    <t>REV22356</t>
  </si>
  <si>
    <t>CUST5051</t>
  </si>
  <si>
    <t>ORD12357</t>
  </si>
  <si>
    <t>REV22357</t>
  </si>
  <si>
    <t>CUST2447</t>
  </si>
  <si>
    <t>ORD12358</t>
  </si>
  <si>
    <t>REV22358</t>
  </si>
  <si>
    <t>ORD12359</t>
  </si>
  <si>
    <t>REV22359</t>
  </si>
  <si>
    <t>CUST1489</t>
  </si>
  <si>
    <t>ORD12360</t>
  </si>
  <si>
    <t>REV22360</t>
  </si>
  <si>
    <t>ORD12361</t>
  </si>
  <si>
    <t>REV22361</t>
  </si>
  <si>
    <t>CUST4026</t>
  </si>
  <si>
    <t>ORD12362</t>
  </si>
  <si>
    <t>REV22362</t>
  </si>
  <si>
    <t>CUST3702</t>
  </si>
  <si>
    <t>ORD12363</t>
  </si>
  <si>
    <t>REV22363</t>
  </si>
  <si>
    <t>CUST1531</t>
  </si>
  <si>
    <t>Neil</t>
  </si>
  <si>
    <t>ORD12364</t>
  </si>
  <si>
    <t>REV22364</t>
  </si>
  <si>
    <t>ORD12365</t>
  </si>
  <si>
    <t>REV22365</t>
  </si>
  <si>
    <t>ORD12366</t>
  </si>
  <si>
    <t>REV22366</t>
  </si>
  <si>
    <t>CUST1208</t>
  </si>
  <si>
    <t>ORD12367</t>
  </si>
  <si>
    <t>REV22367</t>
  </si>
  <si>
    <t>CUST2668</t>
  </si>
  <si>
    <t>ORD12368</t>
  </si>
  <si>
    <t>REV22368</t>
  </si>
  <si>
    <t>ORD12369</t>
  </si>
  <si>
    <t>REV22369</t>
  </si>
  <si>
    <t>ORD12370</t>
  </si>
  <si>
    <t>REV22370</t>
  </si>
  <si>
    <t>ORD12371</t>
  </si>
  <si>
    <t>REV22371</t>
  </si>
  <si>
    <t>ORD12372</t>
  </si>
  <si>
    <t>REV22372</t>
  </si>
  <si>
    <t>ORD12373</t>
  </si>
  <si>
    <t>REV22373</t>
  </si>
  <si>
    <t>ORD12374</t>
  </si>
  <si>
    <t>REV22374</t>
  </si>
  <si>
    <t>ORD12375</t>
  </si>
  <si>
    <t>REV22375</t>
  </si>
  <si>
    <t>ORD12376</t>
  </si>
  <si>
    <t>REV22376</t>
  </si>
  <si>
    <t>CUST4428</t>
  </si>
  <si>
    <t>ORD12377</t>
  </si>
  <si>
    <t>REV22377</t>
  </si>
  <si>
    <t>CUST2824</t>
  </si>
  <si>
    <t>ORD12378</t>
  </si>
  <si>
    <t>REV22378</t>
  </si>
  <si>
    <t>CUST2540</t>
  </si>
  <si>
    <t>ORD12379</t>
  </si>
  <si>
    <t>REV22379</t>
  </si>
  <si>
    <t>CUST5298</t>
  </si>
  <si>
    <t>ORD12380</t>
  </si>
  <si>
    <t>REV22380</t>
  </si>
  <si>
    <t>CUST1576</t>
  </si>
  <si>
    <t>ORD12381</t>
  </si>
  <si>
    <t>REV22381</t>
  </si>
  <si>
    <t>ORD12382</t>
  </si>
  <si>
    <t>REV22382</t>
  </si>
  <si>
    <t>ORD12383</t>
  </si>
  <si>
    <t>REV22383</t>
  </si>
  <si>
    <t>ORD12384</t>
  </si>
  <si>
    <t>REV22384</t>
  </si>
  <si>
    <t>ORD12385</t>
  </si>
  <si>
    <t>REV22385</t>
  </si>
  <si>
    <t>ORD12386</t>
  </si>
  <si>
    <t>REV22386</t>
  </si>
  <si>
    <t>CUST5271</t>
  </si>
  <si>
    <t>ORD12387</t>
  </si>
  <si>
    <t>REV22387</t>
  </si>
  <si>
    <t>ORD12388</t>
  </si>
  <si>
    <t>REV22388</t>
  </si>
  <si>
    <t>CUST1700</t>
  </si>
  <si>
    <t>ORD12389</t>
  </si>
  <si>
    <t>REV22389</t>
  </si>
  <si>
    <t>ORD12390</t>
  </si>
  <si>
    <t>REV22390</t>
  </si>
  <si>
    <t>CUST1535</t>
  </si>
  <si>
    <t>ORD12391</t>
  </si>
  <si>
    <t>REV22391</t>
  </si>
  <si>
    <t>CUST3596</t>
  </si>
  <si>
    <t>Hayden</t>
  </si>
  <si>
    <t>ORD12392</t>
  </si>
  <si>
    <t>REV22392</t>
  </si>
  <si>
    <t>ORD12393</t>
  </si>
  <si>
    <t>REV22393</t>
  </si>
  <si>
    <t>CUST5587</t>
  </si>
  <si>
    <t>ORD12394</t>
  </si>
  <si>
    <t>REV22394</t>
  </si>
  <si>
    <t>CUST2916</t>
  </si>
  <si>
    <t>ORD12395</t>
  </si>
  <si>
    <t>REV22395</t>
  </si>
  <si>
    <t>CUST2843</t>
  </si>
  <si>
    <t>ORD12396</t>
  </si>
  <si>
    <t>REV22396</t>
  </si>
  <si>
    <t>ORD12397</t>
  </si>
  <si>
    <t>REV22397</t>
  </si>
  <si>
    <t>CUST3079</t>
  </si>
  <si>
    <t>ORD12398</t>
  </si>
  <si>
    <t>REV22398</t>
  </si>
  <si>
    <t>CUST1573</t>
  </si>
  <si>
    <t>ORD12399</t>
  </si>
  <si>
    <t>REV22399</t>
  </si>
  <si>
    <t>CUST1418</t>
  </si>
  <si>
    <t>ORD12400</t>
  </si>
  <si>
    <t>REV22400</t>
  </si>
  <si>
    <t>ORD12401</t>
  </si>
  <si>
    <t>REV22401</t>
  </si>
  <si>
    <t>CUST1622</t>
  </si>
  <si>
    <t>Wesley</t>
  </si>
  <si>
    <t>ORD12402</t>
  </si>
  <si>
    <t>REV22402</t>
  </si>
  <si>
    <t>ORD12403</t>
  </si>
  <si>
    <t>REV22403</t>
  </si>
  <si>
    <t>CUST5596</t>
  </si>
  <si>
    <t>ORD12404</t>
  </si>
  <si>
    <t>REV22404</t>
  </si>
  <si>
    <t>ORD12405</t>
  </si>
  <si>
    <t>REV22405</t>
  </si>
  <si>
    <t>ORD12406</t>
  </si>
  <si>
    <t>REV22406</t>
  </si>
  <si>
    <t>CUST3434</t>
  </si>
  <si>
    <t>ORD12407</t>
  </si>
  <si>
    <t>REV22407</t>
  </si>
  <si>
    <t>ORD12408</t>
  </si>
  <si>
    <t>REV22408</t>
  </si>
  <si>
    <t>CUST5514</t>
  </si>
  <si>
    <t>ORD12409</t>
  </si>
  <si>
    <t>REV22409</t>
  </si>
  <si>
    <t>CUST4144</t>
  </si>
  <si>
    <t>ORD12410</t>
  </si>
  <si>
    <t>REV22410</t>
  </si>
  <si>
    <t>ORD12411</t>
  </si>
  <si>
    <t>REV22411</t>
  </si>
  <si>
    <t>CUST3470</t>
  </si>
  <si>
    <t>Lambert</t>
  </si>
  <si>
    <t>ORD12412</t>
  </si>
  <si>
    <t>REV22412</t>
  </si>
  <si>
    <t>CUST3387</t>
  </si>
  <si>
    <t>ORD12413</t>
  </si>
  <si>
    <t>REV22413</t>
  </si>
  <si>
    <t>CUST1768</t>
  </si>
  <si>
    <t>Darren</t>
  </si>
  <si>
    <t>ORD12414</t>
  </si>
  <si>
    <t>REV22414</t>
  </si>
  <si>
    <t>ORD12415</t>
  </si>
  <si>
    <t>REV22415</t>
  </si>
  <si>
    <t>CUST5364</t>
  </si>
  <si>
    <t>ORD12416</t>
  </si>
  <si>
    <t>REV22416</t>
  </si>
  <si>
    <t>ORD12417</t>
  </si>
  <si>
    <t>REV22417</t>
  </si>
  <si>
    <t>ORD12418</t>
  </si>
  <si>
    <t>REV22418</t>
  </si>
  <si>
    <t>ORD12419</t>
  </si>
  <si>
    <t>REV22419</t>
  </si>
  <si>
    <t>ORD12420</t>
  </si>
  <si>
    <t>REV22420</t>
  </si>
  <si>
    <t>CUST2951</t>
  </si>
  <si>
    <t>Delgado</t>
  </si>
  <si>
    <t>ORD12421</t>
  </si>
  <si>
    <t>REV22421</t>
  </si>
  <si>
    <t>CUST3132</t>
  </si>
  <si>
    <t>Leach</t>
  </si>
  <si>
    <t>ORD12422</t>
  </si>
  <si>
    <t>REV22422</t>
  </si>
  <si>
    <t>CUST5472</t>
  </si>
  <si>
    <t>ORD12423</t>
  </si>
  <si>
    <t>REV22423</t>
  </si>
  <si>
    <t>ORD12424</t>
  </si>
  <si>
    <t>REV22424</t>
  </si>
  <si>
    <t>ORD12425</t>
  </si>
  <si>
    <t>REV22425</t>
  </si>
  <si>
    <t>ORD12426</t>
  </si>
  <si>
    <t>REV22426</t>
  </si>
  <si>
    <t>ORD12427</t>
  </si>
  <si>
    <t>REV22427</t>
  </si>
  <si>
    <t>CUST4013</t>
  </si>
  <si>
    <t>ORD12428</t>
  </si>
  <si>
    <t>REV22428</t>
  </si>
  <si>
    <t>ORD12429</t>
  </si>
  <si>
    <t>REV22429</t>
  </si>
  <si>
    <t>CUST2217</t>
  </si>
  <si>
    <t>Chung</t>
  </si>
  <si>
    <t>ORD12430</t>
  </si>
  <si>
    <t>REV22430</t>
  </si>
  <si>
    <t>CUST3164</t>
  </si>
  <si>
    <t>Spears</t>
  </si>
  <si>
    <t>ORD12431</t>
  </si>
  <si>
    <t>REV22431</t>
  </si>
  <si>
    <t>CUST3708</t>
  </si>
  <si>
    <t>Joan</t>
  </si>
  <si>
    <t>ORD12432</t>
  </si>
  <si>
    <t>REV22432</t>
  </si>
  <si>
    <t>ORD12433</t>
  </si>
  <si>
    <t>REV22433</t>
  </si>
  <si>
    <t>CUST5505</t>
  </si>
  <si>
    <t>ORD12434</t>
  </si>
  <si>
    <t>REV22434</t>
  </si>
  <si>
    <t>CUST2533</t>
  </si>
  <si>
    <t>ORD12435</t>
  </si>
  <si>
    <t>REV22435</t>
  </si>
  <si>
    <t>ORD12436</t>
  </si>
  <si>
    <t>REV22436</t>
  </si>
  <si>
    <t>CUST2293</t>
  </si>
  <si>
    <t>ORD12437</t>
  </si>
  <si>
    <t>REV22437</t>
  </si>
  <si>
    <t>CUST5408</t>
  </si>
  <si>
    <t>ORD12438</t>
  </si>
  <si>
    <t>REV22438</t>
  </si>
  <si>
    <t>CUST2401</t>
  </si>
  <si>
    <t>ORD12439</t>
  </si>
  <si>
    <t>REV22439</t>
  </si>
  <si>
    <t>ORD12440</t>
  </si>
  <si>
    <t>REV22440</t>
  </si>
  <si>
    <t>ORD12441</t>
  </si>
  <si>
    <t>REV22441</t>
  </si>
  <si>
    <t>CUST5873</t>
  </si>
  <si>
    <t>Mcclure</t>
  </si>
  <si>
    <t>ORD12442</t>
  </si>
  <si>
    <t>REV22442</t>
  </si>
  <si>
    <t>ORD12443</t>
  </si>
  <si>
    <t>REV22443</t>
  </si>
  <si>
    <t>CUST5097</t>
  </si>
  <si>
    <t>Lowe</t>
  </si>
  <si>
    <t>ORD12444</t>
  </si>
  <si>
    <t>REV22444</t>
  </si>
  <si>
    <t>CUST3330</t>
  </si>
  <si>
    <t>ORD12445</t>
  </si>
  <si>
    <t>REV22445</t>
  </si>
  <si>
    <t>ORD12446</t>
  </si>
  <si>
    <t>REV22446</t>
  </si>
  <si>
    <t>ORD12447</t>
  </si>
  <si>
    <t>REV22447</t>
  </si>
  <si>
    <t>ORD12448</t>
  </si>
  <si>
    <t>REV22448</t>
  </si>
  <si>
    <t>ORD12449</t>
  </si>
  <si>
    <t>REV22449</t>
  </si>
  <si>
    <t>ORD12450</t>
  </si>
  <si>
    <t>REV22450</t>
  </si>
  <si>
    <t>CUST3233</t>
  </si>
  <si>
    <t>Weeks</t>
  </si>
  <si>
    <t>ORD12451</t>
  </si>
  <si>
    <t>REV22451</t>
  </si>
  <si>
    <t>ORD12452</t>
  </si>
  <si>
    <t>REV22452</t>
  </si>
  <si>
    <t>CUST2766</t>
  </si>
  <si>
    <t>ORD12453</t>
  </si>
  <si>
    <t>REV22453</t>
  </si>
  <si>
    <t>CUST4834</t>
  </si>
  <si>
    <t>Carpenter</t>
  </si>
  <si>
    <t>ORD12454</t>
  </si>
  <si>
    <t>REV22454</t>
  </si>
  <si>
    <t>CUST2065</t>
  </si>
  <si>
    <t>ORD12455</t>
  </si>
  <si>
    <t>REV22455</t>
  </si>
  <si>
    <t>CUST2073</t>
  </si>
  <si>
    <t>ORD12456</t>
  </si>
  <si>
    <t>REV22456</t>
  </si>
  <si>
    <t>ORD12457</t>
  </si>
  <si>
    <t>REV22457</t>
  </si>
  <si>
    <t>CUST5612</t>
  </si>
  <si>
    <t>Maldonado</t>
  </si>
  <si>
    <t>ORD12458</t>
  </si>
  <si>
    <t>REV22458</t>
  </si>
  <si>
    <t>ORD12459</t>
  </si>
  <si>
    <t>REV22459</t>
  </si>
  <si>
    <t>ORD12460</t>
  </si>
  <si>
    <t>REV22460</t>
  </si>
  <si>
    <t>CUST4525</t>
  </si>
  <si>
    <t>Manuel</t>
  </si>
  <si>
    <t>ORD12461</t>
  </si>
  <si>
    <t>REV22461</t>
  </si>
  <si>
    <t>ORD12462</t>
  </si>
  <si>
    <t>REV22462</t>
  </si>
  <si>
    <t>ORD12463</t>
  </si>
  <si>
    <t>REV22463</t>
  </si>
  <si>
    <t>CUST4225</t>
  </si>
  <si>
    <t>ORD12464</t>
  </si>
  <si>
    <t>REV22464</t>
  </si>
  <si>
    <t>CUST1701</t>
  </si>
  <si>
    <t>ORD12465</t>
  </si>
  <si>
    <t>REV22465</t>
  </si>
  <si>
    <t>ORD12466</t>
  </si>
  <si>
    <t>REV22466</t>
  </si>
  <si>
    <t>CUST3887</t>
  </si>
  <si>
    <t>ORD12467</t>
  </si>
  <si>
    <t>REV22467</t>
  </si>
  <si>
    <t>CUST5342</t>
  </si>
  <si>
    <t>ORD12468</t>
  </si>
  <si>
    <t>REV22468</t>
  </si>
  <si>
    <t>CUST4493</t>
  </si>
  <si>
    <t>Arellano</t>
  </si>
  <si>
    <t>ORD12469</t>
  </si>
  <si>
    <t>REV22469</t>
  </si>
  <si>
    <t>ORD12470</t>
  </si>
  <si>
    <t>REV22470</t>
  </si>
  <si>
    <t>CUST3350</t>
  </si>
  <si>
    <t>ORD12471</t>
  </si>
  <si>
    <t>REV22471</t>
  </si>
  <si>
    <t>CUST4922</t>
  </si>
  <si>
    <t>ORD12472</t>
  </si>
  <si>
    <t>REV22472</t>
  </si>
  <si>
    <t>CUST2804</t>
  </si>
  <si>
    <t>Graves</t>
  </si>
  <si>
    <t>ORD12473</t>
  </si>
  <si>
    <t>REV22473</t>
  </si>
  <si>
    <t>ORD12474</t>
  </si>
  <si>
    <t>REV22474</t>
  </si>
  <si>
    <t>ORD12475</t>
  </si>
  <si>
    <t>REV22475</t>
  </si>
  <si>
    <t>ORD12476</t>
  </si>
  <si>
    <t>REV22476</t>
  </si>
  <si>
    <t>CUST2981</t>
  </si>
  <si>
    <t>ORD12477</t>
  </si>
  <si>
    <t>REV22477</t>
  </si>
  <si>
    <t>ORD12478</t>
  </si>
  <si>
    <t>REV22478</t>
  </si>
  <si>
    <t>CUST5902</t>
  </si>
  <si>
    <t>ORD12479</t>
  </si>
  <si>
    <t>REV22479</t>
  </si>
  <si>
    <t>CUST4903</t>
  </si>
  <si>
    <t>ORD12480</t>
  </si>
  <si>
    <t>REV22480</t>
  </si>
  <si>
    <t>CUST2417</t>
  </si>
  <si>
    <t>ORD12481</t>
  </si>
  <si>
    <t>REV22481</t>
  </si>
  <si>
    <t>ORD12482</t>
  </si>
  <si>
    <t>REV22482</t>
  </si>
  <si>
    <t>CUST5933</t>
  </si>
  <si>
    <t>Bautista</t>
  </si>
  <si>
    <t>ORD12483</t>
  </si>
  <si>
    <t>REV22483</t>
  </si>
  <si>
    <t>ORD12484</t>
  </si>
  <si>
    <t>REV22484</t>
  </si>
  <si>
    <t>CUST5234</t>
  </si>
  <si>
    <t>ORD12485</t>
  </si>
  <si>
    <t>REV22485</t>
  </si>
  <si>
    <t>ORD12486</t>
  </si>
  <si>
    <t>REV22486</t>
  </si>
  <si>
    <t>CUST3756</t>
  </si>
  <si>
    <t>Mayer</t>
  </si>
  <si>
    <t>ORD12487</t>
  </si>
  <si>
    <t>REV22487</t>
  </si>
  <si>
    <t>CUST2064</t>
  </si>
  <si>
    <t>ORD12488</t>
  </si>
  <si>
    <t>REV22488</t>
  </si>
  <si>
    <t>CUST4539</t>
  </si>
  <si>
    <t>Regina</t>
  </si>
  <si>
    <t>ORD12489</t>
  </si>
  <si>
    <t>REV22489</t>
  </si>
  <si>
    <t>ORD12490</t>
  </si>
  <si>
    <t>REV22490</t>
  </si>
  <si>
    <t>CUST3780</t>
  </si>
  <si>
    <t>ORD12491</t>
  </si>
  <si>
    <t>REV22491</t>
  </si>
  <si>
    <t>CUST4789</t>
  </si>
  <si>
    <t>ORD12492</t>
  </si>
  <si>
    <t>REV22492</t>
  </si>
  <si>
    <t>ORD12493</t>
  </si>
  <si>
    <t>REV22493</t>
  </si>
  <si>
    <t>CUST1401</t>
  </si>
  <si>
    <t>ORD12494</t>
  </si>
  <si>
    <t>REV22494</t>
  </si>
  <si>
    <t>ORD12495</t>
  </si>
  <si>
    <t>REV22495</t>
  </si>
  <si>
    <t>CUST2588</t>
  </si>
  <si>
    <t>ORD12496</t>
  </si>
  <si>
    <t>REV22496</t>
  </si>
  <si>
    <t>CUST3383</t>
  </si>
  <si>
    <t>ORD12497</t>
  </si>
  <si>
    <t>REV22497</t>
  </si>
  <si>
    <t>CUST2485</t>
  </si>
  <si>
    <t>Meredith</t>
  </si>
  <si>
    <t>ORD12498</t>
  </si>
  <si>
    <t>REV22498</t>
  </si>
  <si>
    <t>CUST2877</t>
  </si>
  <si>
    <t>ORD12499</t>
  </si>
  <si>
    <t>REV22499</t>
  </si>
  <si>
    <t>Sum of quantity</t>
  </si>
  <si>
    <t>Sum of unit_price</t>
  </si>
  <si>
    <t>Sum of rating</t>
  </si>
  <si>
    <t>Row Labels</t>
  </si>
  <si>
    <t>Grand Total</t>
  </si>
  <si>
    <t>Column Labels</t>
  </si>
  <si>
    <t>(All)</t>
  </si>
  <si>
    <t>2025</t>
  </si>
  <si>
    <t>VLOOKUP</t>
  </si>
  <si>
    <t>CUSTOMER_ID</t>
  </si>
  <si>
    <t>FIRST_NAME</t>
  </si>
  <si>
    <t>AGE_GROUP</t>
  </si>
  <si>
    <t>UNIT_PRICE</t>
  </si>
  <si>
    <t>HLOOKUP</t>
  </si>
  <si>
    <t>XLOOKUP</t>
  </si>
  <si>
    <t>Count of Years (order_date)</t>
  </si>
  <si>
    <t xml:space="preserve">SUM </t>
  </si>
  <si>
    <t>AVERAGE</t>
  </si>
  <si>
    <t>COUNT</t>
  </si>
  <si>
    <t>MAX</t>
  </si>
  <si>
    <t>MIN</t>
  </si>
  <si>
    <t>SUBTOTAL</t>
  </si>
  <si>
    <t>STDEV</t>
  </si>
  <si>
    <t>VAR</t>
  </si>
  <si>
    <t>VARP(POPULATION)</t>
  </si>
  <si>
    <t>COUNTRY</t>
  </si>
  <si>
    <t>GET PIVOT TABLE</t>
  </si>
  <si>
    <t>INDEX</t>
  </si>
  <si>
    <t>MATCH</t>
  </si>
  <si>
    <t>SUMIFS</t>
  </si>
  <si>
    <t>IFERROR</t>
  </si>
  <si>
    <t>ISERROR</t>
  </si>
  <si>
    <t>ISBLANK</t>
  </si>
  <si>
    <t>WHAT-IF ANALYSIS</t>
  </si>
  <si>
    <t>UNIT PRICE</t>
  </si>
  <si>
    <t>QTY</t>
  </si>
  <si>
    <t>TOTAL REVENUE</t>
  </si>
  <si>
    <t>PROFIT</t>
  </si>
  <si>
    <t>GROSS MARGIN</t>
  </si>
  <si>
    <t>NET PROFIT</t>
  </si>
  <si>
    <t>Per Unit Cost</t>
  </si>
  <si>
    <t>CHANGING QTY FOR GETING PROFIT CHANGE
Modified by Soundharya, Abirami (A.) on 11/24/2025</t>
  </si>
  <si>
    <t>CHANGING QTY FOR PROFT</t>
  </si>
  <si>
    <t>CHANGING QTY FOR PROFT CHANGE</t>
  </si>
  <si>
    <t>Scenario Summary</t>
  </si>
  <si>
    <t>Changing Cells:</t>
  </si>
  <si>
    <t>Result Cells:</t>
  </si>
  <si>
    <t>Notes:  Current Values column represents values of changing cells at</t>
  </si>
  <si>
    <t>time Scenario Summary Report was created.  Changing cells for each</t>
  </si>
  <si>
    <t>scenario are highlighted in gray.</t>
  </si>
  <si>
    <t>Total Sales</t>
  </si>
  <si>
    <t>Average Sales</t>
  </si>
  <si>
    <t>Count of Qty</t>
  </si>
  <si>
    <t>Max value of unit price</t>
  </si>
  <si>
    <t>Min value of Qty</t>
  </si>
  <si>
    <t>GOAL SEEK</t>
  </si>
  <si>
    <t>AFTER APPLYING GOAL SEEK</t>
  </si>
  <si>
    <t>TOTAL SALES ADJUSTED
 TO FIND OUT THE QUANTITY</t>
  </si>
  <si>
    <t>Count of rating</t>
  </si>
  <si>
    <t>2022</t>
  </si>
  <si>
    <t>2023</t>
  </si>
  <si>
    <t>2024</t>
  </si>
  <si>
    <t>Key Insights: Year-wise and Payment Method</t>
  </si>
  <si>
    <t>The analysis reveals a strong growth period powered by digital payments, while Cash on Delivery (COD) has recently stalled.</t>
  </si>
  <si>
    <t>1. Year-Wise Revenue Trend</t>
  </si>
  <si>
    <t>Year</t>
  </si>
  <si>
    <t>Total Price Sum (Proxy for Sales)</t>
  </si>
  <si>
    <t>2. Payment Method Distribution</t>
  </si>
  <si>
    <t>Payment Method</t>
  </si>
  <si>
    <t>Total Price Sum</t>
  </si>
  <si>
    <t>Recommendations</t>
  </si>
  <si>
    <t>1. Payment Strategy: Drive Digital Adoption</t>
  </si>
  <si>
    <t>Future Planning (Year-wise)</t>
  </si>
  <si>
    <t>Operational Focus: Mitigate COD Risk</t>
  </si>
  <si>
    <t>Implement strict order verification (e.g., confirmation calls) for large COD orders.</t>
  </si>
  <si>
    <t>Ensure delivery times are reliable to minimize last-minute rejections</t>
  </si>
  <si>
    <t>Strong Growth to 2024: The business saw consistent and strong growth from 2022 to a peak in 2024. 
This confirms successful scaling and market acceptance during this period.</t>
  </si>
  <si>
    <t>2025 Data: The lower figure for 2025 likely reflects incomplete data for the current year.</t>
  </si>
  <si>
    <t xml:space="preserve">Digital Dominance: PayPal and Credit Card are the clear preferred methods, generating the highest total volume.
</t>
  </si>
  <si>
    <t xml:space="preserve">Essential COD Segment: Cash on Delivery (COD) remains a major channel, 
</t>
  </si>
  <si>
    <t>Incentivize Digital: Since Digital Payments are driving all new growth, 
introduce targeted incentives (e.g., small discounts, points, free express shipping) 
for first-time or repeat customers who switch from COD to Credit Card or PayPal.</t>
  </si>
  <si>
    <t>Optimize PayPal Experience: Given PayPal's slight lead, ensure its integration is flawless 
and promote it heavily, 
especially in countries where it is the dominant third-party wallet.</t>
  </si>
  <si>
    <t>Analyze COD Barriers: Investigate why COD is stagnating. Are local COD fees increasing? 
Are digital payment adoption rates rising faster in your core markets? 
Use this insight to inform your geographic marketing mix.</t>
  </si>
  <si>
    <t>Prioritize COD Risk Reduction: The previously identified high return/cancellation rate 
is often most severe with COD orders. 
Since the COD segment is not growing, 
focus efforts on reducing the failure rate rather than chasing more COD volume.</t>
  </si>
  <si>
    <t>Resource Allocation: Allocate resources disproportionately to digital marketing and high-quality
 product sourcing, as these factors seem directly linked to the most successful segment of the business 
(high-AOV digital customers in the rapidly growing years of 2023 and 2024).</t>
  </si>
  <si>
    <t>Quantity Breakdown</t>
  </si>
  <si>
    <t>Actual Quantity</t>
  </si>
  <si>
    <t>A</t>
  </si>
  <si>
    <t>B</t>
  </si>
  <si>
    <t>C</t>
  </si>
  <si>
    <t>Customer Name</t>
  </si>
  <si>
    <t>Amy Johnson</t>
  </si>
  <si>
    <t>Audrey Osborne</t>
  </si>
  <si>
    <t>Ronnie Mcbride</t>
  </si>
  <si>
    <t>Danielle Jenkins</t>
  </si>
  <si>
    <t>Amanda Martinez</t>
  </si>
  <si>
    <t>Todd Dixon</t>
  </si>
  <si>
    <t>Lawrence Hines</t>
  </si>
  <si>
    <t>Kimberly Stevenson</t>
  </si>
  <si>
    <t>Derrick Turner</t>
  </si>
  <si>
    <t>Catherine Villegas</t>
  </si>
  <si>
    <t>Tyler Martin</t>
  </si>
  <si>
    <t>Zachary Johnston</t>
  </si>
  <si>
    <t>Jon Flynn</t>
  </si>
  <si>
    <t>Jason Larson</t>
  </si>
  <si>
    <t>Joshua Lewis</t>
  </si>
  <si>
    <t>Erica Oliver</t>
  </si>
  <si>
    <t>Christopher White</t>
  </si>
  <si>
    <t>Spencer Foster</t>
  </si>
  <si>
    <t>Jennifer Baxter</t>
  </si>
  <si>
    <t>Mary Guzman</t>
  </si>
  <si>
    <t>Michelle Vargas</t>
  </si>
  <si>
    <t>Anna Wyatt</t>
  </si>
  <si>
    <t>Cindy Day</t>
  </si>
  <si>
    <t>Daniel Gray</t>
  </si>
  <si>
    <t>Susan Torres</t>
  </si>
  <si>
    <t>Kenneth Garner</t>
  </si>
  <si>
    <t>Robert Sanchez</t>
  </si>
  <si>
    <t>Vickie Brown</t>
  </si>
  <si>
    <t>Kelly Weber</t>
  </si>
  <si>
    <t>Alison Curtis</t>
  </si>
  <si>
    <t>Jessica Harris</t>
  </si>
  <si>
    <t>Shelby Sutton</t>
  </si>
  <si>
    <t>Barbara Hansen</t>
  </si>
  <si>
    <t>Richard Bell</t>
  </si>
  <si>
    <t>Joshua Graham</t>
  </si>
  <si>
    <t>Christy Davis</t>
  </si>
  <si>
    <t>Anthony Best</t>
  </si>
  <si>
    <t>Edward Molina</t>
  </si>
  <si>
    <t>Randy Johnson</t>
  </si>
  <si>
    <t>Joseph Frye</t>
  </si>
  <si>
    <t>Michael Thomas</t>
  </si>
  <si>
    <t>Mitchell Rogers</t>
  </si>
  <si>
    <t>Christopher Fernandez</t>
  </si>
  <si>
    <t>Travis Proctor</t>
  </si>
  <si>
    <t>Maria Moore</t>
  </si>
  <si>
    <t>Sum of qty</t>
  </si>
  <si>
    <t>Average of sales</t>
  </si>
  <si>
    <t>Sum of qty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</si>
</sst>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0"/>
      <color theme="1"/>
      <name val="Arial"/>
      <family val="2"/>
    </font>
    <font>
      <sz val="10"/>
      <color theme="1"/>
      <name val="Arial"/>
      <family val="2"/>
    </font>
    <font>
      <sz val="18"/>
      <color theme="3"/>
      <name val="Trebuchet MS"/>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0006"/>
      <name val="Arial"/>
      <family val="2"/>
    </font>
    <font>
      <sz val="10"/>
      <color rgb="FF9C57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b/>
      <sz val="10"/>
      <color theme="1"/>
      <name val="Arial"/>
      <family val="2"/>
    </font>
    <font>
      <sz val="10"/>
      <color theme="0"/>
      <name val="Arial"/>
      <family val="2"/>
    </font>
    <font>
      <sz val="12"/>
      <color theme="1"/>
      <name val="Times New Roman"/>
      <family val="1"/>
    </font>
    <font>
      <b/>
      <i/>
      <sz val="14"/>
      <color theme="0"/>
      <name val="Times New Roman"/>
      <family val="1"/>
    </font>
    <font>
      <sz val="11"/>
      <color theme="1"/>
      <name val="Times New Roman"/>
      <family val="1"/>
    </font>
    <font>
      <b/>
      <i/>
      <sz val="11"/>
      <color theme="0"/>
      <name val="Times New Roman"/>
      <family val="1"/>
    </font>
    <font>
      <b/>
      <i/>
      <sz val="11"/>
      <color theme="1"/>
      <name val="Times New Roman"/>
      <family val="1"/>
    </font>
    <font>
      <b/>
      <sz val="11"/>
      <color theme="1"/>
      <name val="Times New Roman"/>
      <family val="1"/>
    </font>
    <font>
      <b/>
      <sz val="11"/>
      <color theme="0"/>
      <name val="Times New Roman"/>
      <family val="1"/>
    </font>
    <font>
      <b/>
      <i/>
      <sz val="10"/>
      <color theme="1"/>
      <name val="Arial"/>
      <family val="2"/>
    </font>
    <font>
      <b/>
      <sz val="11"/>
      <color indexed="9"/>
      <name val="Arial"/>
      <family val="2"/>
    </font>
    <font>
      <b/>
      <sz val="10"/>
      <color indexed="8"/>
      <name val="Arial"/>
      <family val="2"/>
    </font>
    <font>
      <b/>
      <sz val="10"/>
      <color indexed="18"/>
      <name val="Arial"/>
      <family val="2"/>
    </font>
    <font>
      <sz val="9"/>
      <color indexed="9"/>
      <name val="Arial"/>
      <family val="2"/>
    </font>
    <font>
      <sz val="8"/>
      <color theme="1"/>
      <name val="Arial"/>
      <family val="2"/>
    </font>
    <font>
      <sz val="10"/>
      <color rgb="FF000000"/>
      <name val="Arial"/>
      <family val="2"/>
    </font>
    <font>
      <b/>
      <i/>
      <sz val="8"/>
      <color theme="1"/>
      <name val="Arial"/>
      <family val="2"/>
    </font>
    <font>
      <sz val="11"/>
      <color rgb="FF1F1F1F"/>
      <name val="Times New Roman"/>
      <family val="1"/>
    </font>
    <font>
      <b/>
      <sz val="11"/>
      <color rgb="FF1F1F1F"/>
      <name val="Times New Roman"/>
      <family val="1"/>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theme="9" tint="0.79998168889431442"/>
        <bgColor theme="9" tint="0.79998168889431442"/>
      </patternFill>
    </fill>
    <fill>
      <patternFill patternType="solid">
        <fgColor theme="9" tint="-0.249977111117893"/>
        <bgColor indexed="64"/>
      </patternFill>
    </fill>
    <fill>
      <patternFill patternType="solid">
        <fgColor theme="0"/>
        <bgColor theme="9"/>
      </patternFill>
    </fill>
    <fill>
      <patternFill patternType="solid">
        <fgColor theme="0"/>
        <bgColor theme="9" tint="0.79998168889431442"/>
      </patternFill>
    </fill>
    <fill>
      <patternFill patternType="solid">
        <fgColor theme="0"/>
        <bgColor indexed="64"/>
      </patternFill>
    </fill>
    <fill>
      <patternFill patternType="solid">
        <fgColor theme="9" tint="0.39997558519241921"/>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
      <patternFill patternType="solid">
        <fgColor theme="9" tint="0.39994506668294322"/>
        <bgColor indexed="64"/>
      </patternFill>
    </fill>
    <fill>
      <patternFill patternType="solid">
        <fgColor theme="5" tint="0.39997558519241921"/>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rgb="FF000000"/>
      </left>
      <right style="medium">
        <color rgb="FF000000"/>
      </right>
      <top style="medium">
        <color rgb="FF000000"/>
      </top>
      <bottom style="medium">
        <color rgb="FF000000"/>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4">
    <xf numFmtId="0" fontId="0" fillId="0" borderId="0" xfId="0"/>
    <xf numFmtId="0" fontId="0" fillId="0" borderId="0" xfId="0" pivotButton="1"/>
    <xf numFmtId="0" fontId="0" fillId="0" borderId="0" xfId="0" applyAlignment="1">
      <alignment horizontal="left"/>
    </xf>
    <xf numFmtId="0" fontId="19" fillId="33" borderId="10" xfId="0" applyFont="1" applyFill="1" applyBorder="1"/>
    <xf numFmtId="0" fontId="19" fillId="33" borderId="11" xfId="0" applyFont="1" applyFill="1" applyBorder="1"/>
    <xf numFmtId="0" fontId="19" fillId="33" borderId="12" xfId="0" applyFont="1" applyFill="1" applyBorder="1"/>
    <xf numFmtId="0" fontId="18" fillId="34" borderId="10" xfId="0" applyFont="1" applyFill="1" applyBorder="1"/>
    <xf numFmtId="0" fontId="18" fillId="34" borderId="11" xfId="0" applyFont="1" applyFill="1" applyBorder="1"/>
    <xf numFmtId="14" fontId="18" fillId="34" borderId="11" xfId="0" applyNumberFormat="1" applyFont="1" applyFill="1" applyBorder="1"/>
    <xf numFmtId="14" fontId="18" fillId="34" borderId="12" xfId="0" applyNumberFormat="1" applyFont="1" applyFill="1" applyBorder="1"/>
    <xf numFmtId="0" fontId="18" fillId="0" borderId="10" xfId="0" applyFont="1" applyBorder="1"/>
    <xf numFmtId="0" fontId="18" fillId="0" borderId="11" xfId="0" applyFont="1" applyBorder="1"/>
    <xf numFmtId="14" fontId="18" fillId="0" borderId="11" xfId="0" applyNumberFormat="1" applyFont="1" applyBorder="1"/>
    <xf numFmtId="14" fontId="18" fillId="0" borderId="12" xfId="0" applyNumberFormat="1" applyFont="1" applyBorder="1"/>
    <xf numFmtId="0" fontId="13" fillId="35" borderId="0" xfId="0" applyFont="1" applyFill="1"/>
    <xf numFmtId="0" fontId="20" fillId="0" borderId="0" xfId="0" applyFont="1" applyAlignment="1">
      <alignment horizontal="left" vertical="top"/>
    </xf>
    <xf numFmtId="0" fontId="21" fillId="33" borderId="13" xfId="0" applyFont="1" applyFill="1" applyBorder="1" applyAlignment="1">
      <alignment horizontal="left" vertical="top"/>
    </xf>
    <xf numFmtId="0" fontId="20" fillId="0" borderId="13" xfId="0" applyFont="1" applyBorder="1" applyAlignment="1">
      <alignment horizontal="left" vertical="top"/>
    </xf>
    <xf numFmtId="0" fontId="20" fillId="37" borderId="13" xfId="0" applyFont="1" applyFill="1" applyBorder="1" applyAlignment="1">
      <alignment horizontal="left" vertical="top"/>
    </xf>
    <xf numFmtId="0" fontId="20" fillId="38" borderId="13" xfId="0" applyFont="1" applyFill="1" applyBorder="1" applyAlignment="1">
      <alignment horizontal="left" vertical="top"/>
    </xf>
    <xf numFmtId="14" fontId="20" fillId="37" borderId="13" xfId="0" applyNumberFormat="1" applyFont="1" applyFill="1" applyBorder="1" applyAlignment="1">
      <alignment horizontal="left" vertical="top"/>
    </xf>
    <xf numFmtId="14" fontId="20" fillId="38" borderId="13" xfId="0" applyNumberFormat="1" applyFont="1" applyFill="1" applyBorder="1" applyAlignment="1">
      <alignment horizontal="left" vertical="top"/>
    </xf>
    <xf numFmtId="0" fontId="22" fillId="36" borderId="13" xfId="0" applyFont="1" applyFill="1" applyBorder="1" applyAlignment="1">
      <alignment horizontal="center" vertical="top"/>
    </xf>
    <xf numFmtId="0" fontId="21" fillId="33" borderId="13" xfId="0" applyFont="1" applyFill="1" applyBorder="1" applyAlignment="1">
      <alignment horizontal="left"/>
    </xf>
    <xf numFmtId="0" fontId="24" fillId="35" borderId="0" xfId="0" applyFont="1" applyFill="1" applyAlignment="1">
      <alignment horizontal="left" vertical="top"/>
    </xf>
    <xf numFmtId="0" fontId="23" fillId="0" borderId="0" xfId="0" applyFont="1" applyAlignment="1">
      <alignment horizontal="left" vertical="top"/>
    </xf>
    <xf numFmtId="0" fontId="20" fillId="0" borderId="0" xfId="0" applyFont="1"/>
    <xf numFmtId="0" fontId="13" fillId="33" borderId="0" xfId="0" applyFont="1" applyFill="1"/>
    <xf numFmtId="0" fontId="16" fillId="39" borderId="0" xfId="0" applyFont="1" applyFill="1"/>
    <xf numFmtId="0" fontId="24" fillId="35" borderId="13" xfId="0" applyFont="1" applyFill="1" applyBorder="1" applyAlignment="1">
      <alignment horizontal="left" vertical="top"/>
    </xf>
    <xf numFmtId="0" fontId="16" fillId="0" borderId="13" xfId="0" applyFont="1" applyBorder="1"/>
    <xf numFmtId="0" fontId="0" fillId="0" borderId="13" xfId="0" applyBorder="1"/>
    <xf numFmtId="0" fontId="18" fillId="0" borderId="13" xfId="0" applyFont="1" applyBorder="1"/>
    <xf numFmtId="9" fontId="0" fillId="0" borderId="13" xfId="0" applyNumberFormat="1" applyBorder="1"/>
    <xf numFmtId="0" fontId="0" fillId="0" borderId="15" xfId="0" applyBorder="1"/>
    <xf numFmtId="0" fontId="26" fillId="40" borderId="16" xfId="0" applyFont="1" applyFill="1" applyBorder="1" applyAlignment="1">
      <alignment horizontal="left"/>
    </xf>
    <xf numFmtId="0" fontId="26" fillId="40" borderId="14" xfId="0" applyFont="1" applyFill="1" applyBorder="1" applyAlignment="1">
      <alignment horizontal="left"/>
    </xf>
    <xf numFmtId="0" fontId="0" fillId="0" borderId="17" xfId="0" applyBorder="1"/>
    <xf numFmtId="0" fontId="27" fillId="41" borderId="0" xfId="0" applyFont="1" applyFill="1" applyAlignment="1">
      <alignment horizontal="left"/>
    </xf>
    <xf numFmtId="0" fontId="28" fillId="41" borderId="17" xfId="0" applyFont="1" applyFill="1" applyBorder="1" applyAlignment="1">
      <alignment horizontal="left"/>
    </xf>
    <xf numFmtId="0" fontId="27" fillId="41" borderId="15" xfId="0" applyFont="1" applyFill="1" applyBorder="1" applyAlignment="1">
      <alignment horizontal="left"/>
    </xf>
    <xf numFmtId="0" fontId="29" fillId="40" borderId="14" xfId="0" applyFont="1" applyFill="1" applyBorder="1" applyAlignment="1">
      <alignment horizontal="right"/>
    </xf>
    <xf numFmtId="0" fontId="29" fillId="40" borderId="16" xfId="0" applyFont="1" applyFill="1" applyBorder="1" applyAlignment="1">
      <alignment horizontal="right"/>
    </xf>
    <xf numFmtId="0" fontId="0" fillId="42" borderId="0" xfId="0" applyFill="1"/>
    <xf numFmtId="0" fontId="30" fillId="0" borderId="0" xfId="0" applyFont="1" applyAlignment="1">
      <alignment vertical="top" wrapText="1"/>
    </xf>
    <xf numFmtId="1" fontId="0" fillId="0" borderId="13" xfId="0" applyNumberFormat="1" applyBorder="1"/>
    <xf numFmtId="14" fontId="20" fillId="0" borderId="0" xfId="0" applyNumberFormat="1" applyFont="1"/>
    <xf numFmtId="0" fontId="20" fillId="0" borderId="18" xfId="0" applyFont="1" applyBorder="1"/>
    <xf numFmtId="14" fontId="20" fillId="0" borderId="18" xfId="0" applyNumberFormat="1" applyFont="1" applyBorder="1"/>
    <xf numFmtId="0" fontId="20" fillId="0" borderId="13" xfId="0" applyFont="1" applyBorder="1"/>
    <xf numFmtId="14" fontId="20" fillId="0" borderId="13" xfId="0" applyNumberFormat="1" applyFont="1" applyBorder="1"/>
    <xf numFmtId="0" fontId="22" fillId="43" borderId="0" xfId="0" applyFont="1" applyFill="1"/>
    <xf numFmtId="0" fontId="22" fillId="43" borderId="13" xfId="0" applyFont="1" applyFill="1" applyBorder="1"/>
    <xf numFmtId="14" fontId="22" fillId="43" borderId="13" xfId="0" applyNumberFormat="1" applyFont="1" applyFill="1" applyBorder="1"/>
    <xf numFmtId="0" fontId="25" fillId="39" borderId="0" xfId="0" applyFont="1" applyFill="1"/>
    <xf numFmtId="0" fontId="25" fillId="39" borderId="0" xfId="0" applyFont="1" applyFill="1" applyAlignment="1">
      <alignment wrapText="1"/>
    </xf>
    <xf numFmtId="0" fontId="20" fillId="0" borderId="0" xfId="0" pivotButton="1" applyFont="1"/>
    <xf numFmtId="0" fontId="20" fillId="0" borderId="0" xfId="0" applyFont="1" applyAlignment="1">
      <alignment horizontal="left"/>
    </xf>
    <xf numFmtId="0" fontId="20" fillId="0" borderId="0" xfId="0" applyFont="1" applyAlignment="1">
      <alignment horizontal="left" indent="1"/>
    </xf>
    <xf numFmtId="0" fontId="23" fillId="0" borderId="0" xfId="0" applyFont="1" applyAlignment="1">
      <alignment vertical="center"/>
    </xf>
    <xf numFmtId="0" fontId="20" fillId="0" borderId="0" xfId="0" applyFont="1" applyAlignment="1">
      <alignment vertical="center"/>
    </xf>
    <xf numFmtId="3" fontId="20" fillId="0" borderId="19" xfId="0" applyNumberFormat="1" applyFont="1" applyBorder="1" applyAlignment="1">
      <alignment vertical="center" wrapText="1"/>
    </xf>
    <xf numFmtId="0" fontId="20" fillId="0" borderId="0" xfId="0" applyFont="1" applyAlignment="1">
      <alignment horizontal="left" vertical="center" indent="1"/>
    </xf>
    <xf numFmtId="0" fontId="33" fillId="0" borderId="19" xfId="0" applyFont="1" applyBorder="1" applyAlignment="1">
      <alignment vertical="center" wrapText="1" readingOrder="1"/>
    </xf>
    <xf numFmtId="3" fontId="33" fillId="0" borderId="19" xfId="0" applyNumberFormat="1" applyFont="1" applyBorder="1" applyAlignment="1">
      <alignment vertical="center" wrapText="1" readingOrder="1"/>
    </xf>
    <xf numFmtId="0" fontId="20" fillId="0" borderId="0" xfId="0" applyFont="1" applyAlignment="1">
      <alignment horizontal="left" vertical="center" indent="2"/>
    </xf>
    <xf numFmtId="0" fontId="20" fillId="0" borderId="19" xfId="0" applyFont="1" applyBorder="1" applyAlignment="1">
      <alignment vertical="center" wrapText="1"/>
    </xf>
    <xf numFmtId="0" fontId="20" fillId="0" borderId="0" xfId="0" applyFont="1" applyAlignment="1">
      <alignment horizontal="left" vertical="center" wrapText="1" indent="1"/>
    </xf>
    <xf numFmtId="0" fontId="34" fillId="44" borderId="19" xfId="0" applyFont="1" applyFill="1" applyBorder="1" applyAlignment="1">
      <alignment vertical="center" wrapText="1" readingOrder="1"/>
    </xf>
    <xf numFmtId="0" fontId="22" fillId="44" borderId="19" xfId="0" applyFont="1" applyFill="1" applyBorder="1" applyAlignment="1">
      <alignment vertical="center" wrapText="1"/>
    </xf>
    <xf numFmtId="0" fontId="25" fillId="39" borderId="13" xfId="0" applyFont="1" applyFill="1" applyBorder="1" applyAlignment="1">
      <alignment horizontal="center"/>
    </xf>
    <xf numFmtId="0" fontId="32" fillId="0" borderId="13" xfId="0" applyFont="1" applyBorder="1" applyAlignment="1">
      <alignment vertical="center"/>
    </xf>
    <xf numFmtId="0" fontId="0" fillId="0" borderId="0" xfId="0" applyNumberFormat="1"/>
    <xf numFmtId="14"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2">
    <dxf>
      <numFmt numFmtId="0" formatCode="General"/>
    </dxf>
    <dxf>
      <numFmt numFmtId="19" formatCode="m/d/yyyy"/>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font>
        <color rgb="FF9C5700"/>
      </font>
      <fill>
        <patternFill>
          <bgColor rgb="FFFFEB9C"/>
        </patternFill>
      </fill>
    </dxf>
    <dxf>
      <fill>
        <patternFill>
          <bgColor theme="8" tint="0.59996337778862885"/>
        </patternFill>
      </fill>
    </dxf>
    <dxf>
      <fill>
        <patternFill>
          <bgColor theme="7" tint="0.39994506668294322"/>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name val="Times New Roman"/>
        <family val="1"/>
      </font>
    </dxf>
    <dxf>
      <font>
        <b val="0"/>
        <i val="0"/>
        <strike val="0"/>
        <condense val="0"/>
        <extend val="0"/>
        <outline val="0"/>
        <shadow val="0"/>
        <u val="none"/>
        <vertAlign val="baseline"/>
        <sz val="10"/>
        <color theme="1"/>
        <name val="Arial"/>
        <family val="2"/>
        <scheme val="none"/>
      </font>
      <alignment horizontal="left" vertical="bottom" textRotation="0" wrapText="0" indent="0" justifyLastLine="0" shrinkToFit="0" readingOrder="0"/>
    </dxf>
    <dxf>
      <font>
        <color rgb="FF9C5700"/>
      </font>
      <fill>
        <patternFill>
          <bgColor rgb="FFFFEB9C"/>
        </patternFill>
      </fill>
    </dxf>
    <dxf>
      <fill>
        <patternFill>
          <bgColor theme="8" tint="0.59996337778862885"/>
        </patternFill>
      </fill>
    </dxf>
    <dxf>
      <fill>
        <patternFill>
          <bgColor theme="7" tint="0.39994506668294322"/>
        </patternFill>
      </fill>
    </dxf>
    <dxf>
      <font>
        <b val="0"/>
        <i val="0"/>
        <strike val="0"/>
        <condense val="0"/>
        <extend val="0"/>
        <outline val="0"/>
        <shadow val="0"/>
        <u val="none"/>
        <vertAlign val="baseline"/>
        <sz val="11"/>
        <color theme="1"/>
        <name val="Times New Roman"/>
        <family val="1"/>
        <scheme val="none"/>
      </font>
      <numFmt numFmtId="19" formatCode="m/d/yyyy"/>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scheme val="none"/>
      </font>
      <numFmt numFmtId="19" formatCode="m/d/yyyy"/>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numFmt numFmtId="19" formatCode="m/d/yyyy"/>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scheme val="none"/>
      </font>
      <numFmt numFmtId="19" formatCode="m/d/yyyy"/>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numFmt numFmtId="19" formatCode="m/d/yyyy"/>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scheme val="none"/>
      </font>
      <numFmt numFmtId="19" formatCode="m/d/yyyy"/>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b val="0"/>
        <i val="0"/>
        <strike val="0"/>
        <condense val="0"/>
        <extend val="0"/>
        <outline val="0"/>
        <shadow val="0"/>
        <u val="none"/>
        <vertAlign val="baseline"/>
        <sz val="11"/>
        <color theme="1"/>
        <name val="Times New Roman"/>
        <family val="1"/>
        <scheme val="none"/>
      </font>
    </dxf>
    <dxf>
      <font>
        <b/>
        <i/>
        <strike val="0"/>
        <condense val="0"/>
        <extend val="0"/>
        <outline val="0"/>
        <shadow val="0"/>
        <u val="none"/>
        <vertAlign val="baseline"/>
        <sz val="11"/>
        <color theme="1"/>
        <name val="Times New Roman"/>
        <family val="1"/>
        <scheme val="none"/>
      </font>
      <fill>
        <patternFill patternType="solid">
          <fgColor indexed="64"/>
          <bgColor theme="9" tint="0.39994506668294322"/>
        </patternFill>
      </fill>
    </dxf>
    <dxf>
      <font>
        <color rgb="FF9C5700"/>
      </font>
      <fill>
        <patternFill>
          <bgColor rgb="FFFFEB9C"/>
        </patternFill>
      </fill>
    </dxf>
    <dxf>
      <fill>
        <patternFill>
          <bgColor theme="8" tint="0.59996337778862885"/>
        </patternFill>
      </fill>
    </dxf>
    <dxf>
      <fill>
        <patternFill>
          <bgColor theme="7"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1/relationships/timelineCache" Target="timelineCaches/timelineCache2.xml"/><Relationship Id="rId28" Type="http://schemas.openxmlformats.org/officeDocument/2006/relationships/sheetMetadata" Target="metadata.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1/relationships/timelineCache" Target="timelineCaches/timelineCache1.xml"/><Relationship Id="rId27" Type="http://schemas.openxmlformats.org/officeDocument/2006/relationships/sharedStrings" Target="sharedString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ABI.xlsm]Pivot!PivotTable17</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Unit</a:t>
            </a:r>
            <a:r>
              <a:rPr lang="en-US" baseline="0"/>
              <a:t> price</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tint val="96000"/>
                  <a:lumMod val="100000"/>
                </a:schemeClr>
              </a:gs>
              <a:gs pos="78000">
                <a:schemeClr val="accent6">
                  <a:shade val="94000"/>
                  <a:lumMod val="94000"/>
                </a:schemeClr>
              </a:gs>
            </a:gsLst>
            <a:lin ang="5400000" scaled="0"/>
          </a:gra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tint val="96000"/>
                  <a:lumMod val="100000"/>
                </a:schemeClr>
              </a:gs>
              <a:gs pos="78000">
                <a:schemeClr val="accent6">
                  <a:shade val="94000"/>
                  <a:lumMod val="94000"/>
                </a:schemeClr>
              </a:gs>
            </a:gsLst>
            <a:lin ang="5400000" scaled="0"/>
          </a:gra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c:f>
              <c:strCache>
                <c:ptCount val="1"/>
                <c:pt idx="0">
                  <c:v>Total</c:v>
                </c:pt>
              </c:strCache>
            </c:strRef>
          </c:tx>
          <c:spPr>
            <a:gradFill rotWithShape="1">
              <a:gsLst>
                <a:gs pos="0">
                  <a:schemeClr val="accent6">
                    <a:tint val="96000"/>
                    <a:lumMod val="100000"/>
                  </a:schemeClr>
                </a:gs>
                <a:gs pos="78000">
                  <a:schemeClr val="accent6">
                    <a:shade val="94000"/>
                    <a:lumMod val="94000"/>
                  </a:schemeClr>
                </a:gs>
              </a:gsLst>
              <a:lin ang="5400000" scaled="0"/>
            </a:gradFill>
            <a:ln>
              <a:noFill/>
            </a:ln>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c:spPr>
          <c:invertIfNegative val="0"/>
          <c:cat>
            <c:strRef>
              <c:f>Pivot!$A$4:$A$14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Pivot!$B$4:$B$14</c:f>
              <c:numCache>
                <c:formatCode>General</c:formatCode>
                <c:ptCount val="10"/>
                <c:pt idx="0">
                  <c:v>65980</c:v>
                </c:pt>
                <c:pt idx="1">
                  <c:v>63036</c:v>
                </c:pt>
                <c:pt idx="2">
                  <c:v>58571</c:v>
                </c:pt>
                <c:pt idx="3">
                  <c:v>71496</c:v>
                </c:pt>
                <c:pt idx="4">
                  <c:v>75467</c:v>
                </c:pt>
                <c:pt idx="5">
                  <c:v>48750</c:v>
                </c:pt>
                <c:pt idx="6">
                  <c:v>70519</c:v>
                </c:pt>
                <c:pt idx="7">
                  <c:v>62016</c:v>
                </c:pt>
                <c:pt idx="8">
                  <c:v>58816</c:v>
                </c:pt>
                <c:pt idx="9">
                  <c:v>59224</c:v>
                </c:pt>
              </c:numCache>
            </c:numRef>
          </c:val>
          <c:extLst>
            <c:ext xmlns:c16="http://schemas.microsoft.com/office/drawing/2014/chart" uri="{C3380CC4-5D6E-409C-BE32-E72D297353CC}">
              <c16:uniqueId val="{00000000-742C-4067-9F85-C2DF516809C7}"/>
            </c:ext>
          </c:extLst>
        </c:ser>
        <c:dLbls>
          <c:showLegendKey val="0"/>
          <c:showVal val="0"/>
          <c:showCatName val="0"/>
          <c:showSerName val="0"/>
          <c:showPercent val="0"/>
          <c:showBubbleSize val="0"/>
        </c:dLbls>
        <c:gapWidth val="100"/>
        <c:overlap val="-24"/>
        <c:axId val="783376032"/>
        <c:axId val="783375672"/>
      </c:barChart>
      <c:catAx>
        <c:axId val="78337603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3375672"/>
        <c:crosses val="autoZero"/>
        <c:auto val="1"/>
        <c:lblAlgn val="ctr"/>
        <c:lblOffset val="100"/>
        <c:noMultiLvlLbl val="0"/>
      </c:catAx>
      <c:valAx>
        <c:axId val="783375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3376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ABI.xlsm]Sum of Quantity -Bi!PivotTable21</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Quantity</a:t>
            </a:r>
            <a:r>
              <a:rPr lang="en-US" baseline="0"/>
              <a:t> and unit price by Country Wise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 of Quantity -Bi'!$B$3</c:f>
              <c:strCache>
                <c:ptCount val="1"/>
                <c:pt idx="0">
                  <c:v>Sum of quantity</c:v>
                </c:pt>
              </c:strCache>
            </c:strRef>
          </c:tx>
          <c:spPr>
            <a:solidFill>
              <a:schemeClr val="accent6"/>
            </a:solidFill>
            <a:ln>
              <a:noFill/>
            </a:ln>
            <a:effectLst/>
          </c:spPr>
          <c:invertIfNegative val="0"/>
          <c:cat>
            <c:strRef>
              <c:f>'Sum of Quantity -Bi'!$A$4:$A$14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'Sum of Quantity -Bi'!$B$4:$B$14</c:f>
              <c:numCache>
                <c:formatCode>General</c:formatCode>
                <c:ptCount val="10"/>
                <c:pt idx="0">
                  <c:v>840</c:v>
                </c:pt>
                <c:pt idx="1">
                  <c:v>754</c:v>
                </c:pt>
                <c:pt idx="2">
                  <c:v>691</c:v>
                </c:pt>
                <c:pt idx="3">
                  <c:v>793</c:v>
                </c:pt>
                <c:pt idx="4">
                  <c:v>819</c:v>
                </c:pt>
                <c:pt idx="5">
                  <c:v>603</c:v>
                </c:pt>
                <c:pt idx="6">
                  <c:v>779</c:v>
                </c:pt>
                <c:pt idx="7">
                  <c:v>793</c:v>
                </c:pt>
                <c:pt idx="8">
                  <c:v>690</c:v>
                </c:pt>
                <c:pt idx="9">
                  <c:v>681</c:v>
                </c:pt>
              </c:numCache>
            </c:numRef>
          </c:val>
          <c:extLst>
            <c:ext xmlns:c16="http://schemas.microsoft.com/office/drawing/2014/chart" uri="{C3380CC4-5D6E-409C-BE32-E72D297353CC}">
              <c16:uniqueId val="{00000000-43BB-498C-B022-050F33B9F3F4}"/>
            </c:ext>
          </c:extLst>
        </c:ser>
        <c:dLbls>
          <c:showLegendKey val="0"/>
          <c:showVal val="0"/>
          <c:showCatName val="0"/>
          <c:showSerName val="0"/>
          <c:showPercent val="0"/>
          <c:showBubbleSize val="0"/>
        </c:dLbls>
        <c:gapWidth val="219"/>
        <c:overlap val="-27"/>
        <c:axId val="870552144"/>
        <c:axId val="870497424"/>
      </c:barChart>
      <c:lineChart>
        <c:grouping val="standard"/>
        <c:varyColors val="0"/>
        <c:ser>
          <c:idx val="1"/>
          <c:order val="1"/>
          <c:tx>
            <c:strRef>
              <c:f>'Sum of Quantity -Bi'!$C$3</c:f>
              <c:strCache>
                <c:ptCount val="1"/>
                <c:pt idx="0">
                  <c:v>Sum of unit_price</c:v>
                </c:pt>
              </c:strCache>
            </c:strRef>
          </c:tx>
          <c:spPr>
            <a:ln w="28575" cap="rnd">
              <a:solidFill>
                <a:schemeClr val="accent5"/>
              </a:solidFill>
              <a:round/>
            </a:ln>
            <a:effectLst/>
          </c:spPr>
          <c:marker>
            <c:symbol val="none"/>
          </c:marker>
          <c:cat>
            <c:strRef>
              <c:f>'Sum of Quantity -Bi'!$A$4:$A$14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'Sum of Quantity -Bi'!$C$4:$C$14</c:f>
              <c:numCache>
                <c:formatCode>General</c:formatCode>
                <c:ptCount val="10"/>
                <c:pt idx="0">
                  <c:v>65980</c:v>
                </c:pt>
                <c:pt idx="1">
                  <c:v>63036</c:v>
                </c:pt>
                <c:pt idx="2">
                  <c:v>58571</c:v>
                </c:pt>
                <c:pt idx="3">
                  <c:v>71496</c:v>
                </c:pt>
                <c:pt idx="4">
                  <c:v>75467</c:v>
                </c:pt>
                <c:pt idx="5">
                  <c:v>48750</c:v>
                </c:pt>
                <c:pt idx="6">
                  <c:v>70519</c:v>
                </c:pt>
                <c:pt idx="7">
                  <c:v>62016</c:v>
                </c:pt>
                <c:pt idx="8">
                  <c:v>58816</c:v>
                </c:pt>
                <c:pt idx="9">
                  <c:v>59224</c:v>
                </c:pt>
              </c:numCache>
            </c:numRef>
          </c:val>
          <c:smooth val="0"/>
          <c:extLst>
            <c:ext xmlns:c16="http://schemas.microsoft.com/office/drawing/2014/chart" uri="{C3380CC4-5D6E-409C-BE32-E72D297353CC}">
              <c16:uniqueId val="{00000001-43BB-498C-B022-050F33B9F3F4}"/>
            </c:ext>
          </c:extLst>
        </c:ser>
        <c:dLbls>
          <c:showLegendKey val="0"/>
          <c:showVal val="0"/>
          <c:showCatName val="0"/>
          <c:showSerName val="0"/>
          <c:showPercent val="0"/>
          <c:showBubbleSize val="0"/>
        </c:dLbls>
        <c:marker val="1"/>
        <c:smooth val="0"/>
        <c:axId val="870490944"/>
        <c:axId val="870492024"/>
      </c:lineChart>
      <c:catAx>
        <c:axId val="87055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497424"/>
        <c:crosses val="autoZero"/>
        <c:auto val="1"/>
        <c:lblAlgn val="ctr"/>
        <c:lblOffset val="100"/>
        <c:noMultiLvlLbl val="0"/>
      </c:catAx>
      <c:valAx>
        <c:axId val="870497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552144"/>
        <c:crosses val="autoZero"/>
        <c:crossBetween val="between"/>
      </c:valAx>
      <c:valAx>
        <c:axId val="87049202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490944"/>
        <c:crosses val="max"/>
        <c:crossBetween val="between"/>
      </c:valAx>
      <c:catAx>
        <c:axId val="870490944"/>
        <c:scaling>
          <c:orientation val="minMax"/>
        </c:scaling>
        <c:delete val="1"/>
        <c:axPos val="b"/>
        <c:numFmt formatCode="General" sourceLinked="1"/>
        <c:majorTickMark val="out"/>
        <c:minorTickMark val="none"/>
        <c:tickLblPos val="nextTo"/>
        <c:crossAx val="8704920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ABI.xlsm]Review and Rating by Customer !PivotTable23</c:name>
    <c:fmtId val="6"/>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reviews</a:t>
            </a:r>
            <a:r>
              <a:rPr lang="en-US" baseline="0"/>
              <a:t> and rating by customer</a:t>
            </a:r>
            <a:endParaRPr lang="en-US"/>
          </a:p>
        </c:rich>
      </c:tx>
      <c:layout>
        <c:manualLayout>
          <c:xMode val="edge"/>
          <c:yMode val="edge"/>
          <c:x val="0.24791666666666667"/>
          <c:y val="8.5921551472732574E-2"/>
        </c:manualLayout>
      </c:layout>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7"/>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8"/>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1"/>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2"/>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3"/>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4"/>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7"/>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8"/>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1"/>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2"/>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3"/>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4"/>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7"/>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8"/>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1"/>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2"/>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3"/>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4"/>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7"/>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8"/>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1"/>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2"/>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3"/>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4"/>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6"/>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7"/>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8"/>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9"/>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0"/>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1"/>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2"/>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3"/>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4"/>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5"/>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67"/>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8"/>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9"/>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0"/>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1"/>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2"/>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3"/>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4"/>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5"/>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6"/>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78"/>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9"/>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1"/>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2"/>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3"/>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4"/>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5"/>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6"/>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7"/>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9"/>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1"/>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2"/>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3"/>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4"/>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5"/>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6"/>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7"/>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8"/>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00"/>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1"/>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2"/>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3"/>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4"/>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5"/>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6"/>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7"/>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8"/>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9"/>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11"/>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2"/>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3"/>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4"/>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5"/>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6"/>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7"/>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8"/>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9"/>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0"/>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22"/>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3"/>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4"/>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5"/>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6"/>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7"/>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8"/>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9"/>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0"/>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1"/>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33"/>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4"/>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5"/>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6"/>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7"/>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8"/>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9"/>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0"/>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1"/>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2"/>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4"/>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5"/>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6"/>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7"/>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8"/>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9"/>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0"/>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1"/>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2"/>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3"/>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7"/>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8"/>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1"/>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2"/>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3"/>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4"/>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1"/>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2"/>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3"/>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4"/>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5"/>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6"/>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7"/>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8"/>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79"/>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0"/>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1"/>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2"/>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3"/>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4"/>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5"/>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6"/>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7"/>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8"/>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89"/>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0"/>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1"/>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2"/>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3"/>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4"/>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5"/>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6"/>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7"/>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8"/>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99"/>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0"/>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1"/>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2"/>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3"/>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04"/>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'Review and Rating by Customer '!$B$3:$B$4</c:f>
              <c:strCache>
                <c:ptCount val="1"/>
                <c:pt idx="0">
                  <c:v>average</c:v>
                </c:pt>
              </c:strCache>
            </c:strRef>
          </c:tx>
          <c:dPt>
            <c:idx val="0"/>
            <c:bubble3D val="0"/>
            <c:extLst>
              <c:ext xmlns:c16="http://schemas.microsoft.com/office/drawing/2014/chart" uri="{C3380CC4-5D6E-409C-BE32-E72D297353CC}">
                <c16:uniqueId val="{00000001-6894-4CD6-876A-B149CF8BB7B3}"/>
              </c:ext>
            </c:extLst>
          </c:dPt>
          <c:dPt>
            <c:idx val="1"/>
            <c:bubble3D val="0"/>
            <c:extLst>
              <c:ext xmlns:c16="http://schemas.microsoft.com/office/drawing/2014/chart" uri="{C3380CC4-5D6E-409C-BE32-E72D297353CC}">
                <c16:uniqueId val="{00000003-6894-4CD6-876A-B149CF8BB7B3}"/>
              </c:ext>
            </c:extLst>
          </c:dPt>
          <c:dPt>
            <c:idx val="2"/>
            <c:bubble3D val="0"/>
            <c:extLst>
              <c:ext xmlns:c16="http://schemas.microsoft.com/office/drawing/2014/chart" uri="{C3380CC4-5D6E-409C-BE32-E72D297353CC}">
                <c16:uniqueId val="{00000005-6894-4CD6-876A-B149CF8BB7B3}"/>
              </c:ext>
            </c:extLst>
          </c:dPt>
          <c:dPt>
            <c:idx val="3"/>
            <c:bubble3D val="0"/>
            <c:extLst>
              <c:ext xmlns:c16="http://schemas.microsoft.com/office/drawing/2014/chart" uri="{C3380CC4-5D6E-409C-BE32-E72D297353CC}">
                <c16:uniqueId val="{00000007-6894-4CD6-876A-B149CF8BB7B3}"/>
              </c:ext>
            </c:extLst>
          </c:dPt>
          <c:dPt>
            <c:idx val="4"/>
            <c:bubble3D val="0"/>
            <c:extLst>
              <c:ext xmlns:c16="http://schemas.microsoft.com/office/drawing/2014/chart" uri="{C3380CC4-5D6E-409C-BE32-E72D297353CC}">
                <c16:uniqueId val="{00000009-6894-4CD6-876A-B149CF8BB7B3}"/>
              </c:ext>
            </c:extLst>
          </c:dPt>
          <c:dPt>
            <c:idx val="5"/>
            <c:bubble3D val="0"/>
            <c:extLst>
              <c:ext xmlns:c16="http://schemas.microsoft.com/office/drawing/2014/chart" uri="{C3380CC4-5D6E-409C-BE32-E72D297353CC}">
                <c16:uniqueId val="{0000000B-6894-4CD6-876A-B149CF8BB7B3}"/>
              </c:ext>
            </c:extLst>
          </c:dPt>
          <c:dPt>
            <c:idx val="6"/>
            <c:bubble3D val="0"/>
            <c:extLst>
              <c:ext xmlns:c16="http://schemas.microsoft.com/office/drawing/2014/chart" uri="{C3380CC4-5D6E-409C-BE32-E72D297353CC}">
                <c16:uniqueId val="{0000000D-6894-4CD6-876A-B149CF8BB7B3}"/>
              </c:ext>
            </c:extLst>
          </c:dPt>
          <c:dPt>
            <c:idx val="7"/>
            <c:bubble3D val="0"/>
            <c:extLst>
              <c:ext xmlns:c16="http://schemas.microsoft.com/office/drawing/2014/chart" uri="{C3380CC4-5D6E-409C-BE32-E72D297353CC}">
                <c16:uniqueId val="{0000000F-6894-4CD6-876A-B149CF8BB7B3}"/>
              </c:ext>
            </c:extLst>
          </c:dPt>
          <c:dPt>
            <c:idx val="8"/>
            <c:bubble3D val="0"/>
            <c:extLst>
              <c:ext xmlns:c16="http://schemas.microsoft.com/office/drawing/2014/chart" uri="{C3380CC4-5D6E-409C-BE32-E72D297353CC}">
                <c16:uniqueId val="{00000011-6894-4CD6-876A-B149CF8BB7B3}"/>
              </c:ext>
            </c:extLst>
          </c:dPt>
          <c:dPt>
            <c:idx val="9"/>
            <c:bubble3D val="0"/>
            <c:extLst>
              <c:ext xmlns:c16="http://schemas.microsoft.com/office/drawing/2014/chart" uri="{C3380CC4-5D6E-409C-BE32-E72D297353CC}">
                <c16:uniqueId val="{00000013-6894-4CD6-876A-B149CF8BB7B3}"/>
              </c:ext>
            </c:extLst>
          </c:dPt>
          <c:dLbls>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'!$B$5:$B$15</c:f>
              <c:numCache>
                <c:formatCode>General</c:formatCode>
                <c:ptCount val="10"/>
                <c:pt idx="0">
                  <c:v>53</c:v>
                </c:pt>
                <c:pt idx="1">
                  <c:v>47</c:v>
                </c:pt>
                <c:pt idx="2">
                  <c:v>50</c:v>
                </c:pt>
                <c:pt idx="3">
                  <c:v>52</c:v>
                </c:pt>
                <c:pt idx="4">
                  <c:v>51</c:v>
                </c:pt>
                <c:pt idx="5">
                  <c:v>35</c:v>
                </c:pt>
                <c:pt idx="6">
                  <c:v>56</c:v>
                </c:pt>
                <c:pt idx="7">
                  <c:v>46</c:v>
                </c:pt>
                <c:pt idx="8">
                  <c:v>50</c:v>
                </c:pt>
                <c:pt idx="9">
                  <c:v>39</c:v>
                </c:pt>
              </c:numCache>
            </c:numRef>
          </c:val>
          <c:extLst>
            <c:ext xmlns:c16="http://schemas.microsoft.com/office/drawing/2014/chart" uri="{C3380CC4-5D6E-409C-BE32-E72D297353CC}">
              <c16:uniqueId val="{00000014-6894-4CD6-876A-B149CF8BB7B3}"/>
            </c:ext>
          </c:extLst>
        </c:ser>
        <c:ser>
          <c:idx val="1"/>
          <c:order val="1"/>
          <c:tx>
            <c:strRef>
              <c:f>'Review and Rating by Customer '!$C$3:$C$4</c:f>
              <c:strCache>
                <c:ptCount val="1"/>
                <c:pt idx="0">
                  <c:v>bad</c:v>
                </c:pt>
              </c:strCache>
            </c:strRef>
          </c:tx>
          <c:dLbls>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showLeaderLines val="1"/>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'!$C$5:$C$15</c:f>
              <c:numCache>
                <c:formatCode>General</c:formatCode>
                <c:ptCount val="10"/>
                <c:pt idx="0">
                  <c:v>67</c:v>
                </c:pt>
                <c:pt idx="1">
                  <c:v>47</c:v>
                </c:pt>
                <c:pt idx="2">
                  <c:v>39</c:v>
                </c:pt>
                <c:pt idx="3">
                  <c:v>60</c:v>
                </c:pt>
                <c:pt idx="4">
                  <c:v>65</c:v>
                </c:pt>
                <c:pt idx="5">
                  <c:v>41</c:v>
                </c:pt>
                <c:pt idx="6">
                  <c:v>52</c:v>
                </c:pt>
                <c:pt idx="7">
                  <c:v>46</c:v>
                </c:pt>
                <c:pt idx="8">
                  <c:v>54</c:v>
                </c:pt>
                <c:pt idx="9">
                  <c:v>36</c:v>
                </c:pt>
              </c:numCache>
            </c:numRef>
          </c:val>
          <c:extLst>
            <c:ext xmlns:c16="http://schemas.microsoft.com/office/drawing/2014/chart" uri="{C3380CC4-5D6E-409C-BE32-E72D297353CC}">
              <c16:uniqueId val="{0000000A-DD46-4268-9B83-081BCCB8DFDA}"/>
            </c:ext>
          </c:extLst>
        </c:ser>
        <c:ser>
          <c:idx val="2"/>
          <c:order val="2"/>
          <c:tx>
            <c:strRef>
              <c:f>'Review and Rating by Customer '!$D$3:$D$4</c:f>
              <c:strCache>
                <c:ptCount val="1"/>
                <c:pt idx="0">
                  <c:v>good</c:v>
                </c:pt>
              </c:strCache>
            </c:strRef>
          </c:tx>
          <c:dLbls>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showLeaderLines val="1"/>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'!$D$5:$D$15</c:f>
              <c:numCache>
                <c:formatCode>General</c:formatCode>
                <c:ptCount val="10"/>
                <c:pt idx="0">
                  <c:v>40</c:v>
                </c:pt>
                <c:pt idx="1">
                  <c:v>53</c:v>
                </c:pt>
                <c:pt idx="2">
                  <c:v>36</c:v>
                </c:pt>
                <c:pt idx="3">
                  <c:v>55</c:v>
                </c:pt>
                <c:pt idx="4">
                  <c:v>48</c:v>
                </c:pt>
                <c:pt idx="5">
                  <c:v>44</c:v>
                </c:pt>
                <c:pt idx="6">
                  <c:v>62</c:v>
                </c:pt>
                <c:pt idx="7">
                  <c:v>68</c:v>
                </c:pt>
                <c:pt idx="8">
                  <c:v>36</c:v>
                </c:pt>
                <c:pt idx="9">
                  <c:v>43</c:v>
                </c:pt>
              </c:numCache>
            </c:numRef>
          </c:val>
          <c:extLst>
            <c:ext xmlns:c16="http://schemas.microsoft.com/office/drawing/2014/chart" uri="{C3380CC4-5D6E-409C-BE32-E72D297353CC}">
              <c16:uniqueId val="{0000000B-DD46-4268-9B83-081BCCB8DFDA}"/>
            </c:ext>
          </c:extLst>
        </c:ser>
        <c:ser>
          <c:idx val="3"/>
          <c:order val="3"/>
          <c:tx>
            <c:strRef>
              <c:f>'Review and Rating by Customer '!$E$3:$E$4</c:f>
              <c:strCache>
                <c:ptCount val="1"/>
                <c:pt idx="0">
                  <c:v>very bad</c:v>
                </c:pt>
              </c:strCache>
            </c:strRef>
          </c:tx>
          <c:dLbls>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showLeaderLines val="1"/>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'!$E$5:$E$15</c:f>
              <c:numCache>
                <c:formatCode>General</c:formatCode>
                <c:ptCount val="10"/>
                <c:pt idx="0">
                  <c:v>51</c:v>
                </c:pt>
                <c:pt idx="1">
                  <c:v>48</c:v>
                </c:pt>
                <c:pt idx="2">
                  <c:v>59</c:v>
                </c:pt>
                <c:pt idx="3">
                  <c:v>53</c:v>
                </c:pt>
                <c:pt idx="4">
                  <c:v>57</c:v>
                </c:pt>
                <c:pt idx="5">
                  <c:v>35</c:v>
                </c:pt>
                <c:pt idx="6">
                  <c:v>49</c:v>
                </c:pt>
                <c:pt idx="7">
                  <c:v>41</c:v>
                </c:pt>
                <c:pt idx="8">
                  <c:v>48</c:v>
                </c:pt>
                <c:pt idx="9">
                  <c:v>56</c:v>
                </c:pt>
              </c:numCache>
            </c:numRef>
          </c:val>
          <c:extLst>
            <c:ext xmlns:c16="http://schemas.microsoft.com/office/drawing/2014/chart" uri="{C3380CC4-5D6E-409C-BE32-E72D297353CC}">
              <c16:uniqueId val="{0000000C-DD46-4268-9B83-081BCCB8DFDA}"/>
            </c:ext>
          </c:extLst>
        </c:ser>
        <c:ser>
          <c:idx val="4"/>
          <c:order val="4"/>
          <c:tx>
            <c:strRef>
              <c:f>'Review and Rating by Customer '!$F$3:$F$4</c:f>
              <c:strCache>
                <c:ptCount val="1"/>
                <c:pt idx="0">
                  <c:v>very good</c:v>
                </c:pt>
              </c:strCache>
            </c:strRef>
          </c:tx>
          <c:dLbls>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showLeaderLines val="1"/>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'!$F$5:$F$15</c:f>
              <c:numCache>
                <c:formatCode>General</c:formatCode>
                <c:ptCount val="10"/>
                <c:pt idx="0">
                  <c:v>63</c:v>
                </c:pt>
                <c:pt idx="1">
                  <c:v>68</c:v>
                </c:pt>
                <c:pt idx="2">
                  <c:v>44</c:v>
                </c:pt>
                <c:pt idx="3">
                  <c:v>55</c:v>
                </c:pt>
                <c:pt idx="4">
                  <c:v>55</c:v>
                </c:pt>
                <c:pt idx="5">
                  <c:v>53</c:v>
                </c:pt>
                <c:pt idx="6">
                  <c:v>52</c:v>
                </c:pt>
                <c:pt idx="7">
                  <c:v>51</c:v>
                </c:pt>
                <c:pt idx="8">
                  <c:v>45</c:v>
                </c:pt>
                <c:pt idx="9">
                  <c:v>46</c:v>
                </c:pt>
              </c:numCache>
            </c:numRef>
          </c:val>
          <c:extLst>
            <c:ext xmlns:c16="http://schemas.microsoft.com/office/drawing/2014/chart" uri="{C3380CC4-5D6E-409C-BE32-E72D297353CC}">
              <c16:uniqueId val="{0000000D-DD46-4268-9B83-081BCCB8DFDA}"/>
            </c:ext>
          </c:extLst>
        </c:ser>
        <c:dLbls>
          <c:dLblPos val="outEnd"/>
          <c:showLegendKey val="0"/>
          <c:showVal val="0"/>
          <c:showCatName val="1"/>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ABI.xlsm]Pivot!PivotTable4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PAYMENT</a:t>
            </a:r>
            <a:r>
              <a:rPr lang="en-US" baseline="0"/>
              <a:t> METHOD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Pivot!$B$72:$B$73</c:f>
              <c:strCache>
                <c:ptCount val="1"/>
                <c:pt idx="0">
                  <c:v>Cash on Delivery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Pivot!$A$74:$A$84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Pivot!$B$74:$B$84</c:f>
              <c:numCache>
                <c:formatCode>General</c:formatCode>
                <c:ptCount val="10"/>
                <c:pt idx="0">
                  <c:v>94</c:v>
                </c:pt>
                <c:pt idx="1">
                  <c:v>100</c:v>
                </c:pt>
                <c:pt idx="2">
                  <c:v>70</c:v>
                </c:pt>
                <c:pt idx="3">
                  <c:v>87</c:v>
                </c:pt>
                <c:pt idx="4">
                  <c:v>95</c:v>
                </c:pt>
                <c:pt idx="5">
                  <c:v>63</c:v>
                </c:pt>
                <c:pt idx="6">
                  <c:v>98</c:v>
                </c:pt>
                <c:pt idx="7">
                  <c:v>83</c:v>
                </c:pt>
                <c:pt idx="8">
                  <c:v>64</c:v>
                </c:pt>
                <c:pt idx="9">
                  <c:v>77</c:v>
                </c:pt>
              </c:numCache>
            </c:numRef>
          </c:val>
          <c:smooth val="0"/>
          <c:extLst>
            <c:ext xmlns:c16="http://schemas.microsoft.com/office/drawing/2014/chart" uri="{C3380CC4-5D6E-409C-BE32-E72D297353CC}">
              <c16:uniqueId val="{00000000-6FAE-4F26-BF72-79F68F341F6B}"/>
            </c:ext>
          </c:extLst>
        </c:ser>
        <c:ser>
          <c:idx val="1"/>
          <c:order val="1"/>
          <c:tx>
            <c:strRef>
              <c:f>Pivot!$C$72:$C$73</c:f>
              <c:strCache>
                <c:ptCount val="1"/>
                <c:pt idx="0">
                  <c:v>Credit Card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Pivot!$A$74:$A$84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Pivot!$C$74:$C$84</c:f>
              <c:numCache>
                <c:formatCode>General</c:formatCode>
                <c:ptCount val="10"/>
                <c:pt idx="0">
                  <c:v>85</c:v>
                </c:pt>
                <c:pt idx="1">
                  <c:v>78</c:v>
                </c:pt>
                <c:pt idx="2">
                  <c:v>77</c:v>
                </c:pt>
                <c:pt idx="3">
                  <c:v>97</c:v>
                </c:pt>
                <c:pt idx="4">
                  <c:v>85</c:v>
                </c:pt>
                <c:pt idx="5">
                  <c:v>73</c:v>
                </c:pt>
                <c:pt idx="6">
                  <c:v>93</c:v>
                </c:pt>
                <c:pt idx="7">
                  <c:v>80</c:v>
                </c:pt>
                <c:pt idx="8">
                  <c:v>86</c:v>
                </c:pt>
                <c:pt idx="9">
                  <c:v>81</c:v>
                </c:pt>
              </c:numCache>
            </c:numRef>
          </c:val>
          <c:smooth val="0"/>
          <c:extLst>
            <c:ext xmlns:c16="http://schemas.microsoft.com/office/drawing/2014/chart" uri="{C3380CC4-5D6E-409C-BE32-E72D297353CC}">
              <c16:uniqueId val="{00000003-136E-4CBF-B228-5EE6BB8A5C23}"/>
            </c:ext>
          </c:extLst>
        </c:ser>
        <c:ser>
          <c:idx val="2"/>
          <c:order val="2"/>
          <c:tx>
            <c:strRef>
              <c:f>Pivot!$D$72:$D$73</c:f>
              <c:strCache>
                <c:ptCount val="1"/>
                <c:pt idx="0">
                  <c:v>PayPal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Pivot!$A$74:$A$84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Pivot!$D$74:$D$84</c:f>
              <c:numCache>
                <c:formatCode>General</c:formatCode>
                <c:ptCount val="10"/>
                <c:pt idx="0">
                  <c:v>95</c:v>
                </c:pt>
                <c:pt idx="1">
                  <c:v>85</c:v>
                </c:pt>
                <c:pt idx="2">
                  <c:v>81</c:v>
                </c:pt>
                <c:pt idx="3">
                  <c:v>91</c:v>
                </c:pt>
                <c:pt idx="4">
                  <c:v>96</c:v>
                </c:pt>
                <c:pt idx="5">
                  <c:v>72</c:v>
                </c:pt>
                <c:pt idx="6">
                  <c:v>80</c:v>
                </c:pt>
                <c:pt idx="7">
                  <c:v>89</c:v>
                </c:pt>
                <c:pt idx="8">
                  <c:v>83</c:v>
                </c:pt>
                <c:pt idx="9">
                  <c:v>62</c:v>
                </c:pt>
              </c:numCache>
            </c:numRef>
          </c:val>
          <c:smooth val="0"/>
          <c:extLst>
            <c:ext xmlns:c16="http://schemas.microsoft.com/office/drawing/2014/chart" uri="{C3380CC4-5D6E-409C-BE32-E72D297353CC}">
              <c16:uniqueId val="{00000004-136E-4CBF-B228-5EE6BB8A5C23}"/>
            </c:ext>
          </c:extLst>
        </c:ser>
        <c:dLbls>
          <c:showLegendKey val="0"/>
          <c:showVal val="0"/>
          <c:showCatName val="0"/>
          <c:showSerName val="0"/>
          <c:showPercent val="0"/>
          <c:showBubbleSize val="0"/>
        </c:dLbls>
        <c:marker val="1"/>
        <c:smooth val="0"/>
        <c:axId val="202024575"/>
        <c:axId val="202022775"/>
      </c:lineChart>
      <c:catAx>
        <c:axId val="20202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22775"/>
        <c:crosses val="autoZero"/>
        <c:auto val="1"/>
        <c:lblAlgn val="ctr"/>
        <c:lblOffset val="100"/>
        <c:noMultiLvlLbl val="0"/>
      </c:catAx>
      <c:valAx>
        <c:axId val="2020227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24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ABI.xlsm]Sum of Quantity -Bi!PivotTable21</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Quantity</a:t>
            </a:r>
            <a:r>
              <a:rPr lang="en-US" baseline="0"/>
              <a:t> and unit price by Country Wise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 of Quantity -Bi'!$B$3</c:f>
              <c:strCache>
                <c:ptCount val="1"/>
                <c:pt idx="0">
                  <c:v>Sum of quantity</c:v>
                </c:pt>
              </c:strCache>
            </c:strRef>
          </c:tx>
          <c:spPr>
            <a:solidFill>
              <a:schemeClr val="accent6"/>
            </a:solidFill>
            <a:ln>
              <a:noFill/>
            </a:ln>
            <a:effectLst/>
          </c:spPr>
          <c:invertIfNegative val="0"/>
          <c:cat>
            <c:strRef>
              <c:f>'Sum of Quantity -Bi'!$A$4:$A$14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'Sum of Quantity -Bi'!$B$4:$B$14</c:f>
              <c:numCache>
                <c:formatCode>General</c:formatCode>
                <c:ptCount val="10"/>
                <c:pt idx="0">
                  <c:v>840</c:v>
                </c:pt>
                <c:pt idx="1">
                  <c:v>754</c:v>
                </c:pt>
                <c:pt idx="2">
                  <c:v>691</c:v>
                </c:pt>
                <c:pt idx="3">
                  <c:v>793</c:v>
                </c:pt>
                <c:pt idx="4">
                  <c:v>819</c:v>
                </c:pt>
                <c:pt idx="5">
                  <c:v>603</c:v>
                </c:pt>
                <c:pt idx="6">
                  <c:v>779</c:v>
                </c:pt>
                <c:pt idx="7">
                  <c:v>793</c:v>
                </c:pt>
                <c:pt idx="8">
                  <c:v>690</c:v>
                </c:pt>
                <c:pt idx="9">
                  <c:v>681</c:v>
                </c:pt>
              </c:numCache>
            </c:numRef>
          </c:val>
          <c:extLst>
            <c:ext xmlns:c16="http://schemas.microsoft.com/office/drawing/2014/chart" uri="{C3380CC4-5D6E-409C-BE32-E72D297353CC}">
              <c16:uniqueId val="{00000000-61D7-4F5B-AE70-2705029C1047}"/>
            </c:ext>
          </c:extLst>
        </c:ser>
        <c:dLbls>
          <c:showLegendKey val="0"/>
          <c:showVal val="0"/>
          <c:showCatName val="0"/>
          <c:showSerName val="0"/>
          <c:showPercent val="0"/>
          <c:showBubbleSize val="0"/>
        </c:dLbls>
        <c:gapWidth val="219"/>
        <c:overlap val="-27"/>
        <c:axId val="870552144"/>
        <c:axId val="870497424"/>
      </c:barChart>
      <c:lineChart>
        <c:grouping val="standard"/>
        <c:varyColors val="0"/>
        <c:ser>
          <c:idx val="1"/>
          <c:order val="1"/>
          <c:tx>
            <c:strRef>
              <c:f>'Sum of Quantity -Bi'!$C$3</c:f>
              <c:strCache>
                <c:ptCount val="1"/>
                <c:pt idx="0">
                  <c:v>Sum of unit_price</c:v>
                </c:pt>
              </c:strCache>
            </c:strRef>
          </c:tx>
          <c:spPr>
            <a:ln w="28575" cap="rnd">
              <a:solidFill>
                <a:schemeClr val="accent5"/>
              </a:solidFill>
              <a:round/>
            </a:ln>
            <a:effectLst/>
          </c:spPr>
          <c:marker>
            <c:symbol val="none"/>
          </c:marker>
          <c:cat>
            <c:strRef>
              <c:f>'Sum of Quantity -Bi'!$A$4:$A$14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'Sum of Quantity -Bi'!$C$4:$C$14</c:f>
              <c:numCache>
                <c:formatCode>General</c:formatCode>
                <c:ptCount val="10"/>
                <c:pt idx="0">
                  <c:v>65980</c:v>
                </c:pt>
                <c:pt idx="1">
                  <c:v>63036</c:v>
                </c:pt>
                <c:pt idx="2">
                  <c:v>58571</c:v>
                </c:pt>
                <c:pt idx="3">
                  <c:v>71496</c:v>
                </c:pt>
                <c:pt idx="4">
                  <c:v>75467</c:v>
                </c:pt>
                <c:pt idx="5">
                  <c:v>48750</c:v>
                </c:pt>
                <c:pt idx="6">
                  <c:v>70519</c:v>
                </c:pt>
                <c:pt idx="7">
                  <c:v>62016</c:v>
                </c:pt>
                <c:pt idx="8">
                  <c:v>58816</c:v>
                </c:pt>
                <c:pt idx="9">
                  <c:v>59224</c:v>
                </c:pt>
              </c:numCache>
            </c:numRef>
          </c:val>
          <c:smooth val="0"/>
          <c:extLst>
            <c:ext xmlns:c16="http://schemas.microsoft.com/office/drawing/2014/chart" uri="{C3380CC4-5D6E-409C-BE32-E72D297353CC}">
              <c16:uniqueId val="{00000001-61D7-4F5B-AE70-2705029C1047}"/>
            </c:ext>
          </c:extLst>
        </c:ser>
        <c:dLbls>
          <c:showLegendKey val="0"/>
          <c:showVal val="0"/>
          <c:showCatName val="0"/>
          <c:showSerName val="0"/>
          <c:showPercent val="0"/>
          <c:showBubbleSize val="0"/>
        </c:dLbls>
        <c:marker val="1"/>
        <c:smooth val="0"/>
        <c:axId val="870490944"/>
        <c:axId val="870492024"/>
      </c:lineChart>
      <c:catAx>
        <c:axId val="87055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497424"/>
        <c:crosses val="autoZero"/>
        <c:auto val="1"/>
        <c:lblAlgn val="ctr"/>
        <c:lblOffset val="100"/>
        <c:noMultiLvlLbl val="0"/>
      </c:catAx>
      <c:valAx>
        <c:axId val="870497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552144"/>
        <c:crosses val="autoZero"/>
        <c:crossBetween val="between"/>
      </c:valAx>
      <c:valAx>
        <c:axId val="87049202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490944"/>
        <c:crosses val="max"/>
        <c:crossBetween val="between"/>
      </c:valAx>
      <c:catAx>
        <c:axId val="870490944"/>
        <c:scaling>
          <c:orientation val="minMax"/>
        </c:scaling>
        <c:delete val="1"/>
        <c:axPos val="b"/>
        <c:numFmt formatCode="General" sourceLinked="1"/>
        <c:majorTickMark val="out"/>
        <c:minorTickMark val="none"/>
        <c:tickLblPos val="nextTo"/>
        <c:crossAx val="8704920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ABI.xlsm]Review and Rating by Customer !PivotTable23</c:name>
    <c:fmtId val="0"/>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reviews</a:t>
            </a:r>
            <a:r>
              <a:rPr lang="en-US" baseline="0"/>
              <a:t> and rating by customer</a:t>
            </a:r>
            <a:endParaRPr lang="en-US"/>
          </a:p>
        </c:rich>
      </c:tx>
      <c:layout>
        <c:manualLayout>
          <c:xMode val="edge"/>
          <c:yMode val="edge"/>
          <c:x val="0.24791666666666667"/>
          <c:y val="8.5921551472732574E-2"/>
        </c:manualLayout>
      </c:layout>
      <c:overlay val="0"/>
      <c:spPr>
        <a:noFill/>
        <a:ln>
          <a:noFill/>
        </a:ln>
        <a:effectLst/>
      </c:spPr>
    </c:title>
    <c:autoTitleDeleted val="0"/>
    <c:pivotFmts>
      <c:pivotFmt>
        <c:idx val="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7"/>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8"/>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3"/>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4"/>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7"/>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8"/>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1"/>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2"/>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3"/>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4"/>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7"/>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8"/>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1"/>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2"/>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3"/>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4"/>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7"/>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8"/>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3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1"/>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2"/>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3"/>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4"/>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5"/>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6"/>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7"/>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8"/>
        <c:spPr>
          <a:solidFill>
            <a:schemeClr val="accent6">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49"/>
        <c:spPr>
          <a:solidFill>
            <a:schemeClr val="accent5">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0"/>
        <c:spPr>
          <a:solidFill>
            <a:schemeClr val="accent4">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1"/>
        <c:spPr>
          <a:solidFill>
            <a:schemeClr val="accent6">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2"/>
        <c:spPr>
          <a:solidFill>
            <a:schemeClr val="accent5">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3"/>
        <c:spPr>
          <a:solidFill>
            <a:schemeClr val="accent4">
              <a:lumMod val="80000"/>
              <a:lumOff val="2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4"/>
        <c:spPr>
          <a:solidFill>
            <a:schemeClr val="accent6">
              <a:lumMod val="8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1"/>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2"/>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3"/>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4"/>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5"/>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6"/>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7"/>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8"/>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9"/>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0"/>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1"/>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2"/>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3"/>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4"/>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5"/>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6"/>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7"/>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8"/>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9"/>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0"/>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1"/>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2"/>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3"/>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4"/>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5"/>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6"/>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7"/>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8"/>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9"/>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0"/>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1"/>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2"/>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3"/>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4"/>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'Review and Rating by Customer '!$B$3:$B$4</c:f>
              <c:strCache>
                <c:ptCount val="1"/>
                <c:pt idx="0">
                  <c:v>average</c:v>
                </c:pt>
              </c:strCache>
            </c:strRef>
          </c:tx>
          <c:dPt>
            <c:idx val="0"/>
            <c:bubble3D val="0"/>
            <c:extLst>
              <c:ext xmlns:c16="http://schemas.microsoft.com/office/drawing/2014/chart" uri="{C3380CC4-5D6E-409C-BE32-E72D297353CC}">
                <c16:uniqueId val="{00000006-2CBF-40B5-9488-1715F884351B}"/>
              </c:ext>
            </c:extLst>
          </c:dPt>
          <c:dPt>
            <c:idx val="1"/>
            <c:bubble3D val="0"/>
            <c:extLst>
              <c:ext xmlns:c16="http://schemas.microsoft.com/office/drawing/2014/chart" uri="{C3380CC4-5D6E-409C-BE32-E72D297353CC}">
                <c16:uniqueId val="{00000007-2CBF-40B5-9488-1715F884351B}"/>
              </c:ext>
            </c:extLst>
          </c:dPt>
          <c:dPt>
            <c:idx val="2"/>
            <c:bubble3D val="0"/>
            <c:extLst>
              <c:ext xmlns:c16="http://schemas.microsoft.com/office/drawing/2014/chart" uri="{C3380CC4-5D6E-409C-BE32-E72D297353CC}">
                <c16:uniqueId val="{00000008-2CBF-40B5-9488-1715F884351B}"/>
              </c:ext>
            </c:extLst>
          </c:dPt>
          <c:dPt>
            <c:idx val="3"/>
            <c:bubble3D val="0"/>
            <c:extLst>
              <c:ext xmlns:c16="http://schemas.microsoft.com/office/drawing/2014/chart" uri="{C3380CC4-5D6E-409C-BE32-E72D297353CC}">
                <c16:uniqueId val="{00000009-2CBF-40B5-9488-1715F884351B}"/>
              </c:ext>
            </c:extLst>
          </c:dPt>
          <c:dPt>
            <c:idx val="4"/>
            <c:bubble3D val="0"/>
            <c:extLst>
              <c:ext xmlns:c16="http://schemas.microsoft.com/office/drawing/2014/chart" uri="{C3380CC4-5D6E-409C-BE32-E72D297353CC}">
                <c16:uniqueId val="{0000000A-2CBF-40B5-9488-1715F884351B}"/>
              </c:ext>
            </c:extLst>
          </c:dPt>
          <c:dPt>
            <c:idx val="5"/>
            <c:bubble3D val="0"/>
            <c:extLst>
              <c:ext xmlns:c16="http://schemas.microsoft.com/office/drawing/2014/chart" uri="{C3380CC4-5D6E-409C-BE32-E72D297353CC}">
                <c16:uniqueId val="{0000000B-2CBF-40B5-9488-1715F884351B}"/>
              </c:ext>
            </c:extLst>
          </c:dPt>
          <c:dPt>
            <c:idx val="6"/>
            <c:bubble3D val="0"/>
            <c:extLst>
              <c:ext xmlns:c16="http://schemas.microsoft.com/office/drawing/2014/chart" uri="{C3380CC4-5D6E-409C-BE32-E72D297353CC}">
                <c16:uniqueId val="{0000000C-2CBF-40B5-9488-1715F884351B}"/>
              </c:ext>
            </c:extLst>
          </c:dPt>
          <c:dPt>
            <c:idx val="7"/>
            <c:bubble3D val="0"/>
            <c:extLst>
              <c:ext xmlns:c16="http://schemas.microsoft.com/office/drawing/2014/chart" uri="{C3380CC4-5D6E-409C-BE32-E72D297353CC}">
                <c16:uniqueId val="{0000000D-2CBF-40B5-9488-1715F884351B}"/>
              </c:ext>
            </c:extLst>
          </c:dPt>
          <c:dPt>
            <c:idx val="8"/>
            <c:bubble3D val="0"/>
            <c:extLst>
              <c:ext xmlns:c16="http://schemas.microsoft.com/office/drawing/2014/chart" uri="{C3380CC4-5D6E-409C-BE32-E72D297353CC}">
                <c16:uniqueId val="{0000000E-2CBF-40B5-9488-1715F884351B}"/>
              </c:ext>
            </c:extLst>
          </c:dPt>
          <c:dPt>
            <c:idx val="9"/>
            <c:bubble3D val="0"/>
            <c:extLst>
              <c:ext xmlns:c16="http://schemas.microsoft.com/office/drawing/2014/chart" uri="{C3380CC4-5D6E-409C-BE32-E72D297353CC}">
                <c16:uniqueId val="{0000000F-2CBF-40B5-9488-1715F884351B}"/>
              </c:ext>
            </c:extLst>
          </c:dPt>
          <c:dLbls>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'!$B$5:$B$15</c:f>
              <c:numCache>
                <c:formatCode>General</c:formatCode>
                <c:ptCount val="10"/>
                <c:pt idx="0">
                  <c:v>53</c:v>
                </c:pt>
                <c:pt idx="1">
                  <c:v>47</c:v>
                </c:pt>
                <c:pt idx="2">
                  <c:v>50</c:v>
                </c:pt>
                <c:pt idx="3">
                  <c:v>52</c:v>
                </c:pt>
                <c:pt idx="4">
                  <c:v>51</c:v>
                </c:pt>
                <c:pt idx="5">
                  <c:v>35</c:v>
                </c:pt>
                <c:pt idx="6">
                  <c:v>56</c:v>
                </c:pt>
                <c:pt idx="7">
                  <c:v>46</c:v>
                </c:pt>
                <c:pt idx="8">
                  <c:v>50</c:v>
                </c:pt>
                <c:pt idx="9">
                  <c:v>39</c:v>
                </c:pt>
              </c:numCache>
            </c:numRef>
          </c:val>
          <c:extLst>
            <c:ext xmlns:c16="http://schemas.microsoft.com/office/drawing/2014/chart" uri="{C3380CC4-5D6E-409C-BE32-E72D297353CC}">
              <c16:uniqueId val="{00000000-2CBF-40B5-9488-1715F884351B}"/>
            </c:ext>
          </c:extLst>
        </c:ser>
        <c:ser>
          <c:idx val="1"/>
          <c:order val="1"/>
          <c:tx>
            <c:strRef>
              <c:f>'Review and Rating by Customer '!$C$3:$C$4</c:f>
              <c:strCache>
                <c:ptCount val="1"/>
                <c:pt idx="0">
                  <c:v>bad</c:v>
                </c:pt>
              </c:strCache>
            </c:strRef>
          </c:tx>
          <c:dLbls>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showLeaderLines val="1"/>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'!$C$5:$C$15</c:f>
              <c:numCache>
                <c:formatCode>General</c:formatCode>
                <c:ptCount val="10"/>
                <c:pt idx="0">
                  <c:v>67</c:v>
                </c:pt>
                <c:pt idx="1">
                  <c:v>47</c:v>
                </c:pt>
                <c:pt idx="2">
                  <c:v>39</c:v>
                </c:pt>
                <c:pt idx="3">
                  <c:v>60</c:v>
                </c:pt>
                <c:pt idx="4">
                  <c:v>65</c:v>
                </c:pt>
                <c:pt idx="5">
                  <c:v>41</c:v>
                </c:pt>
                <c:pt idx="6">
                  <c:v>52</c:v>
                </c:pt>
                <c:pt idx="7">
                  <c:v>46</c:v>
                </c:pt>
                <c:pt idx="8">
                  <c:v>54</c:v>
                </c:pt>
                <c:pt idx="9">
                  <c:v>36</c:v>
                </c:pt>
              </c:numCache>
            </c:numRef>
          </c:val>
          <c:extLst>
            <c:ext xmlns:c16="http://schemas.microsoft.com/office/drawing/2014/chart" uri="{C3380CC4-5D6E-409C-BE32-E72D297353CC}">
              <c16:uniqueId val="{0000000A-0474-4CDF-BEED-A65318867F46}"/>
            </c:ext>
          </c:extLst>
        </c:ser>
        <c:ser>
          <c:idx val="2"/>
          <c:order val="2"/>
          <c:tx>
            <c:strRef>
              <c:f>'Review and Rating by Customer '!$D$3:$D$4</c:f>
              <c:strCache>
                <c:ptCount val="1"/>
                <c:pt idx="0">
                  <c:v>good</c:v>
                </c:pt>
              </c:strCache>
            </c:strRef>
          </c:tx>
          <c:dLbls>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showLeaderLines val="1"/>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'!$D$5:$D$15</c:f>
              <c:numCache>
                <c:formatCode>General</c:formatCode>
                <c:ptCount val="10"/>
                <c:pt idx="0">
                  <c:v>40</c:v>
                </c:pt>
                <c:pt idx="1">
                  <c:v>53</c:v>
                </c:pt>
                <c:pt idx="2">
                  <c:v>36</c:v>
                </c:pt>
                <c:pt idx="3">
                  <c:v>55</c:v>
                </c:pt>
                <c:pt idx="4">
                  <c:v>48</c:v>
                </c:pt>
                <c:pt idx="5">
                  <c:v>44</c:v>
                </c:pt>
                <c:pt idx="6">
                  <c:v>62</c:v>
                </c:pt>
                <c:pt idx="7">
                  <c:v>68</c:v>
                </c:pt>
                <c:pt idx="8">
                  <c:v>36</c:v>
                </c:pt>
                <c:pt idx="9">
                  <c:v>43</c:v>
                </c:pt>
              </c:numCache>
            </c:numRef>
          </c:val>
          <c:extLst>
            <c:ext xmlns:c16="http://schemas.microsoft.com/office/drawing/2014/chart" uri="{C3380CC4-5D6E-409C-BE32-E72D297353CC}">
              <c16:uniqueId val="{0000000B-0474-4CDF-BEED-A65318867F46}"/>
            </c:ext>
          </c:extLst>
        </c:ser>
        <c:ser>
          <c:idx val="3"/>
          <c:order val="3"/>
          <c:tx>
            <c:strRef>
              <c:f>'Review and Rating by Customer '!$E$3:$E$4</c:f>
              <c:strCache>
                <c:ptCount val="1"/>
                <c:pt idx="0">
                  <c:v>very bad</c:v>
                </c:pt>
              </c:strCache>
            </c:strRef>
          </c:tx>
          <c:dLbls>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showLeaderLines val="1"/>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'!$E$5:$E$15</c:f>
              <c:numCache>
                <c:formatCode>General</c:formatCode>
                <c:ptCount val="10"/>
                <c:pt idx="0">
                  <c:v>51</c:v>
                </c:pt>
                <c:pt idx="1">
                  <c:v>48</c:v>
                </c:pt>
                <c:pt idx="2">
                  <c:v>59</c:v>
                </c:pt>
                <c:pt idx="3">
                  <c:v>53</c:v>
                </c:pt>
                <c:pt idx="4">
                  <c:v>57</c:v>
                </c:pt>
                <c:pt idx="5">
                  <c:v>35</c:v>
                </c:pt>
                <c:pt idx="6">
                  <c:v>49</c:v>
                </c:pt>
                <c:pt idx="7">
                  <c:v>41</c:v>
                </c:pt>
                <c:pt idx="8">
                  <c:v>48</c:v>
                </c:pt>
                <c:pt idx="9">
                  <c:v>56</c:v>
                </c:pt>
              </c:numCache>
            </c:numRef>
          </c:val>
          <c:extLst>
            <c:ext xmlns:c16="http://schemas.microsoft.com/office/drawing/2014/chart" uri="{C3380CC4-5D6E-409C-BE32-E72D297353CC}">
              <c16:uniqueId val="{0000000C-0474-4CDF-BEED-A65318867F46}"/>
            </c:ext>
          </c:extLst>
        </c:ser>
        <c:ser>
          <c:idx val="4"/>
          <c:order val="4"/>
          <c:tx>
            <c:strRef>
              <c:f>'Review and Rating by Customer '!$F$3:$F$4</c:f>
              <c:strCache>
                <c:ptCount val="1"/>
                <c:pt idx="0">
                  <c:v>very good</c:v>
                </c:pt>
              </c:strCache>
            </c:strRef>
          </c:tx>
          <c:dLbls>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showLeaderLines val="1"/>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'!$F$5:$F$15</c:f>
              <c:numCache>
                <c:formatCode>General</c:formatCode>
                <c:ptCount val="10"/>
                <c:pt idx="0">
                  <c:v>63</c:v>
                </c:pt>
                <c:pt idx="1">
                  <c:v>68</c:v>
                </c:pt>
                <c:pt idx="2">
                  <c:v>44</c:v>
                </c:pt>
                <c:pt idx="3">
                  <c:v>55</c:v>
                </c:pt>
                <c:pt idx="4">
                  <c:v>55</c:v>
                </c:pt>
                <c:pt idx="5">
                  <c:v>53</c:v>
                </c:pt>
                <c:pt idx="6">
                  <c:v>52</c:v>
                </c:pt>
                <c:pt idx="7">
                  <c:v>51</c:v>
                </c:pt>
                <c:pt idx="8">
                  <c:v>45</c:v>
                </c:pt>
                <c:pt idx="9">
                  <c:v>46</c:v>
                </c:pt>
              </c:numCache>
            </c:numRef>
          </c:val>
          <c:extLst>
            <c:ext xmlns:c16="http://schemas.microsoft.com/office/drawing/2014/chart" uri="{C3380CC4-5D6E-409C-BE32-E72D297353CC}">
              <c16:uniqueId val="{0000000D-0474-4CDF-BEED-A65318867F46}"/>
            </c:ext>
          </c:extLst>
        </c:ser>
        <c:dLbls>
          <c:dLblPos val="outEnd"/>
          <c:showLegendKey val="0"/>
          <c:showVal val="0"/>
          <c:showCatName val="1"/>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ABI.xlsm]Sum of Quantity -Bi!PivotTable21</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COUNTRY</a:t>
            </a:r>
            <a:r>
              <a:rPr lang="en-US" b="1" baseline="0"/>
              <a:t> WISE QUANTITY AND UNIT PRICE</a:t>
            </a:r>
            <a:endParaRPr lang="en-US" b="1"/>
          </a:p>
        </c:rich>
      </c:tx>
      <c:layout>
        <c:manualLayout>
          <c:xMode val="edge"/>
          <c:yMode val="edge"/>
          <c:x val="0.20566708978255913"/>
          <c:y val="0.1370336686939881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 of Quantity -Bi'!$B$3</c:f>
              <c:strCache>
                <c:ptCount val="1"/>
                <c:pt idx="0">
                  <c:v>Sum of quantity</c:v>
                </c:pt>
              </c:strCache>
            </c:strRef>
          </c:tx>
          <c:spPr>
            <a:solidFill>
              <a:schemeClr val="accent6"/>
            </a:solidFill>
            <a:ln>
              <a:noFill/>
            </a:ln>
            <a:effectLst/>
          </c:spPr>
          <c:invertIfNegative val="0"/>
          <c:cat>
            <c:strRef>
              <c:f>'Sum of Quantity -Bi'!$A$4:$A$14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'Sum of Quantity -Bi'!$B$4:$B$14</c:f>
              <c:numCache>
                <c:formatCode>General</c:formatCode>
                <c:ptCount val="10"/>
                <c:pt idx="0">
                  <c:v>840</c:v>
                </c:pt>
                <c:pt idx="1">
                  <c:v>754</c:v>
                </c:pt>
                <c:pt idx="2">
                  <c:v>691</c:v>
                </c:pt>
                <c:pt idx="3">
                  <c:v>793</c:v>
                </c:pt>
                <c:pt idx="4">
                  <c:v>819</c:v>
                </c:pt>
                <c:pt idx="5">
                  <c:v>603</c:v>
                </c:pt>
                <c:pt idx="6">
                  <c:v>779</c:v>
                </c:pt>
                <c:pt idx="7">
                  <c:v>793</c:v>
                </c:pt>
                <c:pt idx="8">
                  <c:v>690</c:v>
                </c:pt>
                <c:pt idx="9">
                  <c:v>681</c:v>
                </c:pt>
              </c:numCache>
            </c:numRef>
          </c:val>
          <c:extLst>
            <c:ext xmlns:c16="http://schemas.microsoft.com/office/drawing/2014/chart" uri="{C3380CC4-5D6E-409C-BE32-E72D297353CC}">
              <c16:uniqueId val="{00000000-6993-4716-A586-DC2C3741198C}"/>
            </c:ext>
          </c:extLst>
        </c:ser>
        <c:dLbls>
          <c:showLegendKey val="0"/>
          <c:showVal val="0"/>
          <c:showCatName val="0"/>
          <c:showSerName val="0"/>
          <c:showPercent val="0"/>
          <c:showBubbleSize val="0"/>
        </c:dLbls>
        <c:gapWidth val="219"/>
        <c:overlap val="-27"/>
        <c:axId val="870552144"/>
        <c:axId val="870497424"/>
      </c:barChart>
      <c:lineChart>
        <c:grouping val="standard"/>
        <c:varyColors val="0"/>
        <c:ser>
          <c:idx val="1"/>
          <c:order val="1"/>
          <c:tx>
            <c:strRef>
              <c:f>'Sum of Quantity -Bi'!$C$3</c:f>
              <c:strCache>
                <c:ptCount val="1"/>
                <c:pt idx="0">
                  <c:v>Sum of unit_price</c:v>
                </c:pt>
              </c:strCache>
            </c:strRef>
          </c:tx>
          <c:spPr>
            <a:ln w="28575" cap="rnd">
              <a:solidFill>
                <a:schemeClr val="accent5"/>
              </a:solidFill>
              <a:round/>
            </a:ln>
            <a:effectLst/>
          </c:spPr>
          <c:marker>
            <c:symbol val="none"/>
          </c:marker>
          <c:cat>
            <c:strRef>
              <c:f>'Sum of Quantity -Bi'!$A$4:$A$14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'Sum of Quantity -Bi'!$C$4:$C$14</c:f>
              <c:numCache>
                <c:formatCode>General</c:formatCode>
                <c:ptCount val="10"/>
                <c:pt idx="0">
                  <c:v>65980</c:v>
                </c:pt>
                <c:pt idx="1">
                  <c:v>63036</c:v>
                </c:pt>
                <c:pt idx="2">
                  <c:v>58571</c:v>
                </c:pt>
                <c:pt idx="3">
                  <c:v>71496</c:v>
                </c:pt>
                <c:pt idx="4">
                  <c:v>75467</c:v>
                </c:pt>
                <c:pt idx="5">
                  <c:v>48750</c:v>
                </c:pt>
                <c:pt idx="6">
                  <c:v>70519</c:v>
                </c:pt>
                <c:pt idx="7">
                  <c:v>62016</c:v>
                </c:pt>
                <c:pt idx="8">
                  <c:v>58816</c:v>
                </c:pt>
                <c:pt idx="9">
                  <c:v>59224</c:v>
                </c:pt>
              </c:numCache>
            </c:numRef>
          </c:val>
          <c:smooth val="0"/>
          <c:extLst>
            <c:ext xmlns:c16="http://schemas.microsoft.com/office/drawing/2014/chart" uri="{C3380CC4-5D6E-409C-BE32-E72D297353CC}">
              <c16:uniqueId val="{00000001-6993-4716-A586-DC2C3741198C}"/>
            </c:ext>
          </c:extLst>
        </c:ser>
        <c:dLbls>
          <c:showLegendKey val="0"/>
          <c:showVal val="0"/>
          <c:showCatName val="0"/>
          <c:showSerName val="0"/>
          <c:showPercent val="0"/>
          <c:showBubbleSize val="0"/>
        </c:dLbls>
        <c:marker val="1"/>
        <c:smooth val="0"/>
        <c:axId val="870490944"/>
        <c:axId val="870492024"/>
      </c:lineChart>
      <c:catAx>
        <c:axId val="87055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497424"/>
        <c:crosses val="autoZero"/>
        <c:auto val="1"/>
        <c:lblAlgn val="ctr"/>
        <c:lblOffset val="100"/>
        <c:noMultiLvlLbl val="0"/>
      </c:catAx>
      <c:valAx>
        <c:axId val="870497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552144"/>
        <c:crosses val="autoZero"/>
        <c:crossBetween val="between"/>
      </c:valAx>
      <c:valAx>
        <c:axId val="87049202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0490944"/>
        <c:crosses val="max"/>
        <c:crossBetween val="between"/>
      </c:valAx>
      <c:catAx>
        <c:axId val="870490944"/>
        <c:scaling>
          <c:orientation val="minMax"/>
        </c:scaling>
        <c:delete val="1"/>
        <c:axPos val="b"/>
        <c:numFmt formatCode="General" sourceLinked="1"/>
        <c:majorTickMark val="out"/>
        <c:minorTickMark val="none"/>
        <c:tickLblPos val="nextTo"/>
        <c:crossAx val="8704920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ABI.xlsm]Review and Rating by Customer !PivotTable23</c:name>
    <c:fmtId val="8"/>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Reviews and Rating by customer</a:t>
            </a:r>
          </a:p>
        </c:rich>
      </c:tx>
      <c:layout>
        <c:manualLayout>
          <c:xMode val="edge"/>
          <c:yMode val="edge"/>
          <c:x val="0.24791666666666667"/>
          <c:y val="8.592155147273257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pivotFmt>
      <c:pivotFmt>
        <c:idx val="164"/>
      </c:pivotFmt>
      <c:pivotFmt>
        <c:idx val="16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77"/>
      </c:pivotFmt>
      <c:pivotFmt>
        <c:idx val="178"/>
      </c:pivotFmt>
      <c:pivotFmt>
        <c:idx val="179"/>
      </c:pivotFmt>
      <c:pivotFmt>
        <c:idx val="180"/>
      </c:pivotFmt>
      <c:pivotFmt>
        <c:idx val="181"/>
      </c:pivotFmt>
      <c:pivotFmt>
        <c:idx val="182"/>
      </c:pivotFmt>
      <c:pivotFmt>
        <c:idx val="183"/>
      </c:pivotFmt>
      <c:pivotFmt>
        <c:idx val="184"/>
      </c:pivotFmt>
      <c:pivotFmt>
        <c:idx val="185"/>
      </c:pivotFmt>
      <c:pivotFmt>
        <c:idx val="186"/>
      </c:pivotFmt>
      <c:pivotFmt>
        <c:idx val="187"/>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88"/>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89"/>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0"/>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1"/>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3"/>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4"/>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5"/>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6"/>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7"/>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8"/>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99"/>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0"/>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1"/>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3"/>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4"/>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5"/>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6"/>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7"/>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8"/>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09"/>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10"/>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11"/>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12"/>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13"/>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14"/>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15"/>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216"/>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17"/>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18"/>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19"/>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2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221"/>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2"/>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3"/>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4"/>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5"/>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6"/>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7"/>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8"/>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29"/>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1"/>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2"/>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3"/>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4"/>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5"/>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6"/>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7"/>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8"/>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39"/>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1"/>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2"/>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3"/>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4"/>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5"/>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6"/>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7"/>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8"/>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49"/>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1"/>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2"/>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3"/>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4"/>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5"/>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6"/>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7"/>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8"/>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59"/>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1"/>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2"/>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3"/>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4"/>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5"/>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6"/>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7"/>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8"/>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69"/>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7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'Review and Rating by Customer '!$B$3:$B$4</c:f>
              <c:strCache>
                <c:ptCount val="1"/>
                <c:pt idx="0">
                  <c:v>average</c:v>
                </c:pt>
              </c:strCache>
            </c:strRef>
          </c:tx>
          <c:dPt>
            <c:idx val="0"/>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4057-42FE-B559-79605E758E5A}"/>
              </c:ext>
            </c:extLst>
          </c:dPt>
          <c:dPt>
            <c:idx val="1"/>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4057-42FE-B559-79605E758E5A}"/>
              </c:ext>
            </c:extLst>
          </c:dPt>
          <c:dPt>
            <c:idx val="2"/>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4057-42FE-B559-79605E758E5A}"/>
              </c:ext>
            </c:extLst>
          </c:dPt>
          <c:dPt>
            <c:idx val="3"/>
            <c:bubble3D val="0"/>
            <c:spPr>
              <a:solidFill>
                <a:schemeClr val="accent6">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4057-42FE-B559-79605E758E5A}"/>
              </c:ext>
            </c:extLst>
          </c:dPt>
          <c:dPt>
            <c:idx val="4"/>
            <c:bubble3D val="0"/>
            <c:spPr>
              <a:solidFill>
                <a:schemeClr val="accent5">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9-4057-42FE-B559-79605E758E5A}"/>
              </c:ext>
            </c:extLst>
          </c:dPt>
          <c:dPt>
            <c:idx val="5"/>
            <c:bubble3D val="0"/>
            <c:spPr>
              <a:solidFill>
                <a:schemeClr val="accent4">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B-4057-42FE-B559-79605E758E5A}"/>
              </c:ext>
            </c:extLst>
          </c:dPt>
          <c:dPt>
            <c:idx val="6"/>
            <c:bubble3D val="0"/>
            <c:spPr>
              <a:solidFill>
                <a:schemeClr val="accent6">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D-4057-42FE-B559-79605E758E5A}"/>
              </c:ext>
            </c:extLst>
          </c:dPt>
          <c:dPt>
            <c:idx val="7"/>
            <c:bubble3D val="0"/>
            <c:spPr>
              <a:solidFill>
                <a:schemeClr val="accent5">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F-4057-42FE-B559-79605E758E5A}"/>
              </c:ext>
            </c:extLst>
          </c:dPt>
          <c:dPt>
            <c:idx val="8"/>
            <c:bubble3D val="0"/>
            <c:spPr>
              <a:solidFill>
                <a:schemeClr val="accent4">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11-4057-42FE-B559-79605E758E5A}"/>
              </c:ext>
            </c:extLst>
          </c:dPt>
          <c:dPt>
            <c:idx val="9"/>
            <c:bubble3D val="0"/>
            <c:spPr>
              <a:solidFill>
                <a:schemeClr val="accent6">
                  <a:lumMod val="8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13-4057-42FE-B559-79605E758E5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'!$B$5:$B$15</c:f>
              <c:numCache>
                <c:formatCode>General</c:formatCode>
                <c:ptCount val="10"/>
                <c:pt idx="0">
                  <c:v>53</c:v>
                </c:pt>
                <c:pt idx="1">
                  <c:v>47</c:v>
                </c:pt>
                <c:pt idx="2">
                  <c:v>50</c:v>
                </c:pt>
                <c:pt idx="3">
                  <c:v>52</c:v>
                </c:pt>
                <c:pt idx="4">
                  <c:v>51</c:v>
                </c:pt>
                <c:pt idx="5">
                  <c:v>35</c:v>
                </c:pt>
                <c:pt idx="6">
                  <c:v>56</c:v>
                </c:pt>
                <c:pt idx="7">
                  <c:v>46</c:v>
                </c:pt>
                <c:pt idx="8">
                  <c:v>50</c:v>
                </c:pt>
                <c:pt idx="9">
                  <c:v>39</c:v>
                </c:pt>
              </c:numCache>
            </c:numRef>
          </c:val>
          <c:extLst>
            <c:ext xmlns:c16="http://schemas.microsoft.com/office/drawing/2014/chart" uri="{C3380CC4-5D6E-409C-BE32-E72D297353CC}">
              <c16:uniqueId val="{00000014-4057-42FE-B559-79605E758E5A}"/>
            </c:ext>
          </c:extLst>
        </c:ser>
        <c:ser>
          <c:idx val="1"/>
          <c:order val="1"/>
          <c:tx>
            <c:strRef>
              <c:f>'Review and Rating by Customer '!$C$3:$C$4</c:f>
              <c:strCache>
                <c:ptCount val="1"/>
                <c:pt idx="0">
                  <c:v>bad</c:v>
                </c:pt>
              </c:strCache>
            </c:strRef>
          </c:tx>
          <c:dPt>
            <c:idx val="0"/>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15-19AC-4D42-BE10-1403E1568D97}"/>
              </c:ext>
            </c:extLst>
          </c:dPt>
          <c:dPt>
            <c:idx val="1"/>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17-19AC-4D42-BE10-1403E1568D97}"/>
              </c:ext>
            </c:extLst>
          </c:dPt>
          <c:dPt>
            <c:idx val="2"/>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19-19AC-4D42-BE10-1403E1568D97}"/>
              </c:ext>
            </c:extLst>
          </c:dPt>
          <c:dPt>
            <c:idx val="3"/>
            <c:bubble3D val="0"/>
            <c:spPr>
              <a:solidFill>
                <a:schemeClr val="accent6">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1B-19AC-4D42-BE10-1403E1568D97}"/>
              </c:ext>
            </c:extLst>
          </c:dPt>
          <c:dPt>
            <c:idx val="4"/>
            <c:bubble3D val="0"/>
            <c:spPr>
              <a:solidFill>
                <a:schemeClr val="accent5">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1D-19AC-4D42-BE10-1403E1568D97}"/>
              </c:ext>
            </c:extLst>
          </c:dPt>
          <c:dPt>
            <c:idx val="5"/>
            <c:bubble3D val="0"/>
            <c:spPr>
              <a:solidFill>
                <a:schemeClr val="accent4">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1F-19AC-4D42-BE10-1403E1568D97}"/>
              </c:ext>
            </c:extLst>
          </c:dPt>
          <c:dPt>
            <c:idx val="6"/>
            <c:bubble3D val="0"/>
            <c:spPr>
              <a:solidFill>
                <a:schemeClr val="accent6">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21-19AC-4D42-BE10-1403E1568D97}"/>
              </c:ext>
            </c:extLst>
          </c:dPt>
          <c:dPt>
            <c:idx val="7"/>
            <c:bubble3D val="0"/>
            <c:spPr>
              <a:solidFill>
                <a:schemeClr val="accent5">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23-19AC-4D42-BE10-1403E1568D97}"/>
              </c:ext>
            </c:extLst>
          </c:dPt>
          <c:dPt>
            <c:idx val="8"/>
            <c:bubble3D val="0"/>
            <c:spPr>
              <a:solidFill>
                <a:schemeClr val="accent4">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25-19AC-4D42-BE10-1403E1568D97}"/>
              </c:ext>
            </c:extLst>
          </c:dPt>
          <c:dPt>
            <c:idx val="9"/>
            <c:bubble3D val="0"/>
            <c:spPr>
              <a:solidFill>
                <a:schemeClr val="accent6">
                  <a:lumMod val="8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27-19AC-4D42-BE10-1403E1568D9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'!$C$5:$C$15</c:f>
              <c:numCache>
                <c:formatCode>General</c:formatCode>
                <c:ptCount val="10"/>
                <c:pt idx="0">
                  <c:v>67</c:v>
                </c:pt>
                <c:pt idx="1">
                  <c:v>47</c:v>
                </c:pt>
                <c:pt idx="2">
                  <c:v>39</c:v>
                </c:pt>
                <c:pt idx="3">
                  <c:v>60</c:v>
                </c:pt>
                <c:pt idx="4">
                  <c:v>65</c:v>
                </c:pt>
                <c:pt idx="5">
                  <c:v>41</c:v>
                </c:pt>
                <c:pt idx="6">
                  <c:v>52</c:v>
                </c:pt>
                <c:pt idx="7">
                  <c:v>46</c:v>
                </c:pt>
                <c:pt idx="8">
                  <c:v>54</c:v>
                </c:pt>
                <c:pt idx="9">
                  <c:v>36</c:v>
                </c:pt>
              </c:numCache>
            </c:numRef>
          </c:val>
          <c:extLst>
            <c:ext xmlns:c16="http://schemas.microsoft.com/office/drawing/2014/chart" uri="{C3380CC4-5D6E-409C-BE32-E72D297353CC}">
              <c16:uniqueId val="{00000065-2956-4348-9094-7CB7576EA2C8}"/>
            </c:ext>
          </c:extLst>
        </c:ser>
        <c:ser>
          <c:idx val="2"/>
          <c:order val="2"/>
          <c:tx>
            <c:strRef>
              <c:f>'Review and Rating by Customer '!$D$3:$D$4</c:f>
              <c:strCache>
                <c:ptCount val="1"/>
                <c:pt idx="0">
                  <c:v>good</c:v>
                </c:pt>
              </c:strCache>
            </c:strRef>
          </c:tx>
          <c:dPt>
            <c:idx val="0"/>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29-19AC-4D42-BE10-1403E1568D97}"/>
              </c:ext>
            </c:extLst>
          </c:dPt>
          <c:dPt>
            <c:idx val="1"/>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2B-19AC-4D42-BE10-1403E1568D97}"/>
              </c:ext>
            </c:extLst>
          </c:dPt>
          <c:dPt>
            <c:idx val="2"/>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2D-19AC-4D42-BE10-1403E1568D97}"/>
              </c:ext>
            </c:extLst>
          </c:dPt>
          <c:dPt>
            <c:idx val="3"/>
            <c:bubble3D val="0"/>
            <c:spPr>
              <a:solidFill>
                <a:schemeClr val="accent6">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2F-19AC-4D42-BE10-1403E1568D97}"/>
              </c:ext>
            </c:extLst>
          </c:dPt>
          <c:dPt>
            <c:idx val="4"/>
            <c:bubble3D val="0"/>
            <c:spPr>
              <a:solidFill>
                <a:schemeClr val="accent5">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31-19AC-4D42-BE10-1403E1568D97}"/>
              </c:ext>
            </c:extLst>
          </c:dPt>
          <c:dPt>
            <c:idx val="5"/>
            <c:bubble3D val="0"/>
            <c:spPr>
              <a:solidFill>
                <a:schemeClr val="accent4">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33-19AC-4D42-BE10-1403E1568D97}"/>
              </c:ext>
            </c:extLst>
          </c:dPt>
          <c:dPt>
            <c:idx val="6"/>
            <c:bubble3D val="0"/>
            <c:spPr>
              <a:solidFill>
                <a:schemeClr val="accent6">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35-19AC-4D42-BE10-1403E1568D97}"/>
              </c:ext>
            </c:extLst>
          </c:dPt>
          <c:dPt>
            <c:idx val="7"/>
            <c:bubble3D val="0"/>
            <c:spPr>
              <a:solidFill>
                <a:schemeClr val="accent5">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37-19AC-4D42-BE10-1403E1568D97}"/>
              </c:ext>
            </c:extLst>
          </c:dPt>
          <c:dPt>
            <c:idx val="8"/>
            <c:bubble3D val="0"/>
            <c:spPr>
              <a:solidFill>
                <a:schemeClr val="accent4">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39-19AC-4D42-BE10-1403E1568D97}"/>
              </c:ext>
            </c:extLst>
          </c:dPt>
          <c:dPt>
            <c:idx val="9"/>
            <c:bubble3D val="0"/>
            <c:spPr>
              <a:solidFill>
                <a:schemeClr val="accent6">
                  <a:lumMod val="8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3B-19AC-4D42-BE10-1403E1568D9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'!$D$5:$D$15</c:f>
              <c:numCache>
                <c:formatCode>General</c:formatCode>
                <c:ptCount val="10"/>
                <c:pt idx="0">
                  <c:v>40</c:v>
                </c:pt>
                <c:pt idx="1">
                  <c:v>53</c:v>
                </c:pt>
                <c:pt idx="2">
                  <c:v>36</c:v>
                </c:pt>
                <c:pt idx="3">
                  <c:v>55</c:v>
                </c:pt>
                <c:pt idx="4">
                  <c:v>48</c:v>
                </c:pt>
                <c:pt idx="5">
                  <c:v>44</c:v>
                </c:pt>
                <c:pt idx="6">
                  <c:v>62</c:v>
                </c:pt>
                <c:pt idx="7">
                  <c:v>68</c:v>
                </c:pt>
                <c:pt idx="8">
                  <c:v>36</c:v>
                </c:pt>
                <c:pt idx="9">
                  <c:v>43</c:v>
                </c:pt>
              </c:numCache>
            </c:numRef>
          </c:val>
          <c:extLst>
            <c:ext xmlns:c16="http://schemas.microsoft.com/office/drawing/2014/chart" uri="{C3380CC4-5D6E-409C-BE32-E72D297353CC}">
              <c16:uniqueId val="{00000066-2956-4348-9094-7CB7576EA2C8}"/>
            </c:ext>
          </c:extLst>
        </c:ser>
        <c:ser>
          <c:idx val="3"/>
          <c:order val="3"/>
          <c:tx>
            <c:strRef>
              <c:f>'Review and Rating by Customer '!$E$3:$E$4</c:f>
              <c:strCache>
                <c:ptCount val="1"/>
                <c:pt idx="0">
                  <c:v>very bad</c:v>
                </c:pt>
              </c:strCache>
            </c:strRef>
          </c:tx>
          <c:dPt>
            <c:idx val="0"/>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3D-19AC-4D42-BE10-1403E1568D97}"/>
              </c:ext>
            </c:extLst>
          </c:dPt>
          <c:dPt>
            <c:idx val="1"/>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3F-19AC-4D42-BE10-1403E1568D97}"/>
              </c:ext>
            </c:extLst>
          </c:dPt>
          <c:dPt>
            <c:idx val="2"/>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41-19AC-4D42-BE10-1403E1568D97}"/>
              </c:ext>
            </c:extLst>
          </c:dPt>
          <c:dPt>
            <c:idx val="3"/>
            <c:bubble3D val="0"/>
            <c:spPr>
              <a:solidFill>
                <a:schemeClr val="accent6">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43-19AC-4D42-BE10-1403E1568D97}"/>
              </c:ext>
            </c:extLst>
          </c:dPt>
          <c:dPt>
            <c:idx val="4"/>
            <c:bubble3D val="0"/>
            <c:spPr>
              <a:solidFill>
                <a:schemeClr val="accent5">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45-19AC-4D42-BE10-1403E1568D97}"/>
              </c:ext>
            </c:extLst>
          </c:dPt>
          <c:dPt>
            <c:idx val="5"/>
            <c:bubble3D val="0"/>
            <c:spPr>
              <a:solidFill>
                <a:schemeClr val="accent4">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47-19AC-4D42-BE10-1403E1568D97}"/>
              </c:ext>
            </c:extLst>
          </c:dPt>
          <c:dPt>
            <c:idx val="6"/>
            <c:bubble3D val="0"/>
            <c:spPr>
              <a:solidFill>
                <a:schemeClr val="accent6">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49-19AC-4D42-BE10-1403E1568D97}"/>
              </c:ext>
            </c:extLst>
          </c:dPt>
          <c:dPt>
            <c:idx val="7"/>
            <c:bubble3D val="0"/>
            <c:spPr>
              <a:solidFill>
                <a:schemeClr val="accent5">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4B-19AC-4D42-BE10-1403E1568D97}"/>
              </c:ext>
            </c:extLst>
          </c:dPt>
          <c:dPt>
            <c:idx val="8"/>
            <c:bubble3D val="0"/>
            <c:spPr>
              <a:solidFill>
                <a:schemeClr val="accent4">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4D-19AC-4D42-BE10-1403E1568D97}"/>
              </c:ext>
            </c:extLst>
          </c:dPt>
          <c:dPt>
            <c:idx val="9"/>
            <c:bubble3D val="0"/>
            <c:spPr>
              <a:solidFill>
                <a:schemeClr val="accent6">
                  <a:lumMod val="8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4F-19AC-4D42-BE10-1403E1568D9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'!$E$5:$E$15</c:f>
              <c:numCache>
                <c:formatCode>General</c:formatCode>
                <c:ptCount val="10"/>
                <c:pt idx="0">
                  <c:v>51</c:v>
                </c:pt>
                <c:pt idx="1">
                  <c:v>48</c:v>
                </c:pt>
                <c:pt idx="2">
                  <c:v>59</c:v>
                </c:pt>
                <c:pt idx="3">
                  <c:v>53</c:v>
                </c:pt>
                <c:pt idx="4">
                  <c:v>57</c:v>
                </c:pt>
                <c:pt idx="5">
                  <c:v>35</c:v>
                </c:pt>
                <c:pt idx="6">
                  <c:v>49</c:v>
                </c:pt>
                <c:pt idx="7">
                  <c:v>41</c:v>
                </c:pt>
                <c:pt idx="8">
                  <c:v>48</c:v>
                </c:pt>
                <c:pt idx="9">
                  <c:v>56</c:v>
                </c:pt>
              </c:numCache>
            </c:numRef>
          </c:val>
          <c:extLst>
            <c:ext xmlns:c16="http://schemas.microsoft.com/office/drawing/2014/chart" uri="{C3380CC4-5D6E-409C-BE32-E72D297353CC}">
              <c16:uniqueId val="{00000067-2956-4348-9094-7CB7576EA2C8}"/>
            </c:ext>
          </c:extLst>
        </c:ser>
        <c:ser>
          <c:idx val="4"/>
          <c:order val="4"/>
          <c:tx>
            <c:strRef>
              <c:f>'Review and Rating by Customer '!$F$3:$F$4</c:f>
              <c:strCache>
                <c:ptCount val="1"/>
                <c:pt idx="0">
                  <c:v>very good</c:v>
                </c:pt>
              </c:strCache>
            </c:strRef>
          </c:tx>
          <c:dPt>
            <c:idx val="0"/>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51-19AC-4D42-BE10-1403E1568D97}"/>
              </c:ext>
            </c:extLst>
          </c:dPt>
          <c:dPt>
            <c:idx val="1"/>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53-19AC-4D42-BE10-1403E1568D97}"/>
              </c:ext>
            </c:extLst>
          </c:dPt>
          <c:dPt>
            <c:idx val="2"/>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55-19AC-4D42-BE10-1403E1568D97}"/>
              </c:ext>
            </c:extLst>
          </c:dPt>
          <c:dPt>
            <c:idx val="3"/>
            <c:bubble3D val="0"/>
            <c:spPr>
              <a:solidFill>
                <a:schemeClr val="accent6">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57-19AC-4D42-BE10-1403E1568D97}"/>
              </c:ext>
            </c:extLst>
          </c:dPt>
          <c:dPt>
            <c:idx val="4"/>
            <c:bubble3D val="0"/>
            <c:spPr>
              <a:solidFill>
                <a:schemeClr val="accent5">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59-19AC-4D42-BE10-1403E1568D97}"/>
              </c:ext>
            </c:extLst>
          </c:dPt>
          <c:dPt>
            <c:idx val="5"/>
            <c:bubble3D val="0"/>
            <c:spPr>
              <a:solidFill>
                <a:schemeClr val="accent4">
                  <a:lumMod val="6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5B-19AC-4D42-BE10-1403E1568D97}"/>
              </c:ext>
            </c:extLst>
          </c:dPt>
          <c:dPt>
            <c:idx val="6"/>
            <c:bubble3D val="0"/>
            <c:spPr>
              <a:solidFill>
                <a:schemeClr val="accent6">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5D-19AC-4D42-BE10-1403E1568D97}"/>
              </c:ext>
            </c:extLst>
          </c:dPt>
          <c:dPt>
            <c:idx val="7"/>
            <c:bubble3D val="0"/>
            <c:spPr>
              <a:solidFill>
                <a:schemeClr val="accent5">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5F-19AC-4D42-BE10-1403E1568D97}"/>
              </c:ext>
            </c:extLst>
          </c:dPt>
          <c:dPt>
            <c:idx val="8"/>
            <c:bubble3D val="0"/>
            <c:spPr>
              <a:solidFill>
                <a:schemeClr val="accent4">
                  <a:lumMod val="80000"/>
                  <a:lumOff val="2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61-19AC-4D42-BE10-1403E1568D97}"/>
              </c:ext>
            </c:extLst>
          </c:dPt>
          <c:dPt>
            <c:idx val="9"/>
            <c:bubble3D val="0"/>
            <c:spPr>
              <a:solidFill>
                <a:schemeClr val="accent6">
                  <a:lumMod val="80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63-19AC-4D42-BE10-1403E1568D9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'Review and Rating by Customer '!$A$5:$A$15</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'Review and Rating by Customer '!$F$5:$F$15</c:f>
              <c:numCache>
                <c:formatCode>General</c:formatCode>
                <c:ptCount val="10"/>
                <c:pt idx="0">
                  <c:v>63</c:v>
                </c:pt>
                <c:pt idx="1">
                  <c:v>68</c:v>
                </c:pt>
                <c:pt idx="2">
                  <c:v>44</c:v>
                </c:pt>
                <c:pt idx="3">
                  <c:v>55</c:v>
                </c:pt>
                <c:pt idx="4">
                  <c:v>55</c:v>
                </c:pt>
                <c:pt idx="5">
                  <c:v>53</c:v>
                </c:pt>
                <c:pt idx="6">
                  <c:v>52</c:v>
                </c:pt>
                <c:pt idx="7">
                  <c:v>51</c:v>
                </c:pt>
                <c:pt idx="8">
                  <c:v>45</c:v>
                </c:pt>
                <c:pt idx="9">
                  <c:v>46</c:v>
                </c:pt>
              </c:numCache>
            </c:numRef>
          </c:val>
          <c:extLst>
            <c:ext xmlns:c16="http://schemas.microsoft.com/office/drawing/2014/chart" uri="{C3380CC4-5D6E-409C-BE32-E72D297353CC}">
              <c16:uniqueId val="{00000068-2956-4348-9094-7CB7576EA2C8}"/>
            </c:ext>
          </c:extLst>
        </c:ser>
        <c:dLbls>
          <c:dLblPos val="inEnd"/>
          <c:showLegendKey val="0"/>
          <c:showVal val="0"/>
          <c:showCatName val="1"/>
          <c:showSerName val="0"/>
          <c:showPercent val="0"/>
          <c:showBubbleSize val="0"/>
          <c:showLeaderLines val="1"/>
        </c:dLbls>
      </c:pie3D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ABI.xlsm]Pivot!PivotTable4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PAYMENT METHOD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Pivot!$B$72:$B$73</c:f>
              <c:strCache>
                <c:ptCount val="1"/>
                <c:pt idx="0">
                  <c:v>Cash on Delivery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Pivot!$A$74:$A$84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Pivot!$B$74:$B$84</c:f>
              <c:numCache>
                <c:formatCode>General</c:formatCode>
                <c:ptCount val="10"/>
                <c:pt idx="0">
                  <c:v>94</c:v>
                </c:pt>
                <c:pt idx="1">
                  <c:v>100</c:v>
                </c:pt>
                <c:pt idx="2">
                  <c:v>70</c:v>
                </c:pt>
                <c:pt idx="3">
                  <c:v>87</c:v>
                </c:pt>
                <c:pt idx="4">
                  <c:v>95</c:v>
                </c:pt>
                <c:pt idx="5">
                  <c:v>63</c:v>
                </c:pt>
                <c:pt idx="6">
                  <c:v>98</c:v>
                </c:pt>
                <c:pt idx="7">
                  <c:v>83</c:v>
                </c:pt>
                <c:pt idx="8">
                  <c:v>64</c:v>
                </c:pt>
                <c:pt idx="9">
                  <c:v>77</c:v>
                </c:pt>
              </c:numCache>
            </c:numRef>
          </c:val>
          <c:smooth val="0"/>
          <c:extLst>
            <c:ext xmlns:c16="http://schemas.microsoft.com/office/drawing/2014/chart" uri="{C3380CC4-5D6E-409C-BE32-E72D297353CC}">
              <c16:uniqueId val="{00000000-7509-4A96-AC84-A9BC51764586}"/>
            </c:ext>
          </c:extLst>
        </c:ser>
        <c:ser>
          <c:idx val="1"/>
          <c:order val="1"/>
          <c:tx>
            <c:strRef>
              <c:f>Pivot!$C$72:$C$73</c:f>
              <c:strCache>
                <c:ptCount val="1"/>
                <c:pt idx="0">
                  <c:v>Credit Card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Pivot!$A$74:$A$84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Pivot!$C$74:$C$84</c:f>
              <c:numCache>
                <c:formatCode>General</c:formatCode>
                <c:ptCount val="10"/>
                <c:pt idx="0">
                  <c:v>85</c:v>
                </c:pt>
                <c:pt idx="1">
                  <c:v>78</c:v>
                </c:pt>
                <c:pt idx="2">
                  <c:v>77</c:v>
                </c:pt>
                <c:pt idx="3">
                  <c:v>97</c:v>
                </c:pt>
                <c:pt idx="4">
                  <c:v>85</c:v>
                </c:pt>
                <c:pt idx="5">
                  <c:v>73</c:v>
                </c:pt>
                <c:pt idx="6">
                  <c:v>93</c:v>
                </c:pt>
                <c:pt idx="7">
                  <c:v>80</c:v>
                </c:pt>
                <c:pt idx="8">
                  <c:v>86</c:v>
                </c:pt>
                <c:pt idx="9">
                  <c:v>81</c:v>
                </c:pt>
              </c:numCache>
            </c:numRef>
          </c:val>
          <c:smooth val="0"/>
          <c:extLst>
            <c:ext xmlns:c16="http://schemas.microsoft.com/office/drawing/2014/chart" uri="{C3380CC4-5D6E-409C-BE32-E72D297353CC}">
              <c16:uniqueId val="{00000003-3E32-4EE3-AD28-FDC7C3AEDD4F}"/>
            </c:ext>
          </c:extLst>
        </c:ser>
        <c:ser>
          <c:idx val="2"/>
          <c:order val="2"/>
          <c:tx>
            <c:strRef>
              <c:f>Pivot!$D$72:$D$73</c:f>
              <c:strCache>
                <c:ptCount val="1"/>
                <c:pt idx="0">
                  <c:v>PayPal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Pivot!$A$74:$A$84</c:f>
              <c:strCache>
                <c:ptCount val="10"/>
                <c:pt idx="0">
                  <c:v>Australia</c:v>
                </c:pt>
                <c:pt idx="1">
                  <c:v>Brazil</c:v>
                </c:pt>
                <c:pt idx="2">
                  <c:v>Canada</c:v>
                </c:pt>
                <c:pt idx="3">
                  <c:v>China</c:v>
                </c:pt>
                <c:pt idx="4">
                  <c:v>France</c:v>
                </c:pt>
                <c:pt idx="5">
                  <c:v>Germany</c:v>
                </c:pt>
                <c:pt idx="6">
                  <c:v>India</c:v>
                </c:pt>
                <c:pt idx="7">
                  <c:v>Japan</c:v>
                </c:pt>
                <c:pt idx="8">
                  <c:v>UK</c:v>
                </c:pt>
                <c:pt idx="9">
                  <c:v>USA</c:v>
                </c:pt>
              </c:strCache>
            </c:strRef>
          </c:cat>
          <c:val>
            <c:numRef>
              <c:f>Pivot!$D$74:$D$84</c:f>
              <c:numCache>
                <c:formatCode>General</c:formatCode>
                <c:ptCount val="10"/>
                <c:pt idx="0">
                  <c:v>95</c:v>
                </c:pt>
                <c:pt idx="1">
                  <c:v>85</c:v>
                </c:pt>
                <c:pt idx="2">
                  <c:v>81</c:v>
                </c:pt>
                <c:pt idx="3">
                  <c:v>91</c:v>
                </c:pt>
                <c:pt idx="4">
                  <c:v>96</c:v>
                </c:pt>
                <c:pt idx="5">
                  <c:v>72</c:v>
                </c:pt>
                <c:pt idx="6">
                  <c:v>80</c:v>
                </c:pt>
                <c:pt idx="7">
                  <c:v>89</c:v>
                </c:pt>
                <c:pt idx="8">
                  <c:v>83</c:v>
                </c:pt>
                <c:pt idx="9">
                  <c:v>62</c:v>
                </c:pt>
              </c:numCache>
            </c:numRef>
          </c:val>
          <c:smooth val="0"/>
          <c:extLst>
            <c:ext xmlns:c16="http://schemas.microsoft.com/office/drawing/2014/chart" uri="{C3380CC4-5D6E-409C-BE32-E72D297353CC}">
              <c16:uniqueId val="{00000004-3E32-4EE3-AD28-FDC7C3AEDD4F}"/>
            </c:ext>
          </c:extLst>
        </c:ser>
        <c:dLbls>
          <c:dLblPos val="ctr"/>
          <c:showLegendKey val="0"/>
          <c:showVal val="1"/>
          <c:showCatName val="0"/>
          <c:showSerName val="0"/>
          <c:showPercent val="0"/>
          <c:showBubbleSize val="0"/>
        </c:dLbls>
        <c:marker val="1"/>
        <c:smooth val="0"/>
        <c:axId val="202024575"/>
        <c:axId val="202022775"/>
      </c:lineChart>
      <c:catAx>
        <c:axId val="20202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22775"/>
        <c:crosses val="autoZero"/>
        <c:auto val="1"/>
        <c:lblAlgn val="ctr"/>
        <c:lblOffset val="100"/>
        <c:noMultiLvlLbl val="0"/>
      </c:catAx>
      <c:valAx>
        <c:axId val="2020227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0245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1.png"/><Relationship Id="rId7" Type="http://schemas.openxmlformats.org/officeDocument/2006/relationships/image" Target="../media/image4.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image" Target="../media/image3.png"/><Relationship Id="rId5" Type="http://schemas.openxmlformats.org/officeDocument/2006/relationships/chart" Target="../charts/chart9.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10</xdr:col>
      <xdr:colOff>444500</xdr:colOff>
      <xdr:row>16</xdr:row>
      <xdr:rowOff>76200</xdr:rowOff>
    </xdr:from>
    <xdr:to>
      <xdr:col>12</xdr:col>
      <xdr:colOff>398780</xdr:colOff>
      <xdr:row>31</xdr:row>
      <xdr:rowOff>28572</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F06681E1-9514-2379-7636-90B7F866C06F}"/>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7912100" y="261620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44450</xdr:colOff>
      <xdr:row>16</xdr:row>
      <xdr:rowOff>19050</xdr:rowOff>
    </xdr:from>
    <xdr:to>
      <xdr:col>4</xdr:col>
      <xdr:colOff>285750</xdr:colOff>
      <xdr:row>33</xdr:row>
      <xdr:rowOff>63500</xdr:rowOff>
    </xdr:to>
    <xdr:graphicFrame macro="">
      <xdr:nvGraphicFramePr>
        <xdr:cNvPr id="3" name="Chart 2">
          <a:extLst>
            <a:ext uri="{FF2B5EF4-FFF2-40B4-BE49-F238E27FC236}">
              <a16:creationId xmlns:a16="http://schemas.microsoft.com/office/drawing/2014/main" id="{BA35D004-9468-081B-3881-F320D6E96F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101600</xdr:colOff>
      <xdr:row>0</xdr:row>
      <xdr:rowOff>82550</xdr:rowOff>
    </xdr:from>
    <xdr:to>
      <xdr:col>12</xdr:col>
      <xdr:colOff>170180</xdr:colOff>
      <xdr:row>15</xdr:row>
      <xdr:rowOff>34922</xdr:rowOff>
    </xdr:to>
    <mc:AlternateContent xmlns:mc="http://schemas.openxmlformats.org/markup-compatibility/2006" xmlns:a14="http://schemas.microsoft.com/office/drawing/2010/main">
      <mc:Choice Requires="a14">
        <xdr:graphicFrame macro="">
          <xdr:nvGraphicFramePr>
            <xdr:cNvPr id="4" name="country 3">
              <a:extLst>
                <a:ext uri="{FF2B5EF4-FFF2-40B4-BE49-F238E27FC236}">
                  <a16:creationId xmlns:a16="http://schemas.microsoft.com/office/drawing/2014/main" id="{60A7A491-03EF-4446-AF70-C0B62A9CAB5E}"/>
                </a:ext>
              </a:extLst>
            </xdr:cNvPr>
            <xdr:cNvGraphicFramePr/>
          </xdr:nvGraphicFramePr>
          <xdr:xfrm>
            <a:off x="0" y="0"/>
            <a:ext cx="0" cy="0"/>
          </xdr:xfrm>
          <a:graphic>
            <a:graphicData uri="http://schemas.microsoft.com/office/drawing/2010/slicer">
              <sle:slicer xmlns:sle="http://schemas.microsoft.com/office/drawing/2010/slicer" name="country 3"/>
            </a:graphicData>
          </a:graphic>
        </xdr:graphicFrame>
      </mc:Choice>
      <mc:Fallback xmlns="">
        <xdr:sp macro="" textlink="">
          <xdr:nvSpPr>
            <xdr:cNvPr id="0" name=""/>
            <xdr:cNvSpPr>
              <a:spLocks noTextEdit="1"/>
            </xdr:cNvSpPr>
          </xdr:nvSpPr>
          <xdr:spPr>
            <a:xfrm>
              <a:off x="7569200" y="8255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101600</xdr:colOff>
      <xdr:row>0</xdr:row>
      <xdr:rowOff>38100</xdr:rowOff>
    </xdr:from>
    <xdr:to>
      <xdr:col>17</xdr:col>
      <xdr:colOff>109220</xdr:colOff>
      <xdr:row>14</xdr:row>
      <xdr:rowOff>149222</xdr:rowOff>
    </xdr:to>
    <mc:AlternateContent xmlns:mc="http://schemas.openxmlformats.org/markup-compatibility/2006" xmlns:a14="http://schemas.microsoft.com/office/drawing/2010/main">
      <mc:Choice Requires="a14">
        <xdr:graphicFrame macro="">
          <xdr:nvGraphicFramePr>
            <xdr:cNvPr id="5" name="category 3">
              <a:extLst>
                <a:ext uri="{FF2B5EF4-FFF2-40B4-BE49-F238E27FC236}">
                  <a16:creationId xmlns:a16="http://schemas.microsoft.com/office/drawing/2014/main" id="{0CD3A32F-846D-4F1B-A8E9-66088D14EC6D}"/>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9398000" y="3810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0</xdr:colOff>
      <xdr:row>15</xdr:row>
      <xdr:rowOff>137160</xdr:rowOff>
    </xdr:from>
    <xdr:to>
      <xdr:col>10</xdr:col>
      <xdr:colOff>311150</xdr:colOff>
      <xdr:row>33</xdr:row>
      <xdr:rowOff>13970</xdr:rowOff>
    </xdr:to>
    <xdr:graphicFrame macro="">
      <xdr:nvGraphicFramePr>
        <xdr:cNvPr id="6" name="Chart 5">
          <a:extLst>
            <a:ext uri="{FF2B5EF4-FFF2-40B4-BE49-F238E27FC236}">
              <a16:creationId xmlns:a16="http://schemas.microsoft.com/office/drawing/2014/main" id="{CE0AC736-105D-40F5-A0E6-219840BD53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292100</xdr:colOff>
      <xdr:row>35</xdr:row>
      <xdr:rowOff>38100</xdr:rowOff>
    </xdr:from>
    <xdr:to>
      <xdr:col>8</xdr:col>
      <xdr:colOff>1074420</xdr:colOff>
      <xdr:row>49</xdr:row>
      <xdr:rowOff>149222</xdr:rowOff>
    </xdr:to>
    <mc:AlternateContent xmlns:mc="http://schemas.openxmlformats.org/markup-compatibility/2006" xmlns:a14="http://schemas.microsoft.com/office/drawing/2010/main">
      <mc:Choice Requires="a14">
        <xdr:graphicFrame macro="">
          <xdr:nvGraphicFramePr>
            <xdr:cNvPr id="7" name="country 4">
              <a:extLst>
                <a:ext uri="{FF2B5EF4-FFF2-40B4-BE49-F238E27FC236}">
                  <a16:creationId xmlns:a16="http://schemas.microsoft.com/office/drawing/2014/main" id="{47622606-DF94-4B6F-968B-A94A452E1B93}"/>
                </a:ext>
              </a:extLst>
            </xdr:cNvPr>
            <xdr:cNvGraphicFramePr/>
          </xdr:nvGraphicFramePr>
          <xdr:xfrm>
            <a:off x="0" y="0"/>
            <a:ext cx="0" cy="0"/>
          </xdr:xfrm>
          <a:graphic>
            <a:graphicData uri="http://schemas.microsoft.com/office/drawing/2010/slicer">
              <sle:slicer xmlns:sle="http://schemas.microsoft.com/office/drawing/2010/slicer" name="country 4"/>
            </a:graphicData>
          </a:graphic>
        </xdr:graphicFrame>
      </mc:Choice>
      <mc:Fallback xmlns="">
        <xdr:sp macro="" textlink="">
          <xdr:nvSpPr>
            <xdr:cNvPr id="0" name=""/>
            <xdr:cNvSpPr>
              <a:spLocks noTextEdit="1"/>
            </xdr:cNvSpPr>
          </xdr:nvSpPr>
          <xdr:spPr>
            <a:xfrm>
              <a:off x="5010150" y="559435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412750</xdr:colOff>
      <xdr:row>35</xdr:row>
      <xdr:rowOff>19050</xdr:rowOff>
    </xdr:from>
    <xdr:to>
      <xdr:col>12</xdr:col>
      <xdr:colOff>69850</xdr:colOff>
      <xdr:row>49</xdr:row>
      <xdr:rowOff>130172</xdr:rowOff>
    </xdr:to>
    <mc:AlternateContent xmlns:mc="http://schemas.openxmlformats.org/markup-compatibility/2006" xmlns:a14="http://schemas.microsoft.com/office/drawing/2010/main">
      <mc:Choice Requires="a14">
        <xdr:graphicFrame macro="">
          <xdr:nvGraphicFramePr>
            <xdr:cNvPr id="8" name="category 4">
              <a:extLst>
                <a:ext uri="{FF2B5EF4-FFF2-40B4-BE49-F238E27FC236}">
                  <a16:creationId xmlns:a16="http://schemas.microsoft.com/office/drawing/2014/main" id="{06EDC55B-3331-46E9-BED6-0114257CD07C}"/>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7270750" y="557530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412750</xdr:colOff>
      <xdr:row>35</xdr:row>
      <xdr:rowOff>69850</xdr:rowOff>
    </xdr:from>
    <xdr:to>
      <xdr:col>16</xdr:col>
      <xdr:colOff>8890</xdr:colOff>
      <xdr:row>50</xdr:row>
      <xdr:rowOff>22222</xdr:rowOff>
    </xdr:to>
    <mc:AlternateContent xmlns:mc="http://schemas.openxmlformats.org/markup-compatibility/2006" xmlns:a14="http://schemas.microsoft.com/office/drawing/2010/main">
      <mc:Choice Requires="a14">
        <xdr:graphicFrame macro="">
          <xdr:nvGraphicFramePr>
            <xdr:cNvPr id="9" name="review_text 1">
              <a:extLst>
                <a:ext uri="{FF2B5EF4-FFF2-40B4-BE49-F238E27FC236}">
                  <a16:creationId xmlns:a16="http://schemas.microsoft.com/office/drawing/2014/main" id="{0183D8A3-EED9-4042-940A-EF6FF1F92DE0}"/>
                </a:ext>
              </a:extLst>
            </xdr:cNvPr>
            <xdr:cNvGraphicFramePr/>
          </xdr:nvGraphicFramePr>
          <xdr:xfrm>
            <a:off x="0" y="0"/>
            <a:ext cx="0" cy="0"/>
          </xdr:xfrm>
          <a:graphic>
            <a:graphicData uri="http://schemas.microsoft.com/office/drawing/2010/slicer">
              <sle:slicer xmlns:sle="http://schemas.microsoft.com/office/drawing/2010/slicer" name="review_text 1"/>
            </a:graphicData>
          </a:graphic>
        </xdr:graphicFrame>
      </mc:Choice>
      <mc:Fallback xmlns="">
        <xdr:sp macro="" textlink="">
          <xdr:nvSpPr>
            <xdr:cNvPr id="0" name=""/>
            <xdr:cNvSpPr>
              <a:spLocks noTextEdit="1"/>
            </xdr:cNvSpPr>
          </xdr:nvSpPr>
          <xdr:spPr>
            <a:xfrm>
              <a:off x="9099550" y="562610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51</xdr:row>
      <xdr:rowOff>0</xdr:rowOff>
    </xdr:from>
    <xdr:to>
      <xdr:col>5</xdr:col>
      <xdr:colOff>203200</xdr:colOff>
      <xdr:row>68</xdr:row>
      <xdr:rowOff>44450</xdr:rowOff>
    </xdr:to>
    <xdr:graphicFrame macro="">
      <xdr:nvGraphicFramePr>
        <xdr:cNvPr id="10" name="Chart 9">
          <a:extLst>
            <a:ext uri="{FF2B5EF4-FFF2-40B4-BE49-F238E27FC236}">
              <a16:creationId xmlns:a16="http://schemas.microsoft.com/office/drawing/2014/main" id="{35402143-A1E6-4E02-8991-ABB921654D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95250</xdr:colOff>
      <xdr:row>69</xdr:row>
      <xdr:rowOff>0</xdr:rowOff>
    </xdr:from>
    <xdr:to>
      <xdr:col>8</xdr:col>
      <xdr:colOff>113030</xdr:colOff>
      <xdr:row>83</xdr:row>
      <xdr:rowOff>111122</xdr:rowOff>
    </xdr:to>
    <mc:AlternateContent xmlns:mc="http://schemas.openxmlformats.org/markup-compatibility/2006" xmlns:a14="http://schemas.microsoft.com/office/drawing/2010/main">
      <mc:Choice Requires="a14">
        <xdr:graphicFrame macro="">
          <xdr:nvGraphicFramePr>
            <xdr:cNvPr id="13" name="country 6">
              <a:extLst>
                <a:ext uri="{FF2B5EF4-FFF2-40B4-BE49-F238E27FC236}">
                  <a16:creationId xmlns:a16="http://schemas.microsoft.com/office/drawing/2014/main" id="{73856EBC-97AC-9658-32F2-CA64673EF1D8}"/>
                </a:ext>
              </a:extLst>
            </xdr:cNvPr>
            <xdr:cNvGraphicFramePr/>
          </xdr:nvGraphicFramePr>
          <xdr:xfrm>
            <a:off x="0" y="0"/>
            <a:ext cx="0" cy="0"/>
          </xdr:xfrm>
          <a:graphic>
            <a:graphicData uri="http://schemas.microsoft.com/office/drawing/2010/slicer">
              <sle:slicer xmlns:sle="http://schemas.microsoft.com/office/drawing/2010/slicer" name="country 6"/>
            </a:graphicData>
          </a:graphic>
        </xdr:graphicFrame>
      </mc:Choice>
      <mc:Fallback xmlns="">
        <xdr:sp macro="" textlink="">
          <xdr:nvSpPr>
            <xdr:cNvPr id="0" name=""/>
            <xdr:cNvSpPr>
              <a:spLocks noTextEdit="1"/>
            </xdr:cNvSpPr>
          </xdr:nvSpPr>
          <xdr:spPr>
            <a:xfrm>
              <a:off x="4038600" y="1095375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228600</xdr:colOff>
      <xdr:row>71</xdr:row>
      <xdr:rowOff>101600</xdr:rowOff>
    </xdr:from>
    <xdr:to>
      <xdr:col>12</xdr:col>
      <xdr:colOff>403860</xdr:colOff>
      <xdr:row>80</xdr:row>
      <xdr:rowOff>19050</xdr:rowOff>
    </xdr:to>
    <mc:AlternateContent xmlns:mc="http://schemas.openxmlformats.org/markup-compatibility/2006" xmlns:tsle="http://schemas.microsoft.com/office/drawing/2012/timeslicer">
      <mc:Choice Requires="tsle">
        <xdr:graphicFrame macro="">
          <xdr:nvGraphicFramePr>
            <xdr:cNvPr id="15" name="order_date 1">
              <a:extLst>
                <a:ext uri="{FF2B5EF4-FFF2-40B4-BE49-F238E27FC236}">
                  <a16:creationId xmlns:a16="http://schemas.microsoft.com/office/drawing/2014/main" id="{624882F6-49A6-03DD-5AF0-50E7DA3EFD7C}"/>
                </a:ext>
              </a:extLst>
            </xdr:cNvPr>
            <xdr:cNvGraphicFramePr/>
          </xdr:nvGraphicFramePr>
          <xdr:xfrm>
            <a:off x="0" y="0"/>
            <a:ext cx="0" cy="0"/>
          </xdr:xfrm>
          <a:graphic>
            <a:graphicData uri="http://schemas.microsoft.com/office/drawing/2012/timeslicer">
              <tsle:timeslicer name="order_date 1"/>
            </a:graphicData>
          </a:graphic>
        </xdr:graphicFrame>
      </mc:Choice>
      <mc:Fallback xmlns="">
        <xdr:sp macro="" textlink="">
          <xdr:nvSpPr>
            <xdr:cNvPr id="0" name=""/>
            <xdr:cNvSpPr>
              <a:spLocks noTextEdit="1"/>
            </xdr:cNvSpPr>
          </xdr:nvSpPr>
          <xdr:spPr>
            <a:xfrm>
              <a:off x="5962650" y="11372850"/>
              <a:ext cx="3333750" cy="13462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0</xdr:col>
      <xdr:colOff>0</xdr:colOff>
      <xdr:row>85</xdr:row>
      <xdr:rowOff>19050</xdr:rowOff>
    </xdr:from>
    <xdr:to>
      <xdr:col>6</xdr:col>
      <xdr:colOff>25400</xdr:colOff>
      <xdr:row>102</xdr:row>
      <xdr:rowOff>63500</xdr:rowOff>
    </xdr:to>
    <xdr:graphicFrame macro="">
      <xdr:nvGraphicFramePr>
        <xdr:cNvPr id="16" name="Chart 15">
          <a:extLst>
            <a:ext uri="{FF2B5EF4-FFF2-40B4-BE49-F238E27FC236}">
              <a16:creationId xmlns:a16="http://schemas.microsoft.com/office/drawing/2014/main" id="{5B8A8845-D34E-2E8F-5A49-20F7A317A4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228600</xdr:colOff>
      <xdr:row>85</xdr:row>
      <xdr:rowOff>95250</xdr:rowOff>
    </xdr:from>
    <xdr:to>
      <xdr:col>8</xdr:col>
      <xdr:colOff>220980</xdr:colOff>
      <xdr:row>92</xdr:row>
      <xdr:rowOff>95250</xdr:rowOff>
    </xdr:to>
    <mc:AlternateContent xmlns:mc="http://schemas.openxmlformats.org/markup-compatibility/2006" xmlns:a14="http://schemas.microsoft.com/office/drawing/2010/main">
      <mc:Choice Requires="a14">
        <xdr:graphicFrame macro="">
          <xdr:nvGraphicFramePr>
            <xdr:cNvPr id="17" name="payment_method">
              <a:extLst>
                <a:ext uri="{FF2B5EF4-FFF2-40B4-BE49-F238E27FC236}">
                  <a16:creationId xmlns:a16="http://schemas.microsoft.com/office/drawing/2014/main" id="{6BCF27E7-407A-4FB1-E8E8-965BF252512F}"/>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4171950" y="13601700"/>
              <a:ext cx="1828800" cy="1111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365760</xdr:colOff>
      <xdr:row>50</xdr:row>
      <xdr:rowOff>91440</xdr:rowOff>
    </xdr:from>
    <xdr:to>
      <xdr:col>15</xdr:col>
      <xdr:colOff>373380</xdr:colOff>
      <xdr:row>63</xdr:row>
      <xdr:rowOff>150495</xdr:rowOff>
    </xdr:to>
    <mc:AlternateContent xmlns:mc="http://schemas.openxmlformats.org/markup-compatibility/2006" xmlns:a14="http://schemas.microsoft.com/office/drawing/2010/main">
      <mc:Choice Requires="a14">
        <xdr:graphicFrame macro="">
          <xdr:nvGraphicFramePr>
            <xdr:cNvPr id="11" name="review_text 2">
              <a:extLst>
                <a:ext uri="{FF2B5EF4-FFF2-40B4-BE49-F238E27FC236}">
                  <a16:creationId xmlns:a16="http://schemas.microsoft.com/office/drawing/2014/main" id="{0B65D592-907B-2275-4E76-BC7319E3B176}"/>
                </a:ext>
              </a:extLst>
            </xdr:cNvPr>
            <xdr:cNvGraphicFramePr/>
          </xdr:nvGraphicFramePr>
          <xdr:xfrm>
            <a:off x="0" y="0"/>
            <a:ext cx="0" cy="0"/>
          </xdr:xfrm>
          <a:graphic>
            <a:graphicData uri="http://schemas.microsoft.com/office/drawing/2010/slicer">
              <sle:slicer xmlns:sle="http://schemas.microsoft.com/office/drawing/2010/slicer" name="review_text 2"/>
            </a:graphicData>
          </a:graphic>
        </xdr:graphicFrame>
      </mc:Choice>
      <mc:Fallback xmlns="">
        <xdr:sp macro="" textlink="">
          <xdr:nvSpPr>
            <xdr:cNvPr id="0" name=""/>
            <xdr:cNvSpPr>
              <a:spLocks noTextEdit="1"/>
            </xdr:cNvSpPr>
          </xdr:nvSpPr>
          <xdr:spPr>
            <a:xfrm>
              <a:off x="10873740" y="8473440"/>
              <a:ext cx="1828800" cy="2238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304800</xdr:colOff>
      <xdr:row>1</xdr:row>
      <xdr:rowOff>114300</xdr:rowOff>
    </xdr:from>
    <xdr:to>
      <xdr:col>11</xdr:col>
      <xdr:colOff>304800</xdr:colOff>
      <xdr:row>16</xdr:row>
      <xdr:rowOff>66672</xdr:rowOff>
    </xdr:to>
    <mc:AlternateContent xmlns:mc="http://schemas.openxmlformats.org/markup-compatibility/2006" xmlns:a14="http://schemas.microsoft.com/office/drawing/2010/main">
      <mc:Choice Requires="a14">
        <xdr:graphicFrame macro="">
          <xdr:nvGraphicFramePr>
            <xdr:cNvPr id="3" name="country 1">
              <a:extLst>
                <a:ext uri="{FF2B5EF4-FFF2-40B4-BE49-F238E27FC236}">
                  <a16:creationId xmlns:a16="http://schemas.microsoft.com/office/drawing/2014/main" id="{27F9AAF9-B42E-756A-37DB-D54ED8E2E908}"/>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6350000" y="27305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406400</xdr:colOff>
      <xdr:row>1</xdr:row>
      <xdr:rowOff>139700</xdr:rowOff>
    </xdr:from>
    <xdr:to>
      <xdr:col>14</xdr:col>
      <xdr:colOff>406400</xdr:colOff>
      <xdr:row>16</xdr:row>
      <xdr:rowOff>92072</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4F4DB342-BC00-5256-B5AD-6DC5BF2994C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280400" y="29845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317500</xdr:colOff>
      <xdr:row>15</xdr:row>
      <xdr:rowOff>9525</xdr:rowOff>
    </xdr:from>
    <xdr:to>
      <xdr:col>7</xdr:col>
      <xdr:colOff>355600</xdr:colOff>
      <xdr:row>32</xdr:row>
      <xdr:rowOff>53975</xdr:rowOff>
    </xdr:to>
    <xdr:graphicFrame macro="">
      <xdr:nvGraphicFramePr>
        <xdr:cNvPr id="8" name="Chart 7">
          <a:extLst>
            <a:ext uri="{FF2B5EF4-FFF2-40B4-BE49-F238E27FC236}">
              <a16:creationId xmlns:a16="http://schemas.microsoft.com/office/drawing/2014/main" id="{6B2A9A7E-B0D8-4F9D-3052-BDAA730A9E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101600</xdr:colOff>
      <xdr:row>4</xdr:row>
      <xdr:rowOff>6350</xdr:rowOff>
    </xdr:from>
    <xdr:to>
      <xdr:col>13</xdr:col>
      <xdr:colOff>337820</xdr:colOff>
      <xdr:row>18</xdr:row>
      <xdr:rowOff>117472</xdr:rowOff>
    </xdr:to>
    <mc:AlternateContent xmlns:mc="http://schemas.openxmlformats.org/markup-compatibility/2006" xmlns:a14="http://schemas.microsoft.com/office/drawing/2010/main">
      <mc:Choice Requires="a14">
        <xdr:graphicFrame macro="">
          <xdr:nvGraphicFramePr>
            <xdr:cNvPr id="2" name="country 2">
              <a:extLst>
                <a:ext uri="{FF2B5EF4-FFF2-40B4-BE49-F238E27FC236}">
                  <a16:creationId xmlns:a16="http://schemas.microsoft.com/office/drawing/2014/main" id="{53A1F7C5-4826-8227-E560-EAD4909E902E}"/>
                </a:ext>
              </a:extLst>
            </xdr:cNvPr>
            <xdr:cNvGraphicFramePr/>
          </xdr:nvGraphicFramePr>
          <xdr:xfrm>
            <a:off x="0" y="0"/>
            <a:ext cx="0" cy="0"/>
          </xdr:xfrm>
          <a:graphic>
            <a:graphicData uri="http://schemas.microsoft.com/office/drawing/2010/slicer">
              <sle:slicer xmlns:sle="http://schemas.microsoft.com/office/drawing/2010/slicer" name="country 2"/>
            </a:graphicData>
          </a:graphic>
        </xdr:graphicFrame>
      </mc:Choice>
      <mc:Fallback xmlns="">
        <xdr:sp macro="" textlink="">
          <xdr:nvSpPr>
            <xdr:cNvPr id="0" name=""/>
            <xdr:cNvSpPr>
              <a:spLocks noTextEdit="1"/>
            </xdr:cNvSpPr>
          </xdr:nvSpPr>
          <xdr:spPr>
            <a:xfrm>
              <a:off x="4819650" y="64135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114300</xdr:colOff>
      <xdr:row>3</xdr:row>
      <xdr:rowOff>146050</xdr:rowOff>
    </xdr:from>
    <xdr:to>
      <xdr:col>17</xdr:col>
      <xdr:colOff>129540</xdr:colOff>
      <xdr:row>18</xdr:row>
      <xdr:rowOff>98422</xdr:rowOff>
    </xdr:to>
    <mc:AlternateContent xmlns:mc="http://schemas.openxmlformats.org/markup-compatibility/2006" xmlns:a14="http://schemas.microsoft.com/office/drawing/2010/main">
      <mc:Choice Requires="a14">
        <xdr:graphicFrame macro="">
          <xdr:nvGraphicFramePr>
            <xdr:cNvPr id="3" name="category 1">
              <a:extLst>
                <a:ext uri="{FF2B5EF4-FFF2-40B4-BE49-F238E27FC236}">
                  <a16:creationId xmlns:a16="http://schemas.microsoft.com/office/drawing/2014/main" id="{F356FA8B-5496-72DE-9BCC-BFC181FA3AD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6661150" y="62230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190500</xdr:colOff>
      <xdr:row>3</xdr:row>
      <xdr:rowOff>133350</xdr:rowOff>
    </xdr:from>
    <xdr:to>
      <xdr:col>19</xdr:col>
      <xdr:colOff>259080</xdr:colOff>
      <xdr:row>18</xdr:row>
      <xdr:rowOff>85722</xdr:rowOff>
    </xdr:to>
    <mc:AlternateContent xmlns:mc="http://schemas.openxmlformats.org/markup-compatibility/2006" xmlns:a14="http://schemas.microsoft.com/office/drawing/2010/main">
      <mc:Choice Requires="a14">
        <xdr:graphicFrame macro="">
          <xdr:nvGraphicFramePr>
            <xdr:cNvPr id="4" name="review_text">
              <a:extLst>
                <a:ext uri="{FF2B5EF4-FFF2-40B4-BE49-F238E27FC236}">
                  <a16:creationId xmlns:a16="http://schemas.microsoft.com/office/drawing/2014/main" id="{58A6BEE7-94AA-3222-4D53-F327EA06619A}"/>
                </a:ext>
              </a:extLst>
            </xdr:cNvPr>
            <xdr:cNvGraphicFramePr/>
          </xdr:nvGraphicFramePr>
          <xdr:xfrm>
            <a:off x="0" y="0"/>
            <a:ext cx="0" cy="0"/>
          </xdr:xfrm>
          <a:graphic>
            <a:graphicData uri="http://schemas.microsoft.com/office/drawing/2010/slicer">
              <sle:slicer xmlns:sle="http://schemas.microsoft.com/office/drawing/2010/slicer" name="review_text"/>
            </a:graphicData>
          </a:graphic>
        </xdr:graphicFrame>
      </mc:Choice>
      <mc:Fallback xmlns="">
        <xdr:sp macro="" textlink="">
          <xdr:nvSpPr>
            <xdr:cNvPr id="0" name=""/>
            <xdr:cNvSpPr>
              <a:spLocks noTextEdit="1"/>
            </xdr:cNvSpPr>
          </xdr:nvSpPr>
          <xdr:spPr>
            <a:xfrm>
              <a:off x="8566150" y="60960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254000</xdr:colOff>
      <xdr:row>19</xdr:row>
      <xdr:rowOff>66675</xdr:rowOff>
    </xdr:from>
    <xdr:to>
      <xdr:col>7</xdr:col>
      <xdr:colOff>107950</xdr:colOff>
      <xdr:row>36</xdr:row>
      <xdr:rowOff>111125</xdr:rowOff>
    </xdr:to>
    <xdr:graphicFrame macro="">
      <xdr:nvGraphicFramePr>
        <xdr:cNvPr id="5" name="Chart 4">
          <a:extLst>
            <a:ext uri="{FF2B5EF4-FFF2-40B4-BE49-F238E27FC236}">
              <a16:creationId xmlns:a16="http://schemas.microsoft.com/office/drawing/2014/main" id="{AE8703E4-D69C-1E4D-37B3-7C043D7E3A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501650</xdr:colOff>
      <xdr:row>10</xdr:row>
      <xdr:rowOff>57150</xdr:rowOff>
    </xdr:from>
    <xdr:to>
      <xdr:col>6</xdr:col>
      <xdr:colOff>48260</xdr:colOff>
      <xdr:row>18</xdr:row>
      <xdr:rowOff>133350</xdr:rowOff>
    </xdr:to>
    <mc:AlternateContent xmlns:mc="http://schemas.openxmlformats.org/markup-compatibility/2006" xmlns:tsle="http://schemas.microsoft.com/office/drawing/2012/timeslicer">
      <mc:Choice Requires="tsle">
        <xdr:graphicFrame macro="">
          <xdr:nvGraphicFramePr>
            <xdr:cNvPr id="2" name="review_date">
              <a:extLst>
                <a:ext uri="{FF2B5EF4-FFF2-40B4-BE49-F238E27FC236}">
                  <a16:creationId xmlns:a16="http://schemas.microsoft.com/office/drawing/2014/main" id="{30042E42-B153-83CB-7FA2-2561EB3273E1}"/>
                </a:ext>
              </a:extLst>
            </xdr:cNvPr>
            <xdr:cNvGraphicFramePr/>
          </xdr:nvGraphicFramePr>
          <xdr:xfrm>
            <a:off x="0" y="0"/>
            <a:ext cx="0" cy="0"/>
          </xdr:xfrm>
          <a:graphic>
            <a:graphicData uri="http://schemas.microsoft.com/office/drawing/2012/timeslicer">
              <tsle:timeslicer name="review_date"/>
            </a:graphicData>
          </a:graphic>
        </xdr:graphicFrame>
      </mc:Choice>
      <mc:Fallback xmlns="">
        <xdr:sp macro="" textlink="">
          <xdr:nvSpPr>
            <xdr:cNvPr id="0" name=""/>
            <xdr:cNvSpPr>
              <a:spLocks noTextEdit="1"/>
            </xdr:cNvSpPr>
          </xdr:nvSpPr>
          <xdr:spPr>
            <a:xfrm>
              <a:off x="1625600" y="1644650"/>
              <a:ext cx="3333750" cy="13462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7</xdr:col>
      <xdr:colOff>196850</xdr:colOff>
      <xdr:row>1</xdr:row>
      <xdr:rowOff>50800</xdr:rowOff>
    </xdr:from>
    <xdr:to>
      <xdr:col>10</xdr:col>
      <xdr:colOff>196850</xdr:colOff>
      <xdr:row>16</xdr:row>
      <xdr:rowOff>3172</xdr:rowOff>
    </xdr:to>
    <mc:AlternateContent xmlns:mc="http://schemas.openxmlformats.org/markup-compatibility/2006" xmlns:a14="http://schemas.microsoft.com/office/drawing/2010/main">
      <mc:Choice Requires="a14">
        <xdr:graphicFrame macro="">
          <xdr:nvGraphicFramePr>
            <xdr:cNvPr id="3" name="category 2">
              <a:extLst>
                <a:ext uri="{FF2B5EF4-FFF2-40B4-BE49-F238E27FC236}">
                  <a16:creationId xmlns:a16="http://schemas.microsoft.com/office/drawing/2014/main" id="{D0A75A33-8E1F-D8E0-F611-6463B0BB7844}"/>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5638800" y="209550"/>
              <a:ext cx="1828800" cy="23336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38100</xdr:rowOff>
    </xdr:from>
    <xdr:to>
      <xdr:col>25</xdr:col>
      <xdr:colOff>161365</xdr:colOff>
      <xdr:row>6</xdr:row>
      <xdr:rowOff>95250</xdr:rowOff>
    </xdr:to>
    <xdr:sp macro="" textlink="">
      <xdr:nvSpPr>
        <xdr:cNvPr id="4" name="Rectangle: Rounded Corners 3">
          <a:extLst>
            <a:ext uri="{FF2B5EF4-FFF2-40B4-BE49-F238E27FC236}">
              <a16:creationId xmlns:a16="http://schemas.microsoft.com/office/drawing/2014/main" id="{724F8F05-82A3-AC55-C434-52E50FC9C2A9}"/>
            </a:ext>
          </a:extLst>
        </xdr:cNvPr>
        <xdr:cNvSpPr/>
      </xdr:nvSpPr>
      <xdr:spPr>
        <a:xfrm>
          <a:off x="0" y="38100"/>
          <a:ext cx="15177247" cy="1132915"/>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xdr:from>
      <xdr:col>4</xdr:col>
      <xdr:colOff>335280</xdr:colOff>
      <xdr:row>6</xdr:row>
      <xdr:rowOff>161364</xdr:rowOff>
    </xdr:from>
    <xdr:to>
      <xdr:col>10</xdr:col>
      <xdr:colOff>396240</xdr:colOff>
      <xdr:row>12</xdr:row>
      <xdr:rowOff>108857</xdr:rowOff>
    </xdr:to>
    <xdr:sp macro="" textlink="">
      <xdr:nvSpPr>
        <xdr:cNvPr id="5" name="Oval 4">
          <a:extLst>
            <a:ext uri="{FF2B5EF4-FFF2-40B4-BE49-F238E27FC236}">
              <a16:creationId xmlns:a16="http://schemas.microsoft.com/office/drawing/2014/main" id="{1C181EE4-0411-7D19-A45A-27D9306A9528}"/>
            </a:ext>
          </a:extLst>
        </xdr:cNvPr>
        <xdr:cNvSpPr/>
      </xdr:nvSpPr>
      <xdr:spPr>
        <a:xfrm>
          <a:off x="2743200" y="1212924"/>
          <a:ext cx="3672840" cy="999053"/>
        </a:xfrm>
        <a:prstGeom prst="ellips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44824</xdr:colOff>
      <xdr:row>6</xdr:row>
      <xdr:rowOff>135591</xdr:rowOff>
    </xdr:from>
    <xdr:to>
      <xdr:col>3</xdr:col>
      <xdr:colOff>259976</xdr:colOff>
      <xdr:row>22</xdr:row>
      <xdr:rowOff>69508</xdr:rowOff>
    </xdr:to>
    <mc:AlternateContent xmlns:mc="http://schemas.openxmlformats.org/markup-compatibility/2006" xmlns:a14="http://schemas.microsoft.com/office/drawing/2010/main">
      <mc:Choice Requires="a14">
        <xdr:graphicFrame macro="">
          <xdr:nvGraphicFramePr>
            <xdr:cNvPr id="14" name="country 5">
              <a:extLst>
                <a:ext uri="{FF2B5EF4-FFF2-40B4-BE49-F238E27FC236}">
                  <a16:creationId xmlns:a16="http://schemas.microsoft.com/office/drawing/2014/main" id="{74CC071D-6BE6-4FB5-B93F-F30CE0905560}"/>
                </a:ext>
              </a:extLst>
            </xdr:cNvPr>
            <xdr:cNvGraphicFramePr/>
          </xdr:nvGraphicFramePr>
          <xdr:xfrm>
            <a:off x="0" y="0"/>
            <a:ext cx="0" cy="0"/>
          </xdr:xfrm>
          <a:graphic>
            <a:graphicData uri="http://schemas.microsoft.com/office/drawing/2010/slicer">
              <sle:slicer xmlns:sle="http://schemas.microsoft.com/office/drawing/2010/slicer" name="country 5"/>
            </a:graphicData>
          </a:graphic>
        </xdr:graphicFrame>
      </mc:Choice>
      <mc:Fallback xmlns="">
        <xdr:sp macro="" textlink="">
          <xdr:nvSpPr>
            <xdr:cNvPr id="0" name=""/>
            <xdr:cNvSpPr>
              <a:spLocks noTextEdit="1"/>
            </xdr:cNvSpPr>
          </xdr:nvSpPr>
          <xdr:spPr>
            <a:xfrm>
              <a:off x="44824" y="1180620"/>
              <a:ext cx="2011295" cy="27206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318770</xdr:colOff>
      <xdr:row>13</xdr:row>
      <xdr:rowOff>104504</xdr:rowOff>
    </xdr:from>
    <xdr:to>
      <xdr:col>11</xdr:col>
      <xdr:colOff>365760</xdr:colOff>
      <xdr:row>37</xdr:row>
      <xdr:rowOff>23766</xdr:rowOff>
    </xdr:to>
    <xdr:graphicFrame macro="">
      <xdr:nvGraphicFramePr>
        <xdr:cNvPr id="17" name="Chart 16">
          <a:extLst>
            <a:ext uri="{FF2B5EF4-FFF2-40B4-BE49-F238E27FC236}">
              <a16:creationId xmlns:a16="http://schemas.microsoft.com/office/drawing/2014/main" id="{F6A540B1-7E7B-4780-8B83-5326FF4B69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396240</xdr:colOff>
      <xdr:row>13</xdr:row>
      <xdr:rowOff>90715</xdr:rowOff>
    </xdr:from>
    <xdr:to>
      <xdr:col>18</xdr:col>
      <xdr:colOff>495300</xdr:colOff>
      <xdr:row>36</xdr:row>
      <xdr:rowOff>175077</xdr:rowOff>
    </xdr:to>
    <xdr:graphicFrame macro="">
      <xdr:nvGraphicFramePr>
        <xdr:cNvPr id="18" name="Chart 17">
          <a:extLst>
            <a:ext uri="{FF2B5EF4-FFF2-40B4-BE49-F238E27FC236}">
              <a16:creationId xmlns:a16="http://schemas.microsoft.com/office/drawing/2014/main" id="{006F7F0E-1E70-4FA2-8AB8-4FEA9FDDE6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198120</xdr:colOff>
      <xdr:row>6</xdr:row>
      <xdr:rowOff>95250</xdr:rowOff>
    </xdr:from>
    <xdr:to>
      <xdr:col>18</xdr:col>
      <xdr:colOff>533400</xdr:colOff>
      <xdr:row>12</xdr:row>
      <xdr:rowOff>117928</xdr:rowOff>
    </xdr:to>
    <xdr:sp macro="" textlink="">
      <xdr:nvSpPr>
        <xdr:cNvPr id="20" name="Oval 19">
          <a:extLst>
            <a:ext uri="{FF2B5EF4-FFF2-40B4-BE49-F238E27FC236}">
              <a16:creationId xmlns:a16="http://schemas.microsoft.com/office/drawing/2014/main" id="{02C65B06-6E2F-4D16-80A3-CB4E2A0E9686}"/>
            </a:ext>
          </a:extLst>
        </xdr:cNvPr>
        <xdr:cNvSpPr/>
      </xdr:nvSpPr>
      <xdr:spPr>
        <a:xfrm>
          <a:off x="7421880" y="1146810"/>
          <a:ext cx="3947160" cy="1074238"/>
        </a:xfrm>
        <a:prstGeom prst="ellips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19</xdr:col>
      <xdr:colOff>274320</xdr:colOff>
      <xdr:row>6</xdr:row>
      <xdr:rowOff>127000</xdr:rowOff>
    </xdr:from>
    <xdr:to>
      <xdr:col>25</xdr:col>
      <xdr:colOff>327660</xdr:colOff>
      <xdr:row>12</xdr:row>
      <xdr:rowOff>99786</xdr:rowOff>
    </xdr:to>
    <xdr:sp macro="" textlink="">
      <xdr:nvSpPr>
        <xdr:cNvPr id="21" name="Oval 20">
          <a:extLst>
            <a:ext uri="{FF2B5EF4-FFF2-40B4-BE49-F238E27FC236}">
              <a16:creationId xmlns:a16="http://schemas.microsoft.com/office/drawing/2014/main" id="{C70953EF-6B41-452E-BF97-A058E5D51004}"/>
            </a:ext>
          </a:extLst>
        </xdr:cNvPr>
        <xdr:cNvSpPr/>
      </xdr:nvSpPr>
      <xdr:spPr>
        <a:xfrm>
          <a:off x="11711940" y="1178560"/>
          <a:ext cx="3665220" cy="1024346"/>
        </a:xfrm>
        <a:prstGeom prst="ellips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154215</xdr:rowOff>
    </xdr:from>
    <xdr:to>
      <xdr:col>3</xdr:col>
      <xdr:colOff>207736</xdr:colOff>
      <xdr:row>5</xdr:row>
      <xdr:rowOff>72571</xdr:rowOff>
    </xdr:to>
    <xdr:pic>
      <xdr:nvPicPr>
        <xdr:cNvPr id="22" name="Picture 21">
          <a:extLst>
            <a:ext uri="{FF2B5EF4-FFF2-40B4-BE49-F238E27FC236}">
              <a16:creationId xmlns:a16="http://schemas.microsoft.com/office/drawing/2014/main" id="{F5FC3557-C2B2-529D-2925-B5CF5416F0D1}"/>
            </a:ext>
          </a:extLst>
        </xdr:cNvPr>
        <xdr:cNvPicPr>
          <a:picLocks noChangeAspect="1"/>
        </xdr:cNvPicPr>
      </xdr:nvPicPr>
      <xdr:blipFill>
        <a:blip xmlns:r="http://schemas.openxmlformats.org/officeDocument/2006/relationships" r:embed="rId3"/>
        <a:stretch>
          <a:fillRect/>
        </a:stretch>
      </xdr:blipFill>
      <xdr:spPr>
        <a:xfrm>
          <a:off x="0" y="154215"/>
          <a:ext cx="2031093" cy="825499"/>
        </a:xfrm>
        <a:prstGeom prst="rect">
          <a:avLst/>
        </a:prstGeom>
      </xdr:spPr>
    </xdr:pic>
    <xdr:clientData/>
  </xdr:twoCellAnchor>
  <xdr:twoCellAnchor>
    <xdr:from>
      <xdr:col>3</xdr:col>
      <xdr:colOff>349250</xdr:colOff>
      <xdr:row>2</xdr:row>
      <xdr:rowOff>0</xdr:rowOff>
    </xdr:from>
    <xdr:to>
      <xdr:col>20</xdr:col>
      <xdr:colOff>0</xdr:colOff>
      <xdr:row>6</xdr:row>
      <xdr:rowOff>0</xdr:rowOff>
    </xdr:to>
    <xdr:sp macro="" textlink="">
      <xdr:nvSpPr>
        <xdr:cNvPr id="23" name="TextBox 22">
          <a:extLst>
            <a:ext uri="{FF2B5EF4-FFF2-40B4-BE49-F238E27FC236}">
              <a16:creationId xmlns:a16="http://schemas.microsoft.com/office/drawing/2014/main" id="{7000BFA2-0E5A-F120-BBAD-EB7BF81676C6}"/>
            </a:ext>
          </a:extLst>
        </xdr:cNvPr>
        <xdr:cNvSpPr txBox="1"/>
      </xdr:nvSpPr>
      <xdr:spPr>
        <a:xfrm>
          <a:off x="2172607" y="326571"/>
          <a:ext cx="9983107" cy="653143"/>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000" b="1">
              <a:solidFill>
                <a:schemeClr val="accent2"/>
              </a:solidFill>
              <a:latin typeface="Times New Roman" panose="02020603050405020304" pitchFamily="18" charset="0"/>
              <a:cs typeface="Times New Roman" panose="02020603050405020304" pitchFamily="18" charset="0"/>
            </a:rPr>
            <a:t>ECOMMERCE DATA ANALYSIS</a:t>
          </a:r>
        </a:p>
      </xdr:txBody>
    </xdr:sp>
    <xdr:clientData/>
  </xdr:twoCellAnchor>
  <xdr:twoCellAnchor editAs="oneCell">
    <xdr:from>
      <xdr:col>20</xdr:col>
      <xdr:colOff>442689</xdr:colOff>
      <xdr:row>1</xdr:row>
      <xdr:rowOff>-1</xdr:rowOff>
    </xdr:from>
    <xdr:to>
      <xdr:col>23</xdr:col>
      <xdr:colOff>264888</xdr:colOff>
      <xdr:row>5</xdr:row>
      <xdr:rowOff>90714</xdr:rowOff>
    </xdr:to>
    <xdr:pic>
      <xdr:nvPicPr>
        <xdr:cNvPr id="24" name="Picture 23">
          <a:extLst>
            <a:ext uri="{FF2B5EF4-FFF2-40B4-BE49-F238E27FC236}">
              <a16:creationId xmlns:a16="http://schemas.microsoft.com/office/drawing/2014/main" id="{DACA9B2B-6E0D-C4EE-3C2E-E523603AA9D7}"/>
            </a:ext>
          </a:extLst>
        </xdr:cNvPr>
        <xdr:cNvPicPr>
          <a:picLocks noChangeAspect="1"/>
        </xdr:cNvPicPr>
      </xdr:nvPicPr>
      <xdr:blipFill>
        <a:blip xmlns:r="http://schemas.openxmlformats.org/officeDocument/2006/relationships" r:embed="rId4"/>
        <a:stretch>
          <a:fillRect/>
        </a:stretch>
      </xdr:blipFill>
      <xdr:spPr>
        <a:xfrm>
          <a:off x="12598403" y="163285"/>
          <a:ext cx="1645556" cy="816429"/>
        </a:xfrm>
        <a:prstGeom prst="rect">
          <a:avLst/>
        </a:prstGeom>
      </xdr:spPr>
    </xdr:pic>
    <xdr:clientData/>
  </xdr:twoCellAnchor>
  <xdr:twoCellAnchor>
    <xdr:from>
      <xdr:col>6</xdr:col>
      <xdr:colOff>0</xdr:colOff>
      <xdr:row>8</xdr:row>
      <xdr:rowOff>0</xdr:rowOff>
    </xdr:from>
    <xdr:to>
      <xdr:col>9</xdr:col>
      <xdr:colOff>0</xdr:colOff>
      <xdr:row>13</xdr:row>
      <xdr:rowOff>0</xdr:rowOff>
    </xdr:to>
    <xdr:sp macro="" textlink="">
      <xdr:nvSpPr>
        <xdr:cNvPr id="25" name="TextBox 24">
          <a:extLst>
            <a:ext uri="{FF2B5EF4-FFF2-40B4-BE49-F238E27FC236}">
              <a16:creationId xmlns:a16="http://schemas.microsoft.com/office/drawing/2014/main" id="{D18B4F64-055C-D1BB-9564-17B492CE9793}"/>
            </a:ext>
          </a:extLst>
        </xdr:cNvPr>
        <xdr:cNvSpPr txBox="1"/>
      </xdr:nvSpPr>
      <xdr:spPr>
        <a:xfrm>
          <a:off x="3646714" y="1306286"/>
          <a:ext cx="1823357" cy="81642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Total Quantity</a:t>
          </a:r>
          <a:r>
            <a:rPr lang="en-US" sz="1050" b="1" i="1" baseline="0">
              <a:latin typeface="Times New Roman" panose="02020603050405020304" pitchFamily="18" charset="0"/>
              <a:cs typeface="Times New Roman" panose="02020603050405020304" pitchFamily="18" charset="0"/>
            </a:rPr>
            <a:t> and Unit Price</a:t>
          </a:r>
        </a:p>
        <a:p>
          <a:endParaRPr lang="en-US" sz="1050" b="1" i="1" baseline="0">
            <a:latin typeface="Times New Roman" panose="02020603050405020304" pitchFamily="18" charset="0"/>
            <a:cs typeface="Times New Roman" panose="02020603050405020304" pitchFamily="18" charset="0"/>
          </a:endParaRPr>
        </a:p>
        <a:p>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633875</a:t>
          </a:r>
          <a:r>
            <a:rPr lang="en-US" sz="1050" b="1">
              <a:effectLst/>
              <a:latin typeface="Times New Roman" panose="02020603050405020304" pitchFamily="18" charset="0"/>
              <a:cs typeface="Times New Roman" panose="02020603050405020304" pitchFamily="18" charset="0"/>
            </a:rPr>
            <a:t> </a:t>
          </a:r>
          <a:endParaRPr lang="en-US" sz="1050" b="1" i="1" baseline="0">
            <a:latin typeface="Times New Roman" panose="02020603050405020304" pitchFamily="18" charset="0"/>
            <a:cs typeface="Times New Roman" panose="02020603050405020304" pitchFamily="18" charset="0"/>
          </a:endParaRPr>
        </a:p>
      </xdr:txBody>
    </xdr:sp>
    <xdr:clientData/>
  </xdr:twoCellAnchor>
  <xdr:twoCellAnchor>
    <xdr:from>
      <xdr:col>12</xdr:col>
      <xdr:colOff>0</xdr:colOff>
      <xdr:row>8</xdr:row>
      <xdr:rowOff>0</xdr:rowOff>
    </xdr:from>
    <xdr:to>
      <xdr:col>16</xdr:col>
      <xdr:colOff>607785</xdr:colOff>
      <xdr:row>12</xdr:row>
      <xdr:rowOff>0</xdr:rowOff>
    </xdr:to>
    <xdr:sp macro="" textlink="">
      <xdr:nvSpPr>
        <xdr:cNvPr id="26" name="TextBox 25">
          <a:extLst>
            <a:ext uri="{FF2B5EF4-FFF2-40B4-BE49-F238E27FC236}">
              <a16:creationId xmlns:a16="http://schemas.microsoft.com/office/drawing/2014/main" id="{14B8CF14-18AD-E274-DF05-B55DF007D8E8}"/>
            </a:ext>
          </a:extLst>
        </xdr:cNvPr>
        <xdr:cNvSpPr txBox="1"/>
      </xdr:nvSpPr>
      <xdr:spPr>
        <a:xfrm>
          <a:off x="7293429" y="1451429"/>
          <a:ext cx="3038927" cy="72571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20</xdr:col>
      <xdr:colOff>0</xdr:colOff>
      <xdr:row>8</xdr:row>
      <xdr:rowOff>0</xdr:rowOff>
    </xdr:from>
    <xdr:to>
      <xdr:col>23</xdr:col>
      <xdr:colOff>0</xdr:colOff>
      <xdr:row>12</xdr:row>
      <xdr:rowOff>90714</xdr:rowOff>
    </xdr:to>
    <xdr:sp macro="" textlink="">
      <xdr:nvSpPr>
        <xdr:cNvPr id="28" name="TextBox 27">
          <a:extLst>
            <a:ext uri="{FF2B5EF4-FFF2-40B4-BE49-F238E27FC236}">
              <a16:creationId xmlns:a16="http://schemas.microsoft.com/office/drawing/2014/main" id="{13C80E35-3EE7-1A5D-D22B-AC0F1D3C2223}"/>
            </a:ext>
          </a:extLst>
        </xdr:cNvPr>
        <xdr:cNvSpPr txBox="1"/>
      </xdr:nvSpPr>
      <xdr:spPr>
        <a:xfrm>
          <a:off x="12155714" y="1451429"/>
          <a:ext cx="1823357" cy="81642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1800" b="1"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algn="ctr"/>
          <a:endParaRPr lang="en-US" sz="1800">
            <a:latin typeface="Times New Roman" panose="02020603050405020304" pitchFamily="18" charset="0"/>
            <a:cs typeface="Times New Roman" panose="02020603050405020304" pitchFamily="18" charset="0"/>
          </a:endParaRPr>
        </a:p>
      </xdr:txBody>
    </xdr:sp>
    <xdr:clientData/>
  </xdr:twoCellAnchor>
  <xdr:twoCellAnchor>
    <xdr:from>
      <xdr:col>18</xdr:col>
      <xdr:colOff>570956</xdr:colOff>
      <xdr:row>13</xdr:row>
      <xdr:rowOff>122646</xdr:rowOff>
    </xdr:from>
    <xdr:to>
      <xdr:col>25</xdr:col>
      <xdr:colOff>586740</xdr:colOff>
      <xdr:row>37</xdr:row>
      <xdr:rowOff>22677</xdr:rowOff>
    </xdr:to>
    <xdr:graphicFrame macro="">
      <xdr:nvGraphicFramePr>
        <xdr:cNvPr id="29" name="Chart 28">
          <a:extLst>
            <a:ext uri="{FF2B5EF4-FFF2-40B4-BE49-F238E27FC236}">
              <a16:creationId xmlns:a16="http://schemas.microsoft.com/office/drawing/2014/main" id="{C4C9DC07-851F-49DC-A34E-0A8872EDF4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8965</xdr:colOff>
      <xdr:row>31</xdr:row>
      <xdr:rowOff>80682</xdr:rowOff>
    </xdr:from>
    <xdr:to>
      <xdr:col>3</xdr:col>
      <xdr:colOff>277905</xdr:colOff>
      <xdr:row>37</xdr:row>
      <xdr:rowOff>35858</xdr:rowOff>
    </xdr:to>
    <mc:AlternateContent xmlns:mc="http://schemas.openxmlformats.org/markup-compatibility/2006" xmlns:a14="http://schemas.microsoft.com/office/drawing/2010/main">
      <mc:Choice Requires="a14">
        <xdr:graphicFrame macro="">
          <xdr:nvGraphicFramePr>
            <xdr:cNvPr id="30" name="payment_method 1">
              <a:extLst>
                <a:ext uri="{FF2B5EF4-FFF2-40B4-BE49-F238E27FC236}">
                  <a16:creationId xmlns:a16="http://schemas.microsoft.com/office/drawing/2014/main" id="{0DC3E816-7A8A-49CF-BA90-AE953CFE9F42}"/>
                </a:ext>
              </a:extLst>
            </xdr:cNvPr>
            <xdr:cNvGraphicFramePr/>
          </xdr:nvGraphicFramePr>
          <xdr:xfrm>
            <a:off x="0" y="0"/>
            <a:ext cx="0" cy="0"/>
          </xdr:xfrm>
          <a:graphic>
            <a:graphicData uri="http://schemas.microsoft.com/office/drawing/2010/slicer">
              <sle:slicer xmlns:sle="http://schemas.microsoft.com/office/drawing/2010/slicer" name="payment_method 1"/>
            </a:graphicData>
          </a:graphic>
        </xdr:graphicFrame>
      </mc:Choice>
      <mc:Fallback xmlns="">
        <xdr:sp macro="" textlink="">
          <xdr:nvSpPr>
            <xdr:cNvPr id="0" name=""/>
            <xdr:cNvSpPr>
              <a:spLocks noTextEdit="1"/>
            </xdr:cNvSpPr>
          </xdr:nvSpPr>
          <xdr:spPr>
            <a:xfrm>
              <a:off x="8965" y="5403950"/>
              <a:ext cx="2071982" cy="9854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8</xdr:row>
      <xdr:rowOff>0</xdr:rowOff>
    </xdr:from>
    <xdr:to>
      <xdr:col>6</xdr:col>
      <xdr:colOff>0</xdr:colOff>
      <xdr:row>12</xdr:row>
      <xdr:rowOff>0</xdr:rowOff>
    </xdr:to>
    <xdr:pic>
      <xdr:nvPicPr>
        <xdr:cNvPr id="31" name="Picture 30">
          <a:extLst>
            <a:ext uri="{FF2B5EF4-FFF2-40B4-BE49-F238E27FC236}">
              <a16:creationId xmlns:a16="http://schemas.microsoft.com/office/drawing/2014/main" id="{95FA2B41-5FD2-3863-EAAC-3532C356CF10}"/>
            </a:ext>
          </a:extLst>
        </xdr:cNvPr>
        <xdr:cNvPicPr>
          <a:picLocks noChangeAspect="1"/>
        </xdr:cNvPicPr>
      </xdr:nvPicPr>
      <xdr:blipFill>
        <a:blip xmlns:r="http://schemas.openxmlformats.org/officeDocument/2006/relationships" r:embed="rId6"/>
        <a:stretch>
          <a:fillRect/>
        </a:stretch>
      </xdr:blipFill>
      <xdr:spPr>
        <a:xfrm>
          <a:off x="3038929" y="1451429"/>
          <a:ext cx="607785" cy="725714"/>
        </a:xfrm>
        <a:prstGeom prst="rect">
          <a:avLst/>
        </a:prstGeom>
        <a:ln>
          <a:noFill/>
        </a:ln>
        <a:effectLst>
          <a:softEdge rad="112500"/>
        </a:effectLst>
      </xdr:spPr>
    </xdr:pic>
    <xdr:clientData/>
  </xdr:twoCellAnchor>
  <xdr:twoCellAnchor editAs="oneCell">
    <xdr:from>
      <xdr:col>13</xdr:col>
      <xdr:colOff>434340</xdr:colOff>
      <xdr:row>7</xdr:row>
      <xdr:rowOff>106679</xdr:rowOff>
    </xdr:from>
    <xdr:to>
      <xdr:col>17</xdr:col>
      <xdr:colOff>180702</xdr:colOff>
      <xdr:row>11</xdr:row>
      <xdr:rowOff>160020</xdr:rowOff>
    </xdr:to>
    <xdr:pic>
      <xdr:nvPicPr>
        <xdr:cNvPr id="33" name="Picture 32">
          <a:extLst>
            <a:ext uri="{FF2B5EF4-FFF2-40B4-BE49-F238E27FC236}">
              <a16:creationId xmlns:a16="http://schemas.microsoft.com/office/drawing/2014/main" id="{1903913B-6104-44C0-9366-371DC780C9A4}"/>
            </a:ext>
          </a:extLst>
        </xdr:cNvPr>
        <xdr:cNvPicPr>
          <a:picLocks noChangeAspect="1"/>
        </xdr:cNvPicPr>
      </xdr:nvPicPr>
      <xdr:blipFill>
        <a:blip xmlns:r="http://schemas.openxmlformats.org/officeDocument/2006/relationships" r:embed="rId7"/>
        <a:stretch>
          <a:fillRect/>
        </a:stretch>
      </xdr:blipFill>
      <xdr:spPr>
        <a:xfrm>
          <a:off x="8260080" y="1333499"/>
          <a:ext cx="2154282" cy="754381"/>
        </a:xfrm>
        <a:prstGeom prst="rect">
          <a:avLst/>
        </a:prstGeom>
        <a:ln>
          <a:noFill/>
        </a:ln>
        <a:effectLst>
          <a:softEdge rad="112500"/>
        </a:effectLst>
      </xdr:spPr>
    </xdr:pic>
    <xdr:clientData/>
  </xdr:twoCellAnchor>
  <xdr:twoCellAnchor editAs="oneCell">
    <xdr:from>
      <xdr:col>17</xdr:col>
      <xdr:colOff>0</xdr:colOff>
      <xdr:row>10</xdr:row>
      <xdr:rowOff>0</xdr:rowOff>
    </xdr:from>
    <xdr:to>
      <xdr:col>17</xdr:col>
      <xdr:colOff>304800</xdr:colOff>
      <xdr:row>11</xdr:row>
      <xdr:rowOff>127000</xdr:rowOff>
    </xdr:to>
    <xdr:sp macro="" textlink="">
      <xdr:nvSpPr>
        <xdr:cNvPr id="7169" name="AutoShape 1" descr="Payment Method PNG, Vector, PSD, and Clipart With Transparent Background  for Free Download | Pngtree">
          <a:extLst>
            <a:ext uri="{FF2B5EF4-FFF2-40B4-BE49-F238E27FC236}">
              <a16:creationId xmlns:a16="http://schemas.microsoft.com/office/drawing/2014/main" id="{F10742A4-0421-6F04-7858-0568541F3943}"/>
            </a:ext>
          </a:extLst>
        </xdr:cNvPr>
        <xdr:cNvSpPr>
          <a:spLocks noChangeAspect="1" noChangeArrowheads="1"/>
        </xdr:cNvSpPr>
      </xdr:nvSpPr>
      <xdr:spPr bwMode="auto">
        <a:xfrm>
          <a:off x="10363200" y="177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17</xdr:row>
      <xdr:rowOff>0</xdr:rowOff>
    </xdr:from>
    <xdr:to>
      <xdr:col>25</xdr:col>
      <xdr:colOff>304800</xdr:colOff>
      <xdr:row>18</xdr:row>
      <xdr:rowOff>127000</xdr:rowOff>
    </xdr:to>
    <xdr:sp macro="" textlink="">
      <xdr:nvSpPr>
        <xdr:cNvPr id="7170" name="AutoShape 2" descr="Payment Method PNG, Vector, PSD, and Clipart With Transparent Background  for Free Download | Pngtree">
          <a:extLst>
            <a:ext uri="{FF2B5EF4-FFF2-40B4-BE49-F238E27FC236}">
              <a16:creationId xmlns:a16="http://schemas.microsoft.com/office/drawing/2014/main" id="{D4FD68C0-C82B-751E-FE48-0971FCB7D8AE}"/>
            </a:ext>
          </a:extLst>
        </xdr:cNvPr>
        <xdr:cNvSpPr>
          <a:spLocks noChangeAspect="1" noChangeArrowheads="1"/>
        </xdr:cNvSpPr>
      </xdr:nvSpPr>
      <xdr:spPr bwMode="auto">
        <a:xfrm>
          <a:off x="15240000" y="3022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17</xdr:row>
      <xdr:rowOff>0</xdr:rowOff>
    </xdr:from>
    <xdr:to>
      <xdr:col>25</xdr:col>
      <xdr:colOff>304800</xdr:colOff>
      <xdr:row>18</xdr:row>
      <xdr:rowOff>127000</xdr:rowOff>
    </xdr:to>
    <xdr:sp macro="" textlink="">
      <xdr:nvSpPr>
        <xdr:cNvPr id="7171" name="AutoShape 3" descr="Payment Method PNG, Vector, PSD, and Clipart With Transparent Background  for Free Download | Pngtree">
          <a:extLst>
            <a:ext uri="{FF2B5EF4-FFF2-40B4-BE49-F238E27FC236}">
              <a16:creationId xmlns:a16="http://schemas.microsoft.com/office/drawing/2014/main" id="{E20104A5-B652-DBAA-0DD5-848A53638A08}"/>
            </a:ext>
          </a:extLst>
        </xdr:cNvPr>
        <xdr:cNvSpPr>
          <a:spLocks noChangeAspect="1" noChangeArrowheads="1"/>
        </xdr:cNvSpPr>
      </xdr:nvSpPr>
      <xdr:spPr bwMode="auto">
        <a:xfrm>
          <a:off x="15240000" y="3022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17</xdr:row>
      <xdr:rowOff>0</xdr:rowOff>
    </xdr:from>
    <xdr:to>
      <xdr:col>25</xdr:col>
      <xdr:colOff>304800</xdr:colOff>
      <xdr:row>18</xdr:row>
      <xdr:rowOff>127000</xdr:rowOff>
    </xdr:to>
    <xdr:sp macro="" textlink="">
      <xdr:nvSpPr>
        <xdr:cNvPr id="7172" name="AutoShape 4" descr="Payment Method PNG, Vector, PSD, and Clipart With Transparent Background  for Free Download | Pngtree">
          <a:extLst>
            <a:ext uri="{FF2B5EF4-FFF2-40B4-BE49-F238E27FC236}">
              <a16:creationId xmlns:a16="http://schemas.microsoft.com/office/drawing/2014/main" id="{82BFBDD6-2138-6CBC-0F32-BEACD86B1D46}"/>
            </a:ext>
          </a:extLst>
        </xdr:cNvPr>
        <xdr:cNvSpPr>
          <a:spLocks noChangeAspect="1" noChangeArrowheads="1"/>
        </xdr:cNvSpPr>
      </xdr:nvSpPr>
      <xdr:spPr bwMode="auto">
        <a:xfrm>
          <a:off x="15240000" y="3022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21</xdr:col>
      <xdr:colOff>30480</xdr:colOff>
      <xdr:row>7</xdr:row>
      <xdr:rowOff>137160</xdr:rowOff>
    </xdr:from>
    <xdr:to>
      <xdr:col>24</xdr:col>
      <xdr:colOff>160020</xdr:colOff>
      <xdr:row>11</xdr:row>
      <xdr:rowOff>114300</xdr:rowOff>
    </xdr:to>
    <xdr:pic>
      <xdr:nvPicPr>
        <xdr:cNvPr id="34" name="Picture 33">
          <a:extLst>
            <a:ext uri="{FF2B5EF4-FFF2-40B4-BE49-F238E27FC236}">
              <a16:creationId xmlns:a16="http://schemas.microsoft.com/office/drawing/2014/main" id="{A4ABFCA1-C55D-9BA8-FAF5-9E2B6E146DA5}"/>
            </a:ext>
          </a:extLst>
        </xdr:cNvPr>
        <xdr:cNvPicPr>
          <a:picLocks noChangeAspect="1"/>
        </xdr:cNvPicPr>
      </xdr:nvPicPr>
      <xdr:blipFill>
        <a:blip xmlns:r="http://schemas.openxmlformats.org/officeDocument/2006/relationships" r:embed="rId8"/>
        <a:stretch>
          <a:fillRect/>
        </a:stretch>
      </xdr:blipFill>
      <xdr:spPr>
        <a:xfrm>
          <a:off x="12672060" y="1363980"/>
          <a:ext cx="1935480" cy="678180"/>
        </a:xfrm>
        <a:prstGeom prst="rect">
          <a:avLst/>
        </a:prstGeom>
        <a:ln>
          <a:noFill/>
        </a:ln>
        <a:effectLst>
          <a:softEdge rad="112500"/>
        </a:effectLst>
      </xdr:spPr>
    </xdr:pic>
    <xdr:clientData/>
  </xdr:twoCellAnchor>
  <xdr:twoCellAnchor editAs="oneCell">
    <xdr:from>
      <xdr:col>0</xdr:col>
      <xdr:colOff>54428</xdr:colOff>
      <xdr:row>22</xdr:row>
      <xdr:rowOff>108859</xdr:rowOff>
    </xdr:from>
    <xdr:to>
      <xdr:col>3</xdr:col>
      <xdr:colOff>261256</xdr:colOff>
      <xdr:row>31</xdr:row>
      <xdr:rowOff>54430</xdr:rowOff>
    </xdr:to>
    <mc:AlternateContent xmlns:mc="http://schemas.openxmlformats.org/markup-compatibility/2006" xmlns:a14="http://schemas.microsoft.com/office/drawing/2010/main">
      <mc:Choice Requires="a14">
        <xdr:graphicFrame macro="">
          <xdr:nvGraphicFramePr>
            <xdr:cNvPr id="7" name="review_text 3">
              <a:extLst>
                <a:ext uri="{FF2B5EF4-FFF2-40B4-BE49-F238E27FC236}">
                  <a16:creationId xmlns:a16="http://schemas.microsoft.com/office/drawing/2014/main" id="{FE86C9B0-24B2-4D3E-A3FA-322F7202FD6E}"/>
                </a:ext>
              </a:extLst>
            </xdr:cNvPr>
            <xdr:cNvGraphicFramePr/>
          </xdr:nvGraphicFramePr>
          <xdr:xfrm>
            <a:off x="0" y="0"/>
            <a:ext cx="0" cy="0"/>
          </xdr:xfrm>
          <a:graphic>
            <a:graphicData uri="http://schemas.microsoft.com/office/drawing/2010/slicer">
              <sle:slicer xmlns:sle="http://schemas.microsoft.com/office/drawing/2010/slicer" name="review_text 3"/>
            </a:graphicData>
          </a:graphic>
        </xdr:graphicFrame>
      </mc:Choice>
      <mc:Fallback xmlns="">
        <xdr:sp macro="" textlink="">
          <xdr:nvSpPr>
            <xdr:cNvPr id="0" name=""/>
            <xdr:cNvSpPr>
              <a:spLocks noTextEdit="1"/>
            </xdr:cNvSpPr>
          </xdr:nvSpPr>
          <xdr:spPr>
            <a:xfrm>
              <a:off x="54428" y="3940630"/>
              <a:ext cx="2002971" cy="15131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3</xdr:row>
          <xdr:rowOff>53340</xdr:rowOff>
        </xdr:from>
        <xdr:to>
          <xdr:col>23</xdr:col>
          <xdr:colOff>38100</xdr:colOff>
          <xdr:row>10</xdr:row>
          <xdr:rowOff>175260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ECOMMERCE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5</xdr:col>
      <xdr:colOff>480060</xdr:colOff>
      <xdr:row>3</xdr:row>
      <xdr:rowOff>144780</xdr:rowOff>
    </xdr:from>
    <xdr:to>
      <xdr:col>6</xdr:col>
      <xdr:colOff>2019300</xdr:colOff>
      <xdr:row>11</xdr:row>
      <xdr:rowOff>168910</xdr:rowOff>
    </xdr:to>
    <mc:AlternateContent xmlns:mc="http://schemas.openxmlformats.org/markup-compatibility/2006" xmlns:tsle="http://schemas.microsoft.com/office/drawing/2012/timeslicer">
      <mc:Choice Requires="tsle">
        <xdr:graphicFrame macro="">
          <xdr:nvGraphicFramePr>
            <xdr:cNvPr id="2" name="order_date 2">
              <a:extLst>
                <a:ext uri="{FF2B5EF4-FFF2-40B4-BE49-F238E27FC236}">
                  <a16:creationId xmlns:a16="http://schemas.microsoft.com/office/drawing/2014/main" id="{1BA95698-5ACD-457E-B0F0-DC27357BA41E}"/>
                </a:ext>
              </a:extLst>
            </xdr:cNvPr>
            <xdr:cNvGraphicFramePr/>
          </xdr:nvGraphicFramePr>
          <xdr:xfrm>
            <a:off x="0" y="0"/>
            <a:ext cx="0" cy="0"/>
          </xdr:xfrm>
          <a:graphic>
            <a:graphicData uri="http://schemas.microsoft.com/office/drawing/2012/timeslicer">
              <tsle:timeslicer name="order_date 2"/>
            </a:graphicData>
          </a:graphic>
        </xdr:graphicFrame>
      </mc:Choice>
      <mc:Fallback xmlns="">
        <xdr:sp macro="" textlink="">
          <xdr:nvSpPr>
            <xdr:cNvPr id="0" name=""/>
            <xdr:cNvSpPr>
              <a:spLocks noTextEdit="1"/>
            </xdr:cNvSpPr>
          </xdr:nvSpPr>
          <xdr:spPr>
            <a:xfrm>
              <a:off x="4808220" y="670560"/>
              <a:ext cx="3314700" cy="142621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undharya, Abirami (A.)" refreshedDate="45985.450421759262" createdVersion="8" refreshedVersion="8" minRefreshableVersion="3" recordCount="2500" xr:uid="{5FCD3856-8F2F-41B1-A857-868007051265}">
  <cacheSource type="worksheet">
    <worksheetSource name="Table1"/>
  </cacheSource>
  <cacheFields count="26">
    <cacheField name="customer_id" numFmtId="0">
      <sharedItems/>
    </cacheField>
    <cacheField name="first_name" numFmtId="0">
      <sharedItems/>
    </cacheField>
    <cacheField name="last_name" numFmtId="0">
      <sharedItems/>
    </cacheField>
    <cacheField name="gender" numFmtId="0">
      <sharedItems count="3">
        <s v="Female"/>
        <s v="Male"/>
        <s v="Other"/>
      </sharedItems>
    </cacheField>
    <cacheField name="age_group" numFmtId="0">
      <sharedItems/>
    </cacheField>
    <cacheField name="signup_date" numFmtId="14">
      <sharedItems containsSemiMixedTypes="0" containsNonDate="0" containsDate="1" containsString="0" minDate="2020-08-25T00:00:00" maxDate="2025-08-24T00:00:00"/>
    </cacheField>
    <cacheField name="country" numFmtId="0">
      <sharedItems count="10">
        <s v="Canada"/>
        <s v="China"/>
        <s v="Germany"/>
        <s v="France"/>
        <s v="Brazil"/>
        <s v="UK"/>
        <s v="Japan"/>
        <s v="USA"/>
        <s v="India"/>
        <s v="Australia"/>
      </sharedItems>
    </cacheField>
    <cacheField name="product_id" numFmtId="0">
      <sharedItems/>
    </cacheField>
    <cacheField name="product_name" numFmtId="0">
      <sharedItems/>
    </cacheField>
    <cacheField name="category" numFmtId="0">
      <sharedItems count="6">
        <s v="Electronics"/>
        <s v="Apparel"/>
        <s v="Toys"/>
        <s v="Home &amp; Kitchen"/>
        <s v="Sports"/>
        <s v="Books"/>
      </sharedItems>
    </cacheField>
    <cacheField name="quantity" numFmtId="0">
      <sharedItems containsSemiMixedTypes="0" containsString="0" containsNumber="1" containsInteger="1" minValue="1" maxValue="5" count="5">
        <n v="3"/>
        <n v="4"/>
        <n v="2"/>
        <n v="1"/>
        <n v="5"/>
      </sharedItems>
    </cacheField>
    <cacheField name="unit_price" numFmtId="0">
      <sharedItems containsSemiMixedTypes="0" containsString="0" containsNumber="1" containsInteger="1" minValue="25" maxValue="999"/>
    </cacheField>
    <cacheField name="order_id" numFmtId="0">
      <sharedItems/>
    </cacheField>
    <cacheField name="order_date" numFmtId="14">
      <sharedItems containsSemiMixedTypes="0" containsNonDate="0" containsDate="1" containsString="0" minDate="2022-08-25T00:00:00" maxDate="2025-08-25T00:00:00" count="988">
        <d v="2023-07-13T00:00:00"/>
        <d v="2024-08-12T00:00:00"/>
        <d v="2024-08-04T00:00:00"/>
        <d v="2025-05-23T00:00:00"/>
        <d v="2023-07-02T00:00:00"/>
        <d v="2023-04-13T00:00:00"/>
        <d v="2023-12-31T00:00:00"/>
        <d v="2024-01-29T00:00:00"/>
        <d v="2022-11-30T00:00:00"/>
        <d v="2025-05-16T00:00:00"/>
        <d v="2024-04-24T00:00:00"/>
        <d v="2025-01-15T00:00:00"/>
        <d v="2024-05-15T00:00:00"/>
        <d v="2023-11-22T00:00:00"/>
        <d v="2024-05-30T00:00:00"/>
        <d v="2023-03-30T00:00:00"/>
        <d v="2025-05-22T00:00:00"/>
        <d v="2022-12-29T00:00:00"/>
        <d v="2022-08-31T00:00:00"/>
        <d v="2024-10-21T00:00:00"/>
        <d v="2024-06-02T00:00:00"/>
        <d v="2025-07-20T00:00:00"/>
        <d v="2022-12-06T00:00:00"/>
        <d v="2023-02-17T00:00:00"/>
        <d v="2024-09-11T00:00:00"/>
        <d v="2024-05-21T00:00:00"/>
        <d v="2022-11-15T00:00:00"/>
        <d v="2023-05-28T00:00:00"/>
        <d v="2023-12-26T00:00:00"/>
        <d v="2024-12-31T00:00:00"/>
        <d v="2023-12-01T00:00:00"/>
        <d v="2024-08-16T00:00:00"/>
        <d v="2023-05-08T00:00:00"/>
        <d v="2024-03-07T00:00:00"/>
        <d v="2025-06-07T00:00:00"/>
        <d v="2022-12-11T00:00:00"/>
        <d v="2023-02-14T00:00:00"/>
        <d v="2025-02-11T00:00:00"/>
        <d v="2024-04-29T00:00:00"/>
        <d v="2025-05-27T00:00:00"/>
        <d v="2023-07-26T00:00:00"/>
        <d v="2023-12-16T00:00:00"/>
        <d v="2025-01-05T00:00:00"/>
        <d v="2023-03-18T00:00:00"/>
        <d v="2023-04-26T00:00:00"/>
        <d v="2025-02-26T00:00:00"/>
        <d v="2024-12-28T00:00:00"/>
        <d v="2023-11-10T00:00:00"/>
        <d v="2025-03-17T00:00:00"/>
        <d v="2025-01-03T00:00:00"/>
        <d v="2023-06-14T00:00:00"/>
        <d v="2023-05-07T00:00:00"/>
        <d v="2023-09-04T00:00:00"/>
        <d v="2025-06-10T00:00:00"/>
        <d v="2025-02-09T00:00:00"/>
        <d v="2025-08-15T00:00:00"/>
        <d v="2024-02-07T00:00:00"/>
        <d v="2023-05-10T00:00:00"/>
        <d v="2024-06-17T00:00:00"/>
        <d v="2025-02-03T00:00:00"/>
        <d v="2023-07-17T00:00:00"/>
        <d v="2023-05-02T00:00:00"/>
        <d v="2023-03-08T00:00:00"/>
        <d v="2024-11-08T00:00:00"/>
        <d v="2022-11-05T00:00:00"/>
        <d v="2024-04-19T00:00:00"/>
        <d v="2024-07-27T00:00:00"/>
        <d v="2025-01-22T00:00:00"/>
        <d v="2024-03-10T00:00:00"/>
        <d v="2022-10-05T00:00:00"/>
        <d v="2023-08-01T00:00:00"/>
        <d v="2024-05-02T00:00:00"/>
        <d v="2022-10-06T00:00:00"/>
        <d v="2023-11-25T00:00:00"/>
        <d v="2025-08-21T00:00:00"/>
        <d v="2025-06-14T00:00:00"/>
        <d v="2023-04-07T00:00:00"/>
        <d v="2025-07-09T00:00:00"/>
        <d v="2023-02-10T00:00:00"/>
        <d v="2023-03-27T00:00:00"/>
        <d v="2025-03-04T00:00:00"/>
        <d v="2023-10-09T00:00:00"/>
        <d v="2023-04-05T00:00:00"/>
        <d v="2023-06-21T00:00:00"/>
        <d v="2025-07-30T00:00:00"/>
        <d v="2022-09-25T00:00:00"/>
        <d v="2025-07-21T00:00:00"/>
        <d v="2025-08-13T00:00:00"/>
        <d v="2025-08-12T00:00:00"/>
        <d v="2023-09-14T00:00:00"/>
        <d v="2024-01-09T00:00:00"/>
        <d v="2023-07-07T00:00:00"/>
        <d v="2023-12-30T00:00:00"/>
        <d v="2024-06-30T00:00:00"/>
        <d v="2023-07-10T00:00:00"/>
        <d v="2024-05-03T00:00:00"/>
        <d v="2024-10-19T00:00:00"/>
        <d v="2023-01-27T00:00:00"/>
        <d v="2024-08-24T00:00:00"/>
        <d v="2025-05-17T00:00:00"/>
        <d v="2023-12-21T00:00:00"/>
        <d v="2022-09-20T00:00:00"/>
        <d v="2024-08-10T00:00:00"/>
        <d v="2023-10-06T00:00:00"/>
        <d v="2024-07-19T00:00:00"/>
        <d v="2023-01-11T00:00:00"/>
        <d v="2023-11-07T00:00:00"/>
        <d v="2023-04-02T00:00:00"/>
        <d v="2024-11-02T00:00:00"/>
        <d v="2024-06-29T00:00:00"/>
        <d v="2024-06-13T00:00:00"/>
        <d v="2025-06-04T00:00:00"/>
        <d v="2025-03-14T00:00:00"/>
        <d v="2023-03-19T00:00:00"/>
        <d v="2025-07-15T00:00:00"/>
        <d v="2023-07-25T00:00:00"/>
        <d v="2024-03-04T00:00:00"/>
        <d v="2024-05-08T00:00:00"/>
        <d v="2025-02-20T00:00:00"/>
        <d v="2023-04-23T00:00:00"/>
        <d v="2023-08-23T00:00:00"/>
        <d v="2025-05-15T00:00:00"/>
        <d v="2024-08-26T00:00:00"/>
        <d v="2023-10-10T00:00:00"/>
        <d v="2023-03-16T00:00:00"/>
        <d v="2024-09-23T00:00:00"/>
        <d v="2024-06-16T00:00:00"/>
        <d v="2025-04-16T00:00:00"/>
        <d v="2023-10-28T00:00:00"/>
        <d v="2024-01-12T00:00:00"/>
        <d v="2024-06-12T00:00:00"/>
        <d v="2024-06-21T00:00:00"/>
        <d v="2023-10-24T00:00:00"/>
        <d v="2025-04-10T00:00:00"/>
        <d v="2025-01-30T00:00:00"/>
        <d v="2024-06-22T00:00:00"/>
        <d v="2023-08-13T00:00:00"/>
        <d v="2023-05-18T00:00:00"/>
        <d v="2024-11-25T00:00:00"/>
        <d v="2023-03-11T00:00:00"/>
        <d v="2024-11-07T00:00:00"/>
        <d v="2024-08-05T00:00:00"/>
        <d v="2025-01-28T00:00:00"/>
        <d v="2023-02-06T00:00:00"/>
        <d v="2023-07-04T00:00:00"/>
        <d v="2023-06-02T00:00:00"/>
        <d v="2023-01-18T00:00:00"/>
        <d v="2023-04-15T00:00:00"/>
        <d v="2024-09-15T00:00:00"/>
        <d v="2023-07-24T00:00:00"/>
        <d v="2023-03-06T00:00:00"/>
        <d v="2023-05-30T00:00:00"/>
        <d v="2023-08-26T00:00:00"/>
        <d v="2024-08-07T00:00:00"/>
        <d v="2025-01-12T00:00:00"/>
        <d v="2023-08-10T00:00:00"/>
        <d v="2024-04-07T00:00:00"/>
        <d v="2025-04-07T00:00:00"/>
        <d v="2025-04-26T00:00:00"/>
        <d v="2023-05-12T00:00:00"/>
        <d v="2022-09-05T00:00:00"/>
        <d v="2022-11-21T00:00:00"/>
        <d v="2023-04-22T00:00:00"/>
        <d v="2023-10-19T00:00:00"/>
        <d v="2024-09-05T00:00:00"/>
        <d v="2024-10-17T00:00:00"/>
        <d v="2022-11-18T00:00:00"/>
        <d v="2022-11-19T00:00:00"/>
        <d v="2025-02-28T00:00:00"/>
        <d v="2023-09-19T00:00:00"/>
        <d v="2023-08-15T00:00:00"/>
        <d v="2022-09-26T00:00:00"/>
        <d v="2023-06-15T00:00:00"/>
        <d v="2022-10-24T00:00:00"/>
        <d v="2025-06-22T00:00:00"/>
        <d v="2023-12-28T00:00:00"/>
        <d v="2025-04-23T00:00:00"/>
        <d v="2024-05-11T00:00:00"/>
        <d v="2024-03-21T00:00:00"/>
        <d v="2024-12-21T00:00:00"/>
        <d v="2023-03-23T00:00:00"/>
        <d v="2024-08-18T00:00:00"/>
        <d v="2025-05-30T00:00:00"/>
        <d v="2023-02-28T00:00:00"/>
        <d v="2022-10-03T00:00:00"/>
        <d v="2025-03-31T00:00:00"/>
        <d v="2025-02-04T00:00:00"/>
        <d v="2024-10-04T00:00:00"/>
        <d v="2024-04-13T00:00:00"/>
        <d v="2025-07-14T00:00:00"/>
        <d v="2022-08-30T00:00:00"/>
        <d v="2023-10-14T00:00:00"/>
        <d v="2024-04-28T00:00:00"/>
        <d v="2024-03-22T00:00:00"/>
        <d v="2024-08-23T00:00:00"/>
        <d v="2025-04-24T00:00:00"/>
        <d v="2025-04-02T00:00:00"/>
        <d v="2023-01-19T00:00:00"/>
        <d v="2024-02-29T00:00:00"/>
        <d v="2022-12-30T00:00:00"/>
        <d v="2024-02-27T00:00:00"/>
        <d v="2023-07-12T00:00:00"/>
        <d v="2023-02-15T00:00:00"/>
        <d v="2023-04-01T00:00:00"/>
        <d v="2024-03-23T00:00:00"/>
        <d v="2023-03-13T00:00:00"/>
        <d v="2023-04-27T00:00:00"/>
        <d v="2025-05-11T00:00:00"/>
        <d v="2025-01-04T00:00:00"/>
        <d v="2025-01-14T00:00:00"/>
        <d v="2024-09-21T00:00:00"/>
        <d v="2024-05-23T00:00:00"/>
        <d v="2022-11-23T00:00:00"/>
        <d v="2022-10-10T00:00:00"/>
        <d v="2022-10-15T00:00:00"/>
        <d v="2025-05-09T00:00:00"/>
        <d v="2024-04-10T00:00:00"/>
        <d v="2024-04-18T00:00:00"/>
        <d v="2024-08-13T00:00:00"/>
        <d v="2023-05-25T00:00:00"/>
        <d v="2022-10-18T00:00:00"/>
        <d v="2025-06-26T00:00:00"/>
        <d v="2023-08-14T00:00:00"/>
        <d v="2025-03-24T00:00:00"/>
        <d v="2023-06-28T00:00:00"/>
        <d v="2023-06-19T00:00:00"/>
        <d v="2024-08-19T00:00:00"/>
        <d v="2023-01-29T00:00:00"/>
        <d v="2025-07-12T00:00:00"/>
        <d v="2024-05-24T00:00:00"/>
        <d v="2022-12-01T00:00:00"/>
        <d v="2022-09-09T00:00:00"/>
        <d v="2023-07-30T00:00:00"/>
        <d v="2024-05-06T00:00:00"/>
        <d v="2025-06-29T00:00:00"/>
        <d v="2025-04-17T00:00:00"/>
        <d v="2024-05-05T00:00:00"/>
        <d v="2025-01-20T00:00:00"/>
        <d v="2024-12-15T00:00:00"/>
        <d v="2023-02-04T00:00:00"/>
        <d v="2025-01-24T00:00:00"/>
        <d v="2024-01-25T00:00:00"/>
        <d v="2025-04-06T00:00:00"/>
        <d v="2023-08-12T00:00:00"/>
        <d v="2024-12-13T00:00:00"/>
        <d v="2025-08-02T00:00:00"/>
        <d v="2022-11-17T00:00:00"/>
        <d v="2023-12-06T00:00:00"/>
        <d v="2022-09-04T00:00:00"/>
        <d v="2023-07-15T00:00:00"/>
        <d v="2023-08-18T00:00:00"/>
        <d v="2024-01-24T00:00:00"/>
        <d v="2025-08-16T00:00:00"/>
        <d v="2024-06-15T00:00:00"/>
        <d v="2023-11-20T00:00:00"/>
        <d v="2023-11-19T00:00:00"/>
        <d v="2023-06-29T00:00:00"/>
        <d v="2025-07-18T00:00:00"/>
        <d v="2024-02-14T00:00:00"/>
        <d v="2023-11-28T00:00:00"/>
        <d v="2023-04-29T00:00:00"/>
        <d v="2024-09-29T00:00:00"/>
        <d v="2024-09-09T00:00:00"/>
        <d v="2024-10-20T00:00:00"/>
        <d v="2023-08-21T00:00:00"/>
        <d v="2023-07-09T00:00:00"/>
        <d v="2022-10-13T00:00:00"/>
        <d v="2023-03-21T00:00:00"/>
        <d v="2025-02-18T00:00:00"/>
        <d v="2023-05-27T00:00:00"/>
        <d v="2023-07-19T00:00:00"/>
        <d v="2023-08-24T00:00:00"/>
        <d v="2025-06-05T00:00:00"/>
        <d v="2024-03-12T00:00:00"/>
        <d v="2023-06-06T00:00:00"/>
        <d v="2023-12-03T00:00:00"/>
        <d v="2022-11-16T00:00:00"/>
        <d v="2024-03-27T00:00:00"/>
        <d v="2024-01-16T00:00:00"/>
        <d v="2023-03-14T00:00:00"/>
        <d v="2023-12-25T00:00:00"/>
        <d v="2024-05-12T00:00:00"/>
        <d v="2024-08-30T00:00:00"/>
        <d v="2025-03-23T00:00:00"/>
        <d v="2022-09-27T00:00:00"/>
        <d v="2024-11-01T00:00:00"/>
        <d v="2025-05-07T00:00:00"/>
        <d v="2023-01-25T00:00:00"/>
        <d v="2023-08-04T00:00:00"/>
        <d v="2023-05-06T00:00:00"/>
        <d v="2022-10-23T00:00:00"/>
        <d v="2025-01-16T00:00:00"/>
        <d v="2024-10-01T00:00:00"/>
        <d v="2024-08-21T00:00:00"/>
        <d v="2025-01-23T00:00:00"/>
        <d v="2023-03-15T00:00:00"/>
        <d v="2022-12-08T00:00:00"/>
        <d v="2024-02-28T00:00:00"/>
        <d v="2024-12-08T00:00:00"/>
        <d v="2023-11-21T00:00:00"/>
        <d v="2022-11-20T00:00:00"/>
        <d v="2025-08-17T00:00:00"/>
        <d v="2024-12-27T00:00:00"/>
        <d v="2025-06-19T00:00:00"/>
        <d v="2023-10-17T00:00:00"/>
        <d v="2023-03-31T00:00:00"/>
        <d v="2024-03-18T00:00:00"/>
        <d v="2025-03-25T00:00:00"/>
        <d v="2025-06-27T00:00:00"/>
        <d v="2024-01-21T00:00:00"/>
        <d v="2024-01-13T00:00:00"/>
        <d v="2023-09-29T00:00:00"/>
        <d v="2024-07-13T00:00:00"/>
        <d v="2024-02-23T00:00:00"/>
        <d v="2023-06-13T00:00:00"/>
        <d v="2024-03-30T00:00:00"/>
        <d v="2023-06-25T00:00:00"/>
        <d v="2024-06-25T00:00:00"/>
        <d v="2024-05-10T00:00:00"/>
        <d v="2023-04-30T00:00:00"/>
        <d v="2024-02-26T00:00:00"/>
        <d v="2023-04-18T00:00:00"/>
        <d v="2024-07-29T00:00:00"/>
        <d v="2024-11-10T00:00:00"/>
        <d v="2025-01-13T00:00:00"/>
        <d v="2024-05-20T00:00:00"/>
        <d v="2024-10-23T00:00:00"/>
        <d v="2024-12-16T00:00:00"/>
        <d v="2025-08-06T00:00:00"/>
        <d v="2024-07-28T00:00:00"/>
        <d v="2023-06-07T00:00:00"/>
        <d v="2024-04-17T00:00:00"/>
        <d v="2025-06-23T00:00:00"/>
        <d v="2024-06-09T00:00:00"/>
        <d v="2023-10-30T00:00:00"/>
        <d v="2025-03-01T00:00:00"/>
        <d v="2023-06-30T00:00:00"/>
        <d v="2024-01-02T00:00:00"/>
        <d v="2022-10-17T00:00:00"/>
        <d v="2024-10-15T00:00:00"/>
        <d v="2024-07-02T00:00:00"/>
        <d v="2022-08-27T00:00:00"/>
        <d v="2024-02-24T00:00:00"/>
        <d v="2024-05-28T00:00:00"/>
        <d v="2023-09-23T00:00:00"/>
        <d v="2022-08-25T00:00:00"/>
        <d v="2025-03-09T00:00:00"/>
        <d v="2024-03-20T00:00:00"/>
        <d v="2023-01-16T00:00:00"/>
        <d v="2024-04-25T00:00:00"/>
        <d v="2023-11-17T00:00:00"/>
        <d v="2024-10-18T00:00:00"/>
        <d v="2023-10-25T00:00:00"/>
        <d v="2025-06-30T00:00:00"/>
        <d v="2024-09-27T00:00:00"/>
        <d v="2025-02-13T00:00:00"/>
        <d v="2024-12-25T00:00:00"/>
        <d v="2024-01-05T00:00:00"/>
        <d v="2024-09-24T00:00:00"/>
        <d v="2023-12-23T00:00:00"/>
        <d v="2023-05-24T00:00:00"/>
        <d v="2024-12-10T00:00:00"/>
        <d v="2023-11-23T00:00:00"/>
        <d v="2024-09-08T00:00:00"/>
        <d v="2023-09-07T00:00:00"/>
        <d v="2025-04-01T00:00:00"/>
        <d v="2025-03-20T00:00:00"/>
        <d v="2023-06-20T00:00:00"/>
        <d v="2025-07-19T00:00:00"/>
        <d v="2025-04-22T00:00:00"/>
        <d v="2023-04-12T00:00:00"/>
        <d v="2024-03-11T00:00:00"/>
        <d v="2023-12-20T00:00:00"/>
        <d v="2022-12-22T00:00:00"/>
        <d v="2022-09-12T00:00:00"/>
        <d v="2024-04-27T00:00:00"/>
        <d v="2024-04-09T00:00:00"/>
        <d v="2024-06-23T00:00:00"/>
        <d v="2024-12-23T00:00:00"/>
        <d v="2024-03-24T00:00:00"/>
        <d v="2023-01-06T00:00:00"/>
        <d v="2025-05-25T00:00:00"/>
        <d v="2022-10-09T00:00:00"/>
        <d v="2025-08-18T00:00:00"/>
        <d v="2022-12-20T00:00:00"/>
        <d v="2022-09-24T00:00:00"/>
        <d v="2025-03-10T00:00:00"/>
        <d v="2023-11-26T00:00:00"/>
        <d v="2024-09-26T00:00:00"/>
        <d v="2024-11-04T00:00:00"/>
        <d v="2024-10-07T00:00:00"/>
        <d v="2025-08-10T00:00:00"/>
        <d v="2023-04-17T00:00:00"/>
        <d v="2022-12-07T00:00:00"/>
        <d v="2025-07-29T00:00:00"/>
        <d v="2024-04-21T00:00:00"/>
        <d v="2024-05-07T00:00:00"/>
        <d v="2023-01-22T00:00:00"/>
        <d v="2023-10-18T00:00:00"/>
        <d v="2024-11-12T00:00:00"/>
        <d v="2024-12-04T00:00:00"/>
        <d v="2025-03-02T00:00:00"/>
        <d v="2024-07-25T00:00:00"/>
        <d v="2023-02-03T00:00:00"/>
        <d v="2024-10-09T00:00:00"/>
        <d v="2024-10-26T00:00:00"/>
        <d v="2023-04-03T00:00:00"/>
        <d v="2025-02-21T00:00:00"/>
        <d v="2025-07-27T00:00:00"/>
        <d v="2024-07-10T00:00:00"/>
        <d v="2023-05-09T00:00:00"/>
        <d v="2025-01-10T00:00:00"/>
        <d v="2023-02-08T00:00:00"/>
        <d v="2025-01-06T00:00:00"/>
        <d v="2025-02-12T00:00:00"/>
        <d v="2024-07-15T00:00:00"/>
        <d v="2025-03-28T00:00:00"/>
        <d v="2024-09-22T00:00:00"/>
        <d v="2023-04-09T00:00:00"/>
        <d v="2022-10-22T00:00:00"/>
        <d v="2025-05-12T00:00:00"/>
        <d v="2024-05-27T00:00:00"/>
        <d v="2023-04-21T00:00:00"/>
        <d v="2023-06-11T00:00:00"/>
        <d v="2024-05-26T00:00:00"/>
        <d v="2022-09-21T00:00:00"/>
        <d v="2024-07-22T00:00:00"/>
        <d v="2024-12-30T00:00:00"/>
        <d v="2024-07-04T00:00:00"/>
        <d v="2024-05-14T00:00:00"/>
        <d v="2024-08-22T00:00:00"/>
        <d v="2024-01-23T00:00:00"/>
        <d v="2023-09-30T00:00:00"/>
        <d v="2022-12-03T00:00:00"/>
        <d v="2025-02-17T00:00:00"/>
        <d v="2024-01-31T00:00:00"/>
        <d v="2022-12-26T00:00:00"/>
        <d v="2025-02-25T00:00:00"/>
        <d v="2024-08-09T00:00:00"/>
        <d v="2023-07-06T00:00:00"/>
        <d v="2023-09-05T00:00:00"/>
        <d v="2022-10-04T00:00:00"/>
        <d v="2022-11-11T00:00:00"/>
        <d v="2024-11-19T00:00:00"/>
        <d v="2023-12-14T00:00:00"/>
        <d v="2024-02-04T00:00:00"/>
        <d v="2025-07-08T00:00:00"/>
        <d v="2024-09-28T00:00:00"/>
        <d v="2023-08-25T00:00:00"/>
        <d v="2022-10-30T00:00:00"/>
        <d v="2025-03-13T00:00:00"/>
        <d v="2024-02-25T00:00:00"/>
        <d v="2024-06-01T00:00:00"/>
        <d v="2024-06-07T00:00:00"/>
        <d v="2024-06-27T00:00:00"/>
        <d v="2022-10-07T00:00:00"/>
        <d v="2023-04-04T00:00:00"/>
        <d v="2023-01-15T00:00:00"/>
        <d v="2023-12-08T00:00:00"/>
        <d v="2023-09-03T00:00:00"/>
        <d v="2024-12-11T00:00:00"/>
        <d v="2024-04-14T00:00:00"/>
        <d v="2023-01-31T00:00:00"/>
        <d v="2023-02-05T00:00:00"/>
        <d v="2025-07-05T00:00:00"/>
        <d v="2024-01-11T00:00:00"/>
        <d v="2024-01-03T00:00:00"/>
        <d v="2022-11-13T00:00:00"/>
        <d v="2025-02-27T00:00:00"/>
        <d v="2024-02-17T00:00:00"/>
        <d v="2022-12-27T00:00:00"/>
        <d v="2024-10-27T00:00:00"/>
        <d v="2024-08-03T00:00:00"/>
        <d v="2025-02-05T00:00:00"/>
        <d v="2024-10-29T00:00:00"/>
        <d v="2025-06-03T00:00:00"/>
        <d v="2024-02-15T00:00:00"/>
        <d v="2024-11-14T00:00:00"/>
        <d v="2024-10-25T00:00:00"/>
        <d v="2024-02-02T00:00:00"/>
        <d v="2024-04-02T00:00:00"/>
        <d v="2023-02-20T00:00:00"/>
        <d v="2025-07-22T00:00:00"/>
        <d v="2023-03-22T00:00:00"/>
        <d v="2023-09-13T00:00:00"/>
        <d v="2024-03-05T00:00:00"/>
        <d v="2023-03-10T00:00:00"/>
        <d v="2022-09-08T00:00:00"/>
        <d v="2024-03-16T00:00:00"/>
        <d v="2024-04-30T00:00:00"/>
        <d v="2025-05-01T00:00:00"/>
        <d v="2022-10-16T00:00:00"/>
        <d v="2023-04-14T00:00:00"/>
        <d v="2023-02-16T00:00:00"/>
        <d v="2024-05-19T00:00:00"/>
        <d v="2022-12-18T00:00:00"/>
        <d v="2025-02-08T00:00:00"/>
        <d v="2025-01-26T00:00:00"/>
        <d v="2024-01-07T00:00:00"/>
        <d v="2024-07-03T00:00:00"/>
        <d v="2025-04-12T00:00:00"/>
        <d v="2023-06-05T00:00:00"/>
        <d v="2024-11-29T00:00:00"/>
        <d v="2022-11-28T00:00:00"/>
        <d v="2023-11-18T00:00:00"/>
        <d v="2024-06-05T00:00:00"/>
        <d v="2023-12-10T00:00:00"/>
        <d v="2023-11-02T00:00:00"/>
        <d v="2023-03-29T00:00:00"/>
        <d v="2023-06-23T00:00:00"/>
        <d v="2025-05-31T00:00:00"/>
        <d v="2024-05-31T00:00:00"/>
        <d v="2025-06-13T00:00:00"/>
        <d v="2025-03-16T00:00:00"/>
        <d v="2023-12-15T00:00:00"/>
        <d v="2023-05-26T00:00:00"/>
        <d v="2025-07-13T00:00:00"/>
        <d v="2023-12-17T00:00:00"/>
        <d v="2024-05-16T00:00:00"/>
        <d v="2025-04-18T00:00:00"/>
        <d v="2023-10-15T00:00:00"/>
        <d v="2025-05-26T00:00:00"/>
        <d v="2022-11-22T00:00:00"/>
        <d v="2024-04-16T00:00:00"/>
        <d v="2024-11-18T00:00:00"/>
        <d v="2023-10-23T00:00:00"/>
        <d v="2025-04-21T00:00:00"/>
        <d v="2025-02-16T00:00:00"/>
        <d v="2025-06-17T00:00:00"/>
        <d v="2023-07-23T00:00:00"/>
        <d v="2024-06-10T00:00:00"/>
        <d v="2022-11-07T00:00:00"/>
        <d v="2023-05-17T00:00:00"/>
        <d v="2024-11-28T00:00:00"/>
        <d v="2023-12-12T00:00:00"/>
        <d v="2023-05-01T00:00:00"/>
        <d v="2024-10-13T00:00:00"/>
        <d v="2024-10-24T00:00:00"/>
        <d v="2024-12-01T00:00:00"/>
        <d v="2025-05-24T00:00:00"/>
        <d v="2022-11-24T00:00:00"/>
        <d v="2023-02-13T00:00:00"/>
        <d v="2025-04-14T00:00:00"/>
        <d v="2022-11-27T00:00:00"/>
        <d v="2024-10-11T00:00:00"/>
        <d v="2024-02-19T00:00:00"/>
        <d v="2024-12-24T00:00:00"/>
        <d v="2024-08-06T00:00:00"/>
        <d v="2023-02-12T00:00:00"/>
        <d v="2023-08-31T00:00:00"/>
        <d v="2023-10-08T00:00:00"/>
        <d v="2022-11-09T00:00:00"/>
        <d v="2025-02-02T00:00:00"/>
        <d v="2025-04-27T00:00:00"/>
        <d v="2025-02-19T00:00:00"/>
        <d v="2022-10-19T00:00:00"/>
        <d v="2023-08-02T00:00:00"/>
        <d v="2024-07-09T00:00:00"/>
        <d v="2022-09-18T00:00:00"/>
        <d v="2025-06-18T00:00:00"/>
        <d v="2024-04-23T00:00:00"/>
        <d v="2024-03-15T00:00:00"/>
        <d v="2024-06-14T00:00:00"/>
        <d v="2024-03-14T00:00:00"/>
        <d v="2024-05-29T00:00:00"/>
        <d v="2023-11-06T00:00:00"/>
        <d v="2024-10-14T00:00:00"/>
        <d v="2025-07-17T00:00:00"/>
        <d v="2024-05-04T00:00:00"/>
        <d v="2023-07-08T00:00:00"/>
        <d v="2023-10-29T00:00:00"/>
        <d v="2025-07-31T00:00:00"/>
        <d v="2023-01-07T00:00:00"/>
        <d v="2023-01-05T00:00:00"/>
        <d v="2025-04-09T00:00:00"/>
        <d v="2023-09-09T00:00:00"/>
        <d v="2024-11-03T00:00:00"/>
        <d v="2025-07-11T00:00:00"/>
        <d v="2023-11-30T00:00:00"/>
        <d v="2023-10-21T00:00:00"/>
        <d v="2024-07-05T00:00:00"/>
        <d v="2024-10-16T00:00:00"/>
        <d v="2024-03-17T00:00:00"/>
        <d v="2023-07-05T00:00:00"/>
        <d v="2024-11-15T00:00:00"/>
        <d v="2024-11-13T00:00:00"/>
        <d v="2023-08-11T00:00:00"/>
        <d v="2024-01-08T00:00:00"/>
        <d v="2022-09-13T00:00:00"/>
        <d v="2023-03-25T00:00:00"/>
        <d v="2023-02-23T00:00:00"/>
        <d v="2024-08-11T00:00:00"/>
        <d v="2023-09-28T00:00:00"/>
        <d v="2022-08-28T00:00:00"/>
        <d v="2025-01-17T00:00:00"/>
        <d v="2025-04-20T00:00:00"/>
        <d v="2023-06-27T00:00:00"/>
        <d v="2022-12-28T00:00:00"/>
        <d v="2022-12-09T00:00:00"/>
        <d v="2023-07-27T00:00:00"/>
        <d v="2023-01-04T00:00:00"/>
        <d v="2023-02-26T00:00:00"/>
        <d v="2024-02-18T00:00:00"/>
        <d v="2022-09-03T00:00:00"/>
        <d v="2023-11-01T00:00:00"/>
        <d v="2024-09-13T00:00:00"/>
        <d v="2023-05-15T00:00:00"/>
        <d v="2023-11-13T00:00:00"/>
        <d v="2023-06-22T00:00:00"/>
        <d v="2024-09-02T00:00:00"/>
        <d v="2024-06-11T00:00:00"/>
        <d v="2025-02-06T00:00:00"/>
        <d v="2023-02-01T00:00:00"/>
        <d v="2023-08-06T00:00:00"/>
        <d v="2023-08-03T00:00:00"/>
        <d v="2022-10-11T00:00:00"/>
        <d v="2023-10-31T00:00:00"/>
        <d v="2024-05-17T00:00:00"/>
        <d v="2023-08-08T00:00:00"/>
        <d v="2025-03-18T00:00:00"/>
        <d v="2024-09-30T00:00:00"/>
        <d v="2024-01-18T00:00:00"/>
        <d v="2023-10-16T00:00:00"/>
        <d v="2022-12-04T00:00:00"/>
        <d v="2025-06-01T00:00:00"/>
        <d v="2024-07-20T00:00:00"/>
        <d v="2024-10-12T00:00:00"/>
        <d v="2024-02-20T00:00:00"/>
        <d v="2024-12-03T00:00:00"/>
        <d v="2023-04-25T00:00:00"/>
        <d v="2022-12-16T00:00:00"/>
        <d v="2023-09-21T00:00:00"/>
        <d v="2024-08-25T00:00:00"/>
        <d v="2022-11-02T00:00:00"/>
        <d v="2024-08-14T00:00:00"/>
        <d v="2024-08-20T00:00:00"/>
        <d v="2024-11-22T00:00:00"/>
        <d v="2023-10-22T00:00:00"/>
        <d v="2025-03-12T00:00:00"/>
        <d v="2025-08-03T00:00:00"/>
        <d v="2024-07-31T00:00:00"/>
        <d v="2023-05-21T00:00:00"/>
        <d v="2024-11-30T00:00:00"/>
        <d v="2022-09-15T00:00:00"/>
        <d v="2022-11-06T00:00:00"/>
        <d v="2023-11-14T00:00:00"/>
        <d v="2022-10-20T00:00:00"/>
        <d v="2023-01-14T00:00:00"/>
        <d v="2023-01-17T00:00:00"/>
        <d v="2023-05-11T00:00:00"/>
        <d v="2024-12-07T00:00:00"/>
        <d v="2025-05-02T00:00:00"/>
        <d v="2025-07-04T00:00:00"/>
        <d v="2024-02-11T00:00:00"/>
        <d v="2024-02-09T00:00:00"/>
        <d v="2025-04-19T00:00:00"/>
        <d v="2023-10-13T00:00:00"/>
        <d v="2023-10-05T00:00:00"/>
        <d v="2024-07-21T00:00:00"/>
        <d v="2024-07-06T00:00:00"/>
        <d v="2022-09-19T00:00:00"/>
        <d v="2022-09-23T00:00:00"/>
        <d v="2024-09-16T00:00:00"/>
        <d v="2023-09-22T00:00:00"/>
        <d v="2023-10-04T00:00:00"/>
        <d v="2024-03-28T00:00:00"/>
        <d v="2023-03-12T00:00:00"/>
        <d v="2025-05-04T00:00:00"/>
        <d v="2025-02-10T00:00:00"/>
        <d v="2025-05-06T00:00:00"/>
        <d v="2023-07-31T00:00:00"/>
        <d v="2023-08-19T00:00:00"/>
        <d v="2024-12-20T00:00:00"/>
        <d v="2024-12-29T00:00:00"/>
        <d v="2024-08-27T00:00:00"/>
        <d v="2023-01-12T00:00:00"/>
        <d v="2024-04-01T00:00:00"/>
        <d v="2022-11-03T00:00:00"/>
        <d v="2024-02-16T00:00:00"/>
        <d v="2024-04-26T00:00:00"/>
        <d v="2024-07-17T00:00:00"/>
        <d v="2023-08-28T00:00:00"/>
        <d v="2023-03-03T00:00:00"/>
        <d v="2022-09-10T00:00:00"/>
        <d v="2023-05-03T00:00:00"/>
        <d v="2023-11-04T00:00:00"/>
        <d v="2024-11-20T00:00:00"/>
        <d v="2024-07-01T00:00:00"/>
        <d v="2023-01-09T00:00:00"/>
        <d v="2023-10-12T00:00:00"/>
        <d v="2024-04-08T00:00:00"/>
        <d v="2024-11-09T00:00:00"/>
        <d v="2025-06-16T00:00:00"/>
        <d v="2024-10-02T00:00:00"/>
        <d v="2022-11-25T00:00:00"/>
        <d v="2023-03-20T00:00:00"/>
        <d v="2023-01-13T00:00:00"/>
        <d v="2024-06-06T00:00:00"/>
        <d v="2023-10-20T00:00:00"/>
        <d v="2024-04-05T00:00:00"/>
        <d v="2024-07-23T00:00:00"/>
        <d v="2024-01-01T00:00:00"/>
        <d v="2024-07-18T00:00:00"/>
        <d v="2022-12-17T00:00:00"/>
        <d v="2023-12-02T00:00:00"/>
        <d v="2025-01-31T00:00:00"/>
        <d v="2023-01-20T00:00:00"/>
        <d v="2023-07-29T00:00:00"/>
        <d v="2024-12-17T00:00:00"/>
        <d v="2024-05-13T00:00:00"/>
        <d v="2023-12-27T00:00:00"/>
        <d v="2024-10-05T00:00:00"/>
        <d v="2025-03-26T00:00:00"/>
        <d v="2025-08-09T00:00:00"/>
        <d v="2025-05-08T00:00:00"/>
        <d v="2022-10-31T00:00:00"/>
        <d v="2023-12-11T00:00:00"/>
        <d v="2025-07-24T00:00:00"/>
        <d v="2023-11-27T00:00:00"/>
        <d v="2023-06-01T00:00:00"/>
        <d v="2023-08-22T00:00:00"/>
        <d v="2022-09-29T00:00:00"/>
        <d v="2023-03-28T00:00:00"/>
        <d v="2023-03-07T00:00:00"/>
        <d v="2023-06-09T00:00:00"/>
        <d v="2025-05-13T00:00:00"/>
        <d v="2022-12-10T00:00:00"/>
        <d v="2024-12-05T00:00:00"/>
        <d v="2023-04-19T00:00:00"/>
        <d v="2023-11-09T00:00:00"/>
        <d v="2023-12-29T00:00:00"/>
        <d v="2024-01-30T00:00:00"/>
        <d v="2023-01-24T00:00:00"/>
        <d v="2023-09-15T00:00:00"/>
        <d v="2024-10-03T00:00:00"/>
        <d v="2023-09-25T00:00:00"/>
        <d v="2024-09-12T00:00:00"/>
        <d v="2025-04-25T00:00:00"/>
        <d v="2024-03-08T00:00:00"/>
        <d v="2024-08-29T00:00:00"/>
        <d v="2022-11-10T00:00:00"/>
        <d v="2022-11-12T00:00:00"/>
        <d v="2024-11-05T00:00:00"/>
        <d v="2023-11-24T00:00:00"/>
        <d v="2025-07-03T00:00:00"/>
        <d v="2022-12-24T00:00:00"/>
        <d v="2025-02-15T00:00:00"/>
        <d v="2024-10-10T00:00:00"/>
        <d v="2023-03-04T00:00:00"/>
        <d v="2025-06-12T00:00:00"/>
        <d v="2024-12-18T00:00:00"/>
        <d v="2022-09-28T00:00:00"/>
        <d v="2023-03-24T00:00:00"/>
        <d v="2024-06-20T00:00:00"/>
        <d v="2022-12-25T00:00:00"/>
        <d v="2023-03-17T00:00:00"/>
        <d v="2025-06-25T00:00:00"/>
        <d v="2022-09-02T00:00:00"/>
        <d v="2022-12-13T00:00:00"/>
        <d v="2025-04-05T00:00:00"/>
        <d v="2022-09-06T00:00:00"/>
        <d v="2025-05-03T00:00:00"/>
        <d v="2023-06-16T00:00:00"/>
        <d v="2025-06-24T00:00:00"/>
        <d v="2023-02-09T00:00:00"/>
        <d v="2023-09-17T00:00:00"/>
        <d v="2022-09-22T00:00:00"/>
        <d v="2025-01-01T00:00:00"/>
        <d v="2024-09-06T00:00:00"/>
        <d v="2024-01-17T00:00:00"/>
        <d v="2024-10-22T00:00:00"/>
        <d v="2024-09-20T00:00:00"/>
        <d v="2023-12-18T00:00:00"/>
        <d v="2025-04-15T00:00:00"/>
        <d v="2025-07-28T00:00:00"/>
        <d v="2024-03-01T00:00:00"/>
        <d v="2023-01-01T00:00:00"/>
        <d v="2023-09-08T00:00:00"/>
        <d v="2024-06-26T00:00:00"/>
        <d v="2023-09-27T00:00:00"/>
        <d v="2025-04-11T00:00:00"/>
        <d v="2023-11-08T00:00:00"/>
        <d v="2023-05-04T00:00:00"/>
        <d v="2023-04-06T00:00:00"/>
        <d v="2023-10-11T00:00:00"/>
        <d v="2023-08-30T00:00:00"/>
        <d v="2023-11-11T00:00:00"/>
        <d v="2022-10-12T00:00:00"/>
        <d v="2024-09-01T00:00:00"/>
        <d v="2023-05-19T00:00:00"/>
        <d v="2022-10-26T00:00:00"/>
        <d v="2025-05-10T00:00:00"/>
        <d v="2023-11-05T00:00:00"/>
        <d v="2024-12-09T00:00:00"/>
        <d v="2023-08-17T00:00:00"/>
        <d v="2024-01-19T00:00:00"/>
        <d v="2024-02-08T00:00:00"/>
        <d v="2023-01-28T00:00:00"/>
        <d v="2023-05-22T00:00:00"/>
        <d v="2025-07-23T00:00:00"/>
        <d v="2023-07-20T00:00:00"/>
        <d v="2024-08-17T00:00:00"/>
        <d v="2025-04-13T00:00:00"/>
        <d v="2025-04-04T00:00:00"/>
        <d v="2024-01-14T00:00:00"/>
        <d v="2023-11-15T00:00:00"/>
        <d v="2023-04-24T00:00:00"/>
        <d v="2023-12-24T00:00:00"/>
        <d v="2024-11-23T00:00:00"/>
        <d v="2025-08-20T00:00:00"/>
        <d v="2025-06-09T00:00:00"/>
        <d v="2023-06-17T00:00:00"/>
        <d v="2025-03-19T00:00:00"/>
        <d v="2022-09-14T00:00:00"/>
        <d v="2022-11-08T00:00:00"/>
        <d v="2024-06-18T00:00:00"/>
        <d v="2024-03-26T00:00:00"/>
        <d v="2023-10-07T00:00:00"/>
        <d v="2025-03-22T00:00:00"/>
        <d v="2022-09-11T00:00:00"/>
        <d v="2023-04-20T00:00:00"/>
        <d v="2025-01-25T00:00:00"/>
        <d v="2023-02-11T00:00:00"/>
        <d v="2025-02-01T00:00:00"/>
        <d v="2022-09-17T00:00:00"/>
        <d v="2024-07-24T00:00:00"/>
        <d v="2025-08-01T00:00:00"/>
        <d v="2025-08-24T00:00:00"/>
        <d v="2023-05-29T00:00:00"/>
        <d v="2022-10-08T00:00:00"/>
        <d v="2025-05-29T00:00:00"/>
        <d v="2025-08-07T00:00:00"/>
        <d v="2025-05-21T00:00:00"/>
        <d v="2024-04-04T00:00:00"/>
        <d v="2024-10-31T00:00:00"/>
        <d v="2024-06-08T00:00:00"/>
        <d v="2024-01-10T00:00:00"/>
        <d v="2023-07-18T00:00:00"/>
        <d v="2024-09-17T00:00:00"/>
        <d v="2024-06-24T00:00:00"/>
        <d v="2023-04-08T00:00:00"/>
        <d v="2024-12-22T00:00:00"/>
        <d v="2025-04-08T00:00:00"/>
        <d v="2023-12-19T00:00:00"/>
        <d v="2023-12-22T00:00:00"/>
        <d v="2025-03-30T00:00:00"/>
        <d v="2024-12-12T00:00:00"/>
        <d v="2024-01-28T00:00:00"/>
        <d v="2025-02-14T00:00:00"/>
        <d v="2024-08-02T00:00:00"/>
        <d v="2025-04-30T00:00:00"/>
        <d v="2024-10-28T00:00:00"/>
        <d v="2023-06-12T00:00:00"/>
        <d v="2022-12-12T00:00:00"/>
        <d v="2023-04-16T00:00:00"/>
        <d v="2025-06-11T00:00:00"/>
        <d v="2024-04-03T00:00:00"/>
        <d v="2024-06-03T00:00:00"/>
        <d v="2023-04-28T00:00:00"/>
        <d v="2024-01-06T00:00:00"/>
        <d v="2025-06-21T00:00:00"/>
        <d v="2024-06-28T00:00:00"/>
        <d v="2024-11-26T00:00:00"/>
        <d v="2023-03-09T00:00:00"/>
        <d v="2024-07-11T00:00:00"/>
        <d v="2025-06-28T00:00:00"/>
        <d v="2024-09-14T00:00:00"/>
        <d v="2023-09-20T00:00:00"/>
        <d v="2023-03-26T00:00:00"/>
        <d v="2024-04-22T00:00:00"/>
        <d v="2023-02-02T00:00:00"/>
        <d v="2023-06-04T00:00:00"/>
        <d v="2025-08-23T00:00:00"/>
        <d v="2024-11-24T00:00:00"/>
        <d v="2025-03-15T00:00:00"/>
        <d v="2024-05-22T00:00:00"/>
        <d v="2025-03-08T00:00:00"/>
        <d v="2024-02-10T00:00:00"/>
        <d v="2023-06-08T00:00:00"/>
        <d v="2022-09-30T00:00:00"/>
        <d v="2022-12-23T00:00:00"/>
        <d v="2022-09-01T00:00:00"/>
        <d v="2023-09-06T00:00:00"/>
        <d v="2024-01-22T00:00:00"/>
        <d v="2023-08-09T00:00:00"/>
        <d v="2024-10-06T00:00:00"/>
        <d v="2025-02-23T00:00:00"/>
        <d v="2025-08-05T00:00:00"/>
        <d v="2024-03-25T00:00:00"/>
        <d v="2024-02-13T00:00:00"/>
        <d v="2024-11-11T00:00:00"/>
        <d v="2024-03-13T00:00:00"/>
        <d v="2024-02-06T00:00:00"/>
        <d v="2024-07-16T00:00:00"/>
        <d v="2022-10-27T00:00:00"/>
        <d v="2023-07-11T00:00:00"/>
        <d v="2023-02-21T00:00:00"/>
        <d v="2023-07-01T00:00:00"/>
        <d v="2024-11-17T00:00:00"/>
        <d v="2024-09-19T00:00:00"/>
        <d v="2023-05-20T00:00:00"/>
        <d v="2023-09-16T00:00:00"/>
        <d v="2023-03-05T00:00:00"/>
        <d v="2025-06-20T00:00:00"/>
        <d v="2024-05-18T00:00:00"/>
        <d v="2023-07-16T00:00:00"/>
        <d v="2024-12-06T00:00:00"/>
        <d v="2025-01-19T00:00:00"/>
        <d v="2023-01-02T00:00:00"/>
        <d v="2025-04-03T00:00:00"/>
        <d v="2022-10-29T00:00:00"/>
        <d v="2023-05-13T00:00:00"/>
        <d v="2023-08-29T00:00:00"/>
        <d v="2022-10-14T00:00:00"/>
        <d v="2023-11-03T00:00:00"/>
        <d v="2025-01-11T00:00:00"/>
        <d v="2024-05-01T00:00:00"/>
        <d v="2025-05-14T00:00:00"/>
        <d v="2024-10-08T00:00:00"/>
        <d v="2024-04-11T00:00:00"/>
        <d v="2023-06-03T00:00:00"/>
        <d v="2024-09-07T00:00:00"/>
        <d v="2022-11-04T00:00:00"/>
        <d v="2022-12-14T00:00:00"/>
        <d v="2025-05-05T00:00:00"/>
        <d v="2025-02-22T00:00:00"/>
        <d v="2025-05-20T00:00:00"/>
        <d v="2024-04-12T00:00:00"/>
        <d v="2024-04-06T00:00:00"/>
        <d v="2022-12-05T00:00:00"/>
        <d v="2024-12-14T00:00:00"/>
        <d v="2025-04-28T00:00:00"/>
        <d v="2025-07-07T00:00:00"/>
        <d v="2024-02-05T00:00:00"/>
        <d v="2023-10-03T00:00:00"/>
        <d v="2025-08-04T00:00:00"/>
        <d v="2024-01-04T00:00:00"/>
        <d v="2023-09-11T00:00:00"/>
        <d v="2023-02-07T00:00:00"/>
        <d v="2025-06-08T00:00:00"/>
        <d v="2024-07-30T00:00:00"/>
        <d v="2023-06-24T00:00:00"/>
        <d v="2023-10-26T00:00:00"/>
        <d v="2024-02-12T00:00:00"/>
        <d v="2023-01-26T00:00:00"/>
        <d v="2024-08-15T00:00:00"/>
        <d v="2024-05-09T00:00:00"/>
        <d v="2024-05-25T00:00:00"/>
        <d v="2023-10-27T00:00:00"/>
        <d v="2025-07-16T00:00:00"/>
        <d v="2025-06-06T00:00:00"/>
        <d v="2024-07-12T00:00:00"/>
        <d v="2024-04-20T00:00:00"/>
        <d v="2022-12-02T00:00:00"/>
        <d v="2024-01-20T00:00:00"/>
        <d v="2023-04-11T00:00:00"/>
        <d v="2024-02-21T00:00:00"/>
        <d v="2025-01-09T00:00:00"/>
        <d v="2022-10-02T00:00:00"/>
        <d v="2025-07-10T00:00:00"/>
        <d v="2023-05-14T00:00:00"/>
        <d v="2023-08-27T00:00:00"/>
        <d v="2025-03-29T00:00:00"/>
        <d v="2024-11-16T00:00:00"/>
        <d v="2022-10-21T00:00:00"/>
        <d v="2024-12-02T00:00:00"/>
        <d v="2023-12-09T00:00:00"/>
        <d v="2025-03-27T00:00:00"/>
        <d v="2024-09-04T00:00:00"/>
        <d v="2023-03-02T00:00:00"/>
        <d v="2023-05-16T00:00:00"/>
        <d v="2025-08-08T00:00:00"/>
        <d v="2024-08-01T00:00:00"/>
        <d v="2024-06-04T00:00:00"/>
        <d v="2024-03-31T00:00:00"/>
        <d v="2022-12-31T00:00:00"/>
        <d v="2025-03-11T00:00:00"/>
        <d v="2025-01-18T00:00:00"/>
        <d v="2025-03-05T00:00:00"/>
        <d v="2024-11-06T00:00:00"/>
        <d v="2024-06-19T00:00:00"/>
        <d v="2023-01-03T00:00:00"/>
        <d v="2024-07-07T00:00:00"/>
        <d v="2023-09-02T00:00:00"/>
        <d v="2023-06-10T00:00:00"/>
        <d v="2023-12-05T00:00:00"/>
        <d v="2025-03-03T00:00:00"/>
        <d v="2023-08-16T00:00:00"/>
      </sharedItems>
      <fieldGroup par="25"/>
    </cacheField>
    <cacheField name="order_status" numFmtId="0">
      <sharedItems/>
    </cacheField>
    <cacheField name="payment_method" numFmtId="0">
      <sharedItems count="3">
        <s v="Credit Card"/>
        <s v="PayPal"/>
        <s v="Cash on Delivery"/>
      </sharedItems>
    </cacheField>
    <cacheField name="rating" numFmtId="0">
      <sharedItems containsSemiMixedTypes="0" containsString="0" containsNumber="1" containsInteger="1" minValue="1" maxValue="5" count="5">
        <n v="2"/>
        <n v="5"/>
        <n v="1"/>
        <n v="3"/>
        <n v="4"/>
      </sharedItems>
    </cacheField>
    <cacheField name="review_text" numFmtId="0">
      <sharedItems count="5">
        <s v="good"/>
        <s v="average"/>
        <s v="very good"/>
        <s v="bad"/>
        <s v="very bad"/>
      </sharedItems>
    </cacheField>
    <cacheField name="review_id" numFmtId="0">
      <sharedItems/>
    </cacheField>
    <cacheField name="review_date" numFmtId="14">
      <sharedItems containsSemiMixedTypes="0" containsNonDate="0" containsDate="1" containsString="0" minDate="2022-08-25T00:00:00" maxDate="2025-08-25T00:00:00" count="992">
        <d v="2025-06-06T00:00:00"/>
        <d v="2023-08-05T00:00:00"/>
        <d v="2023-01-03T00:00:00"/>
        <d v="2023-03-14T00:00:00"/>
        <d v="2023-10-18T00:00:00"/>
        <d v="2023-02-14T00:00:00"/>
        <d v="2023-12-29T00:00:00"/>
        <d v="2025-06-02T00:00:00"/>
        <d v="2024-06-10T00:00:00"/>
        <d v="2024-12-03T00:00:00"/>
        <d v="2025-07-18T00:00:00"/>
        <d v="2025-04-26T00:00:00"/>
        <d v="2024-12-28T00:00:00"/>
        <d v="2023-12-26T00:00:00"/>
        <d v="2024-09-11T00:00:00"/>
        <d v="2025-01-28T00:00:00"/>
        <d v="2024-11-20T00:00:00"/>
        <d v="2023-10-25T00:00:00"/>
        <d v="2022-09-09T00:00:00"/>
        <d v="2024-10-05T00:00:00"/>
        <d v="2024-07-27T00:00:00"/>
        <d v="2023-04-22T00:00:00"/>
        <d v="2024-02-07T00:00:00"/>
        <d v="2024-11-06T00:00:00"/>
        <d v="2024-11-08T00:00:00"/>
        <d v="2023-06-05T00:00:00"/>
        <d v="2024-03-10T00:00:00"/>
        <d v="2023-05-03T00:00:00"/>
        <d v="2024-01-16T00:00:00"/>
        <d v="2024-12-04T00:00:00"/>
        <d v="2025-02-03T00:00:00"/>
        <d v="2025-06-07T00:00:00"/>
        <d v="2024-11-12T00:00:00"/>
        <d v="2024-10-07T00:00:00"/>
        <d v="2022-10-05T00:00:00"/>
        <d v="2024-02-20T00:00:00"/>
        <d v="2023-10-24T00:00:00"/>
        <d v="2024-12-26T00:00:00"/>
        <d v="2023-08-27T00:00:00"/>
        <d v="2024-12-08T00:00:00"/>
        <d v="2023-09-17T00:00:00"/>
        <d v="2024-10-26T00:00:00"/>
        <d v="2025-05-29T00:00:00"/>
        <d v="2023-08-17T00:00:00"/>
        <d v="2024-10-13T00:00:00"/>
        <d v="2024-06-08T00:00:00"/>
        <d v="2024-10-19T00:00:00"/>
        <d v="2024-12-07T00:00:00"/>
        <d v="2025-04-30T00:00:00"/>
        <d v="2024-05-05T00:00:00"/>
        <d v="2024-02-26T00:00:00"/>
        <d v="2023-04-19T00:00:00"/>
        <d v="2023-08-23T00:00:00"/>
        <d v="2025-01-03T00:00:00"/>
        <d v="2023-03-13T00:00:00"/>
        <d v="2024-05-03T00:00:00"/>
        <d v="2024-12-01T00:00:00"/>
        <d v="2023-07-10T00:00:00"/>
        <d v="2025-07-24T00:00:00"/>
        <d v="2022-11-21T00:00:00"/>
        <d v="2024-07-31T00:00:00"/>
        <d v="2024-01-21T00:00:00"/>
        <d v="2022-12-29T00:00:00"/>
        <d v="2022-09-23T00:00:00"/>
        <d v="2024-05-02T00:00:00"/>
        <d v="2025-05-11T00:00:00"/>
        <d v="2024-06-20T00:00:00"/>
        <d v="2023-05-14T00:00:00"/>
        <d v="2025-03-11T00:00:00"/>
        <d v="2024-06-09T00:00:00"/>
        <d v="2024-02-12T00:00:00"/>
        <d v="2022-11-17T00:00:00"/>
        <d v="2024-11-13T00:00:00"/>
        <d v="2022-12-07T00:00:00"/>
        <d v="2025-06-26T00:00:00"/>
        <d v="2024-04-18T00:00:00"/>
        <d v="2023-04-15T00:00:00"/>
        <d v="2023-08-11T00:00:00"/>
        <d v="2024-07-14T00:00:00"/>
        <d v="2023-11-19T00:00:00"/>
        <d v="2024-07-24T00:00:00"/>
        <d v="2023-06-13T00:00:00"/>
        <d v="2023-01-18T00:00:00"/>
        <d v="2025-03-27T00:00:00"/>
        <d v="2025-08-01T00:00:00"/>
        <d v="2024-09-15T00:00:00"/>
        <d v="2024-09-19T00:00:00"/>
        <d v="2025-05-02T00:00:00"/>
        <d v="2023-07-02T00:00:00"/>
        <d v="2025-06-13T00:00:00"/>
        <d v="2023-06-10T00:00:00"/>
        <d v="2023-01-09T00:00:00"/>
        <d v="2025-06-30T00:00:00"/>
        <d v="2025-01-02T00:00:00"/>
        <d v="2023-05-12T00:00:00"/>
        <d v="2023-11-30T00:00:00"/>
        <d v="2024-02-09T00:00:00"/>
        <d v="2025-02-17T00:00:00"/>
        <d v="2023-02-24T00:00:00"/>
        <d v="2022-12-17T00:00:00"/>
        <d v="2024-08-08T00:00:00"/>
        <d v="2022-12-20T00:00:00"/>
        <d v="2023-08-20T00:00:00"/>
        <d v="2024-03-19T00:00:00"/>
        <d v="2022-10-22T00:00:00"/>
        <d v="2023-09-06T00:00:00"/>
        <d v="2023-06-27T00:00:00"/>
        <d v="2023-04-23T00:00:00"/>
        <d v="2022-10-01T00:00:00"/>
        <d v="2025-08-10T00:00:00"/>
        <d v="2023-03-30T00:00:00"/>
        <d v="2024-02-27T00:00:00"/>
        <d v="2023-12-23T00:00:00"/>
        <d v="2024-08-11T00:00:00"/>
        <d v="2024-08-23T00:00:00"/>
        <d v="2023-03-23T00:00:00"/>
        <d v="2025-05-16T00:00:00"/>
        <d v="2024-01-02T00:00:00"/>
        <d v="2022-11-07T00:00:00"/>
        <d v="2024-06-03T00:00:00"/>
        <d v="2024-02-02T00:00:00"/>
        <d v="2024-07-15T00:00:00"/>
        <d v="2024-08-02T00:00:00"/>
        <d v="2023-12-16T00:00:00"/>
        <d v="2025-03-19T00:00:00"/>
        <d v="2023-07-29T00:00:00"/>
        <d v="2025-05-12T00:00:00"/>
        <d v="2024-07-20T00:00:00"/>
        <d v="2025-01-27T00:00:00"/>
        <d v="2023-10-13T00:00:00"/>
        <d v="2025-03-12T00:00:00"/>
        <d v="2023-11-27T00:00:00"/>
        <d v="2024-05-17T00:00:00"/>
        <d v="2024-12-14T00:00:00"/>
        <d v="2024-06-07T00:00:00"/>
        <d v="2024-03-23T00:00:00"/>
        <d v="2023-04-21T00:00:00"/>
        <d v="2022-11-30T00:00:00"/>
        <d v="2024-05-08T00:00:00"/>
        <d v="2025-08-21T00:00:00"/>
        <d v="2024-03-16T00:00:00"/>
        <d v="2024-02-03T00:00:00"/>
        <d v="2024-01-05T00:00:00"/>
        <d v="2023-11-26T00:00:00"/>
        <d v="2023-10-10T00:00:00"/>
        <d v="2022-11-18T00:00:00"/>
        <d v="2023-04-11T00:00:00"/>
        <d v="2024-07-01T00:00:00"/>
        <d v="2024-05-06T00:00:00"/>
        <d v="2023-07-30T00:00:00"/>
        <d v="2024-05-10T00:00:00"/>
        <d v="2024-07-23T00:00:00"/>
        <d v="2023-01-20T00:00:00"/>
        <d v="2023-03-17T00:00:00"/>
        <d v="2025-05-28T00:00:00"/>
        <d v="2025-04-07T00:00:00"/>
        <d v="2024-12-25T00:00:00"/>
        <d v="2023-02-19T00:00:00"/>
        <d v="2023-12-11T00:00:00"/>
        <d v="2024-11-17T00:00:00"/>
        <d v="2024-01-19T00:00:00"/>
        <d v="2023-04-07T00:00:00"/>
        <d v="2022-12-03T00:00:00"/>
        <d v="2024-10-12T00:00:00"/>
        <d v="2023-07-12T00:00:00"/>
        <d v="2023-03-21T00:00:00"/>
        <d v="2024-03-24T00:00:00"/>
        <d v="2024-03-26T00:00:00"/>
        <d v="2024-03-05T00:00:00"/>
        <d v="2023-10-11T00:00:00"/>
        <d v="2023-03-05T00:00:00"/>
        <d v="2024-11-07T00:00:00"/>
        <d v="2025-03-01T00:00:00"/>
        <d v="2024-05-19T00:00:00"/>
        <d v="2023-05-05T00:00:00"/>
        <d v="2022-10-28T00:00:00"/>
        <d v="2024-06-12T00:00:00"/>
        <d v="2022-12-08T00:00:00"/>
        <d v="2023-12-13T00:00:00"/>
        <d v="2022-12-12T00:00:00"/>
        <d v="2023-03-01T00:00:00"/>
        <d v="2025-08-13T00:00:00"/>
        <d v="2023-11-24T00:00:00"/>
        <d v="2024-10-27T00:00:00"/>
        <d v="2024-06-18T00:00:00"/>
        <d v="2023-04-13T00:00:00"/>
        <d v="2024-12-18T00:00:00"/>
        <d v="2023-08-28T00:00:00"/>
        <d v="2023-09-20T00:00:00"/>
        <d v="2023-09-24T00:00:00"/>
        <d v="2024-07-06T00:00:00"/>
        <d v="2023-08-21T00:00:00"/>
        <d v="2023-12-09T00:00:00"/>
        <d v="2024-10-29T00:00:00"/>
        <d v="2022-11-16T00:00:00"/>
        <d v="2022-11-26T00:00:00"/>
        <d v="2023-06-30T00:00:00"/>
        <d v="2023-01-17T00:00:00"/>
        <d v="2024-01-11T00:00:00"/>
        <d v="2024-12-20T00:00:00"/>
        <d v="2023-10-02T00:00:00"/>
        <d v="2023-11-16T00:00:00"/>
        <d v="2023-02-26T00:00:00"/>
        <d v="2022-10-13T00:00:00"/>
        <d v="2023-12-05T00:00:00"/>
        <d v="2025-08-11T00:00:00"/>
        <d v="2025-04-19T00:00:00"/>
        <d v="2024-03-04T00:00:00"/>
        <d v="2024-04-17T00:00:00"/>
        <d v="2023-09-07T00:00:00"/>
        <d v="2023-05-08T00:00:00"/>
        <d v="2023-06-21T00:00:00"/>
        <d v="2023-10-30T00:00:00"/>
        <d v="2025-07-11T00:00:00"/>
        <d v="2024-05-12T00:00:00"/>
        <d v="2024-08-28T00:00:00"/>
        <d v="2025-08-19T00:00:00"/>
        <d v="2023-12-01T00:00:00"/>
        <d v="2022-11-22T00:00:00"/>
        <d v="2025-06-08T00:00:00"/>
        <d v="2024-11-11T00:00:00"/>
        <d v="2025-07-29T00:00:00"/>
        <d v="2025-04-25T00:00:00"/>
        <d v="2025-07-13T00:00:00"/>
        <d v="2023-06-03T00:00:00"/>
        <d v="2025-01-13T00:00:00"/>
        <d v="2023-05-26T00:00:00"/>
        <d v="2022-09-17T00:00:00"/>
        <d v="2023-03-25T00:00:00"/>
        <d v="2023-02-01T00:00:00"/>
        <d v="2022-10-27T00:00:00"/>
        <d v="2023-05-20T00:00:00"/>
        <d v="2024-12-21T00:00:00"/>
        <d v="2025-06-11T00:00:00"/>
        <d v="2024-06-30T00:00:00"/>
        <d v="2024-04-19T00:00:00"/>
        <d v="2022-10-24T00:00:00"/>
        <d v="2025-07-12T00:00:00"/>
        <d v="2025-01-06T00:00:00"/>
        <d v="2023-05-13T00:00:00"/>
        <d v="2025-05-13T00:00:00"/>
        <d v="2024-09-09T00:00:00"/>
        <d v="2024-11-04T00:00:00"/>
        <d v="2022-09-26T00:00:00"/>
        <d v="2024-03-28T00:00:00"/>
        <d v="2023-01-01T00:00:00"/>
        <d v="2024-01-06T00:00:00"/>
        <d v="2024-03-01T00:00:00"/>
        <d v="2023-03-07T00:00:00"/>
        <d v="2023-04-26T00:00:00"/>
        <d v="2023-04-24T00:00:00"/>
        <d v="2024-02-16T00:00:00"/>
        <d v="2023-04-09T00:00:00"/>
        <d v="2025-03-15T00:00:00"/>
        <d v="2024-10-30T00:00:00"/>
        <d v="2024-10-23T00:00:00"/>
        <d v="2025-04-06T00:00:00"/>
        <d v="2023-03-06T00:00:00"/>
        <d v="2024-11-25T00:00:00"/>
        <d v="2023-04-16T00:00:00"/>
        <d v="2025-06-10T00:00:00"/>
        <d v="2025-05-01T00:00:00"/>
        <d v="2024-09-20T00:00:00"/>
        <d v="2023-06-19T00:00:00"/>
        <d v="2024-10-08T00:00:00"/>
        <d v="2024-12-16T00:00:00"/>
        <d v="2023-01-28T00:00:00"/>
        <d v="2023-01-04T00:00:00"/>
        <d v="2023-01-24T00:00:00"/>
        <d v="2024-03-13T00:00:00"/>
        <d v="2025-02-22T00:00:00"/>
        <d v="2023-09-29T00:00:00"/>
        <d v="2022-12-09T00:00:00"/>
        <d v="2024-11-26T00:00:00"/>
        <d v="2023-07-25T00:00:00"/>
        <d v="2023-09-25T00:00:00"/>
        <d v="2023-05-06T00:00:00"/>
        <d v="2023-10-19T00:00:00"/>
        <d v="2023-10-14T00:00:00"/>
        <d v="2024-08-31T00:00:00"/>
        <d v="2025-07-14T00:00:00"/>
        <d v="2023-09-03T00:00:00"/>
        <d v="2022-10-07T00:00:00"/>
        <d v="2022-12-31T00:00:00"/>
        <d v="2024-12-15T00:00:00"/>
        <d v="2025-05-10T00:00:00"/>
        <d v="2022-12-26T00:00:00"/>
        <d v="2023-06-23T00:00:00"/>
        <d v="2023-01-16T00:00:00"/>
        <d v="2023-12-08T00:00:00"/>
        <d v="2023-07-17T00:00:00"/>
        <d v="2024-01-14T00:00:00"/>
        <d v="2025-08-12T00:00:00"/>
        <d v="2023-01-27T00:00:00"/>
        <d v="2024-10-02T00:00:00"/>
        <d v="2024-11-24T00:00:00"/>
        <d v="2023-07-06T00:00:00"/>
        <d v="2024-10-01T00:00:00"/>
        <d v="2025-05-15T00:00:00"/>
        <d v="2024-05-31T00:00:00"/>
        <d v="2024-03-12T00:00:00"/>
        <d v="2024-06-28T00:00:00"/>
        <d v="2025-06-28T00:00:00"/>
        <d v="2024-10-10T00:00:00"/>
        <d v="2024-06-16T00:00:00"/>
        <d v="2023-10-31T00:00:00"/>
        <d v="2024-03-18T00:00:00"/>
        <d v="2022-11-24T00:00:00"/>
        <d v="2023-09-09T00:00:00"/>
        <d v="2023-03-31T00:00:00"/>
        <d v="2024-05-20T00:00:00"/>
        <d v="2025-08-08T00:00:00"/>
        <d v="2023-08-04T00:00:00"/>
        <d v="2025-08-06T00:00:00"/>
        <d v="2022-10-06T00:00:00"/>
        <d v="2023-05-10T00:00:00"/>
        <d v="2023-09-15T00:00:00"/>
        <d v="2022-09-03T00:00:00"/>
        <d v="2022-12-01T00:00:00"/>
        <d v="2024-05-13T00:00:00"/>
        <d v="2023-09-14T00:00:00"/>
        <d v="2025-06-19T00:00:00"/>
        <d v="2024-07-11T00:00:00"/>
        <d v="2025-01-22T00:00:00"/>
        <d v="2023-09-11T00:00:00"/>
        <d v="2023-01-07T00:00:00"/>
        <d v="2023-04-20T00:00:00"/>
        <d v="2024-07-25T00:00:00"/>
        <d v="2023-11-17T00:00:00"/>
        <d v="2025-06-23T00:00:00"/>
        <d v="2023-08-06T00:00:00"/>
        <d v="2025-04-05T00:00:00"/>
        <d v="2024-05-30T00:00:00"/>
        <d v="2024-05-24T00:00:00"/>
        <d v="2022-12-16T00:00:00"/>
        <d v="2025-08-22T00:00:00"/>
        <d v="2024-04-05T00:00:00"/>
        <d v="2024-04-03T00:00:00"/>
        <d v="2025-04-11T00:00:00"/>
        <d v="2025-05-07T00:00:00"/>
        <d v="2023-05-07T00:00:00"/>
        <d v="2023-05-15T00:00:00"/>
        <d v="2024-09-29T00:00:00"/>
        <d v="2023-02-11T00:00:00"/>
        <d v="2025-03-28T00:00:00"/>
        <d v="2024-12-05T00:00:00"/>
        <d v="2023-04-01T00:00:00"/>
        <d v="2025-03-26T00:00:00"/>
        <d v="2022-12-14T00:00:00"/>
        <d v="2023-07-28T00:00:00"/>
        <d v="2024-06-25T00:00:00"/>
        <d v="2025-07-01T00:00:00"/>
        <d v="2024-01-26T00:00:00"/>
        <d v="2023-11-28T00:00:00"/>
        <d v="2025-01-16T00:00:00"/>
        <d v="2023-09-26T00:00:00"/>
        <d v="2022-08-26T00:00:00"/>
        <d v="2024-04-13T00:00:00"/>
        <d v="2023-03-22T00:00:00"/>
        <d v="2022-11-08T00:00:00"/>
        <d v="2023-02-22T00:00:00"/>
        <d v="2023-02-20T00:00:00"/>
        <d v="2025-03-04T00:00:00"/>
        <d v="2023-02-23T00:00:00"/>
        <d v="2025-03-17T00:00:00"/>
        <d v="2022-08-27T00:00:00"/>
        <d v="2023-07-11T00:00:00"/>
        <d v="2024-08-06T00:00:00"/>
        <d v="2024-08-01T00:00:00"/>
        <d v="2025-05-24T00:00:00"/>
        <d v="2023-12-28T00:00:00"/>
        <d v="2023-02-15T00:00:00"/>
        <d v="2023-12-18T00:00:00"/>
        <d v="2023-08-15T00:00:00"/>
        <d v="2023-05-29T00:00:00"/>
        <d v="2023-12-30T00:00:00"/>
        <d v="2023-10-04T00:00:00"/>
        <d v="2023-11-20T00:00:00"/>
        <d v="2025-08-16T00:00:00"/>
        <d v="2024-09-02T00:00:00"/>
        <d v="2022-09-28T00:00:00"/>
        <d v="2024-05-23T00:00:00"/>
        <d v="2023-07-01T00:00:00"/>
        <d v="2023-11-06T00:00:00"/>
        <d v="2023-04-05T00:00:00"/>
        <d v="2025-03-18T00:00:00"/>
        <d v="2025-01-20T00:00:00"/>
        <d v="2024-09-27T00:00:00"/>
        <d v="2025-02-11T00:00:00"/>
        <d v="2024-02-25T00:00:00"/>
        <d v="2023-11-01T00:00:00"/>
        <d v="2023-01-23T00:00:00"/>
        <d v="2024-02-21T00:00:00"/>
        <d v="2025-08-05T00:00:00"/>
        <d v="2023-02-07T00:00:00"/>
        <d v="2023-03-20T00:00:00"/>
        <d v="2022-12-10T00:00:00"/>
        <d v="2023-11-07T00:00:00"/>
        <d v="2024-07-30T00:00:00"/>
        <d v="2023-04-04T00:00:00"/>
        <d v="2024-03-15T00:00:00"/>
        <d v="2022-09-06T00:00:00"/>
        <d v="2024-03-20T00:00:00"/>
        <d v="2023-01-08T00:00:00"/>
        <d v="2024-04-15T00:00:00"/>
        <d v="2025-04-15T00:00:00"/>
        <d v="2023-09-05T00:00:00"/>
        <d v="2023-01-25T00:00:00"/>
        <d v="2024-03-22T00:00:00"/>
        <d v="2024-10-21T00:00:00"/>
        <d v="2025-03-16T00:00:00"/>
        <d v="2024-03-09T00:00:00"/>
        <d v="2022-10-14T00:00:00"/>
        <d v="2023-05-04T00:00:00"/>
        <d v="2023-07-13T00:00:00"/>
        <d v="2024-01-24T00:00:00"/>
        <d v="2025-06-22T00:00:00"/>
        <d v="2024-10-31T00:00:00"/>
        <d v="2022-12-24T00:00:00"/>
        <d v="2022-10-17T00:00:00"/>
        <d v="2022-09-08T00:00:00"/>
        <d v="2023-09-30T00:00:00"/>
        <d v="2025-08-18T00:00:00"/>
        <d v="2025-01-25T00:00:00"/>
        <d v="2022-08-30T00:00:00"/>
        <d v="2022-09-05T00:00:00"/>
        <d v="2022-10-30T00:00:00"/>
        <d v="2023-09-18T00:00:00"/>
        <d v="2025-07-31T00:00:00"/>
        <d v="2025-01-14T00:00:00"/>
        <d v="2024-11-27T00:00:00"/>
        <d v="2023-01-06T00:00:00"/>
        <d v="2025-02-25T00:00:00"/>
        <d v="2023-11-10T00:00:00"/>
        <d v="2024-09-24T00:00:00"/>
        <d v="2023-04-25T00:00:00"/>
        <d v="2024-07-13T00:00:00"/>
        <d v="2025-02-20T00:00:00"/>
        <d v="2023-02-18T00:00:00"/>
        <d v="2024-12-29T00:00:00"/>
        <d v="2024-11-16T00:00:00"/>
        <d v="2025-02-19T00:00:00"/>
        <d v="2023-09-04T00:00:00"/>
        <d v="2025-06-09T00:00:00"/>
        <d v="2024-12-24T00:00:00"/>
        <d v="2024-11-28T00:00:00"/>
        <d v="2022-10-31T00:00:00"/>
        <d v="2023-06-18T00:00:00"/>
        <d v="2024-12-22T00:00:00"/>
        <d v="2024-11-05T00:00:00"/>
        <d v="2022-11-27T00:00:00"/>
        <d v="2025-04-10T00:00:00"/>
        <d v="2024-11-29T00:00:00"/>
        <d v="2024-03-21T00:00:00"/>
        <d v="2024-09-22T00:00:00"/>
        <d v="2024-01-03T00:00:00"/>
        <d v="2025-02-23T00:00:00"/>
        <d v="2024-08-17T00:00:00"/>
        <d v="2025-05-27T00:00:00"/>
        <d v="2023-12-31T00:00:00"/>
        <d v="2022-11-13T00:00:00"/>
        <d v="2023-07-20T00:00:00"/>
        <d v="2024-05-25T00:00:00"/>
        <d v="2024-04-12T00:00:00"/>
        <d v="2025-01-18T00:00:00"/>
        <d v="2023-11-12T00:00:00"/>
        <d v="2025-06-01T00:00:00"/>
        <d v="2024-01-08T00:00:00"/>
        <d v="2025-01-30T00:00:00"/>
        <d v="2022-12-18T00:00:00"/>
        <d v="2025-07-06T00:00:00"/>
        <d v="2023-10-16T00:00:00"/>
        <d v="2025-01-17T00:00:00"/>
        <d v="2024-02-24T00:00:00"/>
        <d v="2024-11-03T00:00:00"/>
        <d v="2023-09-12T00:00:00"/>
        <d v="2022-12-22T00:00:00"/>
        <d v="2025-07-25T00:00:00"/>
        <d v="2025-04-04T00:00:00"/>
        <d v="2025-06-05T00:00:00"/>
        <d v="2023-01-02T00:00:00"/>
        <d v="2025-04-21T00:00:00"/>
        <d v="2025-07-19T00:00:00"/>
        <d v="2023-10-01T00:00:00"/>
        <d v="2024-01-22T00:00:00"/>
        <d v="2024-11-30T00:00:00"/>
        <d v="2024-06-23T00:00:00"/>
        <d v="2024-09-21T00:00:00"/>
        <d v="2024-05-01T00:00:00"/>
        <d v="2022-10-04T00:00:00"/>
        <d v="2024-06-04T00:00:00"/>
        <d v="2023-06-09T00:00:00"/>
        <d v="2022-09-12T00:00:00"/>
        <d v="2025-01-24T00:00:00"/>
        <d v="2024-08-16T00:00:00"/>
        <d v="2023-11-08T00:00:00"/>
        <d v="2023-07-04T00:00:00"/>
        <d v="2024-09-03T00:00:00"/>
        <d v="2025-04-24T00:00:00"/>
        <d v="2025-07-05T00:00:00"/>
        <d v="2022-11-04T00:00:00"/>
        <d v="2022-09-07T00:00:00"/>
        <d v="2024-10-15T00:00:00"/>
        <d v="2023-09-21T00:00:00"/>
        <d v="2023-10-22T00:00:00"/>
        <d v="2023-07-16T00:00:00"/>
        <d v="2024-08-22T00:00:00"/>
        <d v="2024-01-17T00:00:00"/>
        <d v="2024-07-05T00:00:00"/>
        <d v="2022-11-15T00:00:00"/>
        <d v="2024-11-09T00:00:00"/>
        <d v="2022-12-23T00:00:00"/>
        <d v="2024-02-19T00:00:00"/>
        <d v="2023-08-08T00:00:00"/>
        <d v="2022-11-25T00:00:00"/>
        <d v="2023-06-14T00:00:00"/>
        <d v="2025-03-14T00:00:00"/>
        <d v="2022-08-29T00:00:00"/>
        <d v="2025-02-14T00:00:00"/>
        <d v="2023-11-13T00:00:00"/>
        <d v="2025-01-01T00:00:00"/>
        <d v="2022-09-15T00:00:00"/>
        <d v="2024-05-09T00:00:00"/>
        <d v="2024-09-18T00:00:00"/>
        <d v="2023-12-24T00:00:00"/>
        <d v="2023-07-24T00:00:00"/>
        <d v="2024-12-02T00:00:00"/>
        <d v="2023-08-22T00:00:00"/>
        <d v="2025-05-30T00:00:00"/>
        <d v="2025-07-08T00:00:00"/>
        <d v="2023-11-29T00:00:00"/>
        <d v="2024-04-28T00:00:00"/>
        <d v="2023-07-19T00:00:00"/>
        <d v="2022-10-21T00:00:00"/>
        <d v="2025-06-17T00:00:00"/>
        <d v="2023-08-26T00:00:00"/>
        <d v="2024-09-17T00:00:00"/>
        <d v="2023-12-06T00:00:00"/>
        <d v="2024-04-23T00:00:00"/>
        <d v="2024-07-21T00:00:00"/>
        <d v="2022-10-19T00:00:00"/>
        <d v="2023-09-28T00:00:00"/>
        <d v="2024-02-23T00:00:00"/>
        <d v="2023-10-21T00:00:00"/>
        <d v="2023-01-13T00:00:00"/>
        <d v="2023-01-29T00:00:00"/>
        <d v="2025-01-07T00:00:00"/>
        <d v="2022-09-24T00:00:00"/>
        <d v="2024-04-16T00:00:00"/>
        <d v="2022-09-10T00:00:00"/>
        <d v="2023-02-10T00:00:00"/>
        <d v="2024-10-03T00:00:00"/>
        <d v="2024-10-18T00:00:00"/>
        <d v="2024-05-21T00:00:00"/>
        <d v="2023-03-24T00:00:00"/>
        <d v="2023-06-08T00:00:00"/>
        <d v="2024-08-26T00:00:00"/>
        <d v="2023-05-16T00:00:00"/>
        <d v="2024-02-15T00:00:00"/>
        <d v="2025-01-12T00:00:00"/>
        <d v="2024-08-03T00:00:00"/>
        <d v="2022-09-20T00:00:00"/>
        <d v="2025-04-29T00:00:00"/>
        <d v="2024-12-19T00:00:00"/>
        <d v="2022-12-15T00:00:00"/>
        <d v="2024-04-22T00:00:00"/>
        <d v="2023-01-22T00:00:00"/>
        <d v="2023-08-10T00:00:00"/>
        <d v="2025-07-03T00:00:00"/>
        <d v="2025-05-22T00:00:00"/>
        <d v="2025-04-16T00:00:00"/>
        <d v="2025-03-23T00:00:00"/>
        <d v="2025-04-28T00:00:00"/>
        <d v="2023-10-27T00:00:00"/>
        <d v="2024-11-14T00:00:00"/>
        <d v="2024-03-11T00:00:00"/>
        <d v="2023-07-22T00:00:00"/>
        <d v="2023-08-18T00:00:00"/>
        <d v="2023-10-05T00:00:00"/>
        <d v="2024-03-06T00:00:00"/>
        <d v="2025-02-12T00:00:00"/>
        <d v="2024-09-01T00:00:00"/>
        <d v="2023-11-15T00:00:00"/>
        <d v="2024-08-19T00:00:00"/>
        <d v="2024-08-05T00:00:00"/>
        <d v="2024-05-26T00:00:00"/>
        <d v="2023-04-10T00:00:00"/>
        <d v="2023-11-04T00:00:00"/>
        <d v="2022-09-13T00:00:00"/>
        <d v="2023-03-27T00:00:00"/>
        <d v="2023-11-23T00:00:00"/>
        <d v="2025-01-10T00:00:00"/>
        <d v="2023-06-04T00:00:00"/>
        <d v="2022-11-28T00:00:00"/>
        <d v="2024-12-12T00:00:00"/>
        <d v="2023-04-30T00:00:00"/>
        <d v="2025-07-22T00:00:00"/>
        <d v="2023-02-17T00:00:00"/>
        <d v="2022-10-29T00:00:00"/>
        <d v="2024-07-28T00:00:00"/>
        <d v="2023-07-21T00:00:00"/>
        <d v="2023-10-20T00:00:00"/>
        <d v="2024-04-11T00:00:00"/>
        <d v="2025-05-05T00:00:00"/>
        <d v="2025-02-08T00:00:00"/>
        <d v="2024-09-12T00:00:00"/>
        <d v="2024-09-10T00:00:00"/>
        <d v="2022-10-03T00:00:00"/>
        <d v="2022-11-10T00:00:00"/>
        <d v="2025-04-27T00:00:00"/>
        <d v="2024-07-07T00:00:00"/>
        <d v="2024-07-02T00:00:00"/>
        <d v="2024-06-26T00:00:00"/>
        <d v="2024-04-06T00:00:00"/>
        <d v="2025-02-09T00:00:00"/>
        <d v="2024-06-13T00:00:00"/>
        <d v="2024-08-15T00:00:00"/>
        <d v="2022-09-29T00:00:00"/>
        <d v="2025-07-04T00:00:00"/>
        <d v="2023-05-02T00:00:00"/>
        <d v="2024-02-06T00:00:00"/>
        <d v="2024-01-29T00:00:00"/>
        <d v="2023-01-11T00:00:00"/>
        <d v="2024-05-04T00:00:00"/>
        <d v="2023-10-07T00:00:00"/>
        <d v="2025-08-17T00:00:00"/>
        <d v="2022-12-13T00:00:00"/>
        <d v="2023-08-29T00:00:00"/>
        <d v="2024-06-15T00:00:00"/>
        <d v="2024-02-17T00:00:00"/>
        <d v="2024-10-24T00:00:00"/>
        <d v="2025-01-15T00:00:00"/>
        <d v="2025-03-06T00:00:00"/>
        <d v="2023-04-06T00:00:00"/>
        <d v="2023-06-16T00:00:00"/>
        <d v="2024-11-19T00:00:00"/>
        <d v="2025-02-13T00:00:00"/>
        <d v="2024-08-12T00:00:00"/>
        <d v="2023-03-02T00:00:00"/>
        <d v="2023-08-09T00:00:00"/>
        <d v="2024-02-10T00:00:00"/>
        <d v="2024-05-28T00:00:00"/>
        <d v="2023-01-15T00:00:00"/>
        <d v="2023-06-11T00:00:00"/>
        <d v="2023-04-18T00:00:00"/>
        <d v="2025-04-01T00:00:00"/>
        <d v="2022-09-19T00:00:00"/>
        <d v="2024-10-09T00:00:00"/>
        <d v="2022-12-02T00:00:00"/>
        <d v="2025-01-09T00:00:00"/>
        <d v="2024-10-04T00:00:00"/>
        <d v="2023-10-08T00:00:00"/>
        <d v="2025-04-17T00:00:00"/>
        <d v="2023-12-07T00:00:00"/>
        <d v="2022-11-23T00:00:00"/>
        <d v="2025-02-10T00:00:00"/>
        <d v="2022-10-20T00:00:00"/>
        <d v="2025-04-09T00:00:00"/>
        <d v="2023-03-03T00:00:00"/>
        <d v="2024-03-27T00:00:00"/>
        <d v="2025-05-21T00:00:00"/>
        <d v="2024-11-23T00:00:00"/>
        <d v="2024-01-15T00:00:00"/>
        <d v="2024-12-09T00:00:00"/>
        <d v="2024-03-25T00:00:00"/>
        <d v="2024-04-07T00:00:00"/>
        <d v="2025-08-14T00:00:00"/>
        <d v="2024-06-19T00:00:00"/>
        <d v="2022-11-02T00:00:00"/>
        <d v="2023-08-24T00:00:00"/>
        <d v="2024-09-28T00:00:00"/>
        <d v="2023-02-08T00:00:00"/>
        <d v="2024-09-07T00:00:00"/>
        <d v="2023-09-13T00:00:00"/>
        <d v="2023-11-02T00:00:00"/>
        <d v="2024-05-14T00:00:00"/>
        <d v="2025-03-30T00:00:00"/>
        <d v="2024-09-13T00:00:00"/>
        <d v="2025-04-08T00:00:00"/>
        <d v="2023-05-25T00:00:00"/>
        <d v="2022-10-11T00:00:00"/>
        <d v="2025-07-21T00:00:00"/>
        <d v="2023-05-19T00:00:00"/>
        <d v="2023-11-14T00:00:00"/>
        <d v="2024-01-12T00:00:00"/>
        <d v="2024-11-18T00:00:00"/>
        <d v="2022-09-04T00:00:00"/>
        <d v="2024-06-21T00:00:00"/>
        <d v="2024-04-02T00:00:00"/>
        <d v="2022-12-05T00:00:00"/>
        <d v="2022-09-01T00:00:00"/>
        <d v="2023-04-17T00:00:00"/>
        <d v="2024-03-03T00:00:00"/>
        <d v="2024-11-10T00:00:00"/>
        <d v="2023-06-25T00:00:00"/>
        <d v="2024-09-05T00:00:00"/>
        <d v="2023-09-19T00:00:00"/>
        <d v="2023-07-05T00:00:00"/>
        <d v="2024-07-16T00:00:00"/>
        <d v="2025-03-05T00:00:00"/>
        <d v="2025-05-25T00:00:00"/>
        <d v="2023-06-20T00:00:00"/>
        <d v="2025-06-18T00:00:00"/>
        <d v="2023-11-05T00:00:00"/>
        <d v="2024-02-14T00:00:00"/>
        <d v="2025-08-07T00:00:00"/>
        <d v="2022-12-19T00:00:00"/>
        <d v="2023-01-14T00:00:00"/>
        <d v="2023-08-03T00:00:00"/>
        <d v="2022-11-01T00:00:00"/>
        <d v="2023-05-21T00:00:00"/>
        <d v="2024-01-25T00:00:00"/>
        <d v="2025-04-23T00:00:00"/>
        <d v="2024-05-07T00:00:00"/>
        <d v="2023-04-14T00:00:00"/>
        <d v="2025-01-31T00:00:00"/>
        <d v="2023-02-02T00:00:00"/>
        <d v="2023-07-31T00:00:00"/>
        <d v="2024-06-29T00:00:00"/>
        <d v="2025-07-17T00:00:00"/>
        <d v="2024-04-10T00:00:00"/>
        <d v="2024-05-15T00:00:00"/>
        <d v="2023-02-13T00:00:00"/>
        <d v="2023-11-09T00:00:00"/>
        <d v="2024-04-26T00:00:00"/>
        <d v="2023-02-16T00:00:00"/>
        <d v="2025-04-20T00:00:00"/>
        <d v="2025-05-18T00:00:00"/>
        <d v="2022-09-22T00:00:00"/>
        <d v="2022-11-11T00:00:00"/>
        <d v="2024-08-30T00:00:00"/>
        <d v="2025-02-07T00:00:00"/>
        <d v="2024-10-20T00:00:00"/>
        <d v="2023-03-16T00:00:00"/>
        <d v="2023-03-29T00:00:00"/>
        <d v="2024-10-14T00:00:00"/>
        <d v="2025-01-05T00:00:00"/>
        <d v="2024-04-09T00:00:00"/>
        <d v="2024-06-14T00:00:00"/>
        <d v="2023-03-28T00:00:00"/>
        <d v="2023-06-15T00:00:00"/>
        <d v="2023-03-26T00:00:00"/>
        <d v="2025-04-14T00:00:00"/>
        <d v="2025-01-11T00:00:00"/>
        <d v="2024-12-11T00:00:00"/>
        <d v="2022-11-06T00:00:00"/>
        <d v="2022-10-12T00:00:00"/>
        <d v="2023-10-29T00:00:00"/>
        <d v="2025-07-02T00:00:00"/>
        <d v="2024-02-08T00:00:00"/>
        <d v="2022-09-25T00:00:00"/>
        <d v="2023-08-16T00:00:00"/>
        <d v="2023-12-15T00:00:00"/>
        <d v="2023-10-03T00:00:00"/>
        <d v="2022-11-20T00:00:00"/>
        <d v="2023-07-27T00:00:00"/>
        <d v="2024-08-20T00:00:00"/>
        <d v="2024-07-17T00:00:00"/>
        <d v="2023-10-23T00:00:00"/>
        <d v="2023-01-30T00:00:00"/>
        <d v="2022-10-09T00:00:00"/>
        <d v="2024-05-27T00:00:00"/>
        <d v="2023-12-04T00:00:00"/>
        <d v="2025-02-02T00:00:00"/>
        <d v="2024-07-12T00:00:00"/>
        <d v="2024-04-24T00:00:00"/>
        <d v="2023-05-30T00:00:00"/>
        <d v="2023-01-10T00:00:00"/>
        <d v="2024-06-05T00:00:00"/>
        <d v="2025-03-03T00:00:00"/>
        <d v="2025-06-29T00:00:00"/>
        <d v="2023-03-12T00:00:00"/>
        <d v="2024-02-01T00:00:00"/>
        <d v="2023-12-20T00:00:00"/>
        <d v="2022-10-18T00:00:00"/>
        <d v="2023-06-07T00:00:00"/>
        <d v="2023-11-11T00:00:00"/>
        <d v="2023-10-17T00:00:00"/>
        <d v="2025-05-04T00:00:00"/>
        <d v="2022-12-28T00:00:00"/>
        <d v="2023-11-21T00:00:00"/>
        <d v="2023-07-14T00:00:00"/>
        <d v="2024-12-27T00:00:00"/>
        <d v="2025-05-03T00:00:00"/>
        <d v="2023-09-16T00:00:00"/>
        <d v="2024-01-23T00:00:00"/>
        <d v="2025-04-18T00:00:00"/>
        <d v="2024-12-31T00:00:00"/>
        <d v="2023-03-19T00:00:00"/>
        <d v="2022-11-14T00:00:00"/>
        <d v="2024-01-09T00:00:00"/>
        <d v="2024-09-16T00:00:00"/>
        <d v="2023-06-29T00:00:00"/>
        <d v="2024-10-16T00:00:00"/>
        <d v="2022-09-11T00:00:00"/>
        <d v="2025-06-12T00:00:00"/>
        <d v="2025-02-16T00:00:00"/>
        <d v="2025-08-24T00:00:00"/>
        <d v="2024-06-17T00:00:00"/>
        <d v="2024-03-08T00:00:00"/>
        <d v="2023-07-23T00:00:00"/>
        <d v="2025-06-03T00:00:00"/>
        <d v="2025-01-26T00:00:00"/>
        <d v="2024-10-28T00:00:00"/>
        <d v="2025-06-24T00:00:00"/>
        <d v="2025-01-23T00:00:00"/>
        <d v="2023-01-12T00:00:00"/>
        <d v="2025-05-23T00:00:00"/>
        <d v="2023-12-22T00:00:00"/>
        <d v="2025-07-07T00:00:00"/>
        <d v="2025-03-13T00:00:00"/>
        <d v="2023-08-01T00:00:00"/>
        <d v="2025-04-22T00:00:00"/>
        <d v="2024-03-14T00:00:00"/>
        <d v="2022-10-10T00:00:00"/>
        <d v="2025-02-21T00:00:00"/>
        <d v="2025-03-09T00:00:00"/>
        <d v="2023-02-06T00:00:00"/>
        <d v="2024-04-08T00:00:00"/>
        <d v="2025-02-04T00:00:00"/>
        <d v="2025-02-26T00:00:00"/>
        <d v="2024-09-04T00:00:00"/>
        <d v="2023-05-23T00:00:00"/>
        <d v="2023-06-12T00:00:00"/>
        <d v="2024-03-31T00:00:00"/>
        <d v="2025-05-06T00:00:00"/>
        <d v="2024-07-26T00:00:00"/>
        <d v="2022-10-02T00:00:00"/>
        <d v="2023-03-11T00:00:00"/>
        <d v="2023-10-26T00:00:00"/>
        <d v="2025-02-01T00:00:00"/>
        <d v="2025-03-07T00:00:00"/>
        <d v="2023-03-04T00:00:00"/>
        <d v="2022-10-15T00:00:00"/>
        <d v="2025-04-12T00:00:00"/>
        <d v="2024-07-22T00:00:00"/>
        <d v="2025-08-09T00:00:00"/>
        <d v="2024-01-31T00:00:00"/>
        <d v="2023-07-26T00:00:00"/>
        <d v="2024-04-01T00:00:00"/>
        <d v="2023-06-06T00:00:00"/>
        <d v="2025-05-09T00:00:00"/>
        <d v="2024-10-22T00:00:00"/>
        <d v="2025-08-02T00:00:00"/>
        <d v="2025-08-03T00:00:00"/>
        <d v="2025-06-15T00:00:00"/>
        <d v="2025-07-09T00:00:00"/>
        <d v="2023-06-26T00:00:00"/>
        <d v="2024-07-04T00:00:00"/>
        <d v="2022-11-05T00:00:00"/>
        <d v="2025-08-04T00:00:00"/>
        <d v="2024-05-29T00:00:00"/>
        <d v="2025-07-26T00:00:00"/>
        <d v="2023-07-07T00:00:00"/>
        <d v="2024-02-29T00:00:00"/>
        <d v="2024-04-25T00:00:00"/>
        <d v="2024-03-07T00:00:00"/>
        <d v="2025-02-18T00:00:00"/>
        <d v="2025-04-13T00:00:00"/>
        <d v="2023-06-28T00:00:00"/>
        <d v="2024-08-04T00:00:00"/>
        <d v="2024-03-29T00:00:00"/>
        <d v="2025-02-06T00:00:00"/>
        <d v="2023-10-28T00:00:00"/>
        <d v="2023-08-07T00:00:00"/>
        <d v="2023-03-18T00:00:00"/>
        <d v="2023-05-22T00:00:00"/>
        <d v="2023-01-31T00:00:00"/>
        <d v="2023-10-15T00:00:00"/>
        <d v="2023-07-08T00:00:00"/>
        <d v="2025-06-27T00:00:00"/>
        <d v="2024-04-14T00:00:00"/>
        <d v="2022-09-27T00:00:00"/>
        <d v="2023-08-13T00:00:00"/>
        <d v="2022-10-25T00:00:00"/>
        <d v="2024-01-01T00:00:00"/>
        <d v="2025-07-15T00:00:00"/>
        <d v="2024-04-04T00:00:00"/>
        <d v="2023-03-08T00:00:00"/>
        <d v="2025-04-02T00:00:00"/>
        <d v="2022-11-03T00:00:00"/>
        <d v="2024-08-29T00:00:00"/>
        <d v="2024-03-02T00:00:00"/>
        <d v="2024-04-30T00:00:00"/>
        <d v="2024-12-23T00:00:00"/>
        <d v="2023-07-03T00:00:00"/>
        <d v="2025-07-28T00:00:00"/>
        <d v="2025-05-17T00:00:00"/>
        <d v="2025-07-27T00:00:00"/>
        <d v="2022-10-08T00:00:00"/>
        <d v="2022-08-25T00:00:00"/>
        <d v="2023-12-12T00:00:00"/>
        <d v="2023-05-24T00:00:00"/>
        <d v="2022-12-11T00:00:00"/>
        <d v="2023-01-26T00:00:00"/>
        <d v="2024-12-17T00:00:00"/>
        <d v="2024-07-09T00:00:00"/>
        <d v="2024-06-22T00:00:00"/>
        <d v="2023-07-09T00:00:00"/>
        <d v="2022-10-16T00:00:00"/>
        <d v="2023-12-03T00:00:00"/>
        <d v="2024-04-27T00:00:00"/>
        <d v="2025-02-15T00:00:00"/>
        <d v="2023-04-03T00:00:00"/>
        <d v="2024-09-06T00:00:00"/>
        <d v="2024-08-21T00:00:00"/>
        <d v="2025-03-25T00:00:00"/>
        <d v="2025-01-21T00:00:00"/>
        <d v="2023-12-02T00:00:00"/>
        <d v="2023-11-22T00:00:00"/>
        <d v="2023-05-27T00:00:00"/>
        <d v="2024-05-11T00:00:00"/>
        <d v="2022-08-28T00:00:00"/>
        <d v="2025-05-14T00:00:00"/>
        <d v="2022-10-26T00:00:00"/>
        <d v="2023-10-06T00:00:00"/>
        <d v="2022-11-09T00:00:00"/>
        <d v="2022-12-21T00:00:00"/>
        <d v="2023-04-28T00:00:00"/>
        <d v="2024-01-04T00:00:00"/>
        <d v="2025-05-20T00:00:00"/>
        <d v="2025-02-28T00:00:00"/>
        <d v="2024-08-27T00:00:00"/>
        <d v="2023-12-21T00:00:00"/>
        <d v="2024-05-18T00:00:00"/>
        <d v="2023-08-31T00:00:00"/>
        <d v="2024-11-01T00:00:00"/>
        <d v="2023-05-18T00:00:00"/>
        <d v="2024-09-14T00:00:00"/>
        <d v="2023-08-14T00:00:00"/>
        <d v="2024-02-04T00:00:00"/>
        <d v="2023-02-28T00:00:00"/>
        <d v="2024-07-19T00:00:00"/>
        <d v="2025-01-08T00:00:00"/>
        <d v="2024-07-29T00:00:00"/>
        <d v="2022-09-30T00:00:00"/>
        <d v="2024-09-25T00:00:00"/>
        <d v="2024-02-13T00:00:00"/>
        <d v="2025-05-08T00:00:00"/>
        <d v="2025-06-21T00:00:00"/>
        <d v="2025-05-19T00:00:00"/>
        <d v="2024-05-22T00:00:00"/>
        <d v="2025-02-24T00:00:00"/>
        <d v="2024-06-24T00:00:00"/>
        <d v="2024-01-20T00:00:00"/>
        <d v="2022-10-23T00:00:00"/>
        <d v="2023-03-09T00:00:00"/>
        <d v="2025-07-16T00:00:00"/>
        <d v="2024-03-17T00:00:00"/>
        <d v="2024-10-11T00:00:00"/>
        <d v="2024-08-10T00:00:00"/>
        <d v="2024-02-28T00:00:00"/>
        <d v="2023-05-01T00:00:00"/>
        <d v="2023-04-29T00:00:00"/>
        <d v="2023-09-23T00:00:00"/>
        <d v="2023-06-01T00:00:00"/>
        <d v="2023-07-18T00:00:00"/>
        <d v="2024-06-06T00:00:00"/>
        <d v="2024-04-29T00:00:00"/>
        <d v="2023-01-19T00:00:00"/>
        <d v="2022-08-31T00:00:00"/>
        <d v="2024-11-22T00:00:00"/>
        <d v="2024-06-11T00:00:00"/>
        <d v="2024-12-30T00:00:00"/>
        <d v="2024-04-21T00:00:00"/>
        <d v="2025-01-04T00:00:00"/>
        <d v="2023-06-24T00:00:00"/>
        <d v="2023-05-17T00:00:00"/>
        <d v="2023-02-27T00:00:00"/>
        <d v="2024-09-23T00:00:00"/>
        <d v="2024-04-20T00:00:00"/>
        <d v="2023-12-17T00:00:00"/>
        <d v="2023-12-25T00:00:00"/>
        <d v="2024-11-21T00:00:00"/>
        <d v="2023-09-27T00:00:00"/>
        <d v="2024-12-10T00:00:00"/>
        <d v="2023-08-30T00:00:00"/>
        <d v="2025-01-29T00:00:00"/>
        <d v="2023-07-15T00:00:00"/>
        <d v="2024-05-16T00:00:00"/>
        <d v="2024-01-18T00:00:00"/>
        <d v="2023-10-12T00:00:00"/>
        <d v="2023-02-04T00:00:00"/>
        <d v="2022-12-04T00:00:00"/>
        <d v="2024-01-27T00:00:00"/>
        <d v="2022-09-14T00:00:00"/>
        <d v="2024-08-13T00:00:00"/>
        <d v="2023-03-15T00:00:00"/>
        <d v="2024-06-01T00:00:00"/>
        <d v="2022-11-12T00:00:00"/>
        <d v="2025-03-31T00:00:00"/>
        <d v="2025-06-25T00:00:00"/>
      </sharedItems>
      <fieldGroup par="22"/>
    </cacheField>
    <cacheField name="Months (review_date)" numFmtId="0" databaseField="0">
      <fieldGroup base="19">
        <rangePr groupBy="months" startDate="2022-08-25T00:00:00" endDate="2025-08-25T00:00:00"/>
        <groupItems count="14">
          <s v="&lt;8/25/2022"/>
          <s v="Jan"/>
          <s v="Feb"/>
          <s v="Mar"/>
          <s v="Apr"/>
          <s v="May"/>
          <s v="Jun"/>
          <s v="Jul"/>
          <s v="Aug"/>
          <s v="Sep"/>
          <s v="Oct"/>
          <s v="Nov"/>
          <s v="Dec"/>
          <s v="&gt;8/25/2025"/>
        </groupItems>
      </fieldGroup>
    </cacheField>
    <cacheField name="Quarters (review_date)" numFmtId="0" databaseField="0">
      <fieldGroup base="19">
        <rangePr groupBy="quarters" startDate="2022-08-25T00:00:00" endDate="2025-08-25T00:00:00"/>
        <groupItems count="6">
          <s v="&lt;8/25/2022"/>
          <s v="Qtr1"/>
          <s v="Qtr2"/>
          <s v="Qtr3"/>
          <s v="Qtr4"/>
          <s v="&gt;8/25/2025"/>
        </groupItems>
      </fieldGroup>
    </cacheField>
    <cacheField name="Years (review_date)" numFmtId="0" databaseField="0">
      <fieldGroup base="19">
        <rangePr groupBy="years" startDate="2022-08-25T00:00:00" endDate="2025-08-25T00:00:00"/>
        <groupItems count="6">
          <s v="&lt;8/25/2022"/>
          <s v="2022"/>
          <s v="2023"/>
          <s v="2024"/>
          <s v="2025"/>
          <s v="&gt;8/25/2025"/>
        </groupItems>
      </fieldGroup>
    </cacheField>
    <cacheField name="Months (order_date)" numFmtId="0" databaseField="0">
      <fieldGroup base="13">
        <rangePr groupBy="months" startDate="2022-08-25T00:00:00" endDate="2025-08-25T00:00:00"/>
        <groupItems count="14">
          <s v="&lt;8/25/2022"/>
          <s v="Jan"/>
          <s v="Feb"/>
          <s v="Mar"/>
          <s v="Apr"/>
          <s v="May"/>
          <s v="Jun"/>
          <s v="Jul"/>
          <s v="Aug"/>
          <s v="Sep"/>
          <s v="Oct"/>
          <s v="Nov"/>
          <s v="Dec"/>
          <s v="&gt;8/25/2025"/>
        </groupItems>
      </fieldGroup>
    </cacheField>
    <cacheField name="Quarters (order_date)" numFmtId="0" databaseField="0">
      <fieldGroup base="13">
        <rangePr groupBy="quarters" startDate="2022-08-25T00:00:00" endDate="2025-08-25T00:00:00"/>
        <groupItems count="6">
          <s v="&lt;8/25/2022"/>
          <s v="Qtr1"/>
          <s v="Qtr2"/>
          <s v="Qtr3"/>
          <s v="Qtr4"/>
          <s v="&gt;8/25/2025"/>
        </groupItems>
      </fieldGroup>
    </cacheField>
    <cacheField name="Years (order_date)" numFmtId="0" databaseField="0">
      <fieldGroup base="13">
        <rangePr groupBy="years" startDate="2022-08-25T00:00:00" endDate="2025-08-25T00:00:00"/>
        <groupItems count="6">
          <s v="&lt;8/25/2022"/>
          <s v="2022"/>
          <s v="2023"/>
          <s v="2024"/>
          <s v="2025"/>
          <s v="&gt;8/25/2025"/>
        </groupItems>
      </fieldGroup>
    </cacheField>
  </cacheFields>
  <extLst>
    <ext xmlns:x14="http://schemas.microsoft.com/office/spreadsheetml/2009/9/main" uri="{725AE2AE-9491-48be-B2B4-4EB974FC3084}">
      <x14:pivotCacheDefinition pivotCacheId="39639139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0">
  <r>
    <s v="CUST2353"/>
    <s v="Erica"/>
    <s v="Oliver"/>
    <x v="0"/>
    <s v="Teenagers"/>
    <d v="2022-06-29T00:00:00"/>
    <x v="0"/>
    <s v="PROD108"/>
    <s v="Fitbit Versa 3"/>
    <x v="0"/>
    <x v="0"/>
    <n v="229"/>
    <s v="ORD10000"/>
    <x v="0"/>
    <s v="Pending"/>
    <x v="0"/>
    <x v="0"/>
    <x v="0"/>
    <s v="REV20000"/>
    <x v="0"/>
  </r>
  <r>
    <s v="CUST4463"/>
    <s v="Christopher"/>
    <s v="White"/>
    <x v="1"/>
    <s v="Adults"/>
    <d v="2023-08-24T00:00:00"/>
    <x v="1"/>
    <s v="PROD103"/>
    <s v="Levi's Jeans"/>
    <x v="1"/>
    <x v="1"/>
    <n v="59"/>
    <s v="ORD10001"/>
    <x v="1"/>
    <s v="Pending"/>
    <x v="1"/>
    <x v="0"/>
    <x v="1"/>
    <s v="REV20001"/>
    <x v="1"/>
  </r>
  <r>
    <s v="CUST4512"/>
    <s v="Spencer"/>
    <s v="Foster"/>
    <x v="1"/>
    <s v="Senior"/>
    <d v="2023-07-18T00:00:00"/>
    <x v="2"/>
    <s v="PROD111"/>
    <s v="Lego Star Wars Set"/>
    <x v="2"/>
    <x v="2"/>
    <n v="59"/>
    <s v="ORD10002"/>
    <x v="2"/>
    <s v="Delivered"/>
    <x v="2"/>
    <x v="1"/>
    <x v="0"/>
    <s v="REV20002"/>
    <x v="2"/>
  </r>
  <r>
    <s v="CUST5711"/>
    <s v="Jessica"/>
    <s v="Harris"/>
    <x v="1"/>
    <s v="Teenagers"/>
    <d v="2025-08-22T00:00:00"/>
    <x v="3"/>
    <s v="PROD107"/>
    <s v="Dyson Vacuum"/>
    <x v="3"/>
    <x v="1"/>
    <n v="399"/>
    <s v="ORD10003"/>
    <x v="3"/>
    <s v="Delivered"/>
    <x v="2"/>
    <x v="0"/>
    <x v="2"/>
    <s v="REV20003"/>
    <x v="3"/>
  </r>
  <r>
    <s v="CUST1296"/>
    <s v="Amy"/>
    <s v="Johnson"/>
    <x v="0"/>
    <s v="Teenagers"/>
    <d v="2021-03-23T00:00:00"/>
    <x v="4"/>
    <s v="PROD105"/>
    <s v="Adidas Running Shoes"/>
    <x v="1"/>
    <x v="3"/>
    <n v="110"/>
    <s v="ORD10004"/>
    <x v="4"/>
    <s v="Returned"/>
    <x v="2"/>
    <x v="2"/>
    <x v="2"/>
    <s v="REV20004"/>
    <x v="4"/>
  </r>
  <r>
    <s v="CUST2790"/>
    <s v="Shelby"/>
    <s v="Sutton"/>
    <x v="2"/>
    <s v="Adults"/>
    <d v="2025-07-18T00:00:00"/>
    <x v="0"/>
    <s v="PROD108"/>
    <s v="Fitbit Versa 3"/>
    <x v="0"/>
    <x v="4"/>
    <n v="229"/>
    <s v="ORD10005"/>
    <x v="5"/>
    <s v="Returned"/>
    <x v="1"/>
    <x v="3"/>
    <x v="2"/>
    <s v="REV20005"/>
    <x v="5"/>
  </r>
  <r>
    <s v="CUST2442"/>
    <s v="Jennifer"/>
    <s v="Baxter"/>
    <x v="0"/>
    <s v="Senior"/>
    <d v="2023-11-30T00:00:00"/>
    <x v="3"/>
    <s v="PROD106"/>
    <s v="Instant Pot"/>
    <x v="3"/>
    <x v="3"/>
    <n v="99"/>
    <s v="ORD10006"/>
    <x v="6"/>
    <s v="Returned"/>
    <x v="0"/>
    <x v="4"/>
    <x v="2"/>
    <s v="REV20006"/>
    <x v="6"/>
  </r>
  <r>
    <s v="CUST2451"/>
    <s v="Barbara"/>
    <s v="Hansen"/>
    <x v="0"/>
    <s v="Adults"/>
    <d v="2024-11-10T00:00:00"/>
    <x v="5"/>
    <s v="PROD103"/>
    <s v="Levi's Jeans"/>
    <x v="1"/>
    <x v="2"/>
    <n v="59"/>
    <s v="ORD10007"/>
    <x v="7"/>
    <s v="Pending"/>
    <x v="0"/>
    <x v="2"/>
    <x v="2"/>
    <s v="REV20007"/>
    <x v="7"/>
  </r>
  <r>
    <s v="CUST2364"/>
    <s v="Mary"/>
    <s v="Guzman"/>
    <x v="0"/>
    <s v="Adults"/>
    <d v="2023-10-30T00:00:00"/>
    <x v="1"/>
    <s v="PROD102"/>
    <s v="Sony Headphones"/>
    <x v="0"/>
    <x v="4"/>
    <n v="199"/>
    <s v="ORD10008"/>
    <x v="8"/>
    <s v="Shipped"/>
    <x v="0"/>
    <x v="3"/>
    <x v="3"/>
    <s v="REV20008"/>
    <x v="8"/>
  </r>
  <r>
    <s v="CUST4713"/>
    <s v="Richard"/>
    <s v="Bell"/>
    <x v="2"/>
    <s v="Teenagers"/>
    <d v="2024-11-11T00:00:00"/>
    <x v="4"/>
    <s v="PROD107"/>
    <s v="Dyson Vacuum"/>
    <x v="3"/>
    <x v="1"/>
    <n v="399"/>
    <s v="ORD10009"/>
    <x v="9"/>
    <s v="Cancelled"/>
    <x v="1"/>
    <x v="1"/>
    <x v="2"/>
    <s v="REV20009"/>
    <x v="9"/>
  </r>
  <r>
    <s v="CUST1469"/>
    <s v="Joshua"/>
    <s v="Graham"/>
    <x v="1"/>
    <s v="Teenagers"/>
    <d v="2024-07-04T00:00:00"/>
    <x v="2"/>
    <s v="PROD107"/>
    <s v="Dyson Vacuum"/>
    <x v="3"/>
    <x v="1"/>
    <n v="399"/>
    <s v="ORD10010"/>
    <x v="10"/>
    <s v="Returned"/>
    <x v="0"/>
    <x v="0"/>
    <x v="2"/>
    <s v="REV20010"/>
    <x v="10"/>
  </r>
  <r>
    <s v="CUST5953"/>
    <s v="Audrey"/>
    <s v="Osborne"/>
    <x v="1"/>
    <s v="Senior"/>
    <d v="2021-05-26T00:00:00"/>
    <x v="6"/>
    <s v="PROD113"/>
    <s v="Wilson Tennis Racket"/>
    <x v="4"/>
    <x v="2"/>
    <n v="149"/>
    <s v="ORD10011"/>
    <x v="11"/>
    <s v="Returned"/>
    <x v="0"/>
    <x v="4"/>
    <x v="0"/>
    <s v="REV20011"/>
    <x v="11"/>
  </r>
  <r>
    <s v="CUST1438"/>
    <s v="Michelle"/>
    <s v="Vargas"/>
    <x v="1"/>
    <s v="Adults"/>
    <d v="2023-07-11T00:00:00"/>
    <x v="5"/>
    <s v="PROD109"/>
    <s v="Kindle Paperwhite"/>
    <x v="5"/>
    <x v="3"/>
    <n v="129"/>
    <s v="ORD10012"/>
    <x v="12"/>
    <s v="Shipped"/>
    <x v="0"/>
    <x v="2"/>
    <x v="4"/>
    <s v="REV20012"/>
    <x v="12"/>
  </r>
  <r>
    <s v="CUST2488"/>
    <s v="Christy"/>
    <s v="Davis"/>
    <x v="0"/>
    <s v="Adults"/>
    <d v="2024-12-08T00:00:00"/>
    <x v="1"/>
    <s v="PROD100"/>
    <s v="iPhone 14"/>
    <x v="0"/>
    <x v="2"/>
    <n v="999"/>
    <s v="ORD10013"/>
    <x v="13"/>
    <s v="Delivered"/>
    <x v="0"/>
    <x v="2"/>
    <x v="2"/>
    <s v="REV20013"/>
    <x v="13"/>
  </r>
  <r>
    <s v="CUST1413"/>
    <s v="Anthony"/>
    <s v="Best"/>
    <x v="0"/>
    <s v="Senior"/>
    <d v="2025-07-15T00:00:00"/>
    <x v="1"/>
    <s v="PROD112"/>
    <s v="Barbie Dreamhouse"/>
    <x v="2"/>
    <x v="1"/>
    <n v="199"/>
    <s v="ORD10014"/>
    <x v="14"/>
    <s v="Cancelled"/>
    <x v="0"/>
    <x v="3"/>
    <x v="4"/>
    <s v="REV20014"/>
    <x v="14"/>
  </r>
  <r>
    <s v="CUST2160"/>
    <s v="Anna"/>
    <s v="Wyatt"/>
    <x v="2"/>
    <s v="Senior"/>
    <d v="2023-03-12T00:00:00"/>
    <x v="7"/>
    <s v="PROD105"/>
    <s v="Adidas Running Shoes"/>
    <x v="1"/>
    <x v="3"/>
    <n v="110"/>
    <s v="ORD10015"/>
    <x v="15"/>
    <s v="Shipped"/>
    <x v="0"/>
    <x v="3"/>
    <x v="3"/>
    <s v="REV20015"/>
    <x v="15"/>
  </r>
  <r>
    <s v="CUST3830"/>
    <s v="Cindy"/>
    <s v="Day"/>
    <x v="0"/>
    <s v="Senior"/>
    <d v="2023-11-04T00:00:00"/>
    <x v="6"/>
    <s v="PROD109"/>
    <s v="Kindle Paperwhite"/>
    <x v="5"/>
    <x v="4"/>
    <n v="129"/>
    <s v="ORD10016"/>
    <x v="16"/>
    <s v="Cancelled"/>
    <x v="0"/>
    <x v="2"/>
    <x v="0"/>
    <s v="REV20016"/>
    <x v="16"/>
  </r>
  <r>
    <s v="CUST4174"/>
    <s v="Daniel"/>
    <s v="Gray"/>
    <x v="2"/>
    <s v="Adults"/>
    <d v="2022-11-10T00:00:00"/>
    <x v="1"/>
    <s v="PROD113"/>
    <s v="Wilson Tennis Racket"/>
    <x v="4"/>
    <x v="2"/>
    <n v="149"/>
    <s v="ORD10017"/>
    <x v="17"/>
    <s v="Delivered"/>
    <x v="1"/>
    <x v="0"/>
    <x v="0"/>
    <s v="REV20017"/>
    <x v="17"/>
  </r>
  <r>
    <s v="CUST3281"/>
    <s v="Susan"/>
    <s v="Torres"/>
    <x v="2"/>
    <s v="Senior"/>
    <d v="2022-07-14T00:00:00"/>
    <x v="3"/>
    <s v="PROD110"/>
    <s v="Harry Potter Box Set"/>
    <x v="5"/>
    <x v="3"/>
    <n v="80"/>
    <s v="ORD10018"/>
    <x v="18"/>
    <s v="Delivered"/>
    <x v="2"/>
    <x v="2"/>
    <x v="4"/>
    <s v="REV20018"/>
    <x v="18"/>
  </r>
  <r>
    <s v="CUST3410"/>
    <s v="Kenneth"/>
    <s v="Garner"/>
    <x v="0"/>
    <s v="Adults"/>
    <d v="2022-01-02T00:00:00"/>
    <x v="0"/>
    <s v="PROD108"/>
    <s v="Fitbit Versa 3"/>
    <x v="0"/>
    <x v="0"/>
    <n v="229"/>
    <s v="ORD10019"/>
    <x v="19"/>
    <s v="Cancelled"/>
    <x v="2"/>
    <x v="4"/>
    <x v="3"/>
    <s v="REV20019"/>
    <x v="19"/>
  </r>
  <r>
    <s v="CUST3147"/>
    <s v="Ronnie"/>
    <s v="Mcbride"/>
    <x v="1"/>
    <s v="Teenagers"/>
    <d v="2021-02-24T00:00:00"/>
    <x v="8"/>
    <s v="PROD112"/>
    <s v="Barbie Dreamhouse"/>
    <x v="2"/>
    <x v="1"/>
    <n v="199"/>
    <s v="ORD10020"/>
    <x v="20"/>
    <s v="Pending"/>
    <x v="2"/>
    <x v="4"/>
    <x v="3"/>
    <s v="REV20020"/>
    <x v="20"/>
  </r>
  <r>
    <s v="CUST4051"/>
    <s v="Edward"/>
    <s v="Molina"/>
    <x v="0"/>
    <s v="Adults"/>
    <d v="2024-01-29T00:00:00"/>
    <x v="9"/>
    <s v="PROD112"/>
    <s v="Barbie Dreamhouse"/>
    <x v="2"/>
    <x v="4"/>
    <n v="199"/>
    <s v="ORD10021"/>
    <x v="21"/>
    <s v="Returned"/>
    <x v="1"/>
    <x v="2"/>
    <x v="3"/>
    <s v="REV20021"/>
    <x v="21"/>
  </r>
  <r>
    <s v="CUST1089"/>
    <s v="Randy"/>
    <s v="Johnson"/>
    <x v="1"/>
    <s v="Senior"/>
    <d v="2024-05-10T00:00:00"/>
    <x v="0"/>
    <s v="PROD104"/>
    <s v="Nike Air Max"/>
    <x v="1"/>
    <x v="1"/>
    <n v="120"/>
    <s v="ORD10022"/>
    <x v="22"/>
    <s v="Delivered"/>
    <x v="1"/>
    <x v="2"/>
    <x v="1"/>
    <s v="REV20022"/>
    <x v="22"/>
  </r>
  <r>
    <s v="CUST2314"/>
    <s v="Danielle"/>
    <s v="Jenkins"/>
    <x v="2"/>
    <s v="Senior"/>
    <d v="2021-03-24T00:00:00"/>
    <x v="3"/>
    <s v="PROD109"/>
    <s v="Kindle Paperwhite"/>
    <x v="5"/>
    <x v="2"/>
    <n v="129"/>
    <s v="ORD10023"/>
    <x v="23"/>
    <s v="Pending"/>
    <x v="2"/>
    <x v="2"/>
    <x v="0"/>
    <s v="REV20023"/>
    <x v="23"/>
  </r>
  <r>
    <s v="CUST5205"/>
    <s v="Robert"/>
    <s v="Sanchez"/>
    <x v="0"/>
    <s v="Senior"/>
    <d v="2022-03-30T00:00:00"/>
    <x v="4"/>
    <s v="PROD100"/>
    <s v="iPhone 14"/>
    <x v="0"/>
    <x v="2"/>
    <n v="999"/>
    <s v="ORD10024"/>
    <x v="24"/>
    <s v="Pending"/>
    <x v="2"/>
    <x v="1"/>
    <x v="4"/>
    <s v="REV20024"/>
    <x v="24"/>
  </r>
  <r>
    <s v="CUST2997"/>
    <s v="Amanda"/>
    <s v="Martinez"/>
    <x v="0"/>
    <s v="Senior"/>
    <d v="2021-06-02T00:00:00"/>
    <x v="7"/>
    <s v="PROD105"/>
    <s v="Adidas Running Shoes"/>
    <x v="1"/>
    <x v="0"/>
    <n v="110"/>
    <s v="ORD10025"/>
    <x v="25"/>
    <s v="Pending"/>
    <x v="2"/>
    <x v="0"/>
    <x v="1"/>
    <s v="REV20025"/>
    <x v="25"/>
  </r>
  <r>
    <s v="CUST2945"/>
    <s v="Vickie"/>
    <s v="Brown"/>
    <x v="2"/>
    <s v="Teenagers"/>
    <d v="2023-07-15T00:00:00"/>
    <x v="2"/>
    <s v="PROD109"/>
    <s v="Kindle Paperwhite"/>
    <x v="5"/>
    <x v="3"/>
    <n v="129"/>
    <s v="ORD10026"/>
    <x v="26"/>
    <s v="Returned"/>
    <x v="2"/>
    <x v="4"/>
    <x v="1"/>
    <s v="REV20026"/>
    <x v="26"/>
  </r>
  <r>
    <s v="CUST3650"/>
    <s v="Kelly"/>
    <s v="Weber"/>
    <x v="1"/>
    <s v="Senior"/>
    <d v="2022-01-04T00:00:00"/>
    <x v="3"/>
    <s v="PROD101"/>
    <s v="Samsung Galaxy S23"/>
    <x v="0"/>
    <x v="0"/>
    <n v="899"/>
    <s v="ORD10027"/>
    <x v="27"/>
    <s v="Shipped"/>
    <x v="2"/>
    <x v="4"/>
    <x v="0"/>
    <s v="REV20027"/>
    <x v="27"/>
  </r>
  <r>
    <s v="CUST5755"/>
    <s v="Todd"/>
    <s v="Dixon"/>
    <x v="1"/>
    <s v="Senior"/>
    <d v="2021-11-07T00:00:00"/>
    <x v="4"/>
    <s v="PROD108"/>
    <s v="Fitbit Versa 3"/>
    <x v="0"/>
    <x v="4"/>
    <n v="229"/>
    <s v="ORD10028"/>
    <x v="28"/>
    <s v="Pending"/>
    <x v="0"/>
    <x v="0"/>
    <x v="2"/>
    <s v="REV20028"/>
    <x v="28"/>
  </r>
  <r>
    <s v="CUST2895"/>
    <s v="Lawrence"/>
    <s v="Hines"/>
    <x v="0"/>
    <s v="Senior"/>
    <d v="2021-03-15T00:00:00"/>
    <x v="7"/>
    <s v="PROD102"/>
    <s v="Sony Headphones"/>
    <x v="0"/>
    <x v="4"/>
    <n v="199"/>
    <s v="ORD10029"/>
    <x v="29"/>
    <s v="Cancelled"/>
    <x v="0"/>
    <x v="1"/>
    <x v="2"/>
    <s v="REV20029"/>
    <x v="29"/>
  </r>
  <r>
    <s v="CUST3589"/>
    <s v="Joseph"/>
    <s v="Frye"/>
    <x v="0"/>
    <s v="Teenagers"/>
    <d v="2025-07-14T00:00:00"/>
    <x v="5"/>
    <s v="PROD101"/>
    <s v="Samsung Galaxy S23"/>
    <x v="0"/>
    <x v="3"/>
    <n v="899"/>
    <s v="ORD10030"/>
    <x v="30"/>
    <s v="Returned"/>
    <x v="1"/>
    <x v="0"/>
    <x v="4"/>
    <s v="REV20030"/>
    <x v="30"/>
  </r>
  <r>
    <s v="CUST5161"/>
    <s v="Alison"/>
    <s v="Curtis"/>
    <x v="1"/>
    <s v="Senior"/>
    <d v="2023-04-12T00:00:00"/>
    <x v="3"/>
    <s v="PROD107"/>
    <s v="Dyson Vacuum"/>
    <x v="3"/>
    <x v="1"/>
    <n v="399"/>
    <s v="ORD10031"/>
    <x v="31"/>
    <s v="Returned"/>
    <x v="1"/>
    <x v="4"/>
    <x v="3"/>
    <s v="REV20031"/>
    <x v="31"/>
  </r>
  <r>
    <s v="CUST2370"/>
    <s v="Kimberly"/>
    <s v="Stevenson"/>
    <x v="0"/>
    <s v="Senior"/>
    <d v="2021-04-02T00:00:00"/>
    <x v="5"/>
    <s v="PROD105"/>
    <s v="Adidas Running Shoes"/>
    <x v="1"/>
    <x v="1"/>
    <n v="110"/>
    <s v="ORD10032"/>
    <x v="32"/>
    <s v="Cancelled"/>
    <x v="0"/>
    <x v="2"/>
    <x v="2"/>
    <s v="REV20032"/>
    <x v="32"/>
  </r>
  <r>
    <s v="CUST4430"/>
    <s v="Michael"/>
    <s v="Thomas"/>
    <x v="1"/>
    <s v="Adults"/>
    <d v="2024-02-14T00:00:00"/>
    <x v="8"/>
    <s v="PROD109"/>
    <s v="Kindle Paperwhite"/>
    <x v="5"/>
    <x v="0"/>
    <n v="129"/>
    <s v="ORD10033"/>
    <x v="33"/>
    <s v="Returned"/>
    <x v="0"/>
    <x v="1"/>
    <x v="4"/>
    <s v="REV20033"/>
    <x v="33"/>
  </r>
  <r>
    <s v="CUST3021"/>
    <s v="Mitchell"/>
    <s v="Rogers"/>
    <x v="2"/>
    <s v="Adults"/>
    <d v="2024-01-19T00:00:00"/>
    <x v="9"/>
    <s v="PROD101"/>
    <s v="Samsung Galaxy S23"/>
    <x v="0"/>
    <x v="1"/>
    <n v="899"/>
    <s v="ORD10034"/>
    <x v="34"/>
    <s v="Returned"/>
    <x v="2"/>
    <x v="3"/>
    <x v="0"/>
    <s v="REV20034"/>
    <x v="34"/>
  </r>
  <r>
    <s v="CUST1182"/>
    <s v="John"/>
    <s v="Jacobs"/>
    <x v="1"/>
    <s v="Senior"/>
    <d v="2023-03-09T00:00:00"/>
    <x v="5"/>
    <s v="PROD113"/>
    <s v="Wilson Tennis Racket"/>
    <x v="4"/>
    <x v="0"/>
    <n v="149"/>
    <s v="ORD10035"/>
    <x v="35"/>
    <s v="Cancelled"/>
    <x v="1"/>
    <x v="1"/>
    <x v="1"/>
    <s v="REV20035"/>
    <x v="35"/>
  </r>
  <r>
    <s v="CUST4791"/>
    <s v="David"/>
    <s v="Ford"/>
    <x v="0"/>
    <s v="Adults"/>
    <d v="2023-11-17T00:00:00"/>
    <x v="0"/>
    <s v="PROD102"/>
    <s v="Sony Headphones"/>
    <x v="0"/>
    <x v="3"/>
    <n v="199"/>
    <s v="ORD10036"/>
    <x v="36"/>
    <s v="Delivered"/>
    <x v="2"/>
    <x v="3"/>
    <x v="0"/>
    <s v="REV20036"/>
    <x v="36"/>
  </r>
  <r>
    <s v="CUST3310"/>
    <s v="Christopher"/>
    <s v="Fernandez"/>
    <x v="1"/>
    <s v="Senior"/>
    <d v="2024-10-18T00:00:00"/>
    <x v="3"/>
    <s v="PROD100"/>
    <s v="iPhone 14"/>
    <x v="0"/>
    <x v="2"/>
    <n v="999"/>
    <s v="ORD10037"/>
    <x v="37"/>
    <s v="Returned"/>
    <x v="1"/>
    <x v="2"/>
    <x v="3"/>
    <s v="REV20037"/>
    <x v="37"/>
  </r>
  <r>
    <s v="CUST3661"/>
    <s v="Edward"/>
    <s v="Ford"/>
    <x v="0"/>
    <s v="Senior"/>
    <d v="2022-04-15T00:00:00"/>
    <x v="2"/>
    <s v="PROD100"/>
    <s v="iPhone 14"/>
    <x v="0"/>
    <x v="1"/>
    <n v="999"/>
    <s v="ORD10038"/>
    <x v="38"/>
    <s v="Cancelled"/>
    <x v="0"/>
    <x v="0"/>
    <x v="2"/>
    <s v="REV20038"/>
    <x v="38"/>
  </r>
  <r>
    <s v="CUST1500"/>
    <s v="Jill"/>
    <s v="Smith"/>
    <x v="2"/>
    <s v="Adults"/>
    <d v="2022-02-15T00:00:00"/>
    <x v="4"/>
    <s v="PROD104"/>
    <s v="Nike Air Max"/>
    <x v="1"/>
    <x v="0"/>
    <n v="120"/>
    <s v="ORD10039"/>
    <x v="16"/>
    <s v="Shipped"/>
    <x v="1"/>
    <x v="2"/>
    <x v="0"/>
    <s v="REV20039"/>
    <x v="39"/>
  </r>
  <r>
    <s v="CUST5684"/>
    <s v="Kyle"/>
    <s v="Mills"/>
    <x v="1"/>
    <s v="Adults"/>
    <d v="2023-09-11T00:00:00"/>
    <x v="9"/>
    <s v="PROD103"/>
    <s v="Levi's Jeans"/>
    <x v="1"/>
    <x v="4"/>
    <n v="59"/>
    <s v="ORD10040"/>
    <x v="39"/>
    <s v="Pending"/>
    <x v="0"/>
    <x v="0"/>
    <x v="0"/>
    <s v="REV20040"/>
    <x v="40"/>
  </r>
  <r>
    <s v="CUST1186"/>
    <s v="Leroy"/>
    <s v="Cordova"/>
    <x v="1"/>
    <s v="Senior"/>
    <d v="2022-01-01T00:00:00"/>
    <x v="6"/>
    <s v="PROD109"/>
    <s v="Kindle Paperwhite"/>
    <x v="5"/>
    <x v="1"/>
    <n v="129"/>
    <s v="ORD10041"/>
    <x v="40"/>
    <s v="Shipped"/>
    <x v="1"/>
    <x v="4"/>
    <x v="4"/>
    <s v="REV20041"/>
    <x v="41"/>
  </r>
  <r>
    <s v="CUST1241"/>
    <s v="Derrick"/>
    <s v="Turner"/>
    <x v="1"/>
    <s v="Teenagers"/>
    <d v="2021-06-06T00:00:00"/>
    <x v="5"/>
    <s v="PROD106"/>
    <s v="Instant Pot"/>
    <x v="3"/>
    <x v="2"/>
    <n v="99"/>
    <s v="ORD10042"/>
    <x v="41"/>
    <s v="Pending"/>
    <x v="2"/>
    <x v="1"/>
    <x v="3"/>
    <s v="REV20042"/>
    <x v="42"/>
  </r>
  <r>
    <s v="CUST4082"/>
    <s v="Kristi"/>
    <s v="Jennings"/>
    <x v="0"/>
    <s v="Senior"/>
    <d v="2023-11-20T00:00:00"/>
    <x v="9"/>
    <s v="PROD108"/>
    <s v="Fitbit Versa 3"/>
    <x v="0"/>
    <x v="1"/>
    <n v="229"/>
    <s v="ORD10043"/>
    <x v="42"/>
    <s v="Returned"/>
    <x v="1"/>
    <x v="2"/>
    <x v="2"/>
    <s v="REV20043"/>
    <x v="43"/>
  </r>
  <r>
    <s v="CUST3728"/>
    <s v="Heather"/>
    <s v="Butler"/>
    <x v="0"/>
    <s v="Senior"/>
    <d v="2022-12-12T00:00:00"/>
    <x v="3"/>
    <s v="PROD103"/>
    <s v="Levi's Jeans"/>
    <x v="1"/>
    <x v="3"/>
    <n v="59"/>
    <s v="ORD10044"/>
    <x v="43"/>
    <s v="Delivered"/>
    <x v="2"/>
    <x v="0"/>
    <x v="0"/>
    <s v="REV20044"/>
    <x v="44"/>
  </r>
  <r>
    <s v="CUST1742"/>
    <s v="Catherine"/>
    <s v="Villegas"/>
    <x v="2"/>
    <s v="Adults"/>
    <d v="2020-11-16T00:00:00"/>
    <x v="1"/>
    <s v="PROD112"/>
    <s v="Barbie Dreamhouse"/>
    <x v="2"/>
    <x v="3"/>
    <n v="199"/>
    <s v="ORD10045"/>
    <x v="44"/>
    <s v="Returned"/>
    <x v="2"/>
    <x v="2"/>
    <x v="1"/>
    <s v="REV20045"/>
    <x v="45"/>
  </r>
  <r>
    <s v="CUST3349"/>
    <s v="Travis"/>
    <s v="Proctor"/>
    <x v="2"/>
    <s v="Senior"/>
    <d v="2024-11-02T00:00:00"/>
    <x v="4"/>
    <s v="PROD101"/>
    <s v="Samsung Galaxy S23"/>
    <x v="0"/>
    <x v="3"/>
    <n v="899"/>
    <s v="ORD10046"/>
    <x v="45"/>
    <s v="Pending"/>
    <x v="2"/>
    <x v="4"/>
    <x v="0"/>
    <s v="REV20046"/>
    <x v="46"/>
  </r>
  <r>
    <s v="CUST4751"/>
    <s v="Tyler"/>
    <s v="Martin"/>
    <x v="1"/>
    <s v="Adults"/>
    <d v="2020-11-07T00:00:00"/>
    <x v="7"/>
    <s v="PROD112"/>
    <s v="Barbie Dreamhouse"/>
    <x v="2"/>
    <x v="0"/>
    <n v="199"/>
    <s v="ORD10047"/>
    <x v="46"/>
    <s v="Cancelled"/>
    <x v="0"/>
    <x v="2"/>
    <x v="1"/>
    <s v="REV20047"/>
    <x v="47"/>
  </r>
  <r>
    <s v="CUST2954"/>
    <s v="Maria"/>
    <s v="Moore"/>
    <x v="0"/>
    <s v="Teenagers"/>
    <d v="2024-05-25T00:00:00"/>
    <x v="1"/>
    <s v="PROD110"/>
    <s v="Harry Potter Box Set"/>
    <x v="5"/>
    <x v="3"/>
    <n v="80"/>
    <s v="ORD10048"/>
    <x v="47"/>
    <s v="Returned"/>
    <x v="0"/>
    <x v="3"/>
    <x v="2"/>
    <s v="REV20048"/>
    <x v="48"/>
  </r>
  <r>
    <s v="CUST4905"/>
    <s v="Betty"/>
    <s v="Thornton"/>
    <x v="2"/>
    <s v="Adults"/>
    <d v="2025-07-15T00:00:00"/>
    <x v="0"/>
    <s v="PROD103"/>
    <s v="Levi's Jeans"/>
    <x v="1"/>
    <x v="2"/>
    <n v="59"/>
    <s v="ORD10049"/>
    <x v="48"/>
    <s v="Delivered"/>
    <x v="0"/>
    <x v="3"/>
    <x v="4"/>
    <s v="REV20049"/>
    <x v="49"/>
  </r>
  <r>
    <s v="CUST4613"/>
    <s v="Jennifer"/>
    <s v="Snyder"/>
    <x v="0"/>
    <s v="Senior"/>
    <d v="2025-05-16T00:00:00"/>
    <x v="1"/>
    <s v="PROD107"/>
    <s v="Dyson Vacuum"/>
    <x v="3"/>
    <x v="4"/>
    <n v="399"/>
    <s v="ORD10050"/>
    <x v="49"/>
    <s v="Pending"/>
    <x v="2"/>
    <x v="4"/>
    <x v="3"/>
    <s v="REV20050"/>
    <x v="50"/>
  </r>
  <r>
    <s v="CUST1209"/>
    <s v="Jeffrey"/>
    <s v="Hicks"/>
    <x v="0"/>
    <s v="Teenagers"/>
    <d v="2022-12-07T00:00:00"/>
    <x v="2"/>
    <s v="PROD108"/>
    <s v="Fitbit Versa 3"/>
    <x v="0"/>
    <x v="2"/>
    <n v="229"/>
    <s v="ORD10051"/>
    <x v="50"/>
    <s v="Returned"/>
    <x v="2"/>
    <x v="3"/>
    <x v="0"/>
    <s v="REV20051"/>
    <x v="51"/>
  </r>
  <r>
    <s v="CUST5685"/>
    <s v="Eugene"/>
    <s v="Long"/>
    <x v="0"/>
    <s v="Teenagers"/>
    <d v="2022-11-17T00:00:00"/>
    <x v="6"/>
    <s v="PROD108"/>
    <s v="Fitbit Versa 3"/>
    <x v="0"/>
    <x v="3"/>
    <n v="229"/>
    <s v="ORD10052"/>
    <x v="51"/>
    <s v="Cancelled"/>
    <x v="1"/>
    <x v="3"/>
    <x v="3"/>
    <s v="REV20052"/>
    <x v="52"/>
  </r>
  <r>
    <s v="CUST2016"/>
    <s v="Evan"/>
    <s v="Gonzales"/>
    <x v="0"/>
    <s v="Senior"/>
    <d v="2023-12-07T00:00:00"/>
    <x v="6"/>
    <s v="PROD111"/>
    <s v="Lego Star Wars Set"/>
    <x v="2"/>
    <x v="4"/>
    <n v="59"/>
    <s v="ORD10053"/>
    <x v="52"/>
    <s v="Pending"/>
    <x v="0"/>
    <x v="0"/>
    <x v="4"/>
    <s v="REV20053"/>
    <x v="53"/>
  </r>
  <r>
    <s v="CUST5282"/>
    <s v="Sean"/>
    <s v="Davis"/>
    <x v="1"/>
    <s v="Adults"/>
    <d v="2023-11-19T00:00:00"/>
    <x v="8"/>
    <s v="PROD102"/>
    <s v="Sony Headphones"/>
    <x v="0"/>
    <x v="4"/>
    <n v="199"/>
    <s v="ORD10054"/>
    <x v="53"/>
    <s v="Pending"/>
    <x v="2"/>
    <x v="3"/>
    <x v="3"/>
    <s v="REV20054"/>
    <x v="54"/>
  </r>
  <r>
    <s v="CUST5144"/>
    <s v="Zachary"/>
    <s v="Johnston"/>
    <x v="2"/>
    <s v="Teenagers"/>
    <d v="2021-10-01T00:00:00"/>
    <x v="7"/>
    <s v="PROD100"/>
    <s v="iPhone 14"/>
    <x v="0"/>
    <x v="4"/>
    <n v="999"/>
    <s v="ORD10055"/>
    <x v="54"/>
    <s v="Delivered"/>
    <x v="0"/>
    <x v="3"/>
    <x v="0"/>
    <s v="REV20055"/>
    <x v="55"/>
  </r>
  <r>
    <s v="CUST2871"/>
    <s v="Jon"/>
    <s v="Flynn"/>
    <x v="0"/>
    <s v="Adults"/>
    <d v="2021-02-03T00:00:00"/>
    <x v="3"/>
    <s v="PROD112"/>
    <s v="Barbie Dreamhouse"/>
    <x v="2"/>
    <x v="2"/>
    <n v="199"/>
    <s v="ORD10056"/>
    <x v="55"/>
    <s v="Shipped"/>
    <x v="2"/>
    <x v="3"/>
    <x v="1"/>
    <s v="REV20056"/>
    <x v="56"/>
  </r>
  <r>
    <s v="CUST4853"/>
    <s v="Alex"/>
    <s v="Johnston"/>
    <x v="0"/>
    <s v="Adults"/>
    <d v="2023-01-21T00:00:00"/>
    <x v="5"/>
    <s v="PROD108"/>
    <s v="Fitbit Versa 3"/>
    <x v="0"/>
    <x v="2"/>
    <n v="229"/>
    <s v="ORD10057"/>
    <x v="56"/>
    <s v="Returned"/>
    <x v="0"/>
    <x v="3"/>
    <x v="4"/>
    <s v="REV20057"/>
    <x v="57"/>
  </r>
  <r>
    <s v="CUST3810"/>
    <s v="Bryce"/>
    <s v="White"/>
    <x v="0"/>
    <s v="Teenagers"/>
    <d v="2022-11-20T00:00:00"/>
    <x v="2"/>
    <s v="PROD105"/>
    <s v="Adidas Running Shoes"/>
    <x v="1"/>
    <x v="1"/>
    <n v="110"/>
    <s v="ORD10058"/>
    <x v="19"/>
    <s v="Pending"/>
    <x v="2"/>
    <x v="0"/>
    <x v="4"/>
    <s v="REV20058"/>
    <x v="58"/>
  </r>
  <r>
    <s v="CUST4294"/>
    <s v="Sherri"/>
    <s v="Houston"/>
    <x v="0"/>
    <s v="Adults"/>
    <d v="2025-04-02T00:00:00"/>
    <x v="8"/>
    <s v="PROD100"/>
    <s v="iPhone 14"/>
    <x v="0"/>
    <x v="2"/>
    <n v="999"/>
    <s v="ORD10059"/>
    <x v="57"/>
    <s v="Delivered"/>
    <x v="0"/>
    <x v="3"/>
    <x v="2"/>
    <s v="REV20059"/>
    <x v="59"/>
  </r>
  <r>
    <s v="CUST3033"/>
    <s v="Dawn"/>
    <s v="Adams"/>
    <x v="1"/>
    <s v="Senior"/>
    <d v="2023-08-26T00:00:00"/>
    <x v="6"/>
    <s v="PROD107"/>
    <s v="Dyson Vacuum"/>
    <x v="3"/>
    <x v="0"/>
    <n v="399"/>
    <s v="ORD10060"/>
    <x v="58"/>
    <s v="Returned"/>
    <x v="0"/>
    <x v="2"/>
    <x v="4"/>
    <s v="REV20060"/>
    <x v="60"/>
  </r>
  <r>
    <s v="CUST3784"/>
    <s v="John"/>
    <s v="Young"/>
    <x v="1"/>
    <s v="Teenagers"/>
    <d v="2023-06-24T00:00:00"/>
    <x v="0"/>
    <s v="PROD112"/>
    <s v="Barbie Dreamhouse"/>
    <x v="2"/>
    <x v="1"/>
    <n v="199"/>
    <s v="ORD10061"/>
    <x v="59"/>
    <s v="Shipped"/>
    <x v="2"/>
    <x v="1"/>
    <x v="0"/>
    <s v="REV20061"/>
    <x v="61"/>
  </r>
  <r>
    <s v="CUST2808"/>
    <s v="Jason"/>
    <s v="Larson"/>
    <x v="2"/>
    <s v="Adults"/>
    <d v="2020-10-09T00:00:00"/>
    <x v="7"/>
    <s v="PROD110"/>
    <s v="Harry Potter Box Set"/>
    <x v="5"/>
    <x v="3"/>
    <n v="80"/>
    <s v="ORD10062"/>
    <x v="60"/>
    <s v="Returned"/>
    <x v="0"/>
    <x v="1"/>
    <x v="2"/>
    <s v="REV20062"/>
    <x v="62"/>
  </r>
  <r>
    <s v="CUST2357"/>
    <s v="Kimberly"/>
    <s v="Morgan"/>
    <x v="1"/>
    <s v="Teenagers"/>
    <d v="2024-06-06T00:00:00"/>
    <x v="0"/>
    <s v="PROD114"/>
    <s v="Yoga Mat"/>
    <x v="4"/>
    <x v="2"/>
    <n v="25"/>
    <s v="ORD10063"/>
    <x v="61"/>
    <s v="Pending"/>
    <x v="1"/>
    <x v="2"/>
    <x v="3"/>
    <s v="REV20063"/>
    <x v="63"/>
  </r>
  <r>
    <s v="CUST2617"/>
    <s v="Derrick"/>
    <s v="Garcia"/>
    <x v="0"/>
    <s v="Senior"/>
    <d v="2025-06-02T00:00:00"/>
    <x v="5"/>
    <s v="PROD102"/>
    <s v="Sony Headphones"/>
    <x v="0"/>
    <x v="0"/>
    <n v="199"/>
    <s v="ORD10064"/>
    <x v="62"/>
    <s v="Delivered"/>
    <x v="0"/>
    <x v="0"/>
    <x v="4"/>
    <s v="REV20064"/>
    <x v="64"/>
  </r>
  <r>
    <s v="CUST4265"/>
    <s v="Joshua"/>
    <s v="Lewis"/>
    <x v="1"/>
    <s v="Adults"/>
    <d v="2021-10-19T00:00:00"/>
    <x v="4"/>
    <s v="PROD106"/>
    <s v="Instant Pot"/>
    <x v="3"/>
    <x v="3"/>
    <n v="99"/>
    <s v="ORD10065"/>
    <x v="63"/>
    <s v="Delivered"/>
    <x v="2"/>
    <x v="1"/>
    <x v="2"/>
    <s v="REV20065"/>
    <x v="65"/>
  </r>
  <r>
    <s v="CUST3414"/>
    <s v="Amanda"/>
    <s v="Fernandez"/>
    <x v="2"/>
    <s v="Senior"/>
    <d v="2024-03-08T00:00:00"/>
    <x v="6"/>
    <s v="PROD105"/>
    <s v="Adidas Running Shoes"/>
    <x v="1"/>
    <x v="1"/>
    <n v="110"/>
    <s v="ORD10066"/>
    <x v="64"/>
    <s v="Pending"/>
    <x v="1"/>
    <x v="2"/>
    <x v="1"/>
    <s v="REV20066"/>
    <x v="66"/>
  </r>
  <r>
    <s v="CUST3933"/>
    <s v="Rachel"/>
    <s v="Thompson"/>
    <x v="0"/>
    <s v="Senior"/>
    <d v="2023-12-23T00:00:00"/>
    <x v="3"/>
    <s v="PROD113"/>
    <s v="Wilson Tennis Racket"/>
    <x v="4"/>
    <x v="2"/>
    <n v="149"/>
    <s v="ORD10067"/>
    <x v="65"/>
    <s v="Pending"/>
    <x v="2"/>
    <x v="0"/>
    <x v="2"/>
    <s v="REV20067"/>
    <x v="67"/>
  </r>
  <r>
    <s v="CUST3963"/>
    <s v="Nancy"/>
    <s v="Johnson"/>
    <x v="0"/>
    <s v="Teenagers"/>
    <d v="2022-05-03T00:00:00"/>
    <x v="8"/>
    <s v="PROD113"/>
    <s v="Wilson Tennis Racket"/>
    <x v="4"/>
    <x v="4"/>
    <n v="149"/>
    <s v="ORD10068"/>
    <x v="66"/>
    <s v="Returned"/>
    <x v="2"/>
    <x v="2"/>
    <x v="0"/>
    <s v="REV20068"/>
    <x v="68"/>
  </r>
  <r>
    <s v="CUST3029"/>
    <s v="Laura"/>
    <s v="Lopez"/>
    <x v="0"/>
    <s v="Teenagers"/>
    <d v="2022-11-10T00:00:00"/>
    <x v="6"/>
    <s v="PROD103"/>
    <s v="Levi's Jeans"/>
    <x v="1"/>
    <x v="2"/>
    <n v="59"/>
    <s v="ORD10069"/>
    <x v="67"/>
    <s v="Pending"/>
    <x v="0"/>
    <x v="0"/>
    <x v="2"/>
    <s v="REV20069"/>
    <x v="69"/>
  </r>
  <r>
    <s v="CUST2383"/>
    <s v="Rebecca"/>
    <s v="Thomas"/>
    <x v="1"/>
    <s v="Teenagers"/>
    <d v="2022-08-06T00:00:00"/>
    <x v="2"/>
    <s v="PROD105"/>
    <s v="Adidas Running Shoes"/>
    <x v="1"/>
    <x v="0"/>
    <n v="110"/>
    <s v="ORD10070"/>
    <x v="68"/>
    <s v="Pending"/>
    <x v="2"/>
    <x v="0"/>
    <x v="2"/>
    <s v="REV20070"/>
    <x v="70"/>
  </r>
  <r>
    <s v="CUST1138"/>
    <s v="Sarah"/>
    <s v="Reilly"/>
    <x v="0"/>
    <s v="Adults"/>
    <d v="2023-09-03T00:00:00"/>
    <x v="3"/>
    <s v="PROD113"/>
    <s v="Wilson Tennis Racket"/>
    <x v="4"/>
    <x v="0"/>
    <n v="149"/>
    <s v="ORD10071"/>
    <x v="69"/>
    <s v="Returned"/>
    <x v="2"/>
    <x v="3"/>
    <x v="0"/>
    <s v="REV20071"/>
    <x v="71"/>
  </r>
  <r>
    <s v="CUST4400"/>
    <s v="Patricia"/>
    <s v="Tanner"/>
    <x v="0"/>
    <s v="Adults"/>
    <d v="2021-09-01T00:00:00"/>
    <x v="9"/>
    <s v="PROD106"/>
    <s v="Instant Pot"/>
    <x v="3"/>
    <x v="1"/>
    <n v="99"/>
    <s v="ORD10072"/>
    <x v="70"/>
    <s v="Cancelled"/>
    <x v="2"/>
    <x v="3"/>
    <x v="3"/>
    <s v="REV20072"/>
    <x v="37"/>
  </r>
  <r>
    <s v="CUST1693"/>
    <s v="Jason"/>
    <s v="Miller"/>
    <x v="2"/>
    <s v="Teenagers"/>
    <d v="2022-01-29T00:00:00"/>
    <x v="0"/>
    <s v="PROD102"/>
    <s v="Sony Headphones"/>
    <x v="0"/>
    <x v="0"/>
    <n v="199"/>
    <s v="ORD10073"/>
    <x v="71"/>
    <s v="Shipped"/>
    <x v="1"/>
    <x v="2"/>
    <x v="3"/>
    <s v="REV20073"/>
    <x v="72"/>
  </r>
  <r>
    <s v="CUST1371"/>
    <s v="Antonio"/>
    <s v="Stevenson"/>
    <x v="0"/>
    <s v="Senior"/>
    <d v="2021-11-12T00:00:00"/>
    <x v="7"/>
    <s v="PROD105"/>
    <s v="Adidas Running Shoes"/>
    <x v="1"/>
    <x v="4"/>
    <n v="110"/>
    <s v="ORD10074"/>
    <x v="72"/>
    <s v="Returned"/>
    <x v="2"/>
    <x v="4"/>
    <x v="2"/>
    <s v="REV20074"/>
    <x v="73"/>
  </r>
  <r>
    <s v="CUST5445"/>
    <s v="Jennifer"/>
    <s v="Wilson"/>
    <x v="2"/>
    <s v="Teenagers"/>
    <d v="2020-12-24T00:00:00"/>
    <x v="6"/>
    <s v="PROD112"/>
    <s v="Barbie Dreamhouse"/>
    <x v="2"/>
    <x v="3"/>
    <n v="199"/>
    <s v="ORD10075"/>
    <x v="73"/>
    <s v="Cancelled"/>
    <x v="1"/>
    <x v="2"/>
    <x v="0"/>
    <s v="REV20075"/>
    <x v="74"/>
  </r>
  <r>
    <s v="CUST1539"/>
    <s v="Cheryl"/>
    <s v="Mccarthy"/>
    <x v="0"/>
    <s v="Teenagers"/>
    <d v="2025-01-17T00:00:00"/>
    <x v="1"/>
    <s v="PROD105"/>
    <s v="Adidas Running Shoes"/>
    <x v="1"/>
    <x v="2"/>
    <n v="110"/>
    <s v="ORD10076"/>
    <x v="74"/>
    <s v="Shipped"/>
    <x v="0"/>
    <x v="3"/>
    <x v="4"/>
    <s v="REV20076"/>
    <x v="75"/>
  </r>
  <r>
    <s v="CUST1892"/>
    <s v="Renee"/>
    <s v="Rivers"/>
    <x v="0"/>
    <s v="Senior"/>
    <d v="2023-12-01T00:00:00"/>
    <x v="6"/>
    <s v="PROD103"/>
    <s v="Levi's Jeans"/>
    <x v="1"/>
    <x v="0"/>
    <n v="59"/>
    <s v="ORD10077"/>
    <x v="75"/>
    <s v="Cancelled"/>
    <x v="0"/>
    <x v="1"/>
    <x v="1"/>
    <s v="REV20077"/>
    <x v="76"/>
  </r>
  <r>
    <s v="CUST5088"/>
    <s v="Dean"/>
    <s v="Clark"/>
    <x v="2"/>
    <s v="Senior"/>
    <d v="2025-05-26T00:00:00"/>
    <x v="4"/>
    <s v="PROD103"/>
    <s v="Levi's Jeans"/>
    <x v="1"/>
    <x v="0"/>
    <n v="59"/>
    <s v="ORD10078"/>
    <x v="76"/>
    <s v="Pending"/>
    <x v="1"/>
    <x v="0"/>
    <x v="2"/>
    <s v="REV20078"/>
    <x v="77"/>
  </r>
  <r>
    <s v="CUST3422"/>
    <s v="Jeffrey"/>
    <s v="Stevens"/>
    <x v="0"/>
    <s v="Senior"/>
    <d v="2022-03-30T00:00:00"/>
    <x v="1"/>
    <s v="PROD108"/>
    <s v="Fitbit Versa 3"/>
    <x v="0"/>
    <x v="0"/>
    <n v="229"/>
    <s v="ORD10079"/>
    <x v="77"/>
    <s v="Returned"/>
    <x v="0"/>
    <x v="4"/>
    <x v="0"/>
    <s v="REV20079"/>
    <x v="78"/>
  </r>
  <r>
    <s v="CUST2079"/>
    <s v="Alexander"/>
    <s v="Baker"/>
    <x v="2"/>
    <s v="Adults"/>
    <d v="2022-02-19T00:00:00"/>
    <x v="4"/>
    <s v="PROD111"/>
    <s v="Lego Star Wars Set"/>
    <x v="2"/>
    <x v="4"/>
    <n v="59"/>
    <s v="ORD10080"/>
    <x v="78"/>
    <s v="Returned"/>
    <x v="0"/>
    <x v="1"/>
    <x v="2"/>
    <s v="REV20080"/>
    <x v="79"/>
  </r>
  <r>
    <s v="CUST1624"/>
    <s v="Laura"/>
    <s v="Villa"/>
    <x v="0"/>
    <s v="Senior"/>
    <d v="2021-10-23T00:00:00"/>
    <x v="0"/>
    <s v="PROD109"/>
    <s v="Kindle Paperwhite"/>
    <x v="5"/>
    <x v="1"/>
    <n v="129"/>
    <s v="ORD10081"/>
    <x v="79"/>
    <s v="Returned"/>
    <x v="2"/>
    <x v="4"/>
    <x v="1"/>
    <s v="REV20081"/>
    <x v="80"/>
  </r>
  <r>
    <s v="CUST4048"/>
    <s v="Shelia"/>
    <s v="Juarez"/>
    <x v="0"/>
    <s v="Adults"/>
    <d v="2023-06-22T00:00:00"/>
    <x v="6"/>
    <s v="PROD108"/>
    <s v="Fitbit Versa 3"/>
    <x v="0"/>
    <x v="2"/>
    <n v="229"/>
    <s v="ORD10082"/>
    <x v="80"/>
    <s v="Delivered"/>
    <x v="1"/>
    <x v="3"/>
    <x v="3"/>
    <s v="REV20082"/>
    <x v="81"/>
  </r>
  <r>
    <s v="CUST2089"/>
    <s v="Carrie"/>
    <s v="Myers"/>
    <x v="0"/>
    <s v="Senior"/>
    <d v="2021-12-26T00:00:00"/>
    <x v="6"/>
    <s v="PROD104"/>
    <s v="Nike Air Max"/>
    <x v="1"/>
    <x v="2"/>
    <n v="120"/>
    <s v="ORD10083"/>
    <x v="81"/>
    <s v="Shipped"/>
    <x v="2"/>
    <x v="2"/>
    <x v="0"/>
    <s v="REV20083"/>
    <x v="82"/>
  </r>
  <r>
    <s v="CUST4354"/>
    <s v="Kristin"/>
    <s v="Silva"/>
    <x v="2"/>
    <s v="Adults"/>
    <d v="2022-11-12T00:00:00"/>
    <x v="2"/>
    <s v="PROD103"/>
    <s v="Levi's Jeans"/>
    <x v="1"/>
    <x v="2"/>
    <n v="59"/>
    <s v="ORD10084"/>
    <x v="82"/>
    <s v="Delivered"/>
    <x v="2"/>
    <x v="2"/>
    <x v="4"/>
    <s v="REV20084"/>
    <x v="83"/>
  </r>
  <r>
    <s v="CUST5300"/>
    <s v="Laura"/>
    <s v="Kerr"/>
    <x v="1"/>
    <s v="Senior"/>
    <d v="2021-06-07T00:00:00"/>
    <x v="1"/>
    <s v="PROD101"/>
    <s v="Samsung Galaxy S23"/>
    <x v="0"/>
    <x v="2"/>
    <n v="899"/>
    <s v="ORD10085"/>
    <x v="83"/>
    <s v="Pending"/>
    <x v="2"/>
    <x v="2"/>
    <x v="0"/>
    <s v="REV20085"/>
    <x v="84"/>
  </r>
  <r>
    <s v="CUST3660"/>
    <s v="Christina"/>
    <s v="Christensen"/>
    <x v="1"/>
    <s v="Adults"/>
    <d v="2024-06-25T00:00:00"/>
    <x v="8"/>
    <s v="PROD109"/>
    <s v="Kindle Paperwhite"/>
    <x v="5"/>
    <x v="1"/>
    <n v="129"/>
    <s v="ORD10086"/>
    <x v="84"/>
    <s v="Returned"/>
    <x v="1"/>
    <x v="3"/>
    <x v="0"/>
    <s v="REV20086"/>
    <x v="85"/>
  </r>
  <r>
    <s v="CUST5297"/>
    <s v="Tiffany"/>
    <s v="Hatfield"/>
    <x v="0"/>
    <s v="Teenagers"/>
    <d v="2025-08-22T00:00:00"/>
    <x v="8"/>
    <s v="PROD101"/>
    <s v="Samsung Galaxy S23"/>
    <x v="0"/>
    <x v="1"/>
    <n v="899"/>
    <s v="ORD10087"/>
    <x v="85"/>
    <s v="Shipped"/>
    <x v="0"/>
    <x v="0"/>
    <x v="1"/>
    <s v="REV20087"/>
    <x v="86"/>
  </r>
  <r>
    <s v="CUST4458"/>
    <s v="Anthony"/>
    <s v="Romero"/>
    <x v="2"/>
    <s v="Teenagers"/>
    <d v="2022-04-28T00:00:00"/>
    <x v="6"/>
    <s v="PROD104"/>
    <s v="Nike Air Max"/>
    <x v="1"/>
    <x v="2"/>
    <n v="120"/>
    <s v="ORD10088"/>
    <x v="86"/>
    <s v="Cancelled"/>
    <x v="2"/>
    <x v="3"/>
    <x v="0"/>
    <s v="REV20088"/>
    <x v="87"/>
  </r>
  <r>
    <s v="CUST2896"/>
    <s v="Michael"/>
    <s v="Smith"/>
    <x v="2"/>
    <s v="Teenagers"/>
    <d v="2021-02-28T00:00:00"/>
    <x v="1"/>
    <s v="PROD113"/>
    <s v="Wilson Tennis Racket"/>
    <x v="4"/>
    <x v="0"/>
    <n v="149"/>
    <s v="ORD10089"/>
    <x v="87"/>
    <s v="Pending"/>
    <x v="2"/>
    <x v="1"/>
    <x v="3"/>
    <s v="REV20089"/>
    <x v="88"/>
  </r>
  <r>
    <s v="CUST3739"/>
    <s v="Brandon"/>
    <s v="Lopez"/>
    <x v="2"/>
    <s v="Senior"/>
    <d v="2023-03-31T00:00:00"/>
    <x v="8"/>
    <s v="PROD102"/>
    <s v="Sony Headphones"/>
    <x v="0"/>
    <x v="2"/>
    <n v="199"/>
    <s v="ORD10090"/>
    <x v="88"/>
    <s v="Returned"/>
    <x v="1"/>
    <x v="1"/>
    <x v="2"/>
    <s v="REV20090"/>
    <x v="89"/>
  </r>
  <r>
    <s v="CUST1832"/>
    <s v="Lisa"/>
    <s v="Reese"/>
    <x v="2"/>
    <s v="Teenagers"/>
    <d v="2023-04-27T00:00:00"/>
    <x v="8"/>
    <s v="PROD102"/>
    <s v="Sony Headphones"/>
    <x v="0"/>
    <x v="4"/>
    <n v="199"/>
    <s v="ORD10091"/>
    <x v="89"/>
    <s v="Delivered"/>
    <x v="0"/>
    <x v="1"/>
    <x v="2"/>
    <s v="REV20091"/>
    <x v="90"/>
  </r>
  <r>
    <s v="CUST1647"/>
    <s v="Kent"/>
    <s v="Kelley"/>
    <x v="2"/>
    <s v="Adults"/>
    <d v="2025-06-02T00:00:00"/>
    <x v="3"/>
    <s v="PROD114"/>
    <s v="Yoga Mat"/>
    <x v="4"/>
    <x v="1"/>
    <n v="25"/>
    <s v="ORD10092"/>
    <x v="90"/>
    <s v="Cancelled"/>
    <x v="1"/>
    <x v="0"/>
    <x v="0"/>
    <s v="REV20092"/>
    <x v="91"/>
  </r>
  <r>
    <s v="CUST1807"/>
    <s v="Howard"/>
    <s v="Mason"/>
    <x v="0"/>
    <s v="Adults"/>
    <d v="2023-03-24T00:00:00"/>
    <x v="0"/>
    <s v="PROD113"/>
    <s v="Wilson Tennis Racket"/>
    <x v="4"/>
    <x v="2"/>
    <n v="149"/>
    <s v="ORD10093"/>
    <x v="91"/>
    <s v="Returned"/>
    <x v="0"/>
    <x v="0"/>
    <x v="2"/>
    <s v="REV20093"/>
    <x v="68"/>
  </r>
  <r>
    <s v="CUST4296"/>
    <s v="Jeremy"/>
    <s v="Summers"/>
    <x v="1"/>
    <s v="Teenagers"/>
    <d v="2022-12-28T00:00:00"/>
    <x v="3"/>
    <s v="PROD104"/>
    <s v="Nike Air Max"/>
    <x v="1"/>
    <x v="0"/>
    <n v="120"/>
    <s v="ORD10094"/>
    <x v="92"/>
    <s v="Pending"/>
    <x v="0"/>
    <x v="0"/>
    <x v="3"/>
    <s v="REV20094"/>
    <x v="92"/>
  </r>
  <r>
    <s v="CUST1254"/>
    <s v="William"/>
    <s v="Giles"/>
    <x v="1"/>
    <s v="Teenagers"/>
    <d v="2022-11-11T00:00:00"/>
    <x v="2"/>
    <s v="PROD105"/>
    <s v="Adidas Running Shoes"/>
    <x v="1"/>
    <x v="0"/>
    <n v="110"/>
    <s v="ORD10095"/>
    <x v="93"/>
    <s v="Shipped"/>
    <x v="0"/>
    <x v="1"/>
    <x v="1"/>
    <s v="REV20095"/>
    <x v="93"/>
  </r>
  <r>
    <s v="CUST1033"/>
    <s v="Randy"/>
    <s v="Anderson"/>
    <x v="0"/>
    <s v="Senior"/>
    <d v="2024-08-17T00:00:00"/>
    <x v="6"/>
    <s v="PROD114"/>
    <s v="Yoga Mat"/>
    <x v="4"/>
    <x v="2"/>
    <n v="25"/>
    <s v="ORD10096"/>
    <x v="94"/>
    <s v="Shipped"/>
    <x v="0"/>
    <x v="4"/>
    <x v="1"/>
    <s v="REV20096"/>
    <x v="94"/>
  </r>
  <r>
    <s v="CUST1698"/>
    <s v="Jennifer"/>
    <s v="Boyd"/>
    <x v="0"/>
    <s v="Senior"/>
    <d v="2024-05-13T00:00:00"/>
    <x v="2"/>
    <s v="PROD103"/>
    <s v="Levi's Jeans"/>
    <x v="1"/>
    <x v="3"/>
    <n v="59"/>
    <s v="ORD10097"/>
    <x v="95"/>
    <s v="Returned"/>
    <x v="0"/>
    <x v="4"/>
    <x v="3"/>
    <s v="REV20097"/>
    <x v="95"/>
  </r>
  <r>
    <s v="CUST2386"/>
    <s v="Christina"/>
    <s v="Howell"/>
    <x v="2"/>
    <s v="Adults"/>
    <d v="2025-05-11T00:00:00"/>
    <x v="2"/>
    <s v="PROD101"/>
    <s v="Samsung Galaxy S23"/>
    <x v="0"/>
    <x v="4"/>
    <n v="899"/>
    <s v="ORD10098"/>
    <x v="46"/>
    <s v="Cancelled"/>
    <x v="0"/>
    <x v="1"/>
    <x v="2"/>
    <s v="REV20098"/>
    <x v="96"/>
  </r>
  <r>
    <s v="CUST3511"/>
    <s v="Danielle"/>
    <s v="Campbell"/>
    <x v="2"/>
    <s v="Adults"/>
    <d v="2021-04-24T00:00:00"/>
    <x v="3"/>
    <s v="PROD110"/>
    <s v="Harry Potter Box Set"/>
    <x v="5"/>
    <x v="3"/>
    <n v="80"/>
    <s v="ORD10099"/>
    <x v="96"/>
    <s v="Shipped"/>
    <x v="1"/>
    <x v="3"/>
    <x v="3"/>
    <s v="REV20099"/>
    <x v="97"/>
  </r>
  <r>
    <s v="CUST4247"/>
    <s v="Dustin"/>
    <s v="Perry"/>
    <x v="2"/>
    <s v="Senior"/>
    <d v="2021-02-24T00:00:00"/>
    <x v="8"/>
    <s v="PROD107"/>
    <s v="Dyson Vacuum"/>
    <x v="3"/>
    <x v="2"/>
    <n v="399"/>
    <s v="ORD10100"/>
    <x v="97"/>
    <s v="Shipped"/>
    <x v="2"/>
    <x v="4"/>
    <x v="3"/>
    <s v="REV20100"/>
    <x v="98"/>
  </r>
  <r>
    <s v="CUST1711"/>
    <s v="Joann"/>
    <s v="Jacobs"/>
    <x v="0"/>
    <s v="Teenagers"/>
    <d v="2022-02-21T00:00:00"/>
    <x v="2"/>
    <s v="PROD107"/>
    <s v="Dyson Vacuum"/>
    <x v="3"/>
    <x v="3"/>
    <n v="399"/>
    <s v="ORD10101"/>
    <x v="98"/>
    <s v="Pending"/>
    <x v="0"/>
    <x v="1"/>
    <x v="3"/>
    <s v="REV20101"/>
    <x v="99"/>
  </r>
  <r>
    <s v="CUST4202"/>
    <s v="Mark"/>
    <s v="Brown"/>
    <x v="2"/>
    <s v="Adults"/>
    <d v="2023-04-17T00:00:00"/>
    <x v="4"/>
    <s v="PROD112"/>
    <s v="Barbie Dreamhouse"/>
    <x v="2"/>
    <x v="3"/>
    <n v="199"/>
    <s v="ORD10102"/>
    <x v="99"/>
    <s v="Returned"/>
    <x v="0"/>
    <x v="2"/>
    <x v="1"/>
    <s v="REV20102"/>
    <x v="100"/>
  </r>
  <r>
    <s v="CUST2644"/>
    <s v="April"/>
    <s v="Lee"/>
    <x v="1"/>
    <s v="Senior"/>
    <d v="2021-12-14T00:00:00"/>
    <x v="5"/>
    <s v="PROD111"/>
    <s v="Lego Star Wars Set"/>
    <x v="2"/>
    <x v="2"/>
    <n v="59"/>
    <s v="ORD10103"/>
    <x v="100"/>
    <s v="Cancelled"/>
    <x v="0"/>
    <x v="2"/>
    <x v="1"/>
    <s v="REV20103"/>
    <x v="101"/>
  </r>
  <r>
    <s v="CUST4536"/>
    <s v="Lisa"/>
    <s v="Mathews"/>
    <x v="0"/>
    <s v="Senior"/>
    <d v="2023-10-30T00:00:00"/>
    <x v="7"/>
    <s v="PROD104"/>
    <s v="Nike Air Max"/>
    <x v="1"/>
    <x v="4"/>
    <n v="120"/>
    <s v="ORD10104"/>
    <x v="101"/>
    <s v="Shipped"/>
    <x v="2"/>
    <x v="0"/>
    <x v="4"/>
    <s v="REV20104"/>
    <x v="102"/>
  </r>
  <r>
    <s v="CUST4165"/>
    <s v="Mitchell"/>
    <s v="Contreras"/>
    <x v="0"/>
    <s v="Teenagers"/>
    <d v="2021-12-14T00:00:00"/>
    <x v="2"/>
    <s v="PROD108"/>
    <s v="Fitbit Versa 3"/>
    <x v="0"/>
    <x v="3"/>
    <n v="229"/>
    <s v="ORD10105"/>
    <x v="102"/>
    <s v="Delivered"/>
    <x v="0"/>
    <x v="0"/>
    <x v="3"/>
    <s v="REV20105"/>
    <x v="103"/>
  </r>
  <r>
    <s v="CUST1925"/>
    <s v="Joshua"/>
    <s v="Hardy"/>
    <x v="1"/>
    <s v="Teenagers"/>
    <d v="2023-06-20T00:00:00"/>
    <x v="4"/>
    <s v="PROD114"/>
    <s v="Yoga Mat"/>
    <x v="4"/>
    <x v="1"/>
    <n v="25"/>
    <s v="ORD10106"/>
    <x v="103"/>
    <s v="Cancelled"/>
    <x v="0"/>
    <x v="1"/>
    <x v="3"/>
    <s v="REV20106"/>
    <x v="104"/>
  </r>
  <r>
    <s v="CUST4417"/>
    <s v="Brenda"/>
    <s v="Duke"/>
    <x v="1"/>
    <s v="Senior"/>
    <d v="2023-03-05T00:00:00"/>
    <x v="4"/>
    <s v="PROD103"/>
    <s v="Levi's Jeans"/>
    <x v="1"/>
    <x v="1"/>
    <n v="59"/>
    <s v="ORD10107"/>
    <x v="104"/>
    <s v="Returned"/>
    <x v="1"/>
    <x v="1"/>
    <x v="3"/>
    <s v="REV20107"/>
    <x v="105"/>
  </r>
  <r>
    <s v="CUST2226"/>
    <s v="Desiree"/>
    <s v="Walton"/>
    <x v="1"/>
    <s v="Senior"/>
    <d v="2023-01-13T00:00:00"/>
    <x v="1"/>
    <s v="PROD114"/>
    <s v="Yoga Mat"/>
    <x v="4"/>
    <x v="3"/>
    <n v="25"/>
    <s v="ORD10108"/>
    <x v="105"/>
    <s v="Delivered"/>
    <x v="0"/>
    <x v="4"/>
    <x v="4"/>
    <s v="REV20108"/>
    <x v="106"/>
  </r>
  <r>
    <s v="CUST3865"/>
    <s v="Kimberly"/>
    <s v="Figueroa"/>
    <x v="2"/>
    <s v="Senior"/>
    <d v="2022-11-06T00:00:00"/>
    <x v="1"/>
    <s v="PROD110"/>
    <s v="Harry Potter Box Set"/>
    <x v="5"/>
    <x v="2"/>
    <n v="80"/>
    <s v="ORD10109"/>
    <x v="106"/>
    <s v="Shipped"/>
    <x v="0"/>
    <x v="2"/>
    <x v="0"/>
    <s v="REV20109"/>
    <x v="107"/>
  </r>
  <r>
    <s v="CUST4945"/>
    <s v="Christine"/>
    <s v="Barton"/>
    <x v="2"/>
    <s v="Senior"/>
    <d v="2025-01-27T00:00:00"/>
    <x v="2"/>
    <s v="PROD101"/>
    <s v="Samsung Galaxy S23"/>
    <x v="0"/>
    <x v="4"/>
    <n v="899"/>
    <s v="ORD10110"/>
    <x v="107"/>
    <s v="Cancelled"/>
    <x v="1"/>
    <x v="0"/>
    <x v="2"/>
    <s v="REV20110"/>
    <x v="108"/>
  </r>
  <r>
    <s v="CUST2427"/>
    <s v="Lisa"/>
    <s v="Lopez"/>
    <x v="2"/>
    <s v="Teenagers"/>
    <d v="2023-08-27T00:00:00"/>
    <x v="1"/>
    <s v="PROD103"/>
    <s v="Levi's Jeans"/>
    <x v="1"/>
    <x v="1"/>
    <n v="59"/>
    <s v="ORD10111"/>
    <x v="108"/>
    <s v="Shipped"/>
    <x v="2"/>
    <x v="2"/>
    <x v="2"/>
    <s v="REV20111"/>
    <x v="109"/>
  </r>
  <r>
    <s v="CUST4196"/>
    <s v="Maria"/>
    <s v="Miller"/>
    <x v="2"/>
    <s v="Teenagers"/>
    <d v="2021-08-27T00:00:00"/>
    <x v="2"/>
    <s v="PROD102"/>
    <s v="Sony Headphones"/>
    <x v="0"/>
    <x v="3"/>
    <n v="199"/>
    <s v="ORD10112"/>
    <x v="109"/>
    <s v="Pending"/>
    <x v="2"/>
    <x v="1"/>
    <x v="3"/>
    <s v="REV20112"/>
    <x v="110"/>
  </r>
  <r>
    <s v="CUST3804"/>
    <s v="Rebecca"/>
    <s v="Herrera"/>
    <x v="2"/>
    <s v="Adults"/>
    <d v="2021-11-21T00:00:00"/>
    <x v="8"/>
    <s v="PROD103"/>
    <s v="Levi's Jeans"/>
    <x v="1"/>
    <x v="0"/>
    <n v="59"/>
    <s v="ORD10113"/>
    <x v="110"/>
    <s v="Delivered"/>
    <x v="1"/>
    <x v="0"/>
    <x v="0"/>
    <s v="REV20113"/>
    <x v="111"/>
  </r>
  <r>
    <s v="CUST4589"/>
    <s v="Colleen"/>
    <s v="Stevens"/>
    <x v="0"/>
    <s v="Adults"/>
    <d v="2024-03-12T00:00:00"/>
    <x v="6"/>
    <s v="PROD108"/>
    <s v="Fitbit Versa 3"/>
    <x v="0"/>
    <x v="2"/>
    <n v="229"/>
    <s v="ORD10114"/>
    <x v="70"/>
    <s v="Shipped"/>
    <x v="1"/>
    <x v="0"/>
    <x v="2"/>
    <s v="REV20114"/>
    <x v="112"/>
  </r>
  <r>
    <s v="CUST4582"/>
    <s v="Melanie"/>
    <s v="Williams"/>
    <x v="0"/>
    <s v="Teenagers"/>
    <d v="2022-04-10T00:00:00"/>
    <x v="2"/>
    <s v="PROD114"/>
    <s v="Yoga Mat"/>
    <x v="4"/>
    <x v="2"/>
    <n v="25"/>
    <s v="ORD10115"/>
    <x v="111"/>
    <s v="Returned"/>
    <x v="0"/>
    <x v="0"/>
    <x v="0"/>
    <s v="REV20115"/>
    <x v="113"/>
  </r>
  <r>
    <s v="CUST5308"/>
    <s v="Harold"/>
    <s v="Ruiz"/>
    <x v="2"/>
    <s v="Senior"/>
    <d v="2022-07-27T00:00:00"/>
    <x v="7"/>
    <s v="PROD110"/>
    <s v="Harry Potter Box Set"/>
    <x v="5"/>
    <x v="3"/>
    <n v="80"/>
    <s v="ORD10116"/>
    <x v="90"/>
    <s v="Cancelled"/>
    <x v="1"/>
    <x v="2"/>
    <x v="3"/>
    <s v="REV20116"/>
    <x v="114"/>
  </r>
  <r>
    <s v="CUST5920"/>
    <s v="Paul"/>
    <s v="Anderson"/>
    <x v="0"/>
    <s v="Teenagers"/>
    <d v="2021-11-14T00:00:00"/>
    <x v="1"/>
    <s v="PROD112"/>
    <s v="Barbie Dreamhouse"/>
    <x v="2"/>
    <x v="2"/>
    <n v="199"/>
    <s v="ORD10117"/>
    <x v="112"/>
    <s v="Shipped"/>
    <x v="1"/>
    <x v="2"/>
    <x v="0"/>
    <s v="REV20117"/>
    <x v="115"/>
  </r>
  <r>
    <s v="CUST5795"/>
    <s v="Amy"/>
    <s v="Shepard"/>
    <x v="2"/>
    <s v="Teenagers"/>
    <d v="2024-12-04T00:00:00"/>
    <x v="1"/>
    <s v="PROD101"/>
    <s v="Samsung Galaxy S23"/>
    <x v="0"/>
    <x v="3"/>
    <n v="899"/>
    <s v="ORD10118"/>
    <x v="113"/>
    <s v="Pending"/>
    <x v="0"/>
    <x v="1"/>
    <x v="1"/>
    <s v="REV20118"/>
    <x v="116"/>
  </r>
  <r>
    <s v="CUST1585"/>
    <s v="Amber"/>
    <s v="Mcbride"/>
    <x v="1"/>
    <s v="Teenagers"/>
    <d v="2024-09-28T00:00:00"/>
    <x v="0"/>
    <s v="PROD113"/>
    <s v="Wilson Tennis Racket"/>
    <x v="4"/>
    <x v="0"/>
    <n v="149"/>
    <s v="ORD10119"/>
    <x v="82"/>
    <s v="Delivered"/>
    <x v="1"/>
    <x v="3"/>
    <x v="4"/>
    <s v="REV20119"/>
    <x v="117"/>
  </r>
  <r>
    <s v="CUST4058"/>
    <s v="Michael"/>
    <s v="Morales"/>
    <x v="1"/>
    <s v="Adults"/>
    <d v="2022-04-15T00:00:00"/>
    <x v="3"/>
    <s v="PROD103"/>
    <s v="Levi's Jeans"/>
    <x v="1"/>
    <x v="1"/>
    <n v="59"/>
    <s v="ORD10120"/>
    <x v="114"/>
    <s v="Cancelled"/>
    <x v="2"/>
    <x v="2"/>
    <x v="4"/>
    <s v="REV20120"/>
    <x v="118"/>
  </r>
  <r>
    <s v="CUST1287"/>
    <s v="Paul"/>
    <s v="Burns"/>
    <x v="2"/>
    <s v="Teenagers"/>
    <d v="2023-08-01T00:00:00"/>
    <x v="5"/>
    <s v="PROD110"/>
    <s v="Harry Potter Box Set"/>
    <x v="5"/>
    <x v="0"/>
    <n v="80"/>
    <s v="ORD10121"/>
    <x v="70"/>
    <s v="Cancelled"/>
    <x v="1"/>
    <x v="1"/>
    <x v="3"/>
    <s v="REV20121"/>
    <x v="119"/>
  </r>
  <r>
    <s v="CUST3404"/>
    <s v="Anna"/>
    <s v="Hale"/>
    <x v="2"/>
    <s v="Senior"/>
    <d v="2022-11-16T00:00:00"/>
    <x v="8"/>
    <s v="PROD104"/>
    <s v="Nike Air Max"/>
    <x v="1"/>
    <x v="0"/>
    <n v="120"/>
    <s v="ORD10122"/>
    <x v="115"/>
    <s v="Shipped"/>
    <x v="2"/>
    <x v="2"/>
    <x v="2"/>
    <s v="REV20122"/>
    <x v="29"/>
  </r>
  <r>
    <s v="CUST4226"/>
    <s v="Samantha"/>
    <s v="Heath"/>
    <x v="1"/>
    <s v="Teenagers"/>
    <d v="2025-07-15T00:00:00"/>
    <x v="8"/>
    <s v="PROD101"/>
    <s v="Samsung Galaxy S23"/>
    <x v="0"/>
    <x v="3"/>
    <n v="899"/>
    <s v="ORD10123"/>
    <x v="116"/>
    <s v="Pending"/>
    <x v="2"/>
    <x v="3"/>
    <x v="2"/>
    <s v="REV20123"/>
    <x v="120"/>
  </r>
  <r>
    <s v="CUST5542"/>
    <s v="Matthew"/>
    <s v="Goodwin"/>
    <x v="0"/>
    <s v="Senior"/>
    <d v="2021-01-04T00:00:00"/>
    <x v="2"/>
    <s v="PROD110"/>
    <s v="Harry Potter Box Set"/>
    <x v="5"/>
    <x v="3"/>
    <n v="80"/>
    <s v="ORD10124"/>
    <x v="117"/>
    <s v="Pending"/>
    <x v="2"/>
    <x v="0"/>
    <x v="1"/>
    <s v="REV20124"/>
    <x v="121"/>
  </r>
  <r>
    <s v="CUST4004"/>
    <s v="Paul"/>
    <s v="Wang"/>
    <x v="1"/>
    <s v="Senior"/>
    <d v="2020-12-24T00:00:00"/>
    <x v="5"/>
    <s v="PROD105"/>
    <s v="Adidas Running Shoes"/>
    <x v="1"/>
    <x v="2"/>
    <n v="110"/>
    <s v="ORD10125"/>
    <x v="75"/>
    <s v="Pending"/>
    <x v="1"/>
    <x v="1"/>
    <x v="0"/>
    <s v="REV20125"/>
    <x v="122"/>
  </r>
  <r>
    <s v="CUST1197"/>
    <s v="Angela"/>
    <s v="Johnson"/>
    <x v="1"/>
    <s v="Teenagers"/>
    <d v="2022-03-31T00:00:00"/>
    <x v="0"/>
    <s v="PROD102"/>
    <s v="Sony Headphones"/>
    <x v="0"/>
    <x v="1"/>
    <n v="199"/>
    <s v="ORD10126"/>
    <x v="118"/>
    <s v="Delivered"/>
    <x v="1"/>
    <x v="0"/>
    <x v="4"/>
    <s v="REV20126"/>
    <x v="123"/>
  </r>
  <r>
    <s v="CUST4677"/>
    <s v="Brian"/>
    <s v="Morris"/>
    <x v="2"/>
    <s v="Adults"/>
    <d v="2023-11-18T00:00:00"/>
    <x v="1"/>
    <s v="PROD100"/>
    <s v="iPhone 14"/>
    <x v="0"/>
    <x v="1"/>
    <n v="999"/>
    <s v="ORD10127"/>
    <x v="119"/>
    <s v="Shipped"/>
    <x v="0"/>
    <x v="1"/>
    <x v="2"/>
    <s v="REV20127"/>
    <x v="124"/>
  </r>
  <r>
    <s v="CUST4076"/>
    <s v="Laura"/>
    <s v="Rocha"/>
    <x v="1"/>
    <s v="Senior"/>
    <d v="2023-07-23T00:00:00"/>
    <x v="3"/>
    <s v="PROD100"/>
    <s v="iPhone 14"/>
    <x v="0"/>
    <x v="3"/>
    <n v="999"/>
    <s v="ORD10128"/>
    <x v="120"/>
    <s v="Pending"/>
    <x v="1"/>
    <x v="4"/>
    <x v="3"/>
    <s v="REV20128"/>
    <x v="125"/>
  </r>
  <r>
    <s v="CUST4734"/>
    <s v="Sydney"/>
    <s v="Barker"/>
    <x v="1"/>
    <s v="Teenagers"/>
    <d v="2024-02-19T00:00:00"/>
    <x v="5"/>
    <s v="PROD100"/>
    <s v="iPhone 14"/>
    <x v="0"/>
    <x v="0"/>
    <n v="999"/>
    <s v="ORD10129"/>
    <x v="121"/>
    <s v="Pending"/>
    <x v="2"/>
    <x v="1"/>
    <x v="0"/>
    <s v="REV20129"/>
    <x v="126"/>
  </r>
  <r>
    <s v="CUST2380"/>
    <s v="John"/>
    <s v="Bonilla"/>
    <x v="1"/>
    <s v="Teenagers"/>
    <d v="2021-11-16T00:00:00"/>
    <x v="1"/>
    <s v="PROD101"/>
    <s v="Samsung Galaxy S23"/>
    <x v="0"/>
    <x v="4"/>
    <n v="899"/>
    <s v="ORD10130"/>
    <x v="122"/>
    <s v="Returned"/>
    <x v="1"/>
    <x v="2"/>
    <x v="4"/>
    <s v="REV20130"/>
    <x v="55"/>
  </r>
  <r>
    <s v="CUST2688"/>
    <s v="Michelle"/>
    <s v="Taylor"/>
    <x v="2"/>
    <s v="Senior"/>
    <d v="2025-08-19T00:00:00"/>
    <x v="4"/>
    <s v="PROD105"/>
    <s v="Adidas Running Shoes"/>
    <x v="1"/>
    <x v="2"/>
    <n v="110"/>
    <s v="ORD10131"/>
    <x v="123"/>
    <s v="Shipped"/>
    <x v="2"/>
    <x v="4"/>
    <x v="2"/>
    <s v="REV20131"/>
    <x v="96"/>
  </r>
  <r>
    <s v="CUST4943"/>
    <s v="Joseph"/>
    <s v="Johnson"/>
    <x v="0"/>
    <s v="Adults"/>
    <d v="2024-10-04T00:00:00"/>
    <x v="0"/>
    <s v="PROD103"/>
    <s v="Levi's Jeans"/>
    <x v="1"/>
    <x v="2"/>
    <n v="59"/>
    <s v="ORD10132"/>
    <x v="124"/>
    <s v="Pending"/>
    <x v="0"/>
    <x v="1"/>
    <x v="0"/>
    <s v="REV20132"/>
    <x v="127"/>
  </r>
  <r>
    <s v="CUST1648"/>
    <s v="Ann"/>
    <s v="Marshall"/>
    <x v="1"/>
    <s v="Senior"/>
    <d v="2020-12-04T00:00:00"/>
    <x v="0"/>
    <s v="PROD102"/>
    <s v="Sony Headphones"/>
    <x v="0"/>
    <x v="4"/>
    <n v="199"/>
    <s v="ORD10133"/>
    <x v="125"/>
    <s v="Cancelled"/>
    <x v="1"/>
    <x v="4"/>
    <x v="2"/>
    <s v="REV20133"/>
    <x v="128"/>
  </r>
  <r>
    <s v="CUST1340"/>
    <s v="James"/>
    <s v="Jones"/>
    <x v="2"/>
    <s v="Senior"/>
    <d v="2025-07-08T00:00:00"/>
    <x v="7"/>
    <s v="PROD107"/>
    <s v="Dyson Vacuum"/>
    <x v="3"/>
    <x v="0"/>
    <n v="399"/>
    <s v="ORD10134"/>
    <x v="126"/>
    <s v="Shipped"/>
    <x v="1"/>
    <x v="4"/>
    <x v="2"/>
    <s v="REV20134"/>
    <x v="127"/>
  </r>
  <r>
    <s v="CUST4603"/>
    <s v="Daniel"/>
    <s v="Rush"/>
    <x v="2"/>
    <s v="Teenagers"/>
    <d v="2022-01-06T00:00:00"/>
    <x v="8"/>
    <s v="PROD112"/>
    <s v="Barbie Dreamhouse"/>
    <x v="2"/>
    <x v="2"/>
    <n v="199"/>
    <s v="ORD10135"/>
    <x v="127"/>
    <s v="Shipped"/>
    <x v="0"/>
    <x v="1"/>
    <x v="0"/>
    <s v="REV20135"/>
    <x v="129"/>
  </r>
  <r>
    <s v="CUST4267"/>
    <s v="Taylor"/>
    <s v="Bradley"/>
    <x v="2"/>
    <s v="Teenagers"/>
    <d v="2022-07-23T00:00:00"/>
    <x v="6"/>
    <s v="PROD112"/>
    <s v="Barbie Dreamhouse"/>
    <x v="2"/>
    <x v="1"/>
    <n v="199"/>
    <s v="ORD10136"/>
    <x v="128"/>
    <s v="Cancelled"/>
    <x v="2"/>
    <x v="1"/>
    <x v="1"/>
    <s v="REV20136"/>
    <x v="130"/>
  </r>
  <r>
    <s v="CUST1974"/>
    <s v="Sarah"/>
    <s v="George"/>
    <x v="2"/>
    <s v="Senior"/>
    <d v="2024-04-28T00:00:00"/>
    <x v="1"/>
    <s v="PROD108"/>
    <s v="Fitbit Versa 3"/>
    <x v="0"/>
    <x v="3"/>
    <n v="229"/>
    <s v="ORD10137"/>
    <x v="129"/>
    <s v="Cancelled"/>
    <x v="1"/>
    <x v="2"/>
    <x v="3"/>
    <s v="REV20137"/>
    <x v="131"/>
  </r>
  <r>
    <s v="CUST5305"/>
    <s v="Julia"/>
    <s v="Kelly"/>
    <x v="0"/>
    <s v="Teenagers"/>
    <d v="2025-08-04T00:00:00"/>
    <x v="6"/>
    <s v="PROD100"/>
    <s v="iPhone 14"/>
    <x v="0"/>
    <x v="4"/>
    <n v="999"/>
    <s v="ORD10138"/>
    <x v="130"/>
    <s v="Shipped"/>
    <x v="2"/>
    <x v="4"/>
    <x v="2"/>
    <s v="REV20138"/>
    <x v="132"/>
  </r>
  <r>
    <s v="CUST4964"/>
    <s v="Patricia"/>
    <s v="Johnson"/>
    <x v="1"/>
    <s v="Adults"/>
    <d v="2023-11-27T00:00:00"/>
    <x v="9"/>
    <s v="PROD111"/>
    <s v="Lego Star Wars Set"/>
    <x v="2"/>
    <x v="4"/>
    <n v="59"/>
    <s v="ORD10139"/>
    <x v="131"/>
    <s v="Returned"/>
    <x v="1"/>
    <x v="1"/>
    <x v="1"/>
    <s v="REV20139"/>
    <x v="133"/>
  </r>
  <r>
    <s v="CUST4916"/>
    <s v="Alfred"/>
    <s v="Wade"/>
    <x v="2"/>
    <s v="Adults"/>
    <d v="2024-09-21T00:00:00"/>
    <x v="5"/>
    <s v="PROD108"/>
    <s v="Fitbit Versa 3"/>
    <x v="0"/>
    <x v="0"/>
    <n v="229"/>
    <s v="ORD10140"/>
    <x v="132"/>
    <s v="Cancelled"/>
    <x v="0"/>
    <x v="3"/>
    <x v="3"/>
    <s v="REV20140"/>
    <x v="134"/>
  </r>
  <r>
    <s v="CUST2328"/>
    <s v="Tiffany"/>
    <s v="Castro"/>
    <x v="2"/>
    <s v="Teenagers"/>
    <d v="2021-07-07T00:00:00"/>
    <x v="7"/>
    <s v="PROD102"/>
    <s v="Sony Headphones"/>
    <x v="0"/>
    <x v="0"/>
    <n v="199"/>
    <s v="ORD10141"/>
    <x v="133"/>
    <s v="Delivered"/>
    <x v="0"/>
    <x v="0"/>
    <x v="2"/>
    <s v="REV20141"/>
    <x v="57"/>
  </r>
  <r>
    <s v="CUST1192"/>
    <s v="Selena"/>
    <s v="Wilson"/>
    <x v="2"/>
    <s v="Senior"/>
    <d v="2023-10-27T00:00:00"/>
    <x v="4"/>
    <s v="PROD108"/>
    <s v="Fitbit Versa 3"/>
    <x v="0"/>
    <x v="1"/>
    <n v="229"/>
    <s v="ORD10142"/>
    <x v="134"/>
    <s v="Delivered"/>
    <x v="2"/>
    <x v="4"/>
    <x v="3"/>
    <s v="REV20142"/>
    <x v="135"/>
  </r>
  <r>
    <s v="CUST5839"/>
    <s v="Samantha"/>
    <s v="Owens"/>
    <x v="2"/>
    <s v="Adults"/>
    <d v="2021-12-25T00:00:00"/>
    <x v="3"/>
    <s v="PROD109"/>
    <s v="Kindle Paperwhite"/>
    <x v="5"/>
    <x v="2"/>
    <n v="129"/>
    <s v="ORD10143"/>
    <x v="135"/>
    <s v="Pending"/>
    <x v="0"/>
    <x v="4"/>
    <x v="1"/>
    <s v="REV20143"/>
    <x v="129"/>
  </r>
  <r>
    <s v="CUST4245"/>
    <s v="Michael"/>
    <s v="Evans"/>
    <x v="1"/>
    <s v="Teenagers"/>
    <d v="2025-02-11T00:00:00"/>
    <x v="0"/>
    <s v="PROD102"/>
    <s v="Sony Headphones"/>
    <x v="0"/>
    <x v="0"/>
    <n v="199"/>
    <s v="ORD10144"/>
    <x v="136"/>
    <s v="Delivered"/>
    <x v="0"/>
    <x v="3"/>
    <x v="4"/>
    <s v="REV20144"/>
    <x v="136"/>
  </r>
  <r>
    <s v="CUST4244"/>
    <s v="Scott"/>
    <s v="Smith"/>
    <x v="0"/>
    <s v="Senior"/>
    <d v="2023-02-02T00:00:00"/>
    <x v="3"/>
    <s v="PROD105"/>
    <s v="Adidas Running Shoes"/>
    <x v="1"/>
    <x v="1"/>
    <n v="110"/>
    <s v="ORD10145"/>
    <x v="29"/>
    <s v="Delivered"/>
    <x v="0"/>
    <x v="0"/>
    <x v="0"/>
    <s v="REV20145"/>
    <x v="137"/>
  </r>
  <r>
    <s v="CUST4733"/>
    <s v="Stephanie"/>
    <s v="Miller"/>
    <x v="1"/>
    <s v="Senior"/>
    <d v="2022-12-19T00:00:00"/>
    <x v="9"/>
    <s v="PROD103"/>
    <s v="Levi's Jeans"/>
    <x v="1"/>
    <x v="3"/>
    <n v="59"/>
    <s v="ORD10146"/>
    <x v="137"/>
    <s v="Returned"/>
    <x v="0"/>
    <x v="0"/>
    <x v="1"/>
    <s v="REV20146"/>
    <x v="138"/>
  </r>
  <r>
    <s v="CUST2820"/>
    <s v="Heather"/>
    <s v="Harris"/>
    <x v="0"/>
    <s v="Teenagers"/>
    <d v="2022-09-13T00:00:00"/>
    <x v="4"/>
    <s v="PROD112"/>
    <s v="Barbie Dreamhouse"/>
    <x v="2"/>
    <x v="0"/>
    <n v="199"/>
    <s v="ORD10147"/>
    <x v="138"/>
    <s v="Delivered"/>
    <x v="0"/>
    <x v="0"/>
    <x v="1"/>
    <s v="REV20147"/>
    <x v="139"/>
  </r>
  <r>
    <s v="CUST5014"/>
    <s v="Kelly"/>
    <s v="Mcmahon"/>
    <x v="1"/>
    <s v="Adults"/>
    <d v="2021-07-29T00:00:00"/>
    <x v="7"/>
    <s v="PROD101"/>
    <s v="Samsung Galaxy S23"/>
    <x v="0"/>
    <x v="0"/>
    <n v="899"/>
    <s v="ORD10148"/>
    <x v="139"/>
    <s v="Returned"/>
    <x v="0"/>
    <x v="1"/>
    <x v="0"/>
    <s v="REV20148"/>
    <x v="140"/>
  </r>
  <r>
    <s v="CUST1716"/>
    <s v="Sabrina"/>
    <s v="Scott"/>
    <x v="1"/>
    <s v="Teenagers"/>
    <d v="2021-09-05T00:00:00"/>
    <x v="1"/>
    <s v="PROD111"/>
    <s v="Lego Star Wars Set"/>
    <x v="2"/>
    <x v="0"/>
    <n v="59"/>
    <s v="ORD10149"/>
    <x v="112"/>
    <s v="Pending"/>
    <x v="2"/>
    <x v="2"/>
    <x v="0"/>
    <s v="REV20149"/>
    <x v="140"/>
  </r>
  <r>
    <s v="CUST1987"/>
    <s v="Brandon"/>
    <s v="Rollins"/>
    <x v="2"/>
    <s v="Teenagers"/>
    <d v="2023-07-27T00:00:00"/>
    <x v="3"/>
    <s v="PROD106"/>
    <s v="Instant Pot"/>
    <x v="3"/>
    <x v="1"/>
    <n v="99"/>
    <s v="ORD10150"/>
    <x v="53"/>
    <s v="Shipped"/>
    <x v="1"/>
    <x v="2"/>
    <x v="0"/>
    <s v="REV20150"/>
    <x v="141"/>
  </r>
  <r>
    <s v="CUST4033"/>
    <s v="Emily"/>
    <s v="Williams"/>
    <x v="2"/>
    <s v="Adults"/>
    <d v="2024-01-09T00:00:00"/>
    <x v="0"/>
    <s v="PROD111"/>
    <s v="Lego Star Wars Set"/>
    <x v="2"/>
    <x v="4"/>
    <n v="59"/>
    <s v="ORD10151"/>
    <x v="140"/>
    <s v="Cancelled"/>
    <x v="0"/>
    <x v="1"/>
    <x v="2"/>
    <s v="REV20151"/>
    <x v="142"/>
  </r>
  <r>
    <s v="CUST1292"/>
    <s v="Ann"/>
    <s v="Crawford"/>
    <x v="0"/>
    <s v="Teenagers"/>
    <d v="2023-02-20T00:00:00"/>
    <x v="5"/>
    <s v="PROD110"/>
    <s v="Harry Potter Box Set"/>
    <x v="5"/>
    <x v="0"/>
    <n v="80"/>
    <s v="ORD10152"/>
    <x v="141"/>
    <s v="Pending"/>
    <x v="1"/>
    <x v="4"/>
    <x v="4"/>
    <s v="REV20152"/>
    <x v="143"/>
  </r>
  <r>
    <s v="CUST1200"/>
    <s v="Michael"/>
    <s v="Webb"/>
    <x v="1"/>
    <s v="Adults"/>
    <d v="2023-06-14T00:00:00"/>
    <x v="6"/>
    <s v="PROD109"/>
    <s v="Kindle Paperwhite"/>
    <x v="5"/>
    <x v="1"/>
    <n v="129"/>
    <s v="ORD10153"/>
    <x v="142"/>
    <s v="Shipped"/>
    <x v="1"/>
    <x v="4"/>
    <x v="3"/>
    <s v="REV20153"/>
    <x v="144"/>
  </r>
  <r>
    <s v="CUST5230"/>
    <s v="Sarah"/>
    <s v="Mora"/>
    <x v="0"/>
    <s v="Adults"/>
    <d v="2024-06-25T00:00:00"/>
    <x v="7"/>
    <s v="PROD102"/>
    <s v="Sony Headphones"/>
    <x v="0"/>
    <x v="2"/>
    <n v="199"/>
    <s v="ORD10154"/>
    <x v="143"/>
    <s v="Delivered"/>
    <x v="2"/>
    <x v="2"/>
    <x v="0"/>
    <s v="REV20154"/>
    <x v="99"/>
  </r>
  <r>
    <s v="CUST5498"/>
    <s v="Erica"/>
    <s v="Velazquez"/>
    <x v="1"/>
    <s v="Teenagers"/>
    <d v="2025-04-06T00:00:00"/>
    <x v="7"/>
    <s v="PROD101"/>
    <s v="Samsung Galaxy S23"/>
    <x v="0"/>
    <x v="1"/>
    <n v="899"/>
    <s v="ORD10155"/>
    <x v="144"/>
    <s v="Returned"/>
    <x v="2"/>
    <x v="3"/>
    <x v="2"/>
    <s v="REV20155"/>
    <x v="145"/>
  </r>
  <r>
    <s v="CUST3570"/>
    <s v="Katherine"/>
    <s v="Campbell"/>
    <x v="1"/>
    <s v="Senior"/>
    <d v="2022-08-23T00:00:00"/>
    <x v="9"/>
    <s v="PROD112"/>
    <s v="Barbie Dreamhouse"/>
    <x v="2"/>
    <x v="3"/>
    <n v="199"/>
    <s v="ORD10156"/>
    <x v="145"/>
    <s v="Returned"/>
    <x v="2"/>
    <x v="4"/>
    <x v="1"/>
    <s v="REV20156"/>
    <x v="146"/>
  </r>
  <r>
    <s v="CUST3430"/>
    <s v="Nancy"/>
    <s v="Horne"/>
    <x v="1"/>
    <s v="Adults"/>
    <d v="2025-02-18T00:00:00"/>
    <x v="7"/>
    <s v="PROD114"/>
    <s v="Yoga Mat"/>
    <x v="4"/>
    <x v="3"/>
    <n v="25"/>
    <s v="ORD10157"/>
    <x v="146"/>
    <s v="Shipped"/>
    <x v="1"/>
    <x v="0"/>
    <x v="2"/>
    <s v="REV20157"/>
    <x v="147"/>
  </r>
  <r>
    <s v="CUST1422"/>
    <s v="Amber"/>
    <s v="Silva"/>
    <x v="0"/>
    <s v="Adults"/>
    <d v="2021-05-07T00:00:00"/>
    <x v="0"/>
    <s v="PROD107"/>
    <s v="Dyson Vacuum"/>
    <x v="3"/>
    <x v="4"/>
    <n v="399"/>
    <s v="ORD10158"/>
    <x v="147"/>
    <s v="Pending"/>
    <x v="0"/>
    <x v="4"/>
    <x v="2"/>
    <s v="REV20158"/>
    <x v="148"/>
  </r>
  <r>
    <s v="CUST3247"/>
    <s v="Angel"/>
    <s v="Reyes"/>
    <x v="2"/>
    <s v="Adults"/>
    <d v="2022-11-26T00:00:00"/>
    <x v="4"/>
    <s v="PROD112"/>
    <s v="Barbie Dreamhouse"/>
    <x v="2"/>
    <x v="1"/>
    <n v="199"/>
    <s v="ORD10159"/>
    <x v="148"/>
    <s v="Cancelled"/>
    <x v="1"/>
    <x v="0"/>
    <x v="0"/>
    <s v="REV20159"/>
    <x v="149"/>
  </r>
  <r>
    <s v="CUST1148"/>
    <s v="John"/>
    <s v="Chaney"/>
    <x v="1"/>
    <s v="Teenagers"/>
    <d v="2022-03-01T00:00:00"/>
    <x v="2"/>
    <s v="PROD109"/>
    <s v="Kindle Paperwhite"/>
    <x v="5"/>
    <x v="3"/>
    <n v="129"/>
    <s v="ORD10160"/>
    <x v="149"/>
    <s v="Cancelled"/>
    <x v="0"/>
    <x v="4"/>
    <x v="0"/>
    <s v="REV20160"/>
    <x v="150"/>
  </r>
  <r>
    <s v="CUST4993"/>
    <s v="Brittany"/>
    <s v="Brown"/>
    <x v="1"/>
    <s v="Teenagers"/>
    <d v="2021-08-31T00:00:00"/>
    <x v="9"/>
    <s v="PROD102"/>
    <s v="Sony Headphones"/>
    <x v="0"/>
    <x v="0"/>
    <n v="199"/>
    <s v="ORD10161"/>
    <x v="150"/>
    <s v="Pending"/>
    <x v="0"/>
    <x v="3"/>
    <x v="2"/>
    <s v="REV20161"/>
    <x v="151"/>
  </r>
  <r>
    <s v="CUST5481"/>
    <s v="Vickie"/>
    <s v="Robinson"/>
    <x v="2"/>
    <s v="Teenagers"/>
    <d v="2024-05-31T00:00:00"/>
    <x v="6"/>
    <s v="PROD112"/>
    <s v="Barbie Dreamhouse"/>
    <x v="2"/>
    <x v="3"/>
    <n v="199"/>
    <s v="ORD10162"/>
    <x v="137"/>
    <s v="Pending"/>
    <x v="0"/>
    <x v="4"/>
    <x v="4"/>
    <s v="REV20162"/>
    <x v="105"/>
  </r>
  <r>
    <s v="CUST3163"/>
    <s v="Mark"/>
    <s v="Christian"/>
    <x v="2"/>
    <s v="Adults"/>
    <d v="2021-04-24T00:00:00"/>
    <x v="0"/>
    <s v="PROD106"/>
    <s v="Instant Pot"/>
    <x v="3"/>
    <x v="3"/>
    <n v="99"/>
    <s v="ORD10163"/>
    <x v="49"/>
    <s v="Cancelled"/>
    <x v="0"/>
    <x v="2"/>
    <x v="0"/>
    <s v="REV20163"/>
    <x v="152"/>
  </r>
  <r>
    <s v="CUST2223"/>
    <s v="John"/>
    <s v="Johnson"/>
    <x v="0"/>
    <s v="Adults"/>
    <d v="2023-09-23T00:00:00"/>
    <x v="8"/>
    <s v="PROD109"/>
    <s v="Kindle Paperwhite"/>
    <x v="5"/>
    <x v="1"/>
    <n v="129"/>
    <s v="ORD10164"/>
    <x v="151"/>
    <s v="Returned"/>
    <x v="1"/>
    <x v="3"/>
    <x v="0"/>
    <s v="REV20164"/>
    <x v="153"/>
  </r>
  <r>
    <s v="CUST3450"/>
    <s v="Trevor"/>
    <s v="Richardson"/>
    <x v="1"/>
    <s v="Teenagers"/>
    <d v="2020-11-02T00:00:00"/>
    <x v="5"/>
    <s v="PROD106"/>
    <s v="Instant Pot"/>
    <x v="3"/>
    <x v="3"/>
    <n v="99"/>
    <s v="ORD10165"/>
    <x v="137"/>
    <s v="Pending"/>
    <x v="1"/>
    <x v="3"/>
    <x v="3"/>
    <s v="REV20165"/>
    <x v="154"/>
  </r>
  <r>
    <s v="CUST5229"/>
    <s v="Becky"/>
    <s v="Newman"/>
    <x v="0"/>
    <s v="Teenagers"/>
    <d v="2023-08-22T00:00:00"/>
    <x v="6"/>
    <s v="PROD101"/>
    <s v="Samsung Galaxy S23"/>
    <x v="0"/>
    <x v="2"/>
    <n v="899"/>
    <s v="ORD10166"/>
    <x v="152"/>
    <s v="Delivered"/>
    <x v="0"/>
    <x v="1"/>
    <x v="4"/>
    <s v="REV20166"/>
    <x v="155"/>
  </r>
  <r>
    <s v="CUST4120"/>
    <s v="Amy"/>
    <s v="Anderson"/>
    <x v="0"/>
    <s v="Teenagers"/>
    <d v="2023-08-07T00:00:00"/>
    <x v="0"/>
    <s v="PROD107"/>
    <s v="Dyson Vacuum"/>
    <x v="3"/>
    <x v="1"/>
    <n v="399"/>
    <s v="ORD10167"/>
    <x v="153"/>
    <s v="Shipped"/>
    <x v="0"/>
    <x v="3"/>
    <x v="2"/>
    <s v="REV20167"/>
    <x v="156"/>
  </r>
  <r>
    <s v="CUST3343"/>
    <s v="Angela"/>
    <s v="Moore"/>
    <x v="1"/>
    <s v="Senior"/>
    <d v="2024-03-07T00:00:00"/>
    <x v="7"/>
    <s v="PROD110"/>
    <s v="Harry Potter Box Set"/>
    <x v="5"/>
    <x v="1"/>
    <n v="80"/>
    <s v="ORD10168"/>
    <x v="154"/>
    <s v="Cancelled"/>
    <x v="1"/>
    <x v="0"/>
    <x v="2"/>
    <s v="REV20168"/>
    <x v="157"/>
  </r>
  <r>
    <s v="CUST5255"/>
    <s v="Marc"/>
    <s v="Cunningham"/>
    <x v="1"/>
    <s v="Teenagers"/>
    <d v="2022-02-19T00:00:00"/>
    <x v="0"/>
    <s v="PROD108"/>
    <s v="Fitbit Versa 3"/>
    <x v="0"/>
    <x v="4"/>
    <n v="229"/>
    <s v="ORD10169"/>
    <x v="155"/>
    <s v="Pending"/>
    <x v="2"/>
    <x v="3"/>
    <x v="1"/>
    <s v="REV20169"/>
    <x v="158"/>
  </r>
  <r>
    <s v="CUST1552"/>
    <s v="Chad"/>
    <s v="Mclaughlin"/>
    <x v="1"/>
    <s v="Senior"/>
    <d v="2024-07-20T00:00:00"/>
    <x v="6"/>
    <s v="PROD112"/>
    <s v="Barbie Dreamhouse"/>
    <x v="2"/>
    <x v="0"/>
    <n v="199"/>
    <s v="ORD10170"/>
    <x v="156"/>
    <s v="Shipped"/>
    <x v="2"/>
    <x v="1"/>
    <x v="2"/>
    <s v="REV20170"/>
    <x v="105"/>
  </r>
  <r>
    <s v="CUST5599"/>
    <s v="Kristen"/>
    <s v="Daniel"/>
    <x v="2"/>
    <s v="Teenagers"/>
    <d v="2023-06-13T00:00:00"/>
    <x v="4"/>
    <s v="PROD105"/>
    <s v="Adidas Running Shoes"/>
    <x v="1"/>
    <x v="4"/>
    <n v="110"/>
    <s v="ORD10171"/>
    <x v="157"/>
    <s v="Delivered"/>
    <x v="0"/>
    <x v="3"/>
    <x v="0"/>
    <s v="REV20171"/>
    <x v="159"/>
  </r>
  <r>
    <s v="CUST3400"/>
    <s v="Edward"/>
    <s v="Fernandez"/>
    <x v="1"/>
    <s v="Adults"/>
    <d v="2024-11-04T00:00:00"/>
    <x v="8"/>
    <s v="PROD101"/>
    <s v="Samsung Galaxy S23"/>
    <x v="0"/>
    <x v="4"/>
    <n v="899"/>
    <s v="ORD10172"/>
    <x v="158"/>
    <s v="Pending"/>
    <x v="2"/>
    <x v="3"/>
    <x v="0"/>
    <s v="REV20172"/>
    <x v="160"/>
  </r>
  <r>
    <s v="CUST4387"/>
    <s v="Nathan"/>
    <s v="Lawson"/>
    <x v="0"/>
    <s v="Teenagers"/>
    <d v="2024-10-02T00:00:00"/>
    <x v="7"/>
    <s v="PROD106"/>
    <s v="Instant Pot"/>
    <x v="3"/>
    <x v="0"/>
    <n v="99"/>
    <s v="ORD10173"/>
    <x v="118"/>
    <s v="Returned"/>
    <x v="2"/>
    <x v="0"/>
    <x v="4"/>
    <s v="REV20173"/>
    <x v="161"/>
  </r>
  <r>
    <s v="CUST1562"/>
    <s v="Debbie"/>
    <s v="Lyons"/>
    <x v="0"/>
    <s v="Senior"/>
    <d v="2023-08-06T00:00:00"/>
    <x v="7"/>
    <s v="PROD108"/>
    <s v="Fitbit Versa 3"/>
    <x v="0"/>
    <x v="1"/>
    <n v="229"/>
    <s v="ORD10174"/>
    <x v="159"/>
    <s v="Shipped"/>
    <x v="2"/>
    <x v="4"/>
    <x v="4"/>
    <s v="REV20174"/>
    <x v="162"/>
  </r>
  <r>
    <s v="CUST5652"/>
    <s v="Jimmy"/>
    <s v="Wallace"/>
    <x v="1"/>
    <s v="Teenagers"/>
    <d v="2022-04-18T00:00:00"/>
    <x v="9"/>
    <s v="PROD110"/>
    <s v="Harry Potter Box Set"/>
    <x v="5"/>
    <x v="3"/>
    <n v="80"/>
    <s v="ORD10175"/>
    <x v="160"/>
    <s v="Delivered"/>
    <x v="0"/>
    <x v="4"/>
    <x v="2"/>
    <s v="REV20175"/>
    <x v="163"/>
  </r>
  <r>
    <s v="CUST5448"/>
    <s v="Caroline"/>
    <s v="Gonzalez"/>
    <x v="1"/>
    <s v="Adults"/>
    <d v="2020-12-27T00:00:00"/>
    <x v="8"/>
    <s v="PROD111"/>
    <s v="Lego Star Wars Set"/>
    <x v="2"/>
    <x v="1"/>
    <n v="59"/>
    <s v="ORD10176"/>
    <x v="161"/>
    <s v="Pending"/>
    <x v="0"/>
    <x v="2"/>
    <x v="3"/>
    <s v="REV20176"/>
    <x v="164"/>
  </r>
  <r>
    <s v="CUST5125"/>
    <s v="Briana"/>
    <s v="Hernandez"/>
    <x v="0"/>
    <s v="Teenagers"/>
    <d v="2023-03-20T00:00:00"/>
    <x v="4"/>
    <s v="PROD104"/>
    <s v="Nike Air Max"/>
    <x v="1"/>
    <x v="0"/>
    <n v="120"/>
    <s v="ORD10177"/>
    <x v="162"/>
    <s v="Pending"/>
    <x v="2"/>
    <x v="3"/>
    <x v="2"/>
    <s v="REV20177"/>
    <x v="165"/>
  </r>
  <r>
    <s v="CUST4573"/>
    <s v="Kathryn"/>
    <s v="Cole"/>
    <x v="2"/>
    <s v="Teenagers"/>
    <d v="2022-04-22T00:00:00"/>
    <x v="3"/>
    <s v="PROD108"/>
    <s v="Fitbit Versa 3"/>
    <x v="0"/>
    <x v="2"/>
    <n v="229"/>
    <s v="ORD10178"/>
    <x v="163"/>
    <s v="Shipped"/>
    <x v="0"/>
    <x v="1"/>
    <x v="2"/>
    <s v="REV20178"/>
    <x v="166"/>
  </r>
  <r>
    <s v="CUST2946"/>
    <s v="Mathew"/>
    <s v="Austin"/>
    <x v="1"/>
    <s v="Teenagers"/>
    <d v="2021-04-25T00:00:00"/>
    <x v="0"/>
    <s v="PROD103"/>
    <s v="Levi's Jeans"/>
    <x v="1"/>
    <x v="2"/>
    <n v="59"/>
    <s v="ORD10179"/>
    <x v="164"/>
    <s v="Shipped"/>
    <x v="1"/>
    <x v="0"/>
    <x v="2"/>
    <s v="REV20179"/>
    <x v="167"/>
  </r>
  <r>
    <s v="CUST2644"/>
    <s v="April"/>
    <s v="Lee"/>
    <x v="1"/>
    <s v="Senior"/>
    <d v="2021-12-14T00:00:00"/>
    <x v="5"/>
    <s v="PROD113"/>
    <s v="Wilson Tennis Racket"/>
    <x v="4"/>
    <x v="1"/>
    <n v="149"/>
    <s v="ORD10180"/>
    <x v="165"/>
    <s v="Cancelled"/>
    <x v="1"/>
    <x v="3"/>
    <x v="4"/>
    <s v="REV20180"/>
    <x v="168"/>
  </r>
  <r>
    <s v="CUST3372"/>
    <s v="Troy"/>
    <s v="Perez"/>
    <x v="1"/>
    <s v="Teenagers"/>
    <d v="2023-03-03T00:00:00"/>
    <x v="9"/>
    <s v="PROD102"/>
    <s v="Sony Headphones"/>
    <x v="0"/>
    <x v="0"/>
    <n v="199"/>
    <s v="ORD10181"/>
    <x v="166"/>
    <s v="Returned"/>
    <x v="1"/>
    <x v="4"/>
    <x v="2"/>
    <s v="REV20181"/>
    <x v="169"/>
  </r>
  <r>
    <s v="CUST5534"/>
    <s v="Mary"/>
    <s v="Russell"/>
    <x v="2"/>
    <s v="Teenagers"/>
    <d v="2024-04-04T00:00:00"/>
    <x v="2"/>
    <s v="PROD109"/>
    <s v="Kindle Paperwhite"/>
    <x v="5"/>
    <x v="2"/>
    <n v="129"/>
    <s v="ORD10182"/>
    <x v="167"/>
    <s v="Returned"/>
    <x v="1"/>
    <x v="2"/>
    <x v="2"/>
    <s v="REV20182"/>
    <x v="170"/>
  </r>
  <r>
    <s v="CUST5286"/>
    <s v="Bridget"/>
    <s v="Bernard"/>
    <x v="2"/>
    <s v="Senior"/>
    <d v="2023-03-22T00:00:00"/>
    <x v="2"/>
    <s v="PROD108"/>
    <s v="Fitbit Versa 3"/>
    <x v="0"/>
    <x v="0"/>
    <n v="229"/>
    <s v="ORD10183"/>
    <x v="168"/>
    <s v="Delivered"/>
    <x v="1"/>
    <x v="4"/>
    <x v="2"/>
    <s v="REV20183"/>
    <x v="171"/>
  </r>
  <r>
    <s v="CUST4941"/>
    <s v="Janice"/>
    <s v="Ramos"/>
    <x v="2"/>
    <s v="Senior"/>
    <d v="2024-07-20T00:00:00"/>
    <x v="6"/>
    <s v="PROD104"/>
    <s v="Nike Air Max"/>
    <x v="1"/>
    <x v="1"/>
    <n v="120"/>
    <s v="ORD10184"/>
    <x v="169"/>
    <s v="Returned"/>
    <x v="1"/>
    <x v="4"/>
    <x v="1"/>
    <s v="REV20184"/>
    <x v="172"/>
  </r>
  <r>
    <s v="CUST5175"/>
    <s v="Karen"/>
    <s v="Johnson"/>
    <x v="0"/>
    <s v="Adults"/>
    <d v="2025-05-31T00:00:00"/>
    <x v="2"/>
    <s v="PROD106"/>
    <s v="Instant Pot"/>
    <x v="3"/>
    <x v="4"/>
    <n v="99"/>
    <s v="ORD10185"/>
    <x v="170"/>
    <s v="Delivered"/>
    <x v="0"/>
    <x v="4"/>
    <x v="0"/>
    <s v="REV20185"/>
    <x v="173"/>
  </r>
  <r>
    <s v="CUST2193"/>
    <s v="Nicholas"/>
    <s v="Castro"/>
    <x v="0"/>
    <s v="Teenagers"/>
    <d v="2025-08-02T00:00:00"/>
    <x v="5"/>
    <s v="PROD102"/>
    <s v="Sony Headphones"/>
    <x v="0"/>
    <x v="0"/>
    <n v="199"/>
    <s v="ORD10186"/>
    <x v="171"/>
    <s v="Pending"/>
    <x v="1"/>
    <x v="4"/>
    <x v="4"/>
    <s v="REV20186"/>
    <x v="174"/>
  </r>
  <r>
    <s v="CUST2784"/>
    <s v="Sierra"/>
    <s v="Bennett"/>
    <x v="1"/>
    <s v="Senior"/>
    <d v="2022-11-04T00:00:00"/>
    <x v="6"/>
    <s v="PROD112"/>
    <s v="Barbie Dreamhouse"/>
    <x v="2"/>
    <x v="2"/>
    <n v="199"/>
    <s v="ORD10187"/>
    <x v="31"/>
    <s v="Delivered"/>
    <x v="2"/>
    <x v="4"/>
    <x v="3"/>
    <s v="REV20187"/>
    <x v="175"/>
  </r>
  <r>
    <s v="CUST3466"/>
    <s v="Candice"/>
    <s v="Oconnor"/>
    <x v="2"/>
    <s v="Adults"/>
    <d v="2023-01-23T00:00:00"/>
    <x v="5"/>
    <s v="PROD101"/>
    <s v="Samsung Galaxy S23"/>
    <x v="0"/>
    <x v="3"/>
    <n v="899"/>
    <s v="ORD10188"/>
    <x v="172"/>
    <s v="Delivered"/>
    <x v="1"/>
    <x v="4"/>
    <x v="3"/>
    <s v="REV20188"/>
    <x v="176"/>
  </r>
  <r>
    <s v="CUST4591"/>
    <s v="Phillip"/>
    <s v="Collins"/>
    <x v="0"/>
    <s v="Senior"/>
    <d v="2021-08-06T00:00:00"/>
    <x v="6"/>
    <s v="PROD109"/>
    <s v="Kindle Paperwhite"/>
    <x v="5"/>
    <x v="1"/>
    <n v="129"/>
    <s v="ORD10189"/>
    <x v="173"/>
    <s v="Cancelled"/>
    <x v="1"/>
    <x v="4"/>
    <x v="2"/>
    <s v="REV20189"/>
    <x v="177"/>
  </r>
  <r>
    <s v="CUST3835"/>
    <s v="Kevin"/>
    <s v="Lyons"/>
    <x v="1"/>
    <s v="Adults"/>
    <d v="2024-10-14T00:00:00"/>
    <x v="4"/>
    <s v="PROD113"/>
    <s v="Wilson Tennis Racket"/>
    <x v="4"/>
    <x v="4"/>
    <n v="149"/>
    <s v="ORD10190"/>
    <x v="174"/>
    <s v="Shipped"/>
    <x v="1"/>
    <x v="4"/>
    <x v="4"/>
    <s v="REV20190"/>
    <x v="178"/>
  </r>
  <r>
    <s v="CUST2840"/>
    <s v="Cody"/>
    <s v="Cordova"/>
    <x v="2"/>
    <s v="Teenagers"/>
    <d v="2021-11-26T00:00:00"/>
    <x v="1"/>
    <s v="PROD105"/>
    <s v="Adidas Running Shoes"/>
    <x v="1"/>
    <x v="4"/>
    <n v="110"/>
    <s v="ORD10191"/>
    <x v="175"/>
    <s v="Returned"/>
    <x v="2"/>
    <x v="1"/>
    <x v="0"/>
    <s v="REV20191"/>
    <x v="179"/>
  </r>
  <r>
    <s v="CUST4438"/>
    <s v="Richard"/>
    <s v="Perry"/>
    <x v="2"/>
    <s v="Teenagers"/>
    <d v="2022-06-01T00:00:00"/>
    <x v="3"/>
    <s v="PROD102"/>
    <s v="Sony Headphones"/>
    <x v="0"/>
    <x v="4"/>
    <n v="199"/>
    <s v="ORD10192"/>
    <x v="176"/>
    <s v="Pending"/>
    <x v="0"/>
    <x v="0"/>
    <x v="1"/>
    <s v="REV20192"/>
    <x v="180"/>
  </r>
  <r>
    <s v="CUST4442"/>
    <s v="Jessica"/>
    <s v="Johnson"/>
    <x v="0"/>
    <s v="Senior"/>
    <d v="2020-11-07T00:00:00"/>
    <x v="0"/>
    <s v="PROD100"/>
    <s v="iPhone 14"/>
    <x v="0"/>
    <x v="4"/>
    <n v="999"/>
    <s v="ORD10193"/>
    <x v="177"/>
    <s v="Pending"/>
    <x v="1"/>
    <x v="1"/>
    <x v="2"/>
    <s v="REV20193"/>
    <x v="181"/>
  </r>
  <r>
    <s v="CUST2982"/>
    <s v="Amanda"/>
    <s v="Williams"/>
    <x v="2"/>
    <s v="Adults"/>
    <d v="2022-05-17T00:00:00"/>
    <x v="6"/>
    <s v="PROD111"/>
    <s v="Lego Star Wars Set"/>
    <x v="2"/>
    <x v="0"/>
    <n v="59"/>
    <s v="ORD10194"/>
    <x v="178"/>
    <s v="Returned"/>
    <x v="0"/>
    <x v="1"/>
    <x v="3"/>
    <s v="REV20194"/>
    <x v="182"/>
  </r>
  <r>
    <s v="CUST1710"/>
    <s v="Stephanie"/>
    <s v="Villarreal"/>
    <x v="1"/>
    <s v="Adults"/>
    <d v="2023-07-14T00:00:00"/>
    <x v="9"/>
    <s v="PROD105"/>
    <s v="Adidas Running Shoes"/>
    <x v="1"/>
    <x v="2"/>
    <n v="110"/>
    <s v="ORD10195"/>
    <x v="179"/>
    <s v="Shipped"/>
    <x v="2"/>
    <x v="1"/>
    <x v="3"/>
    <s v="REV20195"/>
    <x v="183"/>
  </r>
  <r>
    <s v="CUST4662"/>
    <s v="Jeanette"/>
    <s v="Jenkins"/>
    <x v="2"/>
    <s v="Adults"/>
    <d v="2024-07-27T00:00:00"/>
    <x v="7"/>
    <s v="PROD112"/>
    <s v="Barbie Dreamhouse"/>
    <x v="2"/>
    <x v="4"/>
    <n v="199"/>
    <s v="ORD10196"/>
    <x v="180"/>
    <s v="Returned"/>
    <x v="2"/>
    <x v="4"/>
    <x v="1"/>
    <s v="REV20196"/>
    <x v="184"/>
  </r>
  <r>
    <s v="CUST5602"/>
    <s v="Amanda"/>
    <s v="Gonzales"/>
    <x v="2"/>
    <s v="Adults"/>
    <d v="2023-03-17T00:00:00"/>
    <x v="0"/>
    <s v="PROD113"/>
    <s v="Wilson Tennis Racket"/>
    <x v="4"/>
    <x v="2"/>
    <n v="149"/>
    <s v="ORD10197"/>
    <x v="181"/>
    <s v="Cancelled"/>
    <x v="2"/>
    <x v="0"/>
    <x v="3"/>
    <s v="REV20197"/>
    <x v="185"/>
  </r>
  <r>
    <s v="CUST5363"/>
    <s v="Blake"/>
    <s v="Clay"/>
    <x v="2"/>
    <s v="Adults"/>
    <d v="2022-09-02T00:00:00"/>
    <x v="7"/>
    <s v="PROD104"/>
    <s v="Nike Air Max"/>
    <x v="1"/>
    <x v="4"/>
    <n v="120"/>
    <s v="ORD10198"/>
    <x v="182"/>
    <s v="Shipped"/>
    <x v="2"/>
    <x v="0"/>
    <x v="1"/>
    <s v="REV20198"/>
    <x v="186"/>
  </r>
  <r>
    <s v="CUST5530"/>
    <s v="Paul"/>
    <s v="Bennett"/>
    <x v="2"/>
    <s v="Senior"/>
    <d v="2024-12-29T00:00:00"/>
    <x v="4"/>
    <s v="PROD103"/>
    <s v="Levi's Jeans"/>
    <x v="1"/>
    <x v="1"/>
    <n v="59"/>
    <s v="ORD10199"/>
    <x v="183"/>
    <s v="Delivered"/>
    <x v="0"/>
    <x v="0"/>
    <x v="1"/>
    <s v="REV20199"/>
    <x v="187"/>
  </r>
  <r>
    <s v="CUST5616"/>
    <s v="Sara"/>
    <s v="Krause"/>
    <x v="2"/>
    <s v="Senior"/>
    <d v="2022-06-30T00:00:00"/>
    <x v="3"/>
    <s v="PROD107"/>
    <s v="Dyson Vacuum"/>
    <x v="3"/>
    <x v="2"/>
    <n v="399"/>
    <s v="ORD10200"/>
    <x v="184"/>
    <s v="Returned"/>
    <x v="0"/>
    <x v="0"/>
    <x v="3"/>
    <s v="REV20200"/>
    <x v="188"/>
  </r>
  <r>
    <s v="CUST4600"/>
    <s v="Michael"/>
    <s v="Matthews"/>
    <x v="2"/>
    <s v="Senior"/>
    <d v="2022-04-23T00:00:00"/>
    <x v="5"/>
    <s v="PROD106"/>
    <s v="Instant Pot"/>
    <x v="3"/>
    <x v="4"/>
    <n v="99"/>
    <s v="ORD10201"/>
    <x v="185"/>
    <s v="Returned"/>
    <x v="0"/>
    <x v="2"/>
    <x v="3"/>
    <s v="REV20201"/>
    <x v="189"/>
  </r>
  <r>
    <s v="CUST3934"/>
    <s v="Karen"/>
    <s v="Gaines"/>
    <x v="0"/>
    <s v="Teenagers"/>
    <d v="2024-04-17T00:00:00"/>
    <x v="1"/>
    <s v="PROD107"/>
    <s v="Dyson Vacuum"/>
    <x v="3"/>
    <x v="0"/>
    <n v="399"/>
    <s v="ORD10202"/>
    <x v="186"/>
    <s v="Cancelled"/>
    <x v="0"/>
    <x v="0"/>
    <x v="4"/>
    <s v="REV20202"/>
    <x v="190"/>
  </r>
  <r>
    <s v="CUST4591"/>
    <s v="Phillip"/>
    <s v="Collins"/>
    <x v="0"/>
    <s v="Senior"/>
    <d v="2021-08-06T00:00:00"/>
    <x v="6"/>
    <s v="PROD100"/>
    <s v="iPhone 14"/>
    <x v="0"/>
    <x v="2"/>
    <n v="999"/>
    <s v="ORD10203"/>
    <x v="187"/>
    <s v="Delivered"/>
    <x v="1"/>
    <x v="0"/>
    <x v="0"/>
    <s v="REV20203"/>
    <x v="191"/>
  </r>
  <r>
    <s v="CUST3190"/>
    <s v="Lisa"/>
    <s v="Chambers"/>
    <x v="2"/>
    <s v="Teenagers"/>
    <d v="2023-08-04T00:00:00"/>
    <x v="8"/>
    <s v="PROD108"/>
    <s v="Fitbit Versa 3"/>
    <x v="0"/>
    <x v="2"/>
    <n v="229"/>
    <s v="ORD10204"/>
    <x v="188"/>
    <s v="Shipped"/>
    <x v="0"/>
    <x v="0"/>
    <x v="0"/>
    <s v="REV20204"/>
    <x v="192"/>
  </r>
  <r>
    <s v="CUST3490"/>
    <s v="Daniel"/>
    <s v="Robbins"/>
    <x v="0"/>
    <s v="Senior"/>
    <d v="2021-11-08T00:00:00"/>
    <x v="5"/>
    <s v="PROD111"/>
    <s v="Lego Star Wars Set"/>
    <x v="2"/>
    <x v="3"/>
    <n v="59"/>
    <s v="ORD10205"/>
    <x v="189"/>
    <s v="Delivered"/>
    <x v="2"/>
    <x v="0"/>
    <x v="2"/>
    <s v="REV20205"/>
    <x v="193"/>
  </r>
  <r>
    <s v="CUST1558"/>
    <s v="Zoe"/>
    <s v="Davis"/>
    <x v="2"/>
    <s v="Adults"/>
    <d v="2022-06-05T00:00:00"/>
    <x v="9"/>
    <s v="PROD102"/>
    <s v="Sony Headphones"/>
    <x v="0"/>
    <x v="3"/>
    <n v="199"/>
    <s v="ORD10206"/>
    <x v="182"/>
    <s v="Returned"/>
    <x v="1"/>
    <x v="1"/>
    <x v="2"/>
    <s v="REV20206"/>
    <x v="88"/>
  </r>
  <r>
    <s v="CUST5416"/>
    <s v="Mark"/>
    <s v="Lopez"/>
    <x v="0"/>
    <s v="Adults"/>
    <d v="2022-02-16T00:00:00"/>
    <x v="3"/>
    <s v="PROD101"/>
    <s v="Samsung Galaxy S23"/>
    <x v="0"/>
    <x v="0"/>
    <n v="899"/>
    <s v="ORD10207"/>
    <x v="190"/>
    <s v="Delivered"/>
    <x v="2"/>
    <x v="4"/>
    <x v="3"/>
    <s v="REV20207"/>
    <x v="194"/>
  </r>
  <r>
    <s v="CUST2812"/>
    <s v="James"/>
    <s v="Herring"/>
    <x v="1"/>
    <s v="Senior"/>
    <d v="2022-12-15T00:00:00"/>
    <x v="4"/>
    <s v="PROD111"/>
    <s v="Lego Star Wars Set"/>
    <x v="2"/>
    <x v="2"/>
    <n v="59"/>
    <s v="ORD10208"/>
    <x v="191"/>
    <s v="Shipped"/>
    <x v="1"/>
    <x v="2"/>
    <x v="2"/>
    <s v="REV20208"/>
    <x v="195"/>
  </r>
  <r>
    <s v="CUST3492"/>
    <s v="Martin"/>
    <s v="Smith"/>
    <x v="2"/>
    <s v="Teenagers"/>
    <d v="2024-09-19T00:00:00"/>
    <x v="1"/>
    <s v="PROD114"/>
    <s v="Yoga Mat"/>
    <x v="4"/>
    <x v="2"/>
    <n v="25"/>
    <s v="ORD10209"/>
    <x v="99"/>
    <s v="Cancelled"/>
    <x v="0"/>
    <x v="2"/>
    <x v="2"/>
    <s v="REV20209"/>
    <x v="196"/>
  </r>
  <r>
    <s v="CUST2367"/>
    <s v="Cole"/>
    <s v="Lee"/>
    <x v="2"/>
    <s v="Teenagers"/>
    <d v="2024-09-25T00:00:00"/>
    <x v="7"/>
    <s v="PROD109"/>
    <s v="Kindle Paperwhite"/>
    <x v="5"/>
    <x v="3"/>
    <n v="129"/>
    <s v="ORD10210"/>
    <x v="192"/>
    <s v="Cancelled"/>
    <x v="1"/>
    <x v="4"/>
    <x v="2"/>
    <s v="REV20210"/>
    <x v="197"/>
  </r>
  <r>
    <s v="CUST2702"/>
    <s v="Dawn"/>
    <s v="Carter"/>
    <x v="2"/>
    <s v="Senior"/>
    <d v="2021-07-31T00:00:00"/>
    <x v="6"/>
    <s v="PROD100"/>
    <s v="iPhone 14"/>
    <x v="0"/>
    <x v="3"/>
    <n v="999"/>
    <s v="ORD10211"/>
    <x v="193"/>
    <s v="Delivered"/>
    <x v="0"/>
    <x v="4"/>
    <x v="0"/>
    <s v="REV20211"/>
    <x v="21"/>
  </r>
  <r>
    <s v="CUST5639"/>
    <s v="Bruce"/>
    <s v="Castillo"/>
    <x v="1"/>
    <s v="Senior"/>
    <d v="2024-02-11T00:00:00"/>
    <x v="4"/>
    <s v="PROD109"/>
    <s v="Kindle Paperwhite"/>
    <x v="5"/>
    <x v="3"/>
    <n v="129"/>
    <s v="ORD10212"/>
    <x v="194"/>
    <s v="Shipped"/>
    <x v="2"/>
    <x v="1"/>
    <x v="3"/>
    <s v="REV20212"/>
    <x v="198"/>
  </r>
  <r>
    <s v="CUST4161"/>
    <s v="Holly"/>
    <s v="Ramos"/>
    <x v="1"/>
    <s v="Senior"/>
    <d v="2023-09-03T00:00:00"/>
    <x v="8"/>
    <s v="PROD109"/>
    <s v="Kindle Paperwhite"/>
    <x v="5"/>
    <x v="1"/>
    <n v="129"/>
    <s v="ORD10213"/>
    <x v="195"/>
    <s v="Pending"/>
    <x v="2"/>
    <x v="2"/>
    <x v="4"/>
    <s v="REV20213"/>
    <x v="22"/>
  </r>
  <r>
    <s v="CUST5048"/>
    <s v="Cynthia"/>
    <s v="Clark"/>
    <x v="2"/>
    <s v="Adults"/>
    <d v="2024-11-16T00:00:00"/>
    <x v="8"/>
    <s v="PROD112"/>
    <s v="Barbie Dreamhouse"/>
    <x v="2"/>
    <x v="3"/>
    <n v="199"/>
    <s v="ORD10214"/>
    <x v="196"/>
    <s v="Returned"/>
    <x v="1"/>
    <x v="4"/>
    <x v="3"/>
    <s v="REV20214"/>
    <x v="199"/>
  </r>
  <r>
    <s v="CUST1907"/>
    <s v="Ralph"/>
    <s v="Stevens"/>
    <x v="1"/>
    <s v="Senior"/>
    <d v="2025-03-21T00:00:00"/>
    <x v="8"/>
    <s v="PROD103"/>
    <s v="Levi's Jeans"/>
    <x v="1"/>
    <x v="3"/>
    <n v="59"/>
    <s v="ORD10215"/>
    <x v="197"/>
    <s v="Cancelled"/>
    <x v="1"/>
    <x v="2"/>
    <x v="3"/>
    <s v="REV20215"/>
    <x v="200"/>
  </r>
  <r>
    <s v="CUST3149"/>
    <s v="Christopher"/>
    <s v="Smith"/>
    <x v="0"/>
    <s v="Teenagers"/>
    <d v="2024-05-31T00:00:00"/>
    <x v="2"/>
    <s v="PROD103"/>
    <s v="Levi's Jeans"/>
    <x v="1"/>
    <x v="3"/>
    <n v="59"/>
    <s v="ORD10216"/>
    <x v="198"/>
    <s v="Returned"/>
    <x v="0"/>
    <x v="3"/>
    <x v="4"/>
    <s v="REV20216"/>
    <x v="201"/>
  </r>
  <r>
    <s v="CUST4951"/>
    <s v="Brian"/>
    <s v="Guzman"/>
    <x v="1"/>
    <s v="Teenagers"/>
    <d v="2025-01-24T00:00:00"/>
    <x v="6"/>
    <s v="PROD113"/>
    <s v="Wilson Tennis Racket"/>
    <x v="4"/>
    <x v="3"/>
    <n v="149"/>
    <s v="ORD10217"/>
    <x v="199"/>
    <s v="Shipped"/>
    <x v="2"/>
    <x v="4"/>
    <x v="1"/>
    <s v="REV20217"/>
    <x v="202"/>
  </r>
  <r>
    <s v="CUST3317"/>
    <s v="Ashley"/>
    <s v="Bridges"/>
    <x v="1"/>
    <s v="Adults"/>
    <d v="2022-12-11T00:00:00"/>
    <x v="1"/>
    <s v="PROD108"/>
    <s v="Fitbit Versa 3"/>
    <x v="0"/>
    <x v="1"/>
    <n v="229"/>
    <s v="ORD10218"/>
    <x v="200"/>
    <s v="Pending"/>
    <x v="1"/>
    <x v="4"/>
    <x v="3"/>
    <s v="REV20218"/>
    <x v="203"/>
  </r>
  <r>
    <s v="CUST1776"/>
    <s v="Darlene"/>
    <s v="Galvan"/>
    <x v="1"/>
    <s v="Senior"/>
    <d v="2022-02-22T00:00:00"/>
    <x v="9"/>
    <s v="PROD109"/>
    <s v="Kindle Paperwhite"/>
    <x v="5"/>
    <x v="2"/>
    <n v="129"/>
    <s v="ORD10219"/>
    <x v="201"/>
    <s v="Returned"/>
    <x v="2"/>
    <x v="3"/>
    <x v="1"/>
    <s v="REV20219"/>
    <x v="204"/>
  </r>
  <r>
    <s v="CUST2634"/>
    <s v="Stephanie"/>
    <s v="Martinez"/>
    <x v="0"/>
    <s v="Adults"/>
    <d v="2023-11-10T00:00:00"/>
    <x v="2"/>
    <s v="PROD104"/>
    <s v="Nike Air Max"/>
    <x v="1"/>
    <x v="0"/>
    <n v="120"/>
    <s v="ORD10220"/>
    <x v="118"/>
    <s v="Returned"/>
    <x v="1"/>
    <x v="1"/>
    <x v="1"/>
    <s v="REV20220"/>
    <x v="14"/>
  </r>
  <r>
    <s v="CUST2081"/>
    <s v="Kathleen"/>
    <s v="Heath"/>
    <x v="0"/>
    <s v="Teenagers"/>
    <d v="2023-04-10T00:00:00"/>
    <x v="9"/>
    <s v="PROD111"/>
    <s v="Lego Star Wars Set"/>
    <x v="2"/>
    <x v="1"/>
    <n v="59"/>
    <s v="ORD10221"/>
    <x v="202"/>
    <s v="Cancelled"/>
    <x v="0"/>
    <x v="0"/>
    <x v="3"/>
    <s v="REV20221"/>
    <x v="205"/>
  </r>
  <r>
    <s v="CUST1379"/>
    <s v="Christian"/>
    <s v="Jackson"/>
    <x v="2"/>
    <s v="Teenagers"/>
    <d v="2024-01-11T00:00:00"/>
    <x v="7"/>
    <s v="PROD104"/>
    <s v="Nike Air Max"/>
    <x v="1"/>
    <x v="4"/>
    <n v="120"/>
    <s v="ORD10222"/>
    <x v="150"/>
    <s v="Pending"/>
    <x v="0"/>
    <x v="1"/>
    <x v="0"/>
    <s v="REV20222"/>
    <x v="206"/>
  </r>
  <r>
    <s v="CUST5727"/>
    <s v="Kristen"/>
    <s v="Medina"/>
    <x v="1"/>
    <s v="Senior"/>
    <d v="2025-02-08T00:00:00"/>
    <x v="5"/>
    <s v="PROD109"/>
    <s v="Kindle Paperwhite"/>
    <x v="5"/>
    <x v="0"/>
    <n v="129"/>
    <s v="ORD10223"/>
    <x v="203"/>
    <s v="Delivered"/>
    <x v="2"/>
    <x v="3"/>
    <x v="1"/>
    <s v="REV20223"/>
    <x v="207"/>
  </r>
  <r>
    <s v="CUST1654"/>
    <s v="Brittany"/>
    <s v="Carter"/>
    <x v="0"/>
    <s v="Senior"/>
    <d v="2023-06-02T00:00:00"/>
    <x v="0"/>
    <s v="PROD113"/>
    <s v="Wilson Tennis Racket"/>
    <x v="4"/>
    <x v="3"/>
    <n v="149"/>
    <s v="ORD10224"/>
    <x v="204"/>
    <s v="Delivered"/>
    <x v="1"/>
    <x v="2"/>
    <x v="0"/>
    <s v="REV20224"/>
    <x v="56"/>
  </r>
  <r>
    <s v="CUST5054"/>
    <s v="Brian"/>
    <s v="Mann"/>
    <x v="0"/>
    <s v="Adults"/>
    <d v="2025-03-13T00:00:00"/>
    <x v="1"/>
    <s v="PROD106"/>
    <s v="Instant Pot"/>
    <x v="3"/>
    <x v="0"/>
    <n v="99"/>
    <s v="ORD10225"/>
    <x v="205"/>
    <s v="Returned"/>
    <x v="1"/>
    <x v="0"/>
    <x v="3"/>
    <s v="REV20225"/>
    <x v="208"/>
  </r>
  <r>
    <s v="CUST2263"/>
    <s v="Chloe"/>
    <s v="Hunt"/>
    <x v="0"/>
    <s v="Senior"/>
    <d v="2024-11-20T00:00:00"/>
    <x v="1"/>
    <s v="PROD110"/>
    <s v="Harry Potter Box Set"/>
    <x v="5"/>
    <x v="0"/>
    <n v="80"/>
    <s v="ORD10226"/>
    <x v="206"/>
    <s v="Shipped"/>
    <x v="2"/>
    <x v="1"/>
    <x v="2"/>
    <s v="REV20226"/>
    <x v="209"/>
  </r>
  <r>
    <s v="CUST5922"/>
    <s v="Scott"/>
    <s v="Mills"/>
    <x v="0"/>
    <s v="Teenagers"/>
    <d v="2021-02-26T00:00:00"/>
    <x v="4"/>
    <s v="PROD106"/>
    <s v="Instant Pot"/>
    <x v="3"/>
    <x v="1"/>
    <n v="99"/>
    <s v="ORD10227"/>
    <x v="207"/>
    <s v="Delivered"/>
    <x v="1"/>
    <x v="3"/>
    <x v="4"/>
    <s v="REV20227"/>
    <x v="210"/>
  </r>
  <r>
    <s v="CUST5769"/>
    <s v="Donna"/>
    <s v="Jenkins"/>
    <x v="1"/>
    <s v="Teenagers"/>
    <d v="2021-12-01T00:00:00"/>
    <x v="8"/>
    <s v="PROD113"/>
    <s v="Wilson Tennis Racket"/>
    <x v="4"/>
    <x v="3"/>
    <n v="149"/>
    <s v="ORD10228"/>
    <x v="208"/>
    <s v="Returned"/>
    <x v="1"/>
    <x v="0"/>
    <x v="3"/>
    <s v="REV20228"/>
    <x v="211"/>
  </r>
  <r>
    <s v="CUST1948"/>
    <s v="Erika"/>
    <s v="Snyder"/>
    <x v="0"/>
    <s v="Teenagers"/>
    <d v="2024-04-11T00:00:00"/>
    <x v="0"/>
    <s v="PROD105"/>
    <s v="Adidas Running Shoes"/>
    <x v="1"/>
    <x v="2"/>
    <n v="110"/>
    <s v="ORD10229"/>
    <x v="172"/>
    <s v="Pending"/>
    <x v="0"/>
    <x v="2"/>
    <x v="1"/>
    <s v="REV20229"/>
    <x v="212"/>
  </r>
  <r>
    <s v="CUST3153"/>
    <s v="Catherine"/>
    <s v="Golden"/>
    <x v="2"/>
    <s v="Teenagers"/>
    <d v="2021-05-04T00:00:00"/>
    <x v="6"/>
    <s v="PROD113"/>
    <s v="Wilson Tennis Racket"/>
    <x v="4"/>
    <x v="1"/>
    <n v="149"/>
    <s v="ORD10230"/>
    <x v="209"/>
    <s v="Returned"/>
    <x v="0"/>
    <x v="4"/>
    <x v="0"/>
    <s v="REV20230"/>
    <x v="213"/>
  </r>
  <r>
    <s v="CUST2188"/>
    <s v="Matthew"/>
    <s v="Davis"/>
    <x v="1"/>
    <s v="Senior"/>
    <d v="2024-03-19T00:00:00"/>
    <x v="4"/>
    <s v="PROD101"/>
    <s v="Samsung Galaxy S23"/>
    <x v="0"/>
    <x v="3"/>
    <n v="899"/>
    <s v="ORD10231"/>
    <x v="210"/>
    <s v="Delivered"/>
    <x v="0"/>
    <x v="2"/>
    <x v="3"/>
    <s v="REV20231"/>
    <x v="214"/>
  </r>
  <r>
    <s v="CUST2162"/>
    <s v="Robert"/>
    <s v="Ross"/>
    <x v="1"/>
    <s v="Adults"/>
    <d v="2023-06-30T00:00:00"/>
    <x v="2"/>
    <s v="PROD111"/>
    <s v="Lego Star Wars Set"/>
    <x v="2"/>
    <x v="3"/>
    <n v="59"/>
    <s v="ORD10232"/>
    <x v="211"/>
    <s v="Delivered"/>
    <x v="0"/>
    <x v="3"/>
    <x v="2"/>
    <s v="REV20232"/>
    <x v="215"/>
  </r>
  <r>
    <s v="CUST3181"/>
    <s v="Tamara"/>
    <s v="Willis"/>
    <x v="2"/>
    <s v="Teenagers"/>
    <d v="2023-03-12T00:00:00"/>
    <x v="4"/>
    <s v="PROD106"/>
    <s v="Instant Pot"/>
    <x v="3"/>
    <x v="4"/>
    <n v="99"/>
    <s v="ORD10233"/>
    <x v="212"/>
    <s v="Pending"/>
    <x v="1"/>
    <x v="0"/>
    <x v="3"/>
    <s v="REV20233"/>
    <x v="138"/>
  </r>
  <r>
    <s v="CUST1011"/>
    <s v="Hannah"/>
    <s v="Santos"/>
    <x v="0"/>
    <s v="Adults"/>
    <d v="2024-01-26T00:00:00"/>
    <x v="8"/>
    <s v="PROD104"/>
    <s v="Nike Air Max"/>
    <x v="1"/>
    <x v="3"/>
    <n v="120"/>
    <s v="ORD10234"/>
    <x v="213"/>
    <s v="Delivered"/>
    <x v="0"/>
    <x v="4"/>
    <x v="0"/>
    <s v="REV20234"/>
    <x v="216"/>
  </r>
  <r>
    <s v="CUST1587"/>
    <s v="Michael"/>
    <s v="Savage"/>
    <x v="0"/>
    <s v="Teenagers"/>
    <d v="2023-10-16T00:00:00"/>
    <x v="3"/>
    <s v="PROD104"/>
    <s v="Nike Air Max"/>
    <x v="1"/>
    <x v="4"/>
    <n v="120"/>
    <s v="ORD10235"/>
    <x v="214"/>
    <s v="Cancelled"/>
    <x v="0"/>
    <x v="3"/>
    <x v="3"/>
    <s v="REV20235"/>
    <x v="217"/>
  </r>
  <r>
    <s v="CUST3656"/>
    <s v="Mark"/>
    <s v="Ramsey"/>
    <x v="1"/>
    <s v="Adults"/>
    <d v="2020-12-27T00:00:00"/>
    <x v="7"/>
    <s v="PROD102"/>
    <s v="Sony Headphones"/>
    <x v="0"/>
    <x v="1"/>
    <n v="199"/>
    <s v="ORD10236"/>
    <x v="215"/>
    <s v="Shipped"/>
    <x v="0"/>
    <x v="0"/>
    <x v="4"/>
    <s v="REV20236"/>
    <x v="218"/>
  </r>
  <r>
    <s v="CUST1366"/>
    <s v="Robert"/>
    <s v="Cunningham"/>
    <x v="2"/>
    <s v="Senior"/>
    <d v="2022-06-30T00:00:00"/>
    <x v="9"/>
    <s v="PROD104"/>
    <s v="Nike Air Max"/>
    <x v="1"/>
    <x v="4"/>
    <n v="120"/>
    <s v="ORD10237"/>
    <x v="216"/>
    <s v="Delivered"/>
    <x v="1"/>
    <x v="3"/>
    <x v="0"/>
    <s v="REV20237"/>
    <x v="200"/>
  </r>
  <r>
    <s v="CUST2406"/>
    <s v="Carol"/>
    <s v="Johnson"/>
    <x v="2"/>
    <s v="Senior"/>
    <d v="2024-04-27T00:00:00"/>
    <x v="3"/>
    <s v="PROD108"/>
    <s v="Fitbit Versa 3"/>
    <x v="0"/>
    <x v="0"/>
    <n v="229"/>
    <s v="ORD10238"/>
    <x v="217"/>
    <s v="Returned"/>
    <x v="1"/>
    <x v="1"/>
    <x v="2"/>
    <s v="REV20238"/>
    <x v="219"/>
  </r>
  <r>
    <s v="CUST2944"/>
    <s v="Cristina"/>
    <s v="Clark"/>
    <x v="0"/>
    <s v="Senior"/>
    <d v="2024-03-30T00:00:00"/>
    <x v="0"/>
    <s v="PROD113"/>
    <s v="Wilson Tennis Racket"/>
    <x v="4"/>
    <x v="4"/>
    <n v="149"/>
    <s v="ORD10239"/>
    <x v="133"/>
    <s v="Pending"/>
    <x v="0"/>
    <x v="4"/>
    <x v="4"/>
    <s v="REV20239"/>
    <x v="220"/>
  </r>
  <r>
    <s v="CUST2640"/>
    <s v="Gabrielle"/>
    <s v="Lynn"/>
    <x v="2"/>
    <s v="Adults"/>
    <d v="2021-12-03T00:00:00"/>
    <x v="2"/>
    <s v="PROD100"/>
    <s v="iPhone 14"/>
    <x v="0"/>
    <x v="3"/>
    <n v="999"/>
    <s v="ORD10240"/>
    <x v="218"/>
    <s v="Delivered"/>
    <x v="1"/>
    <x v="4"/>
    <x v="3"/>
    <s v="REV20240"/>
    <x v="221"/>
  </r>
  <r>
    <s v="CUST5457"/>
    <s v="Barry"/>
    <s v="Weaver"/>
    <x v="0"/>
    <s v="Senior"/>
    <d v="2023-02-25T00:00:00"/>
    <x v="1"/>
    <s v="PROD102"/>
    <s v="Sony Headphones"/>
    <x v="0"/>
    <x v="3"/>
    <n v="199"/>
    <s v="ORD10241"/>
    <x v="219"/>
    <s v="Delivered"/>
    <x v="0"/>
    <x v="4"/>
    <x v="2"/>
    <s v="REV20241"/>
    <x v="204"/>
  </r>
  <r>
    <s v="CUST1395"/>
    <s v="Christine"/>
    <s v="Flores"/>
    <x v="1"/>
    <s v="Teenagers"/>
    <d v="2023-01-16T00:00:00"/>
    <x v="3"/>
    <s v="PROD107"/>
    <s v="Dyson Vacuum"/>
    <x v="3"/>
    <x v="4"/>
    <n v="399"/>
    <s v="ORD10242"/>
    <x v="220"/>
    <s v="Returned"/>
    <x v="0"/>
    <x v="0"/>
    <x v="4"/>
    <s v="REV20242"/>
    <x v="222"/>
  </r>
  <r>
    <s v="CUST5595"/>
    <s v="Christian"/>
    <s v="Fritz"/>
    <x v="1"/>
    <s v="Senior"/>
    <d v="2022-06-18T00:00:00"/>
    <x v="8"/>
    <s v="PROD101"/>
    <s v="Samsung Galaxy S23"/>
    <x v="0"/>
    <x v="1"/>
    <n v="899"/>
    <s v="ORD10243"/>
    <x v="221"/>
    <s v="Cancelled"/>
    <x v="2"/>
    <x v="2"/>
    <x v="4"/>
    <s v="REV20243"/>
    <x v="223"/>
  </r>
  <r>
    <s v="CUST2500"/>
    <s v="Karen"/>
    <s v="Mills"/>
    <x v="2"/>
    <s v="Adults"/>
    <d v="2022-09-24T00:00:00"/>
    <x v="0"/>
    <s v="PROD102"/>
    <s v="Sony Headphones"/>
    <x v="0"/>
    <x v="0"/>
    <n v="199"/>
    <s v="ORD10244"/>
    <x v="76"/>
    <s v="Returned"/>
    <x v="1"/>
    <x v="4"/>
    <x v="4"/>
    <s v="REV20244"/>
    <x v="224"/>
  </r>
  <r>
    <s v="CUST3649"/>
    <s v="Sheila"/>
    <s v="Tran"/>
    <x v="0"/>
    <s v="Teenagers"/>
    <d v="2022-08-30T00:00:00"/>
    <x v="4"/>
    <s v="PROD101"/>
    <s v="Samsung Galaxy S23"/>
    <x v="0"/>
    <x v="1"/>
    <n v="899"/>
    <s v="ORD10245"/>
    <x v="222"/>
    <s v="Returned"/>
    <x v="1"/>
    <x v="0"/>
    <x v="4"/>
    <s v="REV20245"/>
    <x v="225"/>
  </r>
  <r>
    <s v="CUST4988"/>
    <s v="Amber"/>
    <s v="Burch"/>
    <x v="2"/>
    <s v="Teenagers"/>
    <d v="2022-01-30T00:00:00"/>
    <x v="4"/>
    <s v="PROD105"/>
    <s v="Adidas Running Shoes"/>
    <x v="1"/>
    <x v="4"/>
    <n v="110"/>
    <s v="ORD10246"/>
    <x v="208"/>
    <s v="Shipped"/>
    <x v="1"/>
    <x v="4"/>
    <x v="4"/>
    <s v="REV20246"/>
    <x v="226"/>
  </r>
  <r>
    <s v="CUST5522"/>
    <s v="Ashley"/>
    <s v="Mcmahon"/>
    <x v="0"/>
    <s v="Teenagers"/>
    <d v="2024-07-31T00:00:00"/>
    <x v="0"/>
    <s v="PROD107"/>
    <s v="Dyson Vacuum"/>
    <x v="3"/>
    <x v="1"/>
    <n v="399"/>
    <s v="ORD10247"/>
    <x v="223"/>
    <s v="Delivered"/>
    <x v="2"/>
    <x v="2"/>
    <x v="0"/>
    <s v="REV20247"/>
    <x v="227"/>
  </r>
  <r>
    <s v="CUST3766"/>
    <s v="Christopher"/>
    <s v="Solomon"/>
    <x v="0"/>
    <s v="Teenagers"/>
    <d v="2021-04-06T00:00:00"/>
    <x v="3"/>
    <s v="PROD102"/>
    <s v="Sony Headphones"/>
    <x v="0"/>
    <x v="2"/>
    <n v="199"/>
    <s v="ORD10248"/>
    <x v="224"/>
    <s v="Delivered"/>
    <x v="0"/>
    <x v="1"/>
    <x v="4"/>
    <s v="REV20248"/>
    <x v="228"/>
  </r>
  <r>
    <s v="CUST2332"/>
    <s v="Cheryl"/>
    <s v="Walker"/>
    <x v="1"/>
    <s v="Adults"/>
    <d v="2020-09-13T00:00:00"/>
    <x v="0"/>
    <s v="PROD105"/>
    <s v="Adidas Running Shoes"/>
    <x v="1"/>
    <x v="4"/>
    <n v="110"/>
    <s v="ORD10249"/>
    <x v="225"/>
    <s v="Cancelled"/>
    <x v="0"/>
    <x v="1"/>
    <x v="1"/>
    <s v="REV20249"/>
    <x v="184"/>
  </r>
  <r>
    <s v="CUST5409"/>
    <s v="Teresa"/>
    <s v="Mitchell"/>
    <x v="1"/>
    <s v="Teenagers"/>
    <d v="2022-11-27T00:00:00"/>
    <x v="0"/>
    <s v="PROD101"/>
    <s v="Samsung Galaxy S23"/>
    <x v="0"/>
    <x v="2"/>
    <n v="899"/>
    <s v="ORD10250"/>
    <x v="226"/>
    <s v="Cancelled"/>
    <x v="0"/>
    <x v="4"/>
    <x v="0"/>
    <s v="REV20250"/>
    <x v="31"/>
  </r>
  <r>
    <s v="CUST1101"/>
    <s v="Alexander"/>
    <s v="Hahn"/>
    <x v="0"/>
    <s v="Adults"/>
    <d v="2023-05-08T00:00:00"/>
    <x v="6"/>
    <s v="PROD100"/>
    <s v="iPhone 14"/>
    <x v="0"/>
    <x v="3"/>
    <n v="999"/>
    <s v="ORD10251"/>
    <x v="227"/>
    <s v="Returned"/>
    <x v="1"/>
    <x v="3"/>
    <x v="3"/>
    <s v="REV20251"/>
    <x v="152"/>
  </r>
  <r>
    <s v="CUST4425"/>
    <s v="Sierra"/>
    <s v="Nicholson"/>
    <x v="0"/>
    <s v="Adults"/>
    <d v="2025-06-07T00:00:00"/>
    <x v="1"/>
    <s v="PROD106"/>
    <s v="Instant Pot"/>
    <x v="3"/>
    <x v="1"/>
    <n v="99"/>
    <s v="ORD10252"/>
    <x v="228"/>
    <s v="Delivered"/>
    <x v="1"/>
    <x v="2"/>
    <x v="2"/>
    <s v="REV20252"/>
    <x v="229"/>
  </r>
  <r>
    <s v="CUST4623"/>
    <s v="Kenneth"/>
    <s v="Santos"/>
    <x v="1"/>
    <s v="Teenagers"/>
    <d v="2025-06-04T00:00:00"/>
    <x v="3"/>
    <s v="PROD110"/>
    <s v="Harry Potter Box Set"/>
    <x v="5"/>
    <x v="3"/>
    <n v="80"/>
    <s v="ORD10253"/>
    <x v="229"/>
    <s v="Shipped"/>
    <x v="2"/>
    <x v="4"/>
    <x v="4"/>
    <s v="REV20253"/>
    <x v="151"/>
  </r>
  <r>
    <s v="CUST1872"/>
    <s v="Christopher"/>
    <s v="Wilson"/>
    <x v="0"/>
    <s v="Teenagers"/>
    <d v="2021-05-22T00:00:00"/>
    <x v="5"/>
    <s v="PROD114"/>
    <s v="Yoga Mat"/>
    <x v="4"/>
    <x v="3"/>
    <n v="25"/>
    <s v="ORD10254"/>
    <x v="230"/>
    <s v="Returned"/>
    <x v="0"/>
    <x v="0"/>
    <x v="4"/>
    <s v="REV20254"/>
    <x v="230"/>
  </r>
  <r>
    <s v="CUST3649"/>
    <s v="Sheila"/>
    <s v="Tran"/>
    <x v="0"/>
    <s v="Teenagers"/>
    <d v="2022-08-30T00:00:00"/>
    <x v="4"/>
    <s v="PROD114"/>
    <s v="Yoga Mat"/>
    <x v="4"/>
    <x v="3"/>
    <n v="25"/>
    <s v="ORD10255"/>
    <x v="231"/>
    <s v="Returned"/>
    <x v="2"/>
    <x v="0"/>
    <x v="3"/>
    <s v="REV20255"/>
    <x v="231"/>
  </r>
  <r>
    <s v="CUST1662"/>
    <s v="Robert"/>
    <s v="Pace"/>
    <x v="1"/>
    <s v="Senior"/>
    <d v="2020-12-27T00:00:00"/>
    <x v="3"/>
    <s v="PROD109"/>
    <s v="Kindle Paperwhite"/>
    <x v="5"/>
    <x v="1"/>
    <n v="129"/>
    <s v="ORD10256"/>
    <x v="232"/>
    <s v="Pending"/>
    <x v="1"/>
    <x v="3"/>
    <x v="3"/>
    <s v="REV20256"/>
    <x v="232"/>
  </r>
  <r>
    <s v="CUST2020"/>
    <s v="Lynn"/>
    <s v="Matthews"/>
    <x v="0"/>
    <s v="Teenagers"/>
    <d v="2025-06-06T00:00:00"/>
    <x v="5"/>
    <s v="PROD108"/>
    <s v="Fitbit Versa 3"/>
    <x v="0"/>
    <x v="4"/>
    <n v="229"/>
    <s v="ORD10257"/>
    <x v="198"/>
    <s v="Shipped"/>
    <x v="2"/>
    <x v="1"/>
    <x v="2"/>
    <s v="REV20257"/>
    <x v="126"/>
  </r>
  <r>
    <s v="CUST1954"/>
    <s v="Joshua"/>
    <s v="Smith"/>
    <x v="0"/>
    <s v="Senior"/>
    <d v="2024-10-12T00:00:00"/>
    <x v="4"/>
    <s v="PROD104"/>
    <s v="Nike Air Max"/>
    <x v="1"/>
    <x v="1"/>
    <n v="120"/>
    <s v="ORD10258"/>
    <x v="102"/>
    <s v="Cancelled"/>
    <x v="2"/>
    <x v="1"/>
    <x v="3"/>
    <s v="REV20258"/>
    <x v="233"/>
  </r>
  <r>
    <s v="CUST3325"/>
    <s v="Amanda"/>
    <s v="Hayes"/>
    <x v="2"/>
    <s v="Senior"/>
    <d v="2022-12-01T00:00:00"/>
    <x v="3"/>
    <s v="PROD101"/>
    <s v="Samsung Galaxy S23"/>
    <x v="0"/>
    <x v="2"/>
    <n v="899"/>
    <s v="ORD10259"/>
    <x v="233"/>
    <s v="Pending"/>
    <x v="1"/>
    <x v="3"/>
    <x v="0"/>
    <s v="REV20259"/>
    <x v="234"/>
  </r>
  <r>
    <s v="CUST1133"/>
    <s v="Todd"/>
    <s v="Roberts"/>
    <x v="2"/>
    <s v="Adults"/>
    <d v="2025-05-29T00:00:00"/>
    <x v="4"/>
    <s v="PROD102"/>
    <s v="Sony Headphones"/>
    <x v="0"/>
    <x v="3"/>
    <n v="199"/>
    <s v="ORD10260"/>
    <x v="234"/>
    <s v="Returned"/>
    <x v="0"/>
    <x v="1"/>
    <x v="2"/>
    <s v="REV20260"/>
    <x v="235"/>
  </r>
  <r>
    <s v="CUST1762"/>
    <s v="Michael"/>
    <s v="Dickerson"/>
    <x v="1"/>
    <s v="Adults"/>
    <d v="2024-04-30T00:00:00"/>
    <x v="7"/>
    <s v="PROD101"/>
    <s v="Samsung Galaxy S23"/>
    <x v="0"/>
    <x v="0"/>
    <n v="899"/>
    <s v="ORD10261"/>
    <x v="24"/>
    <s v="Returned"/>
    <x v="1"/>
    <x v="2"/>
    <x v="1"/>
    <s v="REV20261"/>
    <x v="236"/>
  </r>
  <r>
    <s v="CUST1518"/>
    <s v="Katrina"/>
    <s v="Drake"/>
    <x v="1"/>
    <s v="Teenagers"/>
    <d v="2022-04-24T00:00:00"/>
    <x v="0"/>
    <s v="PROD108"/>
    <s v="Fitbit Versa 3"/>
    <x v="0"/>
    <x v="1"/>
    <n v="229"/>
    <s v="ORD10262"/>
    <x v="235"/>
    <s v="Shipped"/>
    <x v="1"/>
    <x v="1"/>
    <x v="3"/>
    <s v="REV20262"/>
    <x v="237"/>
  </r>
  <r>
    <s v="CUST4258"/>
    <s v="Scott"/>
    <s v="Mcconnell"/>
    <x v="2"/>
    <s v="Teenagers"/>
    <d v="2024-11-30T00:00:00"/>
    <x v="2"/>
    <s v="PROD111"/>
    <s v="Lego Star Wars Set"/>
    <x v="2"/>
    <x v="0"/>
    <n v="59"/>
    <s v="ORD10263"/>
    <x v="236"/>
    <s v="Cancelled"/>
    <x v="1"/>
    <x v="1"/>
    <x v="3"/>
    <s v="REV20263"/>
    <x v="238"/>
  </r>
  <r>
    <s v="CUST3773"/>
    <s v="Samantha"/>
    <s v="Stevens"/>
    <x v="2"/>
    <s v="Adults"/>
    <d v="2024-06-30T00:00:00"/>
    <x v="4"/>
    <s v="PROD109"/>
    <s v="Kindle Paperwhite"/>
    <x v="5"/>
    <x v="4"/>
    <n v="129"/>
    <s v="ORD10264"/>
    <x v="237"/>
    <s v="Shipped"/>
    <x v="1"/>
    <x v="0"/>
    <x v="3"/>
    <s v="REV20264"/>
    <x v="156"/>
  </r>
  <r>
    <s v="CUST4410"/>
    <s v="Claudia"/>
    <s v="Brady"/>
    <x v="0"/>
    <s v="Adults"/>
    <d v="2024-11-06T00:00:00"/>
    <x v="7"/>
    <s v="PROD107"/>
    <s v="Dyson Vacuum"/>
    <x v="3"/>
    <x v="3"/>
    <n v="399"/>
    <s v="ORD10265"/>
    <x v="238"/>
    <s v="Shipped"/>
    <x v="1"/>
    <x v="3"/>
    <x v="3"/>
    <s v="REV20265"/>
    <x v="171"/>
  </r>
  <r>
    <s v="CUST1103"/>
    <s v="Susan"/>
    <s v="Lewis"/>
    <x v="0"/>
    <s v="Adults"/>
    <d v="2023-10-28T00:00:00"/>
    <x v="9"/>
    <s v="PROD107"/>
    <s v="Dyson Vacuum"/>
    <x v="3"/>
    <x v="3"/>
    <n v="399"/>
    <s v="ORD10266"/>
    <x v="239"/>
    <s v="Cancelled"/>
    <x v="0"/>
    <x v="4"/>
    <x v="1"/>
    <s v="REV20266"/>
    <x v="239"/>
  </r>
  <r>
    <s v="CUST3327"/>
    <s v="Douglas"/>
    <s v="Johnson"/>
    <x v="2"/>
    <s v="Senior"/>
    <d v="2022-07-17T00:00:00"/>
    <x v="2"/>
    <s v="PROD107"/>
    <s v="Dyson Vacuum"/>
    <x v="3"/>
    <x v="2"/>
    <n v="399"/>
    <s v="ORD10267"/>
    <x v="205"/>
    <s v="Cancelled"/>
    <x v="1"/>
    <x v="2"/>
    <x v="1"/>
    <s v="REV20267"/>
    <x v="240"/>
  </r>
  <r>
    <s v="CUST2917"/>
    <s v="Sean"/>
    <s v="Williams"/>
    <x v="0"/>
    <s v="Senior"/>
    <d v="2022-11-23T00:00:00"/>
    <x v="5"/>
    <s v="PROD106"/>
    <s v="Instant Pot"/>
    <x v="3"/>
    <x v="3"/>
    <n v="99"/>
    <s v="ORD10268"/>
    <x v="240"/>
    <s v="Cancelled"/>
    <x v="0"/>
    <x v="1"/>
    <x v="3"/>
    <s v="REV20268"/>
    <x v="241"/>
  </r>
  <r>
    <s v="CUST3174"/>
    <s v="Sonya"/>
    <s v="Parker"/>
    <x v="0"/>
    <s v="Senior"/>
    <d v="2021-03-28T00:00:00"/>
    <x v="3"/>
    <s v="PROD108"/>
    <s v="Fitbit Versa 3"/>
    <x v="0"/>
    <x v="2"/>
    <n v="229"/>
    <s v="ORD10269"/>
    <x v="241"/>
    <s v="Cancelled"/>
    <x v="1"/>
    <x v="2"/>
    <x v="4"/>
    <s v="REV20269"/>
    <x v="242"/>
  </r>
  <r>
    <s v="CUST5419"/>
    <s v="John"/>
    <s v="Nguyen"/>
    <x v="1"/>
    <s v="Adults"/>
    <d v="2024-10-27T00:00:00"/>
    <x v="4"/>
    <s v="PROD102"/>
    <s v="Sony Headphones"/>
    <x v="0"/>
    <x v="1"/>
    <n v="199"/>
    <s v="ORD10270"/>
    <x v="242"/>
    <s v="Pending"/>
    <x v="1"/>
    <x v="3"/>
    <x v="4"/>
    <s v="REV20270"/>
    <x v="243"/>
  </r>
  <r>
    <s v="CUST4068"/>
    <s v="Derek"/>
    <s v="Hammond"/>
    <x v="0"/>
    <s v="Senior"/>
    <d v="2024-08-09T00:00:00"/>
    <x v="4"/>
    <s v="PROD114"/>
    <s v="Yoga Mat"/>
    <x v="4"/>
    <x v="2"/>
    <n v="25"/>
    <s v="ORD10271"/>
    <x v="243"/>
    <s v="Returned"/>
    <x v="0"/>
    <x v="1"/>
    <x v="2"/>
    <s v="REV20271"/>
    <x v="244"/>
  </r>
  <r>
    <s v="CUST3909"/>
    <s v="Brett"/>
    <s v="Martin"/>
    <x v="0"/>
    <s v="Teenagers"/>
    <d v="2023-01-19T00:00:00"/>
    <x v="8"/>
    <s v="PROD100"/>
    <s v="iPhone 14"/>
    <x v="0"/>
    <x v="3"/>
    <n v="999"/>
    <s v="ORD10272"/>
    <x v="244"/>
    <s v="Cancelled"/>
    <x v="1"/>
    <x v="3"/>
    <x v="2"/>
    <s v="REV20272"/>
    <x v="245"/>
  </r>
  <r>
    <s v="CUST5886"/>
    <s v="Jacob"/>
    <s v="Hawkins"/>
    <x v="0"/>
    <s v="Teenagers"/>
    <d v="2021-11-26T00:00:00"/>
    <x v="6"/>
    <s v="PROD102"/>
    <s v="Sony Headphones"/>
    <x v="0"/>
    <x v="1"/>
    <n v="199"/>
    <s v="ORD10273"/>
    <x v="245"/>
    <s v="Pending"/>
    <x v="1"/>
    <x v="4"/>
    <x v="2"/>
    <s v="REV20273"/>
    <x v="246"/>
  </r>
  <r>
    <s v="CUST5198"/>
    <s v="Anthony"/>
    <s v="Hancock"/>
    <x v="2"/>
    <s v="Teenagers"/>
    <d v="2025-01-14T00:00:00"/>
    <x v="2"/>
    <s v="PROD109"/>
    <s v="Kindle Paperwhite"/>
    <x v="5"/>
    <x v="2"/>
    <n v="129"/>
    <s v="ORD10274"/>
    <x v="5"/>
    <s v="Delivered"/>
    <x v="0"/>
    <x v="3"/>
    <x v="3"/>
    <s v="REV20274"/>
    <x v="247"/>
  </r>
  <r>
    <s v="CUST2961"/>
    <s v="Michael"/>
    <s v="Elliott"/>
    <x v="2"/>
    <s v="Teenagers"/>
    <d v="2021-10-11T00:00:00"/>
    <x v="7"/>
    <s v="PROD100"/>
    <s v="iPhone 14"/>
    <x v="0"/>
    <x v="1"/>
    <n v="999"/>
    <s v="ORD10275"/>
    <x v="246"/>
    <s v="Shipped"/>
    <x v="1"/>
    <x v="2"/>
    <x v="4"/>
    <s v="REV20275"/>
    <x v="248"/>
  </r>
  <r>
    <s v="CUST3245"/>
    <s v="Amy"/>
    <s v="Wise"/>
    <x v="1"/>
    <s v="Teenagers"/>
    <d v="2023-02-22T00:00:00"/>
    <x v="8"/>
    <s v="PROD107"/>
    <s v="Dyson Vacuum"/>
    <x v="3"/>
    <x v="0"/>
    <n v="399"/>
    <s v="ORD10276"/>
    <x v="247"/>
    <s v="Cancelled"/>
    <x v="1"/>
    <x v="3"/>
    <x v="1"/>
    <s v="REV20276"/>
    <x v="249"/>
  </r>
  <r>
    <s v="CUST4040"/>
    <s v="Ryan"/>
    <s v="Thompson"/>
    <x v="1"/>
    <s v="Teenagers"/>
    <d v="2020-09-03T00:00:00"/>
    <x v="6"/>
    <s v="PROD109"/>
    <s v="Kindle Paperwhite"/>
    <x v="5"/>
    <x v="3"/>
    <n v="129"/>
    <s v="ORD10277"/>
    <x v="248"/>
    <s v="Shipped"/>
    <x v="1"/>
    <x v="0"/>
    <x v="2"/>
    <s v="REV20277"/>
    <x v="250"/>
  </r>
  <r>
    <s v="CUST1375"/>
    <s v="Jennifer"/>
    <s v="Barker"/>
    <x v="2"/>
    <s v="Senior"/>
    <d v="2024-07-16T00:00:00"/>
    <x v="7"/>
    <s v="PROD103"/>
    <s v="Levi's Jeans"/>
    <x v="1"/>
    <x v="4"/>
    <n v="59"/>
    <s v="ORD10278"/>
    <x v="249"/>
    <s v="Cancelled"/>
    <x v="1"/>
    <x v="2"/>
    <x v="2"/>
    <s v="REV20278"/>
    <x v="251"/>
  </r>
  <r>
    <s v="CUST4647"/>
    <s v="Ann"/>
    <s v="Bailey"/>
    <x v="2"/>
    <s v="Senior"/>
    <d v="2022-03-10T00:00:00"/>
    <x v="8"/>
    <s v="PROD114"/>
    <s v="Yoga Mat"/>
    <x v="4"/>
    <x v="0"/>
    <n v="25"/>
    <s v="ORD10279"/>
    <x v="250"/>
    <s v="Pending"/>
    <x v="2"/>
    <x v="0"/>
    <x v="1"/>
    <s v="REV20279"/>
    <x v="252"/>
  </r>
  <r>
    <s v="CUST4359"/>
    <s v="William"/>
    <s v="Mcdonald"/>
    <x v="0"/>
    <s v="Teenagers"/>
    <d v="2020-10-24T00:00:00"/>
    <x v="9"/>
    <s v="PROD112"/>
    <s v="Barbie Dreamhouse"/>
    <x v="2"/>
    <x v="2"/>
    <n v="199"/>
    <s v="ORD10280"/>
    <x v="251"/>
    <s v="Returned"/>
    <x v="0"/>
    <x v="0"/>
    <x v="2"/>
    <s v="REV20280"/>
    <x v="253"/>
  </r>
  <r>
    <s v="CUST5540"/>
    <s v="Rick"/>
    <s v="Cole"/>
    <x v="0"/>
    <s v="Senior"/>
    <d v="2023-07-23T00:00:00"/>
    <x v="5"/>
    <s v="PROD103"/>
    <s v="Levi's Jeans"/>
    <x v="1"/>
    <x v="0"/>
    <n v="59"/>
    <s v="ORD10281"/>
    <x v="78"/>
    <s v="Returned"/>
    <x v="2"/>
    <x v="4"/>
    <x v="4"/>
    <s v="REV20281"/>
    <x v="254"/>
  </r>
  <r>
    <s v="CUST3904"/>
    <s v="Claire"/>
    <s v="Christian"/>
    <x v="0"/>
    <s v="Adults"/>
    <d v="2023-05-21T00:00:00"/>
    <x v="6"/>
    <s v="PROD107"/>
    <s v="Dyson Vacuum"/>
    <x v="3"/>
    <x v="1"/>
    <n v="399"/>
    <s v="ORD10282"/>
    <x v="252"/>
    <s v="Delivered"/>
    <x v="2"/>
    <x v="0"/>
    <x v="3"/>
    <s v="REV20282"/>
    <x v="157"/>
  </r>
  <r>
    <s v="CUST1742"/>
    <s v="Catherine"/>
    <s v="Villegas"/>
    <x v="2"/>
    <s v="Adults"/>
    <d v="2020-11-16T00:00:00"/>
    <x v="1"/>
    <s v="PROD103"/>
    <s v="Levi's Jeans"/>
    <x v="1"/>
    <x v="2"/>
    <n v="59"/>
    <s v="ORD10283"/>
    <x v="253"/>
    <s v="Pending"/>
    <x v="0"/>
    <x v="4"/>
    <x v="1"/>
    <s v="REV20283"/>
    <x v="87"/>
  </r>
  <r>
    <s v="CUST4273"/>
    <s v="Ralph"/>
    <s v="Luna"/>
    <x v="0"/>
    <s v="Adults"/>
    <d v="2024-07-01T00:00:00"/>
    <x v="0"/>
    <s v="PROD100"/>
    <s v="iPhone 14"/>
    <x v="0"/>
    <x v="1"/>
    <n v="999"/>
    <s v="ORD10284"/>
    <x v="135"/>
    <s v="Delivered"/>
    <x v="2"/>
    <x v="3"/>
    <x v="1"/>
    <s v="REV20284"/>
    <x v="175"/>
  </r>
  <r>
    <s v="CUST5346"/>
    <s v="Nathaniel"/>
    <s v="Smith"/>
    <x v="1"/>
    <s v="Adults"/>
    <d v="2024-03-17T00:00:00"/>
    <x v="1"/>
    <s v="PROD101"/>
    <s v="Samsung Galaxy S23"/>
    <x v="0"/>
    <x v="1"/>
    <n v="899"/>
    <s v="ORD10285"/>
    <x v="254"/>
    <s v="Pending"/>
    <x v="2"/>
    <x v="0"/>
    <x v="0"/>
    <s v="REV20285"/>
    <x v="152"/>
  </r>
  <r>
    <s v="CUST5324"/>
    <s v="Jamie"/>
    <s v="Murphy"/>
    <x v="2"/>
    <s v="Senior"/>
    <d v="2022-12-26T00:00:00"/>
    <x v="3"/>
    <s v="PROD108"/>
    <s v="Fitbit Versa 3"/>
    <x v="0"/>
    <x v="2"/>
    <n v="229"/>
    <s v="ORD10286"/>
    <x v="255"/>
    <s v="Returned"/>
    <x v="2"/>
    <x v="3"/>
    <x v="2"/>
    <s v="REV20286"/>
    <x v="255"/>
  </r>
  <r>
    <s v="CUST2838"/>
    <s v="Nathan"/>
    <s v="Welch"/>
    <x v="1"/>
    <s v="Teenagers"/>
    <d v="2022-07-18T00:00:00"/>
    <x v="0"/>
    <s v="PROD108"/>
    <s v="Fitbit Versa 3"/>
    <x v="0"/>
    <x v="1"/>
    <n v="229"/>
    <s v="ORD10287"/>
    <x v="256"/>
    <s v="Cancelled"/>
    <x v="0"/>
    <x v="2"/>
    <x v="2"/>
    <s v="REV20287"/>
    <x v="256"/>
  </r>
  <r>
    <s v="CUST1581"/>
    <s v="Colleen"/>
    <s v="Smith"/>
    <x v="1"/>
    <s v="Senior"/>
    <d v="2021-03-16T00:00:00"/>
    <x v="0"/>
    <s v="PROD111"/>
    <s v="Lego Star Wars Set"/>
    <x v="2"/>
    <x v="3"/>
    <n v="59"/>
    <s v="ORD10288"/>
    <x v="243"/>
    <s v="Shipped"/>
    <x v="1"/>
    <x v="0"/>
    <x v="1"/>
    <s v="REV20288"/>
    <x v="257"/>
  </r>
  <r>
    <s v="CUST1579"/>
    <s v="Kimberly"/>
    <s v="Middleton"/>
    <x v="2"/>
    <s v="Adults"/>
    <d v="2025-02-01T00:00:00"/>
    <x v="4"/>
    <s v="PROD114"/>
    <s v="Yoga Mat"/>
    <x v="4"/>
    <x v="1"/>
    <n v="25"/>
    <s v="ORD10289"/>
    <x v="257"/>
    <s v="Returned"/>
    <x v="0"/>
    <x v="3"/>
    <x v="2"/>
    <s v="REV20289"/>
    <x v="46"/>
  </r>
  <r>
    <s v="CUST3487"/>
    <s v="Ryan"/>
    <s v="Rogers"/>
    <x v="2"/>
    <s v="Senior"/>
    <d v="2025-07-05T00:00:00"/>
    <x v="6"/>
    <s v="PROD111"/>
    <s v="Lego Star Wars Set"/>
    <x v="2"/>
    <x v="0"/>
    <n v="59"/>
    <s v="ORD10290"/>
    <x v="258"/>
    <s v="Cancelled"/>
    <x v="1"/>
    <x v="0"/>
    <x v="4"/>
    <s v="REV20290"/>
    <x v="142"/>
  </r>
  <r>
    <s v="CUST5561"/>
    <s v="Thomas"/>
    <s v="Barrett"/>
    <x v="2"/>
    <s v="Senior"/>
    <d v="2022-02-19T00:00:00"/>
    <x v="3"/>
    <s v="PROD104"/>
    <s v="Nike Air Max"/>
    <x v="1"/>
    <x v="3"/>
    <n v="120"/>
    <s v="ORD10291"/>
    <x v="246"/>
    <s v="Delivered"/>
    <x v="0"/>
    <x v="1"/>
    <x v="1"/>
    <s v="REV20291"/>
    <x v="258"/>
  </r>
  <r>
    <s v="CUST5616"/>
    <s v="Sara"/>
    <s v="Krause"/>
    <x v="2"/>
    <s v="Senior"/>
    <d v="2022-06-30T00:00:00"/>
    <x v="3"/>
    <s v="PROD110"/>
    <s v="Harry Potter Box Set"/>
    <x v="5"/>
    <x v="1"/>
    <n v="80"/>
    <s v="ORD10292"/>
    <x v="259"/>
    <s v="Returned"/>
    <x v="1"/>
    <x v="1"/>
    <x v="4"/>
    <s v="REV20292"/>
    <x v="259"/>
  </r>
  <r>
    <s v="CUST4708"/>
    <s v="Dominique"/>
    <s v="Nielsen"/>
    <x v="1"/>
    <s v="Adults"/>
    <d v="2022-09-07T00:00:00"/>
    <x v="8"/>
    <s v="PROD114"/>
    <s v="Yoga Mat"/>
    <x v="4"/>
    <x v="3"/>
    <n v="25"/>
    <s v="ORD10293"/>
    <x v="260"/>
    <s v="Cancelled"/>
    <x v="0"/>
    <x v="4"/>
    <x v="4"/>
    <s v="REV20293"/>
    <x v="260"/>
  </r>
  <r>
    <s v="CUST5644"/>
    <s v="Justin"/>
    <s v="Espinoza"/>
    <x v="0"/>
    <s v="Senior"/>
    <d v="2022-01-02T00:00:00"/>
    <x v="9"/>
    <s v="PROD114"/>
    <s v="Yoga Mat"/>
    <x v="4"/>
    <x v="4"/>
    <n v="25"/>
    <s v="ORD10294"/>
    <x v="212"/>
    <s v="Pending"/>
    <x v="2"/>
    <x v="1"/>
    <x v="4"/>
    <s v="REV20294"/>
    <x v="261"/>
  </r>
  <r>
    <s v="CUST2957"/>
    <s v="Charlotte"/>
    <s v="Ruiz"/>
    <x v="1"/>
    <s v="Senior"/>
    <d v="2024-04-27T00:00:00"/>
    <x v="0"/>
    <s v="PROD112"/>
    <s v="Barbie Dreamhouse"/>
    <x v="2"/>
    <x v="2"/>
    <n v="199"/>
    <s v="ORD10295"/>
    <x v="261"/>
    <s v="Delivered"/>
    <x v="1"/>
    <x v="1"/>
    <x v="1"/>
    <s v="REV20295"/>
    <x v="73"/>
  </r>
  <r>
    <s v="CUST2019"/>
    <s v="Caitlyn"/>
    <s v="Day"/>
    <x v="2"/>
    <s v="Adults"/>
    <d v="2022-06-09T00:00:00"/>
    <x v="7"/>
    <s v="PROD101"/>
    <s v="Samsung Galaxy S23"/>
    <x v="0"/>
    <x v="0"/>
    <n v="899"/>
    <s v="ORD10296"/>
    <x v="262"/>
    <s v="Delivered"/>
    <x v="1"/>
    <x v="3"/>
    <x v="2"/>
    <s v="REV20296"/>
    <x v="262"/>
  </r>
  <r>
    <s v="CUST5221"/>
    <s v="Connie"/>
    <s v="Sanders"/>
    <x v="1"/>
    <s v="Senior"/>
    <d v="2024-03-05T00:00:00"/>
    <x v="4"/>
    <s v="PROD105"/>
    <s v="Adidas Running Shoes"/>
    <x v="1"/>
    <x v="2"/>
    <n v="110"/>
    <s v="ORD10297"/>
    <x v="263"/>
    <s v="Returned"/>
    <x v="0"/>
    <x v="1"/>
    <x v="4"/>
    <s v="REV20297"/>
    <x v="263"/>
  </r>
  <r>
    <s v="CUST4237"/>
    <s v="Courtney"/>
    <s v="Frazier"/>
    <x v="0"/>
    <s v="Teenagers"/>
    <d v="2022-10-28T00:00:00"/>
    <x v="3"/>
    <s v="PROD103"/>
    <s v="Levi's Jeans"/>
    <x v="1"/>
    <x v="0"/>
    <n v="59"/>
    <s v="ORD10298"/>
    <x v="96"/>
    <s v="Delivered"/>
    <x v="2"/>
    <x v="2"/>
    <x v="0"/>
    <s v="REV20298"/>
    <x v="248"/>
  </r>
  <r>
    <s v="CUST3172"/>
    <s v="Emily"/>
    <s v="Marks"/>
    <x v="1"/>
    <s v="Adults"/>
    <d v="2025-08-10T00:00:00"/>
    <x v="7"/>
    <s v="PROD113"/>
    <s v="Wilson Tennis Racket"/>
    <x v="4"/>
    <x v="4"/>
    <n v="149"/>
    <s v="ORD10299"/>
    <x v="213"/>
    <s v="Returned"/>
    <x v="0"/>
    <x v="0"/>
    <x v="1"/>
    <s v="REV20299"/>
    <x v="264"/>
  </r>
  <r>
    <s v="CUST2321"/>
    <s v="Chloe"/>
    <s v="Jones"/>
    <x v="1"/>
    <s v="Adults"/>
    <d v="2024-04-11T00:00:00"/>
    <x v="1"/>
    <s v="PROD107"/>
    <s v="Dyson Vacuum"/>
    <x v="3"/>
    <x v="1"/>
    <n v="399"/>
    <s v="ORD10300"/>
    <x v="256"/>
    <s v="Pending"/>
    <x v="2"/>
    <x v="1"/>
    <x v="4"/>
    <s v="REV20300"/>
    <x v="265"/>
  </r>
  <r>
    <s v="CUST5839"/>
    <s v="Samantha"/>
    <s v="Owens"/>
    <x v="2"/>
    <s v="Adults"/>
    <d v="2021-12-25T00:00:00"/>
    <x v="3"/>
    <s v="PROD110"/>
    <s v="Harry Potter Box Set"/>
    <x v="5"/>
    <x v="0"/>
    <n v="80"/>
    <s v="ORD10301"/>
    <x v="264"/>
    <s v="Shipped"/>
    <x v="2"/>
    <x v="0"/>
    <x v="4"/>
    <s v="REV20301"/>
    <x v="266"/>
  </r>
  <r>
    <s v="CUST2117"/>
    <s v="Robert"/>
    <s v="Banks"/>
    <x v="0"/>
    <s v="Senior"/>
    <d v="2023-06-23T00:00:00"/>
    <x v="8"/>
    <s v="PROD111"/>
    <s v="Lego Star Wars Set"/>
    <x v="2"/>
    <x v="2"/>
    <n v="59"/>
    <s v="ORD10302"/>
    <x v="265"/>
    <s v="Shipped"/>
    <x v="1"/>
    <x v="0"/>
    <x v="4"/>
    <s v="REV20302"/>
    <x v="232"/>
  </r>
  <r>
    <s v="CUST1544"/>
    <s v="Hannah"/>
    <s v="Martin"/>
    <x v="2"/>
    <s v="Senior"/>
    <d v="2021-06-13T00:00:00"/>
    <x v="6"/>
    <s v="PROD105"/>
    <s v="Adidas Running Shoes"/>
    <x v="1"/>
    <x v="3"/>
    <n v="110"/>
    <s v="ORD10303"/>
    <x v="247"/>
    <s v="Returned"/>
    <x v="0"/>
    <x v="1"/>
    <x v="3"/>
    <s v="REV20303"/>
    <x v="267"/>
  </r>
  <r>
    <s v="CUST3146"/>
    <s v="Stacy"/>
    <s v="Bryant"/>
    <x v="0"/>
    <s v="Teenagers"/>
    <d v="2024-02-29T00:00:00"/>
    <x v="5"/>
    <s v="PROD106"/>
    <s v="Instant Pot"/>
    <x v="3"/>
    <x v="3"/>
    <n v="99"/>
    <s v="ORD10304"/>
    <x v="266"/>
    <s v="Cancelled"/>
    <x v="0"/>
    <x v="3"/>
    <x v="4"/>
    <s v="REV20304"/>
    <x v="226"/>
  </r>
  <r>
    <s v="CUST5063"/>
    <s v="Zachary"/>
    <s v="Beltran"/>
    <x v="0"/>
    <s v="Senior"/>
    <d v="2025-03-26T00:00:00"/>
    <x v="5"/>
    <s v="PROD114"/>
    <s v="Yoga Mat"/>
    <x v="4"/>
    <x v="1"/>
    <n v="25"/>
    <s v="ORD10305"/>
    <x v="220"/>
    <s v="Pending"/>
    <x v="1"/>
    <x v="0"/>
    <x v="3"/>
    <s v="REV20305"/>
    <x v="62"/>
  </r>
  <r>
    <s v="CUST2522"/>
    <s v="Joel"/>
    <s v="Lindsey"/>
    <x v="1"/>
    <s v="Teenagers"/>
    <d v="2023-12-27T00:00:00"/>
    <x v="7"/>
    <s v="PROD110"/>
    <s v="Harry Potter Box Set"/>
    <x v="5"/>
    <x v="1"/>
    <n v="80"/>
    <s v="ORD10306"/>
    <x v="267"/>
    <s v="Returned"/>
    <x v="0"/>
    <x v="0"/>
    <x v="1"/>
    <s v="REV20306"/>
    <x v="268"/>
  </r>
  <r>
    <s v="CUST2928"/>
    <s v="Courtney"/>
    <s v="Castillo"/>
    <x v="0"/>
    <s v="Adults"/>
    <d v="2025-04-09T00:00:00"/>
    <x v="1"/>
    <s v="PROD106"/>
    <s v="Instant Pot"/>
    <x v="3"/>
    <x v="2"/>
    <n v="99"/>
    <s v="ORD10307"/>
    <x v="268"/>
    <s v="Returned"/>
    <x v="1"/>
    <x v="2"/>
    <x v="0"/>
    <s v="REV20307"/>
    <x v="191"/>
  </r>
  <r>
    <s v="CUST1953"/>
    <s v="Scott"/>
    <s v="Johnson"/>
    <x v="0"/>
    <s v="Teenagers"/>
    <d v="2021-02-03T00:00:00"/>
    <x v="4"/>
    <s v="PROD105"/>
    <s v="Adidas Running Shoes"/>
    <x v="1"/>
    <x v="1"/>
    <n v="110"/>
    <s v="ORD10308"/>
    <x v="173"/>
    <s v="Pending"/>
    <x v="1"/>
    <x v="2"/>
    <x v="1"/>
    <s v="REV20308"/>
    <x v="269"/>
  </r>
  <r>
    <s v="CUST5329"/>
    <s v="Joann"/>
    <s v="Parker"/>
    <x v="2"/>
    <s v="Senior"/>
    <d v="2021-11-30T00:00:00"/>
    <x v="7"/>
    <s v="PROD113"/>
    <s v="Wilson Tennis Racket"/>
    <x v="4"/>
    <x v="2"/>
    <n v="149"/>
    <s v="ORD10309"/>
    <x v="269"/>
    <s v="Cancelled"/>
    <x v="2"/>
    <x v="3"/>
    <x v="0"/>
    <s v="REV20309"/>
    <x v="270"/>
  </r>
  <r>
    <s v="CUST2734"/>
    <s v="Michael"/>
    <s v="West"/>
    <x v="2"/>
    <s v="Teenagers"/>
    <d v="2020-09-05T00:00:00"/>
    <x v="2"/>
    <s v="PROD106"/>
    <s v="Instant Pot"/>
    <x v="3"/>
    <x v="3"/>
    <n v="99"/>
    <s v="ORD10310"/>
    <x v="270"/>
    <s v="Pending"/>
    <x v="2"/>
    <x v="2"/>
    <x v="1"/>
    <s v="REV20310"/>
    <x v="271"/>
  </r>
  <r>
    <s v="CUST3282"/>
    <s v="Amy"/>
    <s v="Cooley"/>
    <x v="2"/>
    <s v="Teenagers"/>
    <d v="2024-11-05T00:00:00"/>
    <x v="0"/>
    <s v="PROD103"/>
    <s v="Levi's Jeans"/>
    <x v="1"/>
    <x v="1"/>
    <n v="59"/>
    <s v="ORD10311"/>
    <x v="271"/>
    <s v="Shipped"/>
    <x v="1"/>
    <x v="1"/>
    <x v="0"/>
    <s v="REV20311"/>
    <x v="272"/>
  </r>
  <r>
    <s v="CUST2894"/>
    <s v="Eileen"/>
    <s v="Combs"/>
    <x v="1"/>
    <s v="Senior"/>
    <d v="2021-12-17T00:00:00"/>
    <x v="6"/>
    <s v="PROD105"/>
    <s v="Adidas Running Shoes"/>
    <x v="1"/>
    <x v="4"/>
    <n v="110"/>
    <s v="ORD10312"/>
    <x v="13"/>
    <s v="Delivered"/>
    <x v="0"/>
    <x v="2"/>
    <x v="3"/>
    <s v="REV20312"/>
    <x v="273"/>
  </r>
  <r>
    <s v="CUST3453"/>
    <s v="Shannon"/>
    <s v="Lynch"/>
    <x v="1"/>
    <s v="Senior"/>
    <d v="2023-01-19T00:00:00"/>
    <x v="1"/>
    <s v="PROD104"/>
    <s v="Nike Air Max"/>
    <x v="1"/>
    <x v="0"/>
    <n v="120"/>
    <s v="ORD10313"/>
    <x v="272"/>
    <s v="Pending"/>
    <x v="2"/>
    <x v="4"/>
    <x v="3"/>
    <s v="REV20313"/>
    <x v="274"/>
  </r>
  <r>
    <s v="CUST1359"/>
    <s v="Victoria"/>
    <s v="Mahoney"/>
    <x v="1"/>
    <s v="Teenagers"/>
    <d v="2020-12-19T00:00:00"/>
    <x v="7"/>
    <s v="PROD103"/>
    <s v="Levi's Jeans"/>
    <x v="1"/>
    <x v="1"/>
    <n v="59"/>
    <s v="ORD10314"/>
    <x v="273"/>
    <s v="Returned"/>
    <x v="2"/>
    <x v="1"/>
    <x v="4"/>
    <s v="REV20314"/>
    <x v="71"/>
  </r>
  <r>
    <s v="CUST2179"/>
    <s v="Ryan"/>
    <s v="Stone"/>
    <x v="1"/>
    <s v="Adults"/>
    <d v="2023-04-06T00:00:00"/>
    <x v="9"/>
    <s v="PROD102"/>
    <s v="Sony Headphones"/>
    <x v="0"/>
    <x v="2"/>
    <n v="199"/>
    <s v="ORD10315"/>
    <x v="274"/>
    <s v="Delivered"/>
    <x v="2"/>
    <x v="0"/>
    <x v="3"/>
    <s v="REV20315"/>
    <x v="275"/>
  </r>
  <r>
    <s v="CUST5812"/>
    <s v="Jennifer"/>
    <s v="Burke"/>
    <x v="2"/>
    <s v="Adults"/>
    <d v="2023-02-28T00:00:00"/>
    <x v="1"/>
    <s v="PROD114"/>
    <s v="Yoga Mat"/>
    <x v="4"/>
    <x v="2"/>
    <n v="25"/>
    <s v="ORD10316"/>
    <x v="275"/>
    <s v="Shipped"/>
    <x v="2"/>
    <x v="3"/>
    <x v="1"/>
    <s v="REV20316"/>
    <x v="276"/>
  </r>
  <r>
    <s v="CUST3746"/>
    <s v="Lawrence"/>
    <s v="Henson"/>
    <x v="1"/>
    <s v="Senior"/>
    <d v="2020-12-09T00:00:00"/>
    <x v="9"/>
    <s v="PROD100"/>
    <s v="iPhone 14"/>
    <x v="0"/>
    <x v="1"/>
    <n v="999"/>
    <s v="ORD10317"/>
    <x v="276"/>
    <s v="Returned"/>
    <x v="0"/>
    <x v="4"/>
    <x v="3"/>
    <s v="REV20317"/>
    <x v="277"/>
  </r>
  <r>
    <s v="CUST5966"/>
    <s v="Samantha"/>
    <s v="Cooley"/>
    <x v="1"/>
    <s v="Adults"/>
    <d v="2024-08-21T00:00:00"/>
    <x v="3"/>
    <s v="PROD100"/>
    <s v="iPhone 14"/>
    <x v="0"/>
    <x v="3"/>
    <n v="999"/>
    <s v="ORD10318"/>
    <x v="277"/>
    <s v="Cancelled"/>
    <x v="0"/>
    <x v="1"/>
    <x v="3"/>
    <s v="REV20318"/>
    <x v="278"/>
  </r>
  <r>
    <s v="CUST3175"/>
    <s v="Dean"/>
    <s v="Henderson"/>
    <x v="0"/>
    <s v="Adults"/>
    <d v="2024-09-15T00:00:00"/>
    <x v="8"/>
    <s v="PROD110"/>
    <s v="Harry Potter Box Set"/>
    <x v="5"/>
    <x v="1"/>
    <n v="80"/>
    <s v="ORD10319"/>
    <x v="278"/>
    <s v="Pending"/>
    <x v="0"/>
    <x v="0"/>
    <x v="0"/>
    <s v="REV20319"/>
    <x v="279"/>
  </r>
  <r>
    <s v="CUST1430"/>
    <s v="Lindsey"/>
    <s v="Day"/>
    <x v="1"/>
    <s v="Teenagers"/>
    <d v="2020-10-15T00:00:00"/>
    <x v="3"/>
    <s v="PROD109"/>
    <s v="Kindle Paperwhite"/>
    <x v="5"/>
    <x v="0"/>
    <n v="129"/>
    <s v="ORD10320"/>
    <x v="279"/>
    <s v="Delivered"/>
    <x v="2"/>
    <x v="1"/>
    <x v="2"/>
    <s v="REV20320"/>
    <x v="280"/>
  </r>
  <r>
    <s v="CUST1731"/>
    <s v="Nicholas"/>
    <s v="Jones"/>
    <x v="0"/>
    <s v="Adults"/>
    <d v="2022-12-30T00:00:00"/>
    <x v="9"/>
    <s v="PROD113"/>
    <s v="Wilson Tennis Racket"/>
    <x v="4"/>
    <x v="1"/>
    <n v="149"/>
    <s v="ORD10321"/>
    <x v="280"/>
    <s v="Pending"/>
    <x v="1"/>
    <x v="3"/>
    <x v="0"/>
    <s v="REV20321"/>
    <x v="281"/>
  </r>
  <r>
    <s v="CUST2874"/>
    <s v="Julia"/>
    <s v="Sullivan"/>
    <x v="0"/>
    <s v="Teenagers"/>
    <d v="2020-12-10T00:00:00"/>
    <x v="2"/>
    <s v="PROD106"/>
    <s v="Instant Pot"/>
    <x v="3"/>
    <x v="2"/>
    <n v="99"/>
    <s v="ORD10322"/>
    <x v="231"/>
    <s v="Shipped"/>
    <x v="2"/>
    <x v="2"/>
    <x v="4"/>
    <s v="REV20322"/>
    <x v="6"/>
  </r>
  <r>
    <s v="CUST1224"/>
    <s v="Nicholas"/>
    <s v="Rivers"/>
    <x v="0"/>
    <s v="Adults"/>
    <d v="2024-09-15T00:00:00"/>
    <x v="1"/>
    <s v="PROD111"/>
    <s v="Lego Star Wars Set"/>
    <x v="2"/>
    <x v="2"/>
    <n v="59"/>
    <s v="ORD10323"/>
    <x v="281"/>
    <s v="Delivered"/>
    <x v="0"/>
    <x v="3"/>
    <x v="0"/>
    <s v="REV20323"/>
    <x v="282"/>
  </r>
  <r>
    <s v="CUST1180"/>
    <s v="Olivia"/>
    <s v="Johnson"/>
    <x v="0"/>
    <s v="Adults"/>
    <d v="2021-04-14T00:00:00"/>
    <x v="9"/>
    <s v="PROD111"/>
    <s v="Lego Star Wars Set"/>
    <x v="2"/>
    <x v="3"/>
    <n v="59"/>
    <s v="ORD10324"/>
    <x v="282"/>
    <s v="Pending"/>
    <x v="2"/>
    <x v="4"/>
    <x v="1"/>
    <s v="REV20324"/>
    <x v="218"/>
  </r>
  <r>
    <s v="CUST1139"/>
    <s v="Ernest"/>
    <s v="Carlson"/>
    <x v="1"/>
    <s v="Adults"/>
    <d v="2023-11-24T00:00:00"/>
    <x v="5"/>
    <s v="PROD113"/>
    <s v="Wilson Tennis Racket"/>
    <x v="4"/>
    <x v="2"/>
    <n v="149"/>
    <s v="ORD10325"/>
    <x v="283"/>
    <s v="Shipped"/>
    <x v="0"/>
    <x v="1"/>
    <x v="2"/>
    <s v="REV20325"/>
    <x v="283"/>
  </r>
  <r>
    <s v="CUST2404"/>
    <s v="Karen"/>
    <s v="Perez"/>
    <x v="0"/>
    <s v="Teenagers"/>
    <d v="2023-07-05T00:00:00"/>
    <x v="4"/>
    <s v="PROD110"/>
    <s v="Harry Potter Box Set"/>
    <x v="5"/>
    <x v="0"/>
    <n v="80"/>
    <s v="ORD10326"/>
    <x v="284"/>
    <s v="Shipped"/>
    <x v="2"/>
    <x v="0"/>
    <x v="1"/>
    <s v="REV20326"/>
    <x v="284"/>
  </r>
  <r>
    <s v="CUST3438"/>
    <s v="Thomas"/>
    <s v="Miles"/>
    <x v="0"/>
    <s v="Senior"/>
    <d v="2024-08-13T00:00:00"/>
    <x v="9"/>
    <s v="PROD101"/>
    <s v="Samsung Galaxy S23"/>
    <x v="0"/>
    <x v="0"/>
    <n v="899"/>
    <s v="ORD10327"/>
    <x v="285"/>
    <s v="Pending"/>
    <x v="0"/>
    <x v="2"/>
    <x v="2"/>
    <s v="REV20327"/>
    <x v="285"/>
  </r>
  <r>
    <s v="CUST2854"/>
    <s v="Michelle"/>
    <s v="Collins"/>
    <x v="2"/>
    <s v="Senior"/>
    <d v="2024-05-18T00:00:00"/>
    <x v="0"/>
    <s v="PROD111"/>
    <s v="Lego Star Wars Set"/>
    <x v="2"/>
    <x v="4"/>
    <n v="59"/>
    <s v="ORD10328"/>
    <x v="286"/>
    <s v="Cancelled"/>
    <x v="0"/>
    <x v="3"/>
    <x v="4"/>
    <s v="REV20328"/>
    <x v="286"/>
  </r>
  <r>
    <s v="CUST1434"/>
    <s v="Jermaine"/>
    <s v="Flores"/>
    <x v="2"/>
    <s v="Teenagers"/>
    <d v="2023-01-15T00:00:00"/>
    <x v="2"/>
    <s v="PROD110"/>
    <s v="Harry Potter Box Set"/>
    <x v="5"/>
    <x v="3"/>
    <n v="80"/>
    <s v="ORD10329"/>
    <x v="287"/>
    <s v="Shipped"/>
    <x v="2"/>
    <x v="3"/>
    <x v="1"/>
    <s v="REV20329"/>
    <x v="287"/>
  </r>
  <r>
    <s v="CUST1829"/>
    <s v="Jeffrey"/>
    <s v="Holmes"/>
    <x v="1"/>
    <s v="Senior"/>
    <d v="2022-07-19T00:00:00"/>
    <x v="4"/>
    <s v="PROD100"/>
    <s v="iPhone 14"/>
    <x v="0"/>
    <x v="3"/>
    <n v="999"/>
    <s v="ORD10330"/>
    <x v="288"/>
    <s v="Pending"/>
    <x v="0"/>
    <x v="0"/>
    <x v="1"/>
    <s v="REV20330"/>
    <x v="288"/>
  </r>
  <r>
    <s v="CUST5677"/>
    <s v="Krystal"/>
    <s v="Braun"/>
    <x v="1"/>
    <s v="Senior"/>
    <d v="2024-03-30T00:00:00"/>
    <x v="9"/>
    <s v="PROD111"/>
    <s v="Lego Star Wars Set"/>
    <x v="2"/>
    <x v="1"/>
    <n v="59"/>
    <s v="ORD10331"/>
    <x v="140"/>
    <s v="Delivered"/>
    <x v="2"/>
    <x v="4"/>
    <x v="1"/>
    <s v="REV20331"/>
    <x v="289"/>
  </r>
  <r>
    <s v="CUST1782"/>
    <s v="Dennis"/>
    <s v="Chambers"/>
    <x v="0"/>
    <s v="Senior"/>
    <d v="2023-02-02T00:00:00"/>
    <x v="6"/>
    <s v="PROD100"/>
    <s v="iPhone 14"/>
    <x v="0"/>
    <x v="4"/>
    <n v="999"/>
    <s v="ORD10332"/>
    <x v="289"/>
    <s v="Pending"/>
    <x v="0"/>
    <x v="1"/>
    <x v="0"/>
    <s v="REV20332"/>
    <x v="290"/>
  </r>
  <r>
    <s v="CUST5827"/>
    <s v="Paul"/>
    <s v="Beasley"/>
    <x v="0"/>
    <s v="Teenagers"/>
    <d v="2023-05-11T00:00:00"/>
    <x v="6"/>
    <s v="PROD100"/>
    <s v="iPhone 14"/>
    <x v="0"/>
    <x v="1"/>
    <n v="999"/>
    <s v="ORD10333"/>
    <x v="290"/>
    <s v="Returned"/>
    <x v="1"/>
    <x v="1"/>
    <x v="3"/>
    <s v="REV20333"/>
    <x v="228"/>
  </r>
  <r>
    <s v="CUST1318"/>
    <s v="Kirk"/>
    <s v="Walters"/>
    <x v="0"/>
    <s v="Adults"/>
    <d v="2023-10-06T00:00:00"/>
    <x v="2"/>
    <s v="PROD112"/>
    <s v="Barbie Dreamhouse"/>
    <x v="2"/>
    <x v="0"/>
    <n v="199"/>
    <s v="ORD10334"/>
    <x v="291"/>
    <s v="Returned"/>
    <x v="1"/>
    <x v="1"/>
    <x v="2"/>
    <s v="REV20334"/>
    <x v="117"/>
  </r>
  <r>
    <s v="CUST1802"/>
    <s v="Ryan"/>
    <s v="Schneider"/>
    <x v="1"/>
    <s v="Senior"/>
    <d v="2021-04-27T00:00:00"/>
    <x v="2"/>
    <s v="PROD108"/>
    <s v="Fitbit Versa 3"/>
    <x v="0"/>
    <x v="1"/>
    <n v="229"/>
    <s v="ORD10335"/>
    <x v="292"/>
    <s v="Delivered"/>
    <x v="0"/>
    <x v="0"/>
    <x v="2"/>
    <s v="REV20335"/>
    <x v="291"/>
  </r>
  <r>
    <s v="CUST3346"/>
    <s v="Kimberly"/>
    <s v="Riley"/>
    <x v="2"/>
    <s v="Adults"/>
    <d v="2022-12-28T00:00:00"/>
    <x v="4"/>
    <s v="PROD110"/>
    <s v="Harry Potter Box Set"/>
    <x v="5"/>
    <x v="1"/>
    <n v="80"/>
    <s v="ORD10336"/>
    <x v="293"/>
    <s v="Cancelled"/>
    <x v="0"/>
    <x v="1"/>
    <x v="2"/>
    <s v="REV20336"/>
    <x v="177"/>
  </r>
  <r>
    <s v="CUST4417"/>
    <s v="Brenda"/>
    <s v="Duke"/>
    <x v="1"/>
    <s v="Senior"/>
    <d v="2023-03-05T00:00:00"/>
    <x v="4"/>
    <s v="PROD103"/>
    <s v="Levi's Jeans"/>
    <x v="1"/>
    <x v="2"/>
    <n v="59"/>
    <s v="ORD10337"/>
    <x v="294"/>
    <s v="Shipped"/>
    <x v="2"/>
    <x v="1"/>
    <x v="3"/>
    <s v="REV20337"/>
    <x v="292"/>
  </r>
  <r>
    <s v="CUST4516"/>
    <s v="Vanessa"/>
    <s v="Yang"/>
    <x v="2"/>
    <s v="Senior"/>
    <d v="2024-07-19T00:00:00"/>
    <x v="1"/>
    <s v="PROD100"/>
    <s v="iPhone 14"/>
    <x v="0"/>
    <x v="3"/>
    <n v="999"/>
    <s v="ORD10338"/>
    <x v="295"/>
    <s v="Cancelled"/>
    <x v="1"/>
    <x v="0"/>
    <x v="2"/>
    <s v="REV20338"/>
    <x v="277"/>
  </r>
  <r>
    <s v="CUST5739"/>
    <s v="Patrick"/>
    <s v="Williams"/>
    <x v="2"/>
    <s v="Teenagers"/>
    <d v="2022-12-04T00:00:00"/>
    <x v="6"/>
    <s v="PROD103"/>
    <s v="Levi's Jeans"/>
    <x v="1"/>
    <x v="4"/>
    <n v="59"/>
    <s v="ORD10339"/>
    <x v="296"/>
    <s v="Pending"/>
    <x v="2"/>
    <x v="2"/>
    <x v="4"/>
    <s v="REV20339"/>
    <x v="293"/>
  </r>
  <r>
    <s v="CUST2638"/>
    <s v="Carlos"/>
    <s v="Baldwin"/>
    <x v="2"/>
    <s v="Teenagers"/>
    <d v="2021-06-21T00:00:00"/>
    <x v="8"/>
    <s v="PROD106"/>
    <s v="Instant Pot"/>
    <x v="3"/>
    <x v="1"/>
    <n v="99"/>
    <s v="ORD10340"/>
    <x v="297"/>
    <s v="Cancelled"/>
    <x v="0"/>
    <x v="2"/>
    <x v="2"/>
    <s v="REV20340"/>
    <x v="294"/>
  </r>
  <r>
    <s v="CUST3037"/>
    <s v="Sarah"/>
    <s v="Green"/>
    <x v="0"/>
    <s v="Adults"/>
    <d v="2021-04-26T00:00:00"/>
    <x v="3"/>
    <s v="PROD113"/>
    <s v="Wilson Tennis Racket"/>
    <x v="4"/>
    <x v="0"/>
    <n v="149"/>
    <s v="ORD10341"/>
    <x v="298"/>
    <s v="Delivered"/>
    <x v="1"/>
    <x v="1"/>
    <x v="4"/>
    <s v="REV20341"/>
    <x v="271"/>
  </r>
  <r>
    <s v="CUST5246"/>
    <s v="Amber"/>
    <s v="Bush"/>
    <x v="1"/>
    <s v="Adults"/>
    <d v="2024-09-28T00:00:00"/>
    <x v="5"/>
    <s v="PROD101"/>
    <s v="Samsung Galaxy S23"/>
    <x v="0"/>
    <x v="1"/>
    <n v="899"/>
    <s v="ORD10342"/>
    <x v="53"/>
    <s v="Delivered"/>
    <x v="1"/>
    <x v="4"/>
    <x v="3"/>
    <s v="REV20342"/>
    <x v="295"/>
  </r>
  <r>
    <s v="CUST1008"/>
    <s v="David"/>
    <s v="Hernandez"/>
    <x v="2"/>
    <s v="Senior"/>
    <d v="2021-08-19T00:00:00"/>
    <x v="7"/>
    <s v="PROD107"/>
    <s v="Dyson Vacuum"/>
    <x v="3"/>
    <x v="1"/>
    <n v="399"/>
    <s v="ORD10343"/>
    <x v="299"/>
    <s v="Shipped"/>
    <x v="0"/>
    <x v="2"/>
    <x v="4"/>
    <s v="REV20343"/>
    <x v="296"/>
  </r>
  <r>
    <s v="CUST4854"/>
    <s v="Nancy"/>
    <s v="Williams"/>
    <x v="1"/>
    <s v="Teenagers"/>
    <d v="2022-11-09T00:00:00"/>
    <x v="9"/>
    <s v="PROD100"/>
    <s v="iPhone 14"/>
    <x v="0"/>
    <x v="3"/>
    <n v="999"/>
    <s v="ORD10344"/>
    <x v="300"/>
    <s v="Pending"/>
    <x v="1"/>
    <x v="1"/>
    <x v="0"/>
    <s v="REV20344"/>
    <x v="297"/>
  </r>
  <r>
    <s v="CUST4085"/>
    <s v="Melissa"/>
    <s v="Jackson"/>
    <x v="1"/>
    <s v="Teenagers"/>
    <d v="2023-11-08T00:00:00"/>
    <x v="1"/>
    <s v="PROD109"/>
    <s v="Kindle Paperwhite"/>
    <x v="5"/>
    <x v="4"/>
    <n v="129"/>
    <s v="ORD10345"/>
    <x v="301"/>
    <s v="Cancelled"/>
    <x v="1"/>
    <x v="2"/>
    <x v="0"/>
    <s v="REV20345"/>
    <x v="298"/>
  </r>
  <r>
    <s v="CUST4964"/>
    <s v="Patricia"/>
    <s v="Johnson"/>
    <x v="1"/>
    <s v="Adults"/>
    <d v="2023-11-27T00:00:00"/>
    <x v="9"/>
    <s v="PROD103"/>
    <s v="Levi's Jeans"/>
    <x v="1"/>
    <x v="4"/>
    <n v="59"/>
    <s v="ORD10346"/>
    <x v="4"/>
    <s v="Shipped"/>
    <x v="2"/>
    <x v="0"/>
    <x v="2"/>
    <s v="REV20346"/>
    <x v="299"/>
  </r>
  <r>
    <s v="CUST5752"/>
    <s v="Sean"/>
    <s v="Stuart"/>
    <x v="0"/>
    <s v="Teenagers"/>
    <d v="2020-11-10T00:00:00"/>
    <x v="1"/>
    <s v="PROD103"/>
    <s v="Levi's Jeans"/>
    <x v="1"/>
    <x v="4"/>
    <n v="59"/>
    <s v="ORD10347"/>
    <x v="202"/>
    <s v="Cancelled"/>
    <x v="0"/>
    <x v="2"/>
    <x v="2"/>
    <s v="REV20347"/>
    <x v="119"/>
  </r>
  <r>
    <s v="CUST2923"/>
    <s v="Martha"/>
    <s v="Brown"/>
    <x v="2"/>
    <s v="Adults"/>
    <d v="2025-06-28T00:00:00"/>
    <x v="3"/>
    <s v="PROD107"/>
    <s v="Dyson Vacuum"/>
    <x v="3"/>
    <x v="1"/>
    <n v="399"/>
    <s v="ORD10348"/>
    <x v="302"/>
    <s v="Pending"/>
    <x v="1"/>
    <x v="3"/>
    <x v="3"/>
    <s v="REV20348"/>
    <x v="300"/>
  </r>
  <r>
    <s v="CUST1509"/>
    <s v="Charles"/>
    <s v="Blanchard"/>
    <x v="2"/>
    <s v="Senior"/>
    <d v="2022-03-10T00:00:00"/>
    <x v="1"/>
    <s v="PROD112"/>
    <s v="Barbie Dreamhouse"/>
    <x v="2"/>
    <x v="2"/>
    <n v="199"/>
    <s v="ORD10349"/>
    <x v="303"/>
    <s v="Delivered"/>
    <x v="0"/>
    <x v="3"/>
    <x v="3"/>
    <s v="REV20349"/>
    <x v="68"/>
  </r>
  <r>
    <s v="CUST5722"/>
    <s v="Adam"/>
    <s v="Hayes"/>
    <x v="2"/>
    <s v="Adults"/>
    <d v="2024-06-10T00:00:00"/>
    <x v="9"/>
    <s v="PROD109"/>
    <s v="Kindle Paperwhite"/>
    <x v="5"/>
    <x v="3"/>
    <n v="129"/>
    <s v="ORD10350"/>
    <x v="173"/>
    <s v="Cancelled"/>
    <x v="0"/>
    <x v="0"/>
    <x v="4"/>
    <s v="REV20350"/>
    <x v="161"/>
  </r>
  <r>
    <s v="CUST4191"/>
    <s v="Nancy"/>
    <s v="Turner"/>
    <x v="2"/>
    <s v="Teenagers"/>
    <d v="2024-10-30T00:00:00"/>
    <x v="0"/>
    <s v="PROD111"/>
    <s v="Lego Star Wars Set"/>
    <x v="2"/>
    <x v="3"/>
    <n v="59"/>
    <s v="ORD10351"/>
    <x v="94"/>
    <s v="Shipped"/>
    <x v="1"/>
    <x v="3"/>
    <x v="3"/>
    <s v="REV20351"/>
    <x v="76"/>
  </r>
  <r>
    <s v="CUST5111"/>
    <s v="Carmen"/>
    <s v="Thompson"/>
    <x v="2"/>
    <s v="Senior"/>
    <d v="2024-06-30T00:00:00"/>
    <x v="2"/>
    <s v="PROD112"/>
    <s v="Barbie Dreamhouse"/>
    <x v="2"/>
    <x v="3"/>
    <n v="199"/>
    <s v="ORD10352"/>
    <x v="304"/>
    <s v="Shipped"/>
    <x v="1"/>
    <x v="2"/>
    <x v="3"/>
    <s v="REV20352"/>
    <x v="301"/>
  </r>
  <r>
    <s v="CUST1363"/>
    <s v="Stephen"/>
    <s v="Davis"/>
    <x v="0"/>
    <s v="Teenagers"/>
    <d v="2024-09-21T00:00:00"/>
    <x v="6"/>
    <s v="PROD112"/>
    <s v="Barbie Dreamhouse"/>
    <x v="2"/>
    <x v="4"/>
    <n v="199"/>
    <s v="ORD10353"/>
    <x v="54"/>
    <s v="Delivered"/>
    <x v="1"/>
    <x v="1"/>
    <x v="4"/>
    <s v="REV20353"/>
    <x v="212"/>
  </r>
  <r>
    <s v="CUST5665"/>
    <s v="Brian"/>
    <s v="Santos"/>
    <x v="2"/>
    <s v="Senior"/>
    <d v="2025-07-11T00:00:00"/>
    <x v="3"/>
    <s v="PROD112"/>
    <s v="Barbie Dreamhouse"/>
    <x v="2"/>
    <x v="4"/>
    <n v="199"/>
    <s v="ORD10354"/>
    <x v="220"/>
    <s v="Shipped"/>
    <x v="1"/>
    <x v="2"/>
    <x v="0"/>
    <s v="REV20354"/>
    <x v="302"/>
  </r>
  <r>
    <s v="CUST5925"/>
    <s v="Heather"/>
    <s v="Johnson"/>
    <x v="2"/>
    <s v="Teenagers"/>
    <d v="2023-08-17T00:00:00"/>
    <x v="6"/>
    <s v="PROD110"/>
    <s v="Harry Potter Box Set"/>
    <x v="5"/>
    <x v="0"/>
    <n v="80"/>
    <s v="ORD10355"/>
    <x v="305"/>
    <s v="Cancelled"/>
    <x v="2"/>
    <x v="0"/>
    <x v="0"/>
    <s v="REV20355"/>
    <x v="303"/>
  </r>
  <r>
    <s v="CUST4949"/>
    <s v="Fred"/>
    <s v="Bishop"/>
    <x v="0"/>
    <s v="Teenagers"/>
    <d v="2024-09-11T00:00:00"/>
    <x v="3"/>
    <s v="PROD103"/>
    <s v="Levi's Jeans"/>
    <x v="1"/>
    <x v="1"/>
    <n v="59"/>
    <s v="ORD10356"/>
    <x v="11"/>
    <s v="Delivered"/>
    <x v="2"/>
    <x v="4"/>
    <x v="0"/>
    <s v="REV20356"/>
    <x v="20"/>
  </r>
  <r>
    <s v="CUST3141"/>
    <s v="Amber"/>
    <s v="Bray"/>
    <x v="2"/>
    <s v="Senior"/>
    <d v="2023-09-04T00:00:00"/>
    <x v="7"/>
    <s v="PROD102"/>
    <s v="Sony Headphones"/>
    <x v="0"/>
    <x v="2"/>
    <n v="199"/>
    <s v="ORD10357"/>
    <x v="267"/>
    <s v="Delivered"/>
    <x v="2"/>
    <x v="4"/>
    <x v="3"/>
    <s v="REV20357"/>
    <x v="304"/>
  </r>
  <r>
    <s v="CUST5435"/>
    <s v="Valerie"/>
    <s v="Howard"/>
    <x v="0"/>
    <s v="Senior"/>
    <d v="2022-05-25T00:00:00"/>
    <x v="7"/>
    <s v="PROD107"/>
    <s v="Dyson Vacuum"/>
    <x v="3"/>
    <x v="0"/>
    <n v="399"/>
    <s v="ORD10358"/>
    <x v="161"/>
    <s v="Cancelled"/>
    <x v="0"/>
    <x v="3"/>
    <x v="3"/>
    <s v="REV20358"/>
    <x v="305"/>
  </r>
  <r>
    <s v="CUST3978"/>
    <s v="Paula"/>
    <s v="Lewis"/>
    <x v="2"/>
    <s v="Teenagers"/>
    <d v="2023-06-26T00:00:00"/>
    <x v="8"/>
    <s v="PROD106"/>
    <s v="Instant Pot"/>
    <x v="3"/>
    <x v="4"/>
    <n v="99"/>
    <s v="ORD10359"/>
    <x v="45"/>
    <s v="Pending"/>
    <x v="1"/>
    <x v="0"/>
    <x v="0"/>
    <s v="REV20359"/>
    <x v="306"/>
  </r>
  <r>
    <s v="CUST2181"/>
    <s v="David"/>
    <s v="Dominguez"/>
    <x v="2"/>
    <s v="Adults"/>
    <d v="2020-08-26T00:00:00"/>
    <x v="6"/>
    <s v="PROD101"/>
    <s v="Samsung Galaxy S23"/>
    <x v="0"/>
    <x v="4"/>
    <n v="899"/>
    <s v="ORD10360"/>
    <x v="306"/>
    <s v="Returned"/>
    <x v="2"/>
    <x v="0"/>
    <x v="1"/>
    <s v="REV20360"/>
    <x v="307"/>
  </r>
  <r>
    <s v="CUST4101"/>
    <s v="Sarah"/>
    <s v="Smith"/>
    <x v="1"/>
    <s v="Teenagers"/>
    <d v="2024-02-04T00:00:00"/>
    <x v="8"/>
    <s v="PROD107"/>
    <s v="Dyson Vacuum"/>
    <x v="3"/>
    <x v="3"/>
    <n v="399"/>
    <s v="ORD10361"/>
    <x v="307"/>
    <s v="Pending"/>
    <x v="0"/>
    <x v="3"/>
    <x v="0"/>
    <s v="REV20361"/>
    <x v="308"/>
  </r>
  <r>
    <s v="CUST1859"/>
    <s v="Sophia"/>
    <s v="Gray"/>
    <x v="1"/>
    <s v="Adults"/>
    <d v="2021-08-30T00:00:00"/>
    <x v="7"/>
    <s v="PROD108"/>
    <s v="Fitbit Versa 3"/>
    <x v="0"/>
    <x v="4"/>
    <n v="229"/>
    <s v="ORD10362"/>
    <x v="308"/>
    <s v="Cancelled"/>
    <x v="0"/>
    <x v="1"/>
    <x v="3"/>
    <s v="REV20362"/>
    <x v="309"/>
  </r>
  <r>
    <s v="CUST5637"/>
    <s v="Debra"/>
    <s v="Austin"/>
    <x v="2"/>
    <s v="Senior"/>
    <d v="2023-03-26T00:00:00"/>
    <x v="1"/>
    <s v="PROD101"/>
    <s v="Samsung Galaxy S23"/>
    <x v="0"/>
    <x v="2"/>
    <n v="899"/>
    <s v="ORD10363"/>
    <x v="309"/>
    <s v="Returned"/>
    <x v="0"/>
    <x v="0"/>
    <x v="2"/>
    <s v="REV20363"/>
    <x v="310"/>
  </r>
  <r>
    <s v="CUST1950"/>
    <s v="Troy"/>
    <s v="Sharp"/>
    <x v="1"/>
    <s v="Adults"/>
    <d v="2022-12-13T00:00:00"/>
    <x v="6"/>
    <s v="PROD114"/>
    <s v="Yoga Mat"/>
    <x v="4"/>
    <x v="3"/>
    <n v="25"/>
    <s v="ORD10364"/>
    <x v="310"/>
    <s v="Cancelled"/>
    <x v="0"/>
    <x v="3"/>
    <x v="4"/>
    <s v="REV20364"/>
    <x v="18"/>
  </r>
  <r>
    <s v="CUST4958"/>
    <s v="Gregory"/>
    <s v="Young"/>
    <x v="0"/>
    <s v="Teenagers"/>
    <d v="2024-03-31T00:00:00"/>
    <x v="9"/>
    <s v="PROD102"/>
    <s v="Sony Headphones"/>
    <x v="0"/>
    <x v="4"/>
    <n v="199"/>
    <s v="ORD10365"/>
    <x v="311"/>
    <s v="Returned"/>
    <x v="0"/>
    <x v="1"/>
    <x v="0"/>
    <s v="REV20365"/>
    <x v="311"/>
  </r>
  <r>
    <s v="CUST1603"/>
    <s v="Shari"/>
    <s v="Dixon"/>
    <x v="0"/>
    <s v="Teenagers"/>
    <d v="2023-12-23T00:00:00"/>
    <x v="9"/>
    <s v="PROD107"/>
    <s v="Dyson Vacuum"/>
    <x v="3"/>
    <x v="2"/>
    <n v="399"/>
    <s v="ORD10366"/>
    <x v="147"/>
    <s v="Delivered"/>
    <x v="1"/>
    <x v="4"/>
    <x v="3"/>
    <s v="REV20366"/>
    <x v="312"/>
  </r>
  <r>
    <s v="CUST5529"/>
    <s v="Nichole"/>
    <s v="Oconnell"/>
    <x v="0"/>
    <s v="Teenagers"/>
    <d v="2020-12-18T00:00:00"/>
    <x v="9"/>
    <s v="PROD101"/>
    <s v="Samsung Galaxy S23"/>
    <x v="0"/>
    <x v="4"/>
    <n v="899"/>
    <s v="ORD10367"/>
    <x v="312"/>
    <s v="Returned"/>
    <x v="1"/>
    <x v="4"/>
    <x v="0"/>
    <s v="REV20367"/>
    <x v="313"/>
  </r>
  <r>
    <s v="CUST1183"/>
    <s v="Erica"/>
    <s v="Frederick"/>
    <x v="0"/>
    <s v="Senior"/>
    <d v="2025-01-18T00:00:00"/>
    <x v="2"/>
    <s v="PROD100"/>
    <s v="iPhone 14"/>
    <x v="0"/>
    <x v="2"/>
    <n v="999"/>
    <s v="ORD10368"/>
    <x v="313"/>
    <s v="Cancelled"/>
    <x v="1"/>
    <x v="1"/>
    <x v="2"/>
    <s v="REV20368"/>
    <x v="314"/>
  </r>
  <r>
    <s v="CUST3931"/>
    <s v="Caroline"/>
    <s v="Joseph"/>
    <x v="2"/>
    <s v="Adults"/>
    <d v="2021-02-02T00:00:00"/>
    <x v="5"/>
    <s v="PROD104"/>
    <s v="Nike Air Max"/>
    <x v="1"/>
    <x v="1"/>
    <n v="120"/>
    <s v="ORD10369"/>
    <x v="314"/>
    <s v="Pending"/>
    <x v="2"/>
    <x v="4"/>
    <x v="3"/>
    <s v="REV20369"/>
    <x v="189"/>
  </r>
  <r>
    <s v="CUST2238"/>
    <s v="Kurt"/>
    <s v="Johnson"/>
    <x v="2"/>
    <s v="Teenagers"/>
    <d v="2025-04-23T00:00:00"/>
    <x v="6"/>
    <s v="PROD104"/>
    <s v="Nike Air Max"/>
    <x v="1"/>
    <x v="0"/>
    <n v="120"/>
    <s v="ORD10370"/>
    <x v="315"/>
    <s v="Shipped"/>
    <x v="2"/>
    <x v="1"/>
    <x v="0"/>
    <s v="REV20370"/>
    <x v="315"/>
  </r>
  <r>
    <s v="CUST2696"/>
    <s v="Michelle"/>
    <s v="Roberts"/>
    <x v="2"/>
    <s v="Senior"/>
    <d v="2023-02-09T00:00:00"/>
    <x v="4"/>
    <s v="PROD102"/>
    <s v="Sony Headphones"/>
    <x v="0"/>
    <x v="3"/>
    <n v="199"/>
    <s v="ORD10371"/>
    <x v="141"/>
    <s v="Cancelled"/>
    <x v="0"/>
    <x v="2"/>
    <x v="1"/>
    <s v="REV20371"/>
    <x v="210"/>
  </r>
  <r>
    <s v="CUST4530"/>
    <s v="Chad"/>
    <s v="Montes"/>
    <x v="2"/>
    <s v="Teenagers"/>
    <d v="2024-08-09T00:00:00"/>
    <x v="7"/>
    <s v="PROD107"/>
    <s v="Dyson Vacuum"/>
    <x v="3"/>
    <x v="3"/>
    <n v="399"/>
    <s v="ORD10372"/>
    <x v="316"/>
    <s v="Returned"/>
    <x v="0"/>
    <x v="1"/>
    <x v="4"/>
    <s v="REV20372"/>
    <x v="316"/>
  </r>
  <r>
    <s v="CUST2419"/>
    <s v="Michelle"/>
    <s v="Oliver"/>
    <x v="2"/>
    <s v="Senior"/>
    <d v="2024-02-28T00:00:00"/>
    <x v="1"/>
    <s v="PROD101"/>
    <s v="Samsung Galaxy S23"/>
    <x v="0"/>
    <x v="0"/>
    <n v="899"/>
    <s v="ORD10373"/>
    <x v="317"/>
    <s v="Shipped"/>
    <x v="2"/>
    <x v="2"/>
    <x v="0"/>
    <s v="REV20373"/>
    <x v="317"/>
  </r>
  <r>
    <s v="CUST2592"/>
    <s v="Christopher"/>
    <s v="Sanchez"/>
    <x v="2"/>
    <s v="Adults"/>
    <d v="2023-04-05T00:00:00"/>
    <x v="8"/>
    <s v="PROD109"/>
    <s v="Kindle Paperwhite"/>
    <x v="5"/>
    <x v="3"/>
    <n v="129"/>
    <s v="ORD10374"/>
    <x v="318"/>
    <s v="Cancelled"/>
    <x v="2"/>
    <x v="4"/>
    <x v="3"/>
    <s v="REV20374"/>
    <x v="318"/>
  </r>
  <r>
    <s v="CUST2547"/>
    <s v="Michael"/>
    <s v="Lewis"/>
    <x v="2"/>
    <s v="Senior"/>
    <d v="2024-11-03T00:00:00"/>
    <x v="2"/>
    <s v="PROD114"/>
    <s v="Yoga Mat"/>
    <x v="4"/>
    <x v="1"/>
    <n v="25"/>
    <s v="ORD10375"/>
    <x v="319"/>
    <s v="Delivered"/>
    <x v="0"/>
    <x v="1"/>
    <x v="2"/>
    <s v="REV20375"/>
    <x v="319"/>
  </r>
  <r>
    <s v="CUST4021"/>
    <s v="Kim"/>
    <s v="Barnes"/>
    <x v="2"/>
    <s v="Senior"/>
    <d v="2021-12-08T00:00:00"/>
    <x v="4"/>
    <s v="PROD106"/>
    <s v="Instant Pot"/>
    <x v="3"/>
    <x v="4"/>
    <n v="99"/>
    <s v="ORD10376"/>
    <x v="320"/>
    <s v="Delivered"/>
    <x v="0"/>
    <x v="2"/>
    <x v="1"/>
    <s v="REV20376"/>
    <x v="320"/>
  </r>
  <r>
    <s v="CUST3733"/>
    <s v="Heather"/>
    <s v="Russell"/>
    <x v="1"/>
    <s v="Senior"/>
    <d v="2025-02-11T00:00:00"/>
    <x v="9"/>
    <s v="PROD106"/>
    <s v="Instant Pot"/>
    <x v="3"/>
    <x v="4"/>
    <n v="99"/>
    <s v="ORD10377"/>
    <x v="321"/>
    <s v="Cancelled"/>
    <x v="2"/>
    <x v="3"/>
    <x v="2"/>
    <s v="REV20377"/>
    <x v="90"/>
  </r>
  <r>
    <s v="CUST3098"/>
    <s v="Shelly"/>
    <s v="Reese"/>
    <x v="1"/>
    <s v="Senior"/>
    <d v="2020-11-02T00:00:00"/>
    <x v="4"/>
    <s v="PROD100"/>
    <s v="iPhone 14"/>
    <x v="0"/>
    <x v="0"/>
    <n v="999"/>
    <s v="ORD10378"/>
    <x v="322"/>
    <s v="Shipped"/>
    <x v="1"/>
    <x v="3"/>
    <x v="1"/>
    <s v="REV20378"/>
    <x v="321"/>
  </r>
  <r>
    <s v="CUST5183"/>
    <s v="Aaron"/>
    <s v="Powell"/>
    <x v="0"/>
    <s v="Adults"/>
    <d v="2025-04-13T00:00:00"/>
    <x v="7"/>
    <s v="PROD111"/>
    <s v="Lego Star Wars Set"/>
    <x v="2"/>
    <x v="2"/>
    <n v="59"/>
    <s v="ORD10379"/>
    <x v="323"/>
    <s v="Shipped"/>
    <x v="1"/>
    <x v="1"/>
    <x v="0"/>
    <s v="REV20379"/>
    <x v="322"/>
  </r>
  <r>
    <s v="CUST5023"/>
    <s v="Louis"/>
    <s v="Harding"/>
    <x v="2"/>
    <s v="Senior"/>
    <d v="2021-06-11T00:00:00"/>
    <x v="8"/>
    <s v="PROD101"/>
    <s v="Samsung Galaxy S23"/>
    <x v="0"/>
    <x v="1"/>
    <n v="899"/>
    <s v="ORD10380"/>
    <x v="324"/>
    <s v="Cancelled"/>
    <x v="0"/>
    <x v="0"/>
    <x v="3"/>
    <s v="REV20380"/>
    <x v="323"/>
  </r>
  <r>
    <s v="CUST2257"/>
    <s v="Tonya"/>
    <s v="Griffin"/>
    <x v="2"/>
    <s v="Senior"/>
    <d v="2023-04-03T00:00:00"/>
    <x v="7"/>
    <s v="PROD112"/>
    <s v="Barbie Dreamhouse"/>
    <x v="2"/>
    <x v="2"/>
    <n v="199"/>
    <s v="ORD10381"/>
    <x v="0"/>
    <s v="Returned"/>
    <x v="1"/>
    <x v="3"/>
    <x v="4"/>
    <s v="REV20381"/>
    <x v="312"/>
  </r>
  <r>
    <s v="CUST4986"/>
    <s v="David"/>
    <s v="Miller"/>
    <x v="1"/>
    <s v="Teenagers"/>
    <d v="2025-07-16T00:00:00"/>
    <x v="1"/>
    <s v="PROD109"/>
    <s v="Kindle Paperwhite"/>
    <x v="5"/>
    <x v="3"/>
    <n v="129"/>
    <s v="ORD10382"/>
    <x v="325"/>
    <s v="Pending"/>
    <x v="2"/>
    <x v="2"/>
    <x v="4"/>
    <s v="REV20382"/>
    <x v="11"/>
  </r>
  <r>
    <s v="CUST2361"/>
    <s v="Kevin"/>
    <s v="Kennedy"/>
    <x v="0"/>
    <s v="Adults"/>
    <d v="2022-10-28T00:00:00"/>
    <x v="6"/>
    <s v="PROD101"/>
    <s v="Samsung Galaxy S23"/>
    <x v="0"/>
    <x v="2"/>
    <n v="899"/>
    <s v="ORD10383"/>
    <x v="266"/>
    <s v="Delivered"/>
    <x v="0"/>
    <x v="2"/>
    <x v="3"/>
    <s v="REV20383"/>
    <x v="192"/>
  </r>
  <r>
    <s v="CUST1205"/>
    <s v="Todd"/>
    <s v="Short"/>
    <x v="1"/>
    <s v="Senior"/>
    <d v="2023-11-26T00:00:00"/>
    <x v="1"/>
    <s v="PROD114"/>
    <s v="Yoga Mat"/>
    <x v="4"/>
    <x v="1"/>
    <n v="25"/>
    <s v="ORD10384"/>
    <x v="326"/>
    <s v="Shipped"/>
    <x v="0"/>
    <x v="4"/>
    <x v="4"/>
    <s v="REV20384"/>
    <x v="324"/>
  </r>
  <r>
    <s v="CUST1388"/>
    <s v="Linda"/>
    <s v="Rose"/>
    <x v="0"/>
    <s v="Teenagers"/>
    <d v="2021-02-05T00:00:00"/>
    <x v="2"/>
    <s v="PROD106"/>
    <s v="Instant Pot"/>
    <x v="3"/>
    <x v="4"/>
    <n v="99"/>
    <s v="ORD10385"/>
    <x v="327"/>
    <s v="Pending"/>
    <x v="1"/>
    <x v="0"/>
    <x v="2"/>
    <s v="REV20385"/>
    <x v="173"/>
  </r>
  <r>
    <s v="CUST4534"/>
    <s v="Paul"/>
    <s v="Norris"/>
    <x v="2"/>
    <s v="Adults"/>
    <d v="2022-05-08T00:00:00"/>
    <x v="7"/>
    <s v="PROD104"/>
    <s v="Nike Air Max"/>
    <x v="1"/>
    <x v="4"/>
    <n v="120"/>
    <s v="ORD10386"/>
    <x v="328"/>
    <s v="Returned"/>
    <x v="0"/>
    <x v="2"/>
    <x v="1"/>
    <s v="REV20386"/>
    <x v="325"/>
  </r>
  <r>
    <s v="CUST3643"/>
    <s v="Jorge"/>
    <s v="Murphy"/>
    <x v="0"/>
    <s v="Senior"/>
    <d v="2024-10-09T00:00:00"/>
    <x v="0"/>
    <s v="PROD105"/>
    <s v="Adidas Running Shoes"/>
    <x v="1"/>
    <x v="1"/>
    <n v="110"/>
    <s v="ORD10387"/>
    <x v="3"/>
    <s v="Delivered"/>
    <x v="2"/>
    <x v="0"/>
    <x v="4"/>
    <s v="REV20387"/>
    <x v="326"/>
  </r>
  <r>
    <s v="CUST3031"/>
    <s v="Stephanie"/>
    <s v="Watson"/>
    <x v="1"/>
    <s v="Teenagers"/>
    <d v="2024-07-16T00:00:00"/>
    <x v="1"/>
    <s v="PROD107"/>
    <s v="Dyson Vacuum"/>
    <x v="3"/>
    <x v="4"/>
    <n v="399"/>
    <s v="ORD10388"/>
    <x v="329"/>
    <s v="Cancelled"/>
    <x v="1"/>
    <x v="0"/>
    <x v="2"/>
    <s v="REV20388"/>
    <x v="327"/>
  </r>
  <r>
    <s v="CUST5243"/>
    <s v="Terri"/>
    <s v="Simpson"/>
    <x v="2"/>
    <s v="Senior"/>
    <d v="2021-06-09T00:00:00"/>
    <x v="4"/>
    <s v="PROD102"/>
    <s v="Sony Headphones"/>
    <x v="0"/>
    <x v="0"/>
    <n v="199"/>
    <s v="ORD10389"/>
    <x v="138"/>
    <s v="Shipped"/>
    <x v="0"/>
    <x v="0"/>
    <x v="4"/>
    <s v="REV20389"/>
    <x v="328"/>
  </r>
  <r>
    <s v="CUST5050"/>
    <s v="Amanda"/>
    <s v="Mcclain"/>
    <x v="1"/>
    <s v="Senior"/>
    <d v="2024-07-08T00:00:00"/>
    <x v="4"/>
    <s v="PROD102"/>
    <s v="Sony Headphones"/>
    <x v="0"/>
    <x v="3"/>
    <n v="199"/>
    <s v="ORD10390"/>
    <x v="330"/>
    <s v="Shipped"/>
    <x v="2"/>
    <x v="4"/>
    <x v="1"/>
    <s v="REV20390"/>
    <x v="329"/>
  </r>
  <r>
    <s v="CUST1064"/>
    <s v="Craig"/>
    <s v="Chang"/>
    <x v="0"/>
    <s v="Senior"/>
    <d v="2022-05-19T00:00:00"/>
    <x v="4"/>
    <s v="PROD106"/>
    <s v="Instant Pot"/>
    <x v="3"/>
    <x v="2"/>
    <n v="99"/>
    <s v="ORD10391"/>
    <x v="331"/>
    <s v="Cancelled"/>
    <x v="2"/>
    <x v="1"/>
    <x v="2"/>
    <s v="REV20391"/>
    <x v="330"/>
  </r>
  <r>
    <s v="CUST5014"/>
    <s v="Kelly"/>
    <s v="Mcmahon"/>
    <x v="1"/>
    <s v="Adults"/>
    <d v="2021-07-29T00:00:00"/>
    <x v="7"/>
    <s v="PROD100"/>
    <s v="iPhone 14"/>
    <x v="0"/>
    <x v="1"/>
    <n v="999"/>
    <s v="ORD10392"/>
    <x v="332"/>
    <s v="Pending"/>
    <x v="1"/>
    <x v="1"/>
    <x v="4"/>
    <s v="REV20392"/>
    <x v="331"/>
  </r>
  <r>
    <s v="CUST2633"/>
    <s v="Lawrence"/>
    <s v="Hughes"/>
    <x v="2"/>
    <s v="Teenagers"/>
    <d v="2024-04-01T00:00:00"/>
    <x v="8"/>
    <s v="PROD100"/>
    <s v="iPhone 14"/>
    <x v="0"/>
    <x v="3"/>
    <n v="999"/>
    <s v="ORD10393"/>
    <x v="167"/>
    <s v="Pending"/>
    <x v="0"/>
    <x v="4"/>
    <x v="3"/>
    <s v="REV20393"/>
    <x v="147"/>
  </r>
  <r>
    <s v="CUST5678"/>
    <s v="Christopher"/>
    <s v="Huff"/>
    <x v="0"/>
    <s v="Senior"/>
    <d v="2025-08-02T00:00:00"/>
    <x v="2"/>
    <s v="PROD105"/>
    <s v="Adidas Running Shoes"/>
    <x v="1"/>
    <x v="1"/>
    <n v="110"/>
    <s v="ORD10394"/>
    <x v="333"/>
    <s v="Shipped"/>
    <x v="2"/>
    <x v="1"/>
    <x v="1"/>
    <s v="REV20394"/>
    <x v="198"/>
  </r>
  <r>
    <s v="CUST2954"/>
    <s v="Maria"/>
    <s v="Moore"/>
    <x v="0"/>
    <s v="Teenagers"/>
    <d v="2024-05-25T00:00:00"/>
    <x v="1"/>
    <s v="PROD107"/>
    <s v="Dyson Vacuum"/>
    <x v="3"/>
    <x v="1"/>
    <n v="399"/>
    <s v="ORD10395"/>
    <x v="334"/>
    <s v="Delivered"/>
    <x v="0"/>
    <x v="2"/>
    <x v="4"/>
    <s v="REV20395"/>
    <x v="332"/>
  </r>
  <r>
    <s v="CUST3737"/>
    <s v="Corey"/>
    <s v="Holmes"/>
    <x v="1"/>
    <s v="Adults"/>
    <d v="2022-06-10T00:00:00"/>
    <x v="1"/>
    <s v="PROD104"/>
    <s v="Nike Air Max"/>
    <x v="1"/>
    <x v="4"/>
    <n v="120"/>
    <s v="ORD10396"/>
    <x v="126"/>
    <s v="Cancelled"/>
    <x v="1"/>
    <x v="4"/>
    <x v="0"/>
    <s v="REV20396"/>
    <x v="333"/>
  </r>
  <r>
    <s v="CUST3060"/>
    <s v="Jessica"/>
    <s v="Flores"/>
    <x v="0"/>
    <s v="Teenagers"/>
    <d v="2023-07-21T00:00:00"/>
    <x v="5"/>
    <s v="PROD100"/>
    <s v="iPhone 14"/>
    <x v="0"/>
    <x v="3"/>
    <n v="999"/>
    <s v="ORD10397"/>
    <x v="335"/>
    <s v="Cancelled"/>
    <x v="2"/>
    <x v="0"/>
    <x v="0"/>
    <s v="REV20397"/>
    <x v="334"/>
  </r>
  <r>
    <s v="CUST3332"/>
    <s v="Jennifer"/>
    <s v="Liu"/>
    <x v="1"/>
    <s v="Senior"/>
    <d v="2021-07-31T00:00:00"/>
    <x v="6"/>
    <s v="PROD104"/>
    <s v="Nike Air Max"/>
    <x v="1"/>
    <x v="3"/>
    <n v="120"/>
    <s v="ORD10398"/>
    <x v="336"/>
    <s v="Shipped"/>
    <x v="0"/>
    <x v="3"/>
    <x v="4"/>
    <s v="REV20398"/>
    <x v="335"/>
  </r>
  <r>
    <s v="CUST2985"/>
    <s v="Trevor"/>
    <s v="Smith"/>
    <x v="1"/>
    <s v="Senior"/>
    <d v="2023-08-17T00:00:00"/>
    <x v="7"/>
    <s v="PROD108"/>
    <s v="Fitbit Versa 3"/>
    <x v="0"/>
    <x v="0"/>
    <n v="229"/>
    <s v="ORD10399"/>
    <x v="337"/>
    <s v="Delivered"/>
    <x v="1"/>
    <x v="2"/>
    <x v="0"/>
    <s v="REV20399"/>
    <x v="334"/>
  </r>
  <r>
    <s v="CUST1707"/>
    <s v="Thomas"/>
    <s v="White"/>
    <x v="2"/>
    <s v="Senior"/>
    <d v="2022-06-23T00:00:00"/>
    <x v="7"/>
    <s v="PROD100"/>
    <s v="iPhone 14"/>
    <x v="0"/>
    <x v="1"/>
    <n v="999"/>
    <s v="ORD10400"/>
    <x v="338"/>
    <s v="Returned"/>
    <x v="1"/>
    <x v="2"/>
    <x v="0"/>
    <s v="REV20400"/>
    <x v="336"/>
  </r>
  <r>
    <s v="CUST4239"/>
    <s v="Daniel"/>
    <s v="Patel"/>
    <x v="0"/>
    <s v="Adults"/>
    <d v="2025-03-07T00:00:00"/>
    <x v="4"/>
    <s v="PROD104"/>
    <s v="Nike Air Max"/>
    <x v="1"/>
    <x v="0"/>
    <n v="120"/>
    <s v="ORD10401"/>
    <x v="339"/>
    <s v="Cancelled"/>
    <x v="1"/>
    <x v="0"/>
    <x v="3"/>
    <s v="REV20401"/>
    <x v="2"/>
  </r>
  <r>
    <s v="CUST2686"/>
    <s v="Kyle"/>
    <s v="Lawrence"/>
    <x v="0"/>
    <s v="Adults"/>
    <d v="2021-12-08T00:00:00"/>
    <x v="5"/>
    <s v="PROD108"/>
    <s v="Fitbit Versa 3"/>
    <x v="0"/>
    <x v="3"/>
    <n v="229"/>
    <s v="ORD10402"/>
    <x v="299"/>
    <s v="Pending"/>
    <x v="2"/>
    <x v="2"/>
    <x v="4"/>
    <s v="REV20402"/>
    <x v="80"/>
  </r>
  <r>
    <s v="CUST3774"/>
    <s v="Pamela"/>
    <s v="Taylor"/>
    <x v="1"/>
    <s v="Teenagers"/>
    <d v="2021-07-04T00:00:00"/>
    <x v="0"/>
    <s v="PROD112"/>
    <s v="Barbie Dreamhouse"/>
    <x v="2"/>
    <x v="2"/>
    <n v="199"/>
    <s v="ORD10403"/>
    <x v="109"/>
    <s v="Shipped"/>
    <x v="0"/>
    <x v="0"/>
    <x v="0"/>
    <s v="REV20403"/>
    <x v="337"/>
  </r>
  <r>
    <s v="CUST3392"/>
    <s v="Carol"/>
    <s v="Richardson"/>
    <x v="2"/>
    <s v="Adults"/>
    <d v="2022-07-19T00:00:00"/>
    <x v="5"/>
    <s v="PROD105"/>
    <s v="Adidas Running Shoes"/>
    <x v="1"/>
    <x v="0"/>
    <n v="110"/>
    <s v="ORD10404"/>
    <x v="338"/>
    <s v="Shipped"/>
    <x v="1"/>
    <x v="2"/>
    <x v="3"/>
    <s v="REV20404"/>
    <x v="338"/>
  </r>
  <r>
    <s v="CUST1541"/>
    <s v="Jesse"/>
    <s v="Farrell"/>
    <x v="0"/>
    <s v="Senior"/>
    <d v="2022-08-31T00:00:00"/>
    <x v="2"/>
    <s v="PROD107"/>
    <s v="Dyson Vacuum"/>
    <x v="3"/>
    <x v="2"/>
    <n v="399"/>
    <s v="ORD10405"/>
    <x v="340"/>
    <s v="Delivered"/>
    <x v="0"/>
    <x v="4"/>
    <x v="2"/>
    <s v="REV20405"/>
    <x v="339"/>
  </r>
  <r>
    <s v="CUST4678"/>
    <s v="David"/>
    <s v="Fernandez"/>
    <x v="2"/>
    <s v="Senior"/>
    <d v="2025-06-08T00:00:00"/>
    <x v="5"/>
    <s v="PROD111"/>
    <s v="Lego Star Wars Set"/>
    <x v="2"/>
    <x v="1"/>
    <n v="59"/>
    <s v="ORD10406"/>
    <x v="214"/>
    <s v="Pending"/>
    <x v="2"/>
    <x v="4"/>
    <x v="1"/>
    <s v="REV20406"/>
    <x v="177"/>
  </r>
  <r>
    <s v="CUST2438"/>
    <s v="Michael"/>
    <s v="Davis"/>
    <x v="1"/>
    <s v="Teenagers"/>
    <d v="2021-02-22T00:00:00"/>
    <x v="5"/>
    <s v="PROD110"/>
    <s v="Harry Potter Box Set"/>
    <x v="5"/>
    <x v="2"/>
    <n v="80"/>
    <s v="ORD10407"/>
    <x v="341"/>
    <s v="Pending"/>
    <x v="1"/>
    <x v="0"/>
    <x v="3"/>
    <s v="REV20407"/>
    <x v="340"/>
  </r>
  <r>
    <s v="CUST2206"/>
    <s v="Steven"/>
    <s v="Wright"/>
    <x v="1"/>
    <s v="Senior"/>
    <d v="2022-10-04T00:00:00"/>
    <x v="7"/>
    <s v="PROD104"/>
    <s v="Nike Air Max"/>
    <x v="1"/>
    <x v="0"/>
    <n v="120"/>
    <s v="ORD10408"/>
    <x v="219"/>
    <s v="Pending"/>
    <x v="0"/>
    <x v="3"/>
    <x v="0"/>
    <s v="REV20408"/>
    <x v="341"/>
  </r>
  <r>
    <s v="CUST1976"/>
    <s v="Lisa"/>
    <s v="Carrillo"/>
    <x v="1"/>
    <s v="Adults"/>
    <d v="2021-06-15T00:00:00"/>
    <x v="2"/>
    <s v="PROD114"/>
    <s v="Yoga Mat"/>
    <x v="4"/>
    <x v="4"/>
    <n v="25"/>
    <s v="ORD10409"/>
    <x v="228"/>
    <s v="Returned"/>
    <x v="1"/>
    <x v="3"/>
    <x v="1"/>
    <s v="REV20409"/>
    <x v="342"/>
  </r>
  <r>
    <s v="CUST2742"/>
    <s v="Hunter"/>
    <s v="Clayton"/>
    <x v="0"/>
    <s v="Adults"/>
    <d v="2022-02-23T00:00:00"/>
    <x v="0"/>
    <s v="PROD103"/>
    <s v="Levi's Jeans"/>
    <x v="1"/>
    <x v="0"/>
    <n v="59"/>
    <s v="ORD10410"/>
    <x v="342"/>
    <s v="Returned"/>
    <x v="2"/>
    <x v="4"/>
    <x v="4"/>
    <s v="REV20410"/>
    <x v="343"/>
  </r>
  <r>
    <s v="CUST5251"/>
    <s v="Craig"/>
    <s v="Moon"/>
    <x v="0"/>
    <s v="Teenagers"/>
    <d v="2025-04-05T00:00:00"/>
    <x v="3"/>
    <s v="PROD110"/>
    <s v="Harry Potter Box Set"/>
    <x v="5"/>
    <x v="3"/>
    <n v="80"/>
    <s v="ORD10411"/>
    <x v="343"/>
    <s v="Returned"/>
    <x v="0"/>
    <x v="2"/>
    <x v="0"/>
    <s v="REV20411"/>
    <x v="344"/>
  </r>
  <r>
    <s v="CUST1319"/>
    <s v="Carlos"/>
    <s v="Rosario"/>
    <x v="0"/>
    <s v="Teenagers"/>
    <d v="2025-02-09T00:00:00"/>
    <x v="5"/>
    <s v="PROD113"/>
    <s v="Wilson Tennis Racket"/>
    <x v="4"/>
    <x v="3"/>
    <n v="149"/>
    <s v="ORD10412"/>
    <x v="261"/>
    <s v="Cancelled"/>
    <x v="2"/>
    <x v="1"/>
    <x v="3"/>
    <s v="REV20412"/>
    <x v="174"/>
  </r>
  <r>
    <s v="CUST5318"/>
    <s v="Anna"/>
    <s v="Moore"/>
    <x v="1"/>
    <s v="Adults"/>
    <d v="2021-02-14T00:00:00"/>
    <x v="4"/>
    <s v="PROD103"/>
    <s v="Levi's Jeans"/>
    <x v="1"/>
    <x v="3"/>
    <n v="59"/>
    <s v="ORD10413"/>
    <x v="344"/>
    <s v="Delivered"/>
    <x v="2"/>
    <x v="1"/>
    <x v="0"/>
    <s v="REV20413"/>
    <x v="345"/>
  </r>
  <r>
    <s v="CUST5441"/>
    <s v="Ashley"/>
    <s v="Holmes"/>
    <x v="2"/>
    <s v="Adults"/>
    <d v="2021-09-07T00:00:00"/>
    <x v="1"/>
    <s v="PROD103"/>
    <s v="Levi's Jeans"/>
    <x v="1"/>
    <x v="1"/>
    <n v="59"/>
    <s v="ORD10414"/>
    <x v="49"/>
    <s v="Delivered"/>
    <x v="1"/>
    <x v="4"/>
    <x v="0"/>
    <s v="REV20414"/>
    <x v="249"/>
  </r>
  <r>
    <s v="CUST1637"/>
    <s v="Robin"/>
    <s v="Palmer"/>
    <x v="1"/>
    <s v="Senior"/>
    <d v="2025-02-08T00:00:00"/>
    <x v="9"/>
    <s v="PROD109"/>
    <s v="Kindle Paperwhite"/>
    <x v="5"/>
    <x v="4"/>
    <n v="129"/>
    <s v="ORD10415"/>
    <x v="345"/>
    <s v="Returned"/>
    <x v="2"/>
    <x v="2"/>
    <x v="4"/>
    <s v="REV20415"/>
    <x v="346"/>
  </r>
  <r>
    <s v="CUST3096"/>
    <s v="Patricia"/>
    <s v="Dominguez"/>
    <x v="0"/>
    <s v="Adults"/>
    <d v="2021-09-18T00:00:00"/>
    <x v="9"/>
    <s v="PROD111"/>
    <s v="Lego Star Wars Set"/>
    <x v="2"/>
    <x v="2"/>
    <n v="59"/>
    <s v="ORD10416"/>
    <x v="346"/>
    <s v="Cancelled"/>
    <x v="2"/>
    <x v="3"/>
    <x v="1"/>
    <s v="REV20416"/>
    <x v="347"/>
  </r>
  <r>
    <s v="CUST5619"/>
    <s v="Kristy"/>
    <s v="Johnson"/>
    <x v="1"/>
    <s v="Adults"/>
    <d v="2024-05-16T00:00:00"/>
    <x v="3"/>
    <s v="PROD104"/>
    <s v="Nike Air Max"/>
    <x v="1"/>
    <x v="1"/>
    <n v="120"/>
    <s v="ORD10417"/>
    <x v="347"/>
    <s v="Delivered"/>
    <x v="1"/>
    <x v="2"/>
    <x v="1"/>
    <s v="REV20417"/>
    <x v="348"/>
  </r>
  <r>
    <s v="CUST3497"/>
    <s v="Barbara"/>
    <s v="Cochran"/>
    <x v="2"/>
    <s v="Teenagers"/>
    <d v="2023-04-07T00:00:00"/>
    <x v="3"/>
    <s v="PROD102"/>
    <s v="Sony Headphones"/>
    <x v="0"/>
    <x v="2"/>
    <n v="199"/>
    <s v="ORD10418"/>
    <x v="163"/>
    <s v="Returned"/>
    <x v="2"/>
    <x v="0"/>
    <x v="3"/>
    <s v="REV20418"/>
    <x v="349"/>
  </r>
  <r>
    <s v="CUST1281"/>
    <s v="Christopher"/>
    <s v="Randall"/>
    <x v="2"/>
    <s v="Adults"/>
    <d v="2022-10-28T00:00:00"/>
    <x v="1"/>
    <s v="PROD107"/>
    <s v="Dyson Vacuum"/>
    <x v="3"/>
    <x v="4"/>
    <n v="399"/>
    <s v="ORD10419"/>
    <x v="348"/>
    <s v="Shipped"/>
    <x v="2"/>
    <x v="2"/>
    <x v="0"/>
    <s v="REV20419"/>
    <x v="31"/>
  </r>
  <r>
    <s v="CUST3502"/>
    <s v="Rhonda"/>
    <s v="Mckee"/>
    <x v="0"/>
    <s v="Senior"/>
    <d v="2025-02-23T00:00:00"/>
    <x v="9"/>
    <s v="PROD110"/>
    <s v="Harry Potter Box Set"/>
    <x v="5"/>
    <x v="0"/>
    <n v="80"/>
    <s v="ORD10420"/>
    <x v="349"/>
    <s v="Pending"/>
    <x v="0"/>
    <x v="0"/>
    <x v="4"/>
    <s v="REV20420"/>
    <x v="140"/>
  </r>
  <r>
    <s v="CUST4671"/>
    <s v="Matthew"/>
    <s v="Young"/>
    <x v="1"/>
    <s v="Adults"/>
    <d v="2025-02-13T00:00:00"/>
    <x v="2"/>
    <s v="PROD106"/>
    <s v="Instant Pot"/>
    <x v="3"/>
    <x v="2"/>
    <n v="99"/>
    <s v="ORD10421"/>
    <x v="350"/>
    <s v="Pending"/>
    <x v="1"/>
    <x v="0"/>
    <x v="3"/>
    <s v="REV20421"/>
    <x v="350"/>
  </r>
  <r>
    <s v="CUST1258"/>
    <s v="Heidi"/>
    <s v="Bryan"/>
    <x v="1"/>
    <s v="Adults"/>
    <d v="2024-02-21T00:00:00"/>
    <x v="3"/>
    <s v="PROD101"/>
    <s v="Samsung Galaxy S23"/>
    <x v="0"/>
    <x v="2"/>
    <n v="899"/>
    <s v="ORD10422"/>
    <x v="351"/>
    <s v="Delivered"/>
    <x v="1"/>
    <x v="4"/>
    <x v="1"/>
    <s v="REV20422"/>
    <x v="53"/>
  </r>
  <r>
    <s v="CUST1204"/>
    <s v="Jennifer"/>
    <s v="Dunn"/>
    <x v="0"/>
    <s v="Teenagers"/>
    <d v="2021-03-26T00:00:00"/>
    <x v="8"/>
    <s v="PROD114"/>
    <s v="Yoga Mat"/>
    <x v="4"/>
    <x v="1"/>
    <n v="25"/>
    <s v="ORD10423"/>
    <x v="59"/>
    <s v="Returned"/>
    <x v="2"/>
    <x v="0"/>
    <x v="4"/>
    <s v="REV20423"/>
    <x v="351"/>
  </r>
  <r>
    <s v="CUST2988"/>
    <s v="Jennifer"/>
    <s v="Brown"/>
    <x v="0"/>
    <s v="Teenagers"/>
    <d v="2025-01-01T00:00:00"/>
    <x v="7"/>
    <s v="PROD110"/>
    <s v="Harry Potter Box Set"/>
    <x v="5"/>
    <x v="2"/>
    <n v="80"/>
    <s v="ORD10424"/>
    <x v="352"/>
    <s v="Cancelled"/>
    <x v="2"/>
    <x v="1"/>
    <x v="0"/>
    <s v="REV20424"/>
    <x v="352"/>
  </r>
  <r>
    <s v="CUST3225"/>
    <s v="Chad"/>
    <s v="White"/>
    <x v="1"/>
    <s v="Teenagers"/>
    <d v="2021-10-25T00:00:00"/>
    <x v="5"/>
    <s v="PROD106"/>
    <s v="Instant Pot"/>
    <x v="3"/>
    <x v="2"/>
    <n v="99"/>
    <s v="ORD10425"/>
    <x v="353"/>
    <s v="Shipped"/>
    <x v="0"/>
    <x v="0"/>
    <x v="1"/>
    <s v="REV20425"/>
    <x v="76"/>
  </r>
  <r>
    <s v="CUST4090"/>
    <s v="Kristine"/>
    <s v="Barker"/>
    <x v="0"/>
    <s v="Senior"/>
    <d v="2021-01-07T00:00:00"/>
    <x v="4"/>
    <s v="PROD107"/>
    <s v="Dyson Vacuum"/>
    <x v="3"/>
    <x v="1"/>
    <n v="399"/>
    <s v="ORD10426"/>
    <x v="180"/>
    <s v="Returned"/>
    <x v="2"/>
    <x v="1"/>
    <x v="2"/>
    <s v="REV20426"/>
    <x v="353"/>
  </r>
  <r>
    <s v="CUST5919"/>
    <s v="Carolyn"/>
    <s v="Davis"/>
    <x v="1"/>
    <s v="Senior"/>
    <d v="2023-04-17T00:00:00"/>
    <x v="8"/>
    <s v="PROD107"/>
    <s v="Dyson Vacuum"/>
    <x v="3"/>
    <x v="4"/>
    <n v="399"/>
    <s v="ORD10427"/>
    <x v="139"/>
    <s v="Pending"/>
    <x v="2"/>
    <x v="3"/>
    <x v="0"/>
    <s v="REV20427"/>
    <x v="354"/>
  </r>
  <r>
    <s v="CUST3221"/>
    <s v="Hector"/>
    <s v="White"/>
    <x v="1"/>
    <s v="Senior"/>
    <d v="2022-11-10T00:00:00"/>
    <x v="4"/>
    <s v="PROD101"/>
    <s v="Samsung Galaxy S23"/>
    <x v="0"/>
    <x v="4"/>
    <n v="899"/>
    <s v="ORD10428"/>
    <x v="13"/>
    <s v="Pending"/>
    <x v="1"/>
    <x v="3"/>
    <x v="1"/>
    <s v="REV20428"/>
    <x v="355"/>
  </r>
  <r>
    <s v="CUST5306"/>
    <s v="Kathy"/>
    <s v="Reilly"/>
    <x v="2"/>
    <s v="Adults"/>
    <d v="2021-02-09T00:00:00"/>
    <x v="9"/>
    <s v="PROD105"/>
    <s v="Adidas Running Shoes"/>
    <x v="1"/>
    <x v="1"/>
    <n v="110"/>
    <s v="ORD10429"/>
    <x v="354"/>
    <s v="Cancelled"/>
    <x v="0"/>
    <x v="4"/>
    <x v="3"/>
    <s v="REV20429"/>
    <x v="356"/>
  </r>
  <r>
    <s v="CUST4192"/>
    <s v="Stephanie"/>
    <s v="Lawrence"/>
    <x v="2"/>
    <s v="Teenagers"/>
    <d v="2024-11-27T00:00:00"/>
    <x v="8"/>
    <s v="PROD113"/>
    <s v="Wilson Tennis Racket"/>
    <x v="4"/>
    <x v="2"/>
    <n v="149"/>
    <s v="ORD10430"/>
    <x v="355"/>
    <s v="Shipped"/>
    <x v="2"/>
    <x v="1"/>
    <x v="3"/>
    <s v="REV20430"/>
    <x v="30"/>
  </r>
  <r>
    <s v="CUST3839"/>
    <s v="Claire"/>
    <s v="Haynes"/>
    <x v="0"/>
    <s v="Teenagers"/>
    <d v="2024-09-11T00:00:00"/>
    <x v="8"/>
    <s v="PROD112"/>
    <s v="Barbie Dreamhouse"/>
    <x v="2"/>
    <x v="1"/>
    <n v="199"/>
    <s v="ORD10431"/>
    <x v="356"/>
    <s v="Returned"/>
    <x v="1"/>
    <x v="4"/>
    <x v="0"/>
    <s v="REV20431"/>
    <x v="357"/>
  </r>
  <r>
    <s v="CUST2436"/>
    <s v="Felicia"/>
    <s v="Wilson"/>
    <x v="1"/>
    <s v="Teenagers"/>
    <d v="2021-06-15T00:00:00"/>
    <x v="4"/>
    <s v="PROD108"/>
    <s v="Fitbit Versa 3"/>
    <x v="0"/>
    <x v="2"/>
    <n v="229"/>
    <s v="ORD10432"/>
    <x v="357"/>
    <s v="Shipped"/>
    <x v="0"/>
    <x v="2"/>
    <x v="2"/>
    <s v="REV20432"/>
    <x v="358"/>
  </r>
  <r>
    <s v="CUST1857"/>
    <s v="Travis"/>
    <s v="Hodges"/>
    <x v="2"/>
    <s v="Teenagers"/>
    <d v="2024-11-25T00:00:00"/>
    <x v="4"/>
    <s v="PROD101"/>
    <s v="Samsung Galaxy S23"/>
    <x v="0"/>
    <x v="3"/>
    <n v="899"/>
    <s v="ORD10433"/>
    <x v="358"/>
    <s v="Cancelled"/>
    <x v="2"/>
    <x v="1"/>
    <x v="4"/>
    <s v="REV20433"/>
    <x v="270"/>
  </r>
  <r>
    <s v="CUST3958"/>
    <s v="James"/>
    <s v="Thomas"/>
    <x v="1"/>
    <s v="Teenagers"/>
    <d v="2023-11-13T00:00:00"/>
    <x v="5"/>
    <s v="PROD106"/>
    <s v="Instant Pot"/>
    <x v="3"/>
    <x v="2"/>
    <n v="99"/>
    <s v="ORD10434"/>
    <x v="359"/>
    <s v="Shipped"/>
    <x v="1"/>
    <x v="1"/>
    <x v="3"/>
    <s v="REV20434"/>
    <x v="359"/>
  </r>
  <r>
    <s v="CUST1640"/>
    <s v="Erin"/>
    <s v="Clements"/>
    <x v="1"/>
    <s v="Teenagers"/>
    <d v="2023-08-27T00:00:00"/>
    <x v="2"/>
    <s v="PROD104"/>
    <s v="Nike Air Max"/>
    <x v="1"/>
    <x v="0"/>
    <n v="120"/>
    <s v="ORD10435"/>
    <x v="360"/>
    <s v="Shipped"/>
    <x v="1"/>
    <x v="1"/>
    <x v="3"/>
    <s v="REV20435"/>
    <x v="360"/>
  </r>
  <r>
    <s v="CUST1302"/>
    <s v="Alicia"/>
    <s v="Phillips"/>
    <x v="1"/>
    <s v="Teenagers"/>
    <d v="2023-03-02T00:00:00"/>
    <x v="8"/>
    <s v="PROD102"/>
    <s v="Sony Headphones"/>
    <x v="0"/>
    <x v="1"/>
    <n v="199"/>
    <s v="ORD10436"/>
    <x v="361"/>
    <s v="Cancelled"/>
    <x v="2"/>
    <x v="2"/>
    <x v="3"/>
    <s v="REV20436"/>
    <x v="361"/>
  </r>
  <r>
    <s v="CUST5366"/>
    <s v="James"/>
    <s v="Lynch"/>
    <x v="2"/>
    <s v="Senior"/>
    <d v="2021-12-12T00:00:00"/>
    <x v="5"/>
    <s v="PROD103"/>
    <s v="Levi's Jeans"/>
    <x v="1"/>
    <x v="4"/>
    <n v="59"/>
    <s v="ORD10437"/>
    <x v="362"/>
    <s v="Cancelled"/>
    <x v="0"/>
    <x v="1"/>
    <x v="1"/>
    <s v="REV20437"/>
    <x v="100"/>
  </r>
  <r>
    <s v="CUST3808"/>
    <s v="Caleb"/>
    <s v="Carroll"/>
    <x v="1"/>
    <s v="Teenagers"/>
    <d v="2021-07-30T00:00:00"/>
    <x v="0"/>
    <s v="PROD104"/>
    <s v="Nike Air Max"/>
    <x v="1"/>
    <x v="2"/>
    <n v="120"/>
    <s v="ORD10438"/>
    <x v="363"/>
    <s v="Returned"/>
    <x v="1"/>
    <x v="4"/>
    <x v="3"/>
    <s v="REV20438"/>
    <x v="362"/>
  </r>
  <r>
    <s v="CUST5610"/>
    <s v="Kimberly"/>
    <s v="Bennett"/>
    <x v="0"/>
    <s v="Teenagers"/>
    <d v="2021-05-11T00:00:00"/>
    <x v="3"/>
    <s v="PROD112"/>
    <s v="Barbie Dreamhouse"/>
    <x v="2"/>
    <x v="3"/>
    <n v="199"/>
    <s v="ORD10439"/>
    <x v="200"/>
    <s v="Shipped"/>
    <x v="2"/>
    <x v="1"/>
    <x v="0"/>
    <s v="REV20439"/>
    <x v="363"/>
  </r>
  <r>
    <s v="CUST1875"/>
    <s v="Carl"/>
    <s v="Nelson"/>
    <x v="1"/>
    <s v="Adults"/>
    <d v="2024-12-30T00:00:00"/>
    <x v="0"/>
    <s v="PROD112"/>
    <s v="Barbie Dreamhouse"/>
    <x v="2"/>
    <x v="1"/>
    <n v="199"/>
    <s v="ORD10440"/>
    <x v="364"/>
    <s v="Pending"/>
    <x v="1"/>
    <x v="1"/>
    <x v="0"/>
    <s v="REV20440"/>
    <x v="364"/>
  </r>
  <r>
    <s v="CUST5811"/>
    <s v="Andrew"/>
    <s v="Hampton"/>
    <x v="1"/>
    <s v="Senior"/>
    <d v="2024-09-07T00:00:00"/>
    <x v="5"/>
    <s v="PROD101"/>
    <s v="Samsung Galaxy S23"/>
    <x v="0"/>
    <x v="0"/>
    <n v="899"/>
    <s v="ORD10441"/>
    <x v="365"/>
    <s v="Delivered"/>
    <x v="1"/>
    <x v="2"/>
    <x v="4"/>
    <s v="REV20441"/>
    <x v="91"/>
  </r>
  <r>
    <s v="CUST1939"/>
    <s v="Alexandra"/>
    <s v="Werner"/>
    <x v="0"/>
    <s v="Senior"/>
    <d v="2024-02-01T00:00:00"/>
    <x v="9"/>
    <s v="PROD105"/>
    <s v="Adidas Running Shoes"/>
    <x v="1"/>
    <x v="4"/>
    <n v="110"/>
    <s v="ORD10442"/>
    <x v="366"/>
    <s v="Cancelled"/>
    <x v="0"/>
    <x v="2"/>
    <x v="0"/>
    <s v="REV20442"/>
    <x v="365"/>
  </r>
  <r>
    <s v="CUST1083"/>
    <s v="Diane"/>
    <s v="Jones"/>
    <x v="0"/>
    <s v="Senior"/>
    <d v="2020-11-07T00:00:00"/>
    <x v="9"/>
    <s v="PROD108"/>
    <s v="Fitbit Versa 3"/>
    <x v="0"/>
    <x v="2"/>
    <n v="229"/>
    <s v="ORD10443"/>
    <x v="367"/>
    <s v="Returned"/>
    <x v="0"/>
    <x v="2"/>
    <x v="0"/>
    <s v="REV20443"/>
    <x v="105"/>
  </r>
  <r>
    <s v="CUST5627"/>
    <s v="William"/>
    <s v="Myers"/>
    <x v="2"/>
    <s v="Teenagers"/>
    <d v="2022-02-16T00:00:00"/>
    <x v="8"/>
    <s v="PROD100"/>
    <s v="iPhone 14"/>
    <x v="0"/>
    <x v="2"/>
    <n v="999"/>
    <s v="ORD10444"/>
    <x v="368"/>
    <s v="Delivered"/>
    <x v="0"/>
    <x v="3"/>
    <x v="1"/>
    <s v="REV20444"/>
    <x v="366"/>
  </r>
  <r>
    <s v="CUST2216"/>
    <s v="Melissa"/>
    <s v="Nelson"/>
    <x v="1"/>
    <s v="Senior"/>
    <d v="2022-09-09T00:00:00"/>
    <x v="3"/>
    <s v="PROD109"/>
    <s v="Kindle Paperwhite"/>
    <x v="5"/>
    <x v="0"/>
    <n v="129"/>
    <s v="ORD10445"/>
    <x v="369"/>
    <s v="Shipped"/>
    <x v="1"/>
    <x v="4"/>
    <x v="2"/>
    <s v="REV20445"/>
    <x v="367"/>
  </r>
  <r>
    <s v="CUST4396"/>
    <s v="Angela"/>
    <s v="Hayes"/>
    <x v="1"/>
    <s v="Adults"/>
    <d v="2023-04-08T00:00:00"/>
    <x v="1"/>
    <s v="PROD108"/>
    <s v="Fitbit Versa 3"/>
    <x v="0"/>
    <x v="1"/>
    <n v="229"/>
    <s v="ORD10446"/>
    <x v="370"/>
    <s v="Pending"/>
    <x v="1"/>
    <x v="4"/>
    <x v="3"/>
    <s v="REV20446"/>
    <x v="368"/>
  </r>
  <r>
    <s v="CUST2220"/>
    <s v="Mary"/>
    <s v="Tapia"/>
    <x v="2"/>
    <s v="Adults"/>
    <d v="2021-06-19T00:00:00"/>
    <x v="1"/>
    <s v="PROD103"/>
    <s v="Levi's Jeans"/>
    <x v="1"/>
    <x v="1"/>
    <n v="59"/>
    <s v="ORD10447"/>
    <x v="371"/>
    <s v="Delivered"/>
    <x v="0"/>
    <x v="2"/>
    <x v="1"/>
    <s v="REV20447"/>
    <x v="369"/>
  </r>
  <r>
    <s v="CUST2713"/>
    <s v="Nicholas"/>
    <s v="Johnson"/>
    <x v="0"/>
    <s v="Adults"/>
    <d v="2023-09-10T00:00:00"/>
    <x v="7"/>
    <s v="PROD110"/>
    <s v="Harry Potter Box Set"/>
    <x v="5"/>
    <x v="2"/>
    <n v="80"/>
    <s v="ORD10448"/>
    <x v="196"/>
    <s v="Shipped"/>
    <x v="1"/>
    <x v="2"/>
    <x v="1"/>
    <s v="REV20448"/>
    <x v="370"/>
  </r>
  <r>
    <s v="CUST4346"/>
    <s v="Trevor"/>
    <s v="Mccormick"/>
    <x v="0"/>
    <s v="Senior"/>
    <d v="2024-12-22T00:00:00"/>
    <x v="4"/>
    <s v="PROD110"/>
    <s v="Harry Potter Box Set"/>
    <x v="5"/>
    <x v="1"/>
    <n v="80"/>
    <s v="ORD10449"/>
    <x v="372"/>
    <s v="Returned"/>
    <x v="0"/>
    <x v="2"/>
    <x v="3"/>
    <s v="REV20449"/>
    <x v="371"/>
  </r>
  <r>
    <s v="CUST4118"/>
    <s v="Jason"/>
    <s v="Meyer"/>
    <x v="1"/>
    <s v="Adults"/>
    <d v="2022-05-21T00:00:00"/>
    <x v="9"/>
    <s v="PROD114"/>
    <s v="Yoga Mat"/>
    <x v="4"/>
    <x v="0"/>
    <n v="25"/>
    <s v="ORD10450"/>
    <x v="373"/>
    <s v="Returned"/>
    <x v="1"/>
    <x v="0"/>
    <x v="1"/>
    <s v="REV20450"/>
    <x v="372"/>
  </r>
  <r>
    <s v="CUST5325"/>
    <s v="Deborah"/>
    <s v="Wright"/>
    <x v="2"/>
    <s v="Teenagers"/>
    <d v="2024-10-22T00:00:00"/>
    <x v="8"/>
    <s v="PROD100"/>
    <s v="iPhone 14"/>
    <x v="0"/>
    <x v="2"/>
    <n v="999"/>
    <s v="ORD10451"/>
    <x v="374"/>
    <s v="Cancelled"/>
    <x v="2"/>
    <x v="3"/>
    <x v="3"/>
    <s v="REV20451"/>
    <x v="373"/>
  </r>
  <r>
    <s v="CUST5462"/>
    <s v="Colleen"/>
    <s v="Jackson"/>
    <x v="0"/>
    <s v="Adults"/>
    <d v="2022-01-21T00:00:00"/>
    <x v="3"/>
    <s v="PROD101"/>
    <s v="Samsung Galaxy S23"/>
    <x v="0"/>
    <x v="2"/>
    <n v="899"/>
    <s v="ORD10452"/>
    <x v="375"/>
    <s v="Pending"/>
    <x v="0"/>
    <x v="4"/>
    <x v="1"/>
    <s v="REV20452"/>
    <x v="374"/>
  </r>
  <r>
    <s v="CUST4364"/>
    <s v="John"/>
    <s v="Mcdaniel"/>
    <x v="1"/>
    <s v="Senior"/>
    <d v="2021-10-13T00:00:00"/>
    <x v="6"/>
    <s v="PROD102"/>
    <s v="Sony Headphones"/>
    <x v="0"/>
    <x v="4"/>
    <n v="199"/>
    <s v="ORD10453"/>
    <x v="376"/>
    <s v="Returned"/>
    <x v="2"/>
    <x v="3"/>
    <x v="2"/>
    <s v="REV20453"/>
    <x v="375"/>
  </r>
  <r>
    <s v="CUST1389"/>
    <s v="Michelle"/>
    <s v="Chang"/>
    <x v="2"/>
    <s v="Adults"/>
    <d v="2021-08-03T00:00:00"/>
    <x v="5"/>
    <s v="PROD110"/>
    <s v="Harry Potter Box Set"/>
    <x v="5"/>
    <x v="4"/>
    <n v="80"/>
    <s v="ORD10454"/>
    <x v="377"/>
    <s v="Cancelled"/>
    <x v="1"/>
    <x v="0"/>
    <x v="2"/>
    <s v="REV20454"/>
    <x v="376"/>
  </r>
  <r>
    <s v="CUST3346"/>
    <s v="Kimberly"/>
    <s v="Riley"/>
    <x v="2"/>
    <s v="Adults"/>
    <d v="2022-12-28T00:00:00"/>
    <x v="4"/>
    <s v="PROD113"/>
    <s v="Wilson Tennis Racket"/>
    <x v="4"/>
    <x v="3"/>
    <n v="149"/>
    <s v="ORD10455"/>
    <x v="257"/>
    <s v="Returned"/>
    <x v="0"/>
    <x v="0"/>
    <x v="2"/>
    <s v="REV20455"/>
    <x v="377"/>
  </r>
  <r>
    <s v="CUST1029"/>
    <s v="William"/>
    <s v="Ewing"/>
    <x v="2"/>
    <s v="Teenagers"/>
    <d v="2021-04-03T00:00:00"/>
    <x v="7"/>
    <s v="PROD109"/>
    <s v="Kindle Paperwhite"/>
    <x v="5"/>
    <x v="1"/>
    <n v="129"/>
    <s v="ORD10456"/>
    <x v="291"/>
    <s v="Pending"/>
    <x v="2"/>
    <x v="4"/>
    <x v="4"/>
    <s v="REV20456"/>
    <x v="378"/>
  </r>
  <r>
    <s v="CUST4080"/>
    <s v="William"/>
    <s v="Ramos"/>
    <x v="0"/>
    <s v="Adults"/>
    <d v="2023-07-17T00:00:00"/>
    <x v="9"/>
    <s v="PROD107"/>
    <s v="Dyson Vacuum"/>
    <x v="3"/>
    <x v="3"/>
    <n v="399"/>
    <s v="ORD10457"/>
    <x v="319"/>
    <s v="Pending"/>
    <x v="1"/>
    <x v="4"/>
    <x v="1"/>
    <s v="REV20457"/>
    <x v="379"/>
  </r>
  <r>
    <s v="CUST4995"/>
    <s v="Madison"/>
    <s v="Hubbard"/>
    <x v="0"/>
    <s v="Teenagers"/>
    <d v="2023-10-31T00:00:00"/>
    <x v="8"/>
    <s v="PROD102"/>
    <s v="Sony Headphones"/>
    <x v="0"/>
    <x v="1"/>
    <n v="199"/>
    <s v="ORD10458"/>
    <x v="378"/>
    <s v="Returned"/>
    <x v="0"/>
    <x v="4"/>
    <x v="0"/>
    <s v="REV20458"/>
    <x v="151"/>
  </r>
  <r>
    <s v="CUST1350"/>
    <s v="Anna"/>
    <s v="Ball"/>
    <x v="2"/>
    <s v="Senior"/>
    <d v="2025-03-31T00:00:00"/>
    <x v="1"/>
    <s v="PROD114"/>
    <s v="Yoga Mat"/>
    <x v="4"/>
    <x v="1"/>
    <n v="25"/>
    <s v="ORD10459"/>
    <x v="379"/>
    <s v="Cancelled"/>
    <x v="1"/>
    <x v="0"/>
    <x v="4"/>
    <s v="REV20459"/>
    <x v="112"/>
  </r>
  <r>
    <s v="CUST5182"/>
    <s v="Jake"/>
    <s v="Butler"/>
    <x v="1"/>
    <s v="Adults"/>
    <d v="2022-09-27T00:00:00"/>
    <x v="1"/>
    <s v="PROD100"/>
    <s v="iPhone 14"/>
    <x v="0"/>
    <x v="2"/>
    <n v="999"/>
    <s v="ORD10460"/>
    <x v="58"/>
    <s v="Shipped"/>
    <x v="1"/>
    <x v="4"/>
    <x v="4"/>
    <s v="REV20460"/>
    <x v="380"/>
  </r>
  <r>
    <s v="CUST1917"/>
    <s v="Jessica"/>
    <s v="Freeman"/>
    <x v="1"/>
    <s v="Senior"/>
    <d v="2022-05-05T00:00:00"/>
    <x v="3"/>
    <s v="PROD100"/>
    <s v="iPhone 14"/>
    <x v="0"/>
    <x v="0"/>
    <n v="999"/>
    <s v="ORD10461"/>
    <x v="380"/>
    <s v="Delivered"/>
    <x v="1"/>
    <x v="3"/>
    <x v="4"/>
    <s v="REV20461"/>
    <x v="245"/>
  </r>
  <r>
    <s v="CUST4543"/>
    <s v="Andrew"/>
    <s v="Brewer"/>
    <x v="2"/>
    <s v="Teenagers"/>
    <d v="2025-04-04T00:00:00"/>
    <x v="5"/>
    <s v="PROD114"/>
    <s v="Yoga Mat"/>
    <x v="4"/>
    <x v="1"/>
    <n v="25"/>
    <s v="ORD10462"/>
    <x v="100"/>
    <s v="Cancelled"/>
    <x v="1"/>
    <x v="2"/>
    <x v="2"/>
    <s v="REV20462"/>
    <x v="381"/>
  </r>
  <r>
    <s v="CUST3612"/>
    <s v="Mark"/>
    <s v="Martinez"/>
    <x v="2"/>
    <s v="Senior"/>
    <d v="2021-06-28T00:00:00"/>
    <x v="9"/>
    <s v="PROD108"/>
    <s v="Fitbit Versa 3"/>
    <x v="0"/>
    <x v="1"/>
    <n v="229"/>
    <s v="ORD10463"/>
    <x v="381"/>
    <s v="Cancelled"/>
    <x v="2"/>
    <x v="2"/>
    <x v="1"/>
    <s v="REV20463"/>
    <x v="346"/>
  </r>
  <r>
    <s v="CUST3254"/>
    <s v="Megan"/>
    <s v="Brooks"/>
    <x v="0"/>
    <s v="Adults"/>
    <d v="2023-12-09T00:00:00"/>
    <x v="4"/>
    <s v="PROD109"/>
    <s v="Kindle Paperwhite"/>
    <x v="5"/>
    <x v="0"/>
    <n v="129"/>
    <s v="ORD10464"/>
    <x v="382"/>
    <s v="Delivered"/>
    <x v="1"/>
    <x v="0"/>
    <x v="4"/>
    <s v="REV20464"/>
    <x v="382"/>
  </r>
  <r>
    <s v="CUST1111"/>
    <s v="Michael"/>
    <s v="Lee"/>
    <x v="1"/>
    <s v="Adults"/>
    <d v="2024-11-20T00:00:00"/>
    <x v="8"/>
    <s v="PROD104"/>
    <s v="Nike Air Max"/>
    <x v="1"/>
    <x v="4"/>
    <n v="120"/>
    <s v="ORD10465"/>
    <x v="383"/>
    <s v="Pending"/>
    <x v="2"/>
    <x v="0"/>
    <x v="0"/>
    <s v="REV20465"/>
    <x v="130"/>
  </r>
  <r>
    <s v="CUST5028"/>
    <s v="Harold"/>
    <s v="Bender"/>
    <x v="0"/>
    <s v="Adults"/>
    <d v="2024-12-31T00:00:00"/>
    <x v="3"/>
    <s v="PROD108"/>
    <s v="Fitbit Versa 3"/>
    <x v="0"/>
    <x v="0"/>
    <n v="229"/>
    <s v="ORD10466"/>
    <x v="384"/>
    <s v="Pending"/>
    <x v="2"/>
    <x v="1"/>
    <x v="2"/>
    <s v="REV20466"/>
    <x v="383"/>
  </r>
  <r>
    <s v="CUST4624"/>
    <s v="Katrina"/>
    <s v="Mack"/>
    <x v="1"/>
    <s v="Adults"/>
    <d v="2022-04-26T00:00:00"/>
    <x v="9"/>
    <s v="PROD102"/>
    <s v="Sony Headphones"/>
    <x v="0"/>
    <x v="4"/>
    <n v="199"/>
    <s v="ORD10467"/>
    <x v="385"/>
    <s v="Pending"/>
    <x v="0"/>
    <x v="4"/>
    <x v="4"/>
    <s v="REV20467"/>
    <x v="384"/>
  </r>
  <r>
    <s v="CUST1129"/>
    <s v="Christopher"/>
    <s v="Richardson"/>
    <x v="0"/>
    <s v="Senior"/>
    <d v="2022-10-10T00:00:00"/>
    <x v="8"/>
    <s v="PROD106"/>
    <s v="Instant Pot"/>
    <x v="3"/>
    <x v="0"/>
    <n v="99"/>
    <s v="ORD10468"/>
    <x v="386"/>
    <s v="Pending"/>
    <x v="2"/>
    <x v="4"/>
    <x v="2"/>
    <s v="REV20468"/>
    <x v="362"/>
  </r>
  <r>
    <s v="CUST3819"/>
    <s v="Riley"/>
    <s v="Smith"/>
    <x v="0"/>
    <s v="Senior"/>
    <d v="2021-08-21T00:00:00"/>
    <x v="0"/>
    <s v="PROD111"/>
    <s v="Lego Star Wars Set"/>
    <x v="2"/>
    <x v="3"/>
    <n v="59"/>
    <s v="ORD10469"/>
    <x v="387"/>
    <s v="Shipped"/>
    <x v="1"/>
    <x v="2"/>
    <x v="4"/>
    <s v="REV20469"/>
    <x v="69"/>
  </r>
  <r>
    <s v="CUST1320"/>
    <s v="Melissa"/>
    <s v="Barker"/>
    <x v="2"/>
    <s v="Teenagers"/>
    <d v="2020-11-20T00:00:00"/>
    <x v="3"/>
    <s v="PROD112"/>
    <s v="Barbie Dreamhouse"/>
    <x v="2"/>
    <x v="2"/>
    <n v="199"/>
    <s v="ORD10470"/>
    <x v="388"/>
    <s v="Shipped"/>
    <x v="1"/>
    <x v="0"/>
    <x v="3"/>
    <s v="REV20470"/>
    <x v="385"/>
  </r>
  <r>
    <s v="CUST5048"/>
    <s v="Cynthia"/>
    <s v="Clark"/>
    <x v="2"/>
    <s v="Adults"/>
    <d v="2024-11-16T00:00:00"/>
    <x v="8"/>
    <s v="PROD103"/>
    <s v="Levi's Jeans"/>
    <x v="1"/>
    <x v="3"/>
    <n v="59"/>
    <s v="ORD10471"/>
    <x v="389"/>
    <s v="Shipped"/>
    <x v="1"/>
    <x v="3"/>
    <x v="3"/>
    <s v="REV20471"/>
    <x v="386"/>
  </r>
  <r>
    <s v="CUST4573"/>
    <s v="Kathryn"/>
    <s v="Cole"/>
    <x v="2"/>
    <s v="Teenagers"/>
    <d v="2022-04-22T00:00:00"/>
    <x v="3"/>
    <s v="PROD106"/>
    <s v="Instant Pot"/>
    <x v="3"/>
    <x v="2"/>
    <n v="99"/>
    <s v="ORD10472"/>
    <x v="390"/>
    <s v="Delivered"/>
    <x v="0"/>
    <x v="3"/>
    <x v="0"/>
    <s v="REV20472"/>
    <x v="387"/>
  </r>
  <r>
    <s v="CUST1275"/>
    <s v="Jennifer"/>
    <s v="Bolton"/>
    <x v="2"/>
    <s v="Adults"/>
    <d v="2024-05-09T00:00:00"/>
    <x v="5"/>
    <s v="PROD110"/>
    <s v="Harry Potter Box Set"/>
    <x v="5"/>
    <x v="2"/>
    <n v="80"/>
    <s v="ORD10473"/>
    <x v="71"/>
    <s v="Shipped"/>
    <x v="1"/>
    <x v="4"/>
    <x v="1"/>
    <s v="REV20473"/>
    <x v="388"/>
  </r>
  <r>
    <s v="CUST1178"/>
    <s v="Erin"/>
    <s v="Dennis"/>
    <x v="1"/>
    <s v="Teenagers"/>
    <d v="2025-04-10T00:00:00"/>
    <x v="9"/>
    <s v="PROD107"/>
    <s v="Dyson Vacuum"/>
    <x v="3"/>
    <x v="2"/>
    <n v="399"/>
    <s v="ORD10474"/>
    <x v="391"/>
    <s v="Shipped"/>
    <x v="0"/>
    <x v="0"/>
    <x v="0"/>
    <s v="REV20474"/>
    <x v="389"/>
  </r>
  <r>
    <s v="CUST2576"/>
    <s v="Christopher"/>
    <s v="Moody"/>
    <x v="2"/>
    <s v="Teenagers"/>
    <d v="2020-12-18T00:00:00"/>
    <x v="1"/>
    <s v="PROD112"/>
    <s v="Barbie Dreamhouse"/>
    <x v="2"/>
    <x v="1"/>
    <n v="199"/>
    <s v="ORD10475"/>
    <x v="392"/>
    <s v="Cancelled"/>
    <x v="2"/>
    <x v="4"/>
    <x v="0"/>
    <s v="REV20475"/>
    <x v="338"/>
  </r>
  <r>
    <s v="CUST5203"/>
    <s v="Selena"/>
    <s v="Scott"/>
    <x v="0"/>
    <s v="Teenagers"/>
    <d v="2021-08-01T00:00:00"/>
    <x v="1"/>
    <s v="PROD101"/>
    <s v="Samsung Galaxy S23"/>
    <x v="0"/>
    <x v="3"/>
    <n v="899"/>
    <s v="ORD10476"/>
    <x v="393"/>
    <s v="Shipped"/>
    <x v="0"/>
    <x v="4"/>
    <x v="1"/>
    <s v="REV20476"/>
    <x v="390"/>
  </r>
  <r>
    <s v="CUST4408"/>
    <s v="Erika"/>
    <s v="Gonzalez"/>
    <x v="0"/>
    <s v="Senior"/>
    <d v="2022-06-16T00:00:00"/>
    <x v="7"/>
    <s v="PROD113"/>
    <s v="Wilson Tennis Racket"/>
    <x v="4"/>
    <x v="0"/>
    <n v="149"/>
    <s v="ORD10477"/>
    <x v="137"/>
    <s v="Pending"/>
    <x v="1"/>
    <x v="1"/>
    <x v="3"/>
    <s v="REV20477"/>
    <x v="390"/>
  </r>
  <r>
    <s v="CUST5597"/>
    <s v="Kevin"/>
    <s v="Edwards"/>
    <x v="0"/>
    <s v="Adults"/>
    <d v="2023-08-12T00:00:00"/>
    <x v="3"/>
    <s v="PROD104"/>
    <s v="Nike Air Max"/>
    <x v="1"/>
    <x v="1"/>
    <n v="120"/>
    <s v="ORD10478"/>
    <x v="66"/>
    <s v="Pending"/>
    <x v="2"/>
    <x v="3"/>
    <x v="2"/>
    <s v="REV20478"/>
    <x v="391"/>
  </r>
  <r>
    <s v="CUST3832"/>
    <s v="Douglas"/>
    <s v="Smith"/>
    <x v="0"/>
    <s v="Senior"/>
    <d v="2025-01-30T00:00:00"/>
    <x v="3"/>
    <s v="PROD111"/>
    <s v="Lego Star Wars Set"/>
    <x v="2"/>
    <x v="0"/>
    <n v="59"/>
    <s v="ORD10479"/>
    <x v="138"/>
    <s v="Pending"/>
    <x v="2"/>
    <x v="1"/>
    <x v="3"/>
    <s v="REV20479"/>
    <x v="392"/>
  </r>
  <r>
    <s v="CUST4407"/>
    <s v="Jesse"/>
    <s v="Wright"/>
    <x v="0"/>
    <s v="Senior"/>
    <d v="2022-04-03T00:00:00"/>
    <x v="5"/>
    <s v="PROD114"/>
    <s v="Yoga Mat"/>
    <x v="4"/>
    <x v="1"/>
    <n v="25"/>
    <s v="ORD10480"/>
    <x v="394"/>
    <s v="Pending"/>
    <x v="0"/>
    <x v="0"/>
    <x v="2"/>
    <s v="REV20480"/>
    <x v="393"/>
  </r>
  <r>
    <s v="CUST3790"/>
    <s v="Lindsay"/>
    <s v="Moss"/>
    <x v="1"/>
    <s v="Senior"/>
    <d v="2023-09-26T00:00:00"/>
    <x v="7"/>
    <s v="PROD106"/>
    <s v="Instant Pot"/>
    <x v="3"/>
    <x v="2"/>
    <n v="99"/>
    <s v="ORD10481"/>
    <x v="395"/>
    <s v="Shipped"/>
    <x v="0"/>
    <x v="4"/>
    <x v="4"/>
    <s v="REV20481"/>
    <x v="394"/>
  </r>
  <r>
    <s v="CUST3995"/>
    <s v="Brittany"/>
    <s v="Hill"/>
    <x v="1"/>
    <s v="Adults"/>
    <d v="2023-12-28T00:00:00"/>
    <x v="9"/>
    <s v="PROD108"/>
    <s v="Fitbit Versa 3"/>
    <x v="0"/>
    <x v="3"/>
    <n v="229"/>
    <s v="ORD10482"/>
    <x v="396"/>
    <s v="Delivered"/>
    <x v="0"/>
    <x v="3"/>
    <x v="4"/>
    <s v="REV20482"/>
    <x v="2"/>
  </r>
  <r>
    <s v="CUST3692"/>
    <s v="Laura"/>
    <s v="Kramer"/>
    <x v="0"/>
    <s v="Senior"/>
    <d v="2023-10-27T00:00:00"/>
    <x v="1"/>
    <s v="PROD108"/>
    <s v="Fitbit Versa 3"/>
    <x v="0"/>
    <x v="2"/>
    <n v="229"/>
    <s v="ORD10483"/>
    <x v="397"/>
    <s v="Returned"/>
    <x v="2"/>
    <x v="1"/>
    <x v="2"/>
    <s v="REV20483"/>
    <x v="395"/>
  </r>
  <r>
    <s v="CUST2626"/>
    <s v="Andrew"/>
    <s v="Miller"/>
    <x v="1"/>
    <s v="Adults"/>
    <d v="2025-03-10T00:00:00"/>
    <x v="5"/>
    <s v="PROD102"/>
    <s v="Sony Headphones"/>
    <x v="0"/>
    <x v="3"/>
    <n v="199"/>
    <s v="ORD10484"/>
    <x v="398"/>
    <s v="Returned"/>
    <x v="1"/>
    <x v="0"/>
    <x v="1"/>
    <s v="REV20484"/>
    <x v="24"/>
  </r>
  <r>
    <s v="CUST2201"/>
    <s v="Zachary"/>
    <s v="Orozco"/>
    <x v="2"/>
    <s v="Teenagers"/>
    <d v="2022-02-17T00:00:00"/>
    <x v="5"/>
    <s v="PROD112"/>
    <s v="Barbie Dreamhouse"/>
    <x v="2"/>
    <x v="4"/>
    <n v="199"/>
    <s v="ORD10485"/>
    <x v="399"/>
    <s v="Returned"/>
    <x v="1"/>
    <x v="3"/>
    <x v="0"/>
    <s v="REV20485"/>
    <x v="396"/>
  </r>
  <r>
    <s v="CUST1182"/>
    <s v="John"/>
    <s v="Jacobs"/>
    <x v="1"/>
    <s v="Senior"/>
    <d v="2023-03-09T00:00:00"/>
    <x v="5"/>
    <s v="PROD109"/>
    <s v="Kindle Paperwhite"/>
    <x v="5"/>
    <x v="3"/>
    <n v="129"/>
    <s v="ORD10486"/>
    <x v="400"/>
    <s v="Cancelled"/>
    <x v="0"/>
    <x v="2"/>
    <x v="0"/>
    <s v="REV20486"/>
    <x v="397"/>
  </r>
  <r>
    <s v="CUST1168"/>
    <s v="James"/>
    <s v="Ashley"/>
    <x v="1"/>
    <s v="Teenagers"/>
    <d v="2024-08-01T00:00:00"/>
    <x v="5"/>
    <s v="PROD110"/>
    <s v="Harry Potter Box Set"/>
    <x v="5"/>
    <x v="4"/>
    <n v="80"/>
    <s v="ORD10487"/>
    <x v="84"/>
    <s v="Returned"/>
    <x v="1"/>
    <x v="0"/>
    <x v="4"/>
    <s v="REV20487"/>
    <x v="398"/>
  </r>
  <r>
    <s v="CUST4686"/>
    <s v="Samuel"/>
    <s v="Lopez"/>
    <x v="1"/>
    <s v="Senior"/>
    <d v="2022-10-10T00:00:00"/>
    <x v="0"/>
    <s v="PROD113"/>
    <s v="Wilson Tennis Racket"/>
    <x v="4"/>
    <x v="4"/>
    <n v="149"/>
    <s v="ORD10488"/>
    <x v="401"/>
    <s v="Delivered"/>
    <x v="2"/>
    <x v="4"/>
    <x v="0"/>
    <s v="REV20488"/>
    <x v="399"/>
  </r>
  <r>
    <s v="CUST4145"/>
    <s v="Derrick"/>
    <s v="Johnson"/>
    <x v="1"/>
    <s v="Senior"/>
    <d v="2022-10-28T00:00:00"/>
    <x v="4"/>
    <s v="PROD102"/>
    <s v="Sony Headphones"/>
    <x v="0"/>
    <x v="0"/>
    <n v="199"/>
    <s v="ORD10489"/>
    <x v="402"/>
    <s v="Pending"/>
    <x v="0"/>
    <x v="3"/>
    <x v="3"/>
    <s v="REV20489"/>
    <x v="400"/>
  </r>
  <r>
    <s v="CUST2679"/>
    <s v="Jason"/>
    <s v="Adams"/>
    <x v="2"/>
    <s v="Adults"/>
    <d v="2021-11-23T00:00:00"/>
    <x v="4"/>
    <s v="PROD107"/>
    <s v="Dyson Vacuum"/>
    <x v="3"/>
    <x v="2"/>
    <n v="399"/>
    <s v="ORD10490"/>
    <x v="179"/>
    <s v="Delivered"/>
    <x v="2"/>
    <x v="1"/>
    <x v="0"/>
    <s v="REV20490"/>
    <x v="401"/>
  </r>
  <r>
    <s v="CUST2683"/>
    <s v="Matthew"/>
    <s v="Parker"/>
    <x v="0"/>
    <s v="Teenagers"/>
    <d v="2021-07-03T00:00:00"/>
    <x v="8"/>
    <s v="PROD109"/>
    <s v="Kindle Paperwhite"/>
    <x v="5"/>
    <x v="2"/>
    <n v="129"/>
    <s v="ORD10491"/>
    <x v="403"/>
    <s v="Returned"/>
    <x v="0"/>
    <x v="0"/>
    <x v="2"/>
    <s v="REV20491"/>
    <x v="168"/>
  </r>
  <r>
    <s v="CUST4112"/>
    <s v="Susan"/>
    <s v="Barnes"/>
    <x v="0"/>
    <s v="Senior"/>
    <d v="2024-11-09T00:00:00"/>
    <x v="3"/>
    <s v="PROD107"/>
    <s v="Dyson Vacuum"/>
    <x v="3"/>
    <x v="3"/>
    <n v="399"/>
    <s v="ORD10492"/>
    <x v="178"/>
    <s v="Delivered"/>
    <x v="2"/>
    <x v="0"/>
    <x v="4"/>
    <s v="REV20492"/>
    <x v="402"/>
  </r>
  <r>
    <s v="CUST1241"/>
    <s v="Derrick"/>
    <s v="Turner"/>
    <x v="1"/>
    <s v="Teenagers"/>
    <d v="2021-06-06T00:00:00"/>
    <x v="5"/>
    <s v="PROD109"/>
    <s v="Kindle Paperwhite"/>
    <x v="5"/>
    <x v="1"/>
    <n v="129"/>
    <s v="ORD10493"/>
    <x v="404"/>
    <s v="Delivered"/>
    <x v="1"/>
    <x v="1"/>
    <x v="3"/>
    <s v="REV20493"/>
    <x v="403"/>
  </r>
  <r>
    <s v="CUST4208"/>
    <s v="Eileen"/>
    <s v="Farmer"/>
    <x v="2"/>
    <s v="Adults"/>
    <d v="2022-10-30T00:00:00"/>
    <x v="2"/>
    <s v="PROD103"/>
    <s v="Levi's Jeans"/>
    <x v="1"/>
    <x v="2"/>
    <n v="59"/>
    <s v="ORD10494"/>
    <x v="405"/>
    <s v="Cancelled"/>
    <x v="1"/>
    <x v="1"/>
    <x v="0"/>
    <s v="REV20494"/>
    <x v="404"/>
  </r>
  <r>
    <s v="CUST1283"/>
    <s v="Christopher"/>
    <s v="Jones"/>
    <x v="1"/>
    <s v="Adults"/>
    <d v="2024-01-05T00:00:00"/>
    <x v="0"/>
    <s v="PROD114"/>
    <s v="Yoga Mat"/>
    <x v="4"/>
    <x v="1"/>
    <n v="25"/>
    <s v="ORD10495"/>
    <x v="406"/>
    <s v="Pending"/>
    <x v="2"/>
    <x v="4"/>
    <x v="3"/>
    <s v="REV20495"/>
    <x v="405"/>
  </r>
  <r>
    <s v="CUST4981"/>
    <s v="Marcus"/>
    <s v="Torres"/>
    <x v="2"/>
    <s v="Teenagers"/>
    <d v="2021-11-18T00:00:00"/>
    <x v="1"/>
    <s v="PROD101"/>
    <s v="Samsung Galaxy S23"/>
    <x v="0"/>
    <x v="4"/>
    <n v="899"/>
    <s v="ORD10496"/>
    <x v="407"/>
    <s v="Cancelled"/>
    <x v="0"/>
    <x v="1"/>
    <x v="2"/>
    <s v="REV20496"/>
    <x v="68"/>
  </r>
  <r>
    <s v="CUST3974"/>
    <s v="Anita"/>
    <s v="Garcia"/>
    <x v="2"/>
    <s v="Senior"/>
    <d v="2025-02-16T00:00:00"/>
    <x v="7"/>
    <s v="PROD111"/>
    <s v="Lego Star Wars Set"/>
    <x v="2"/>
    <x v="2"/>
    <n v="59"/>
    <s v="ORD10497"/>
    <x v="408"/>
    <s v="Pending"/>
    <x v="1"/>
    <x v="2"/>
    <x v="0"/>
    <s v="REV20497"/>
    <x v="406"/>
  </r>
  <r>
    <s v="CUST5518"/>
    <s v="Erica"/>
    <s v="Rice"/>
    <x v="1"/>
    <s v="Adults"/>
    <d v="2022-02-27T00:00:00"/>
    <x v="5"/>
    <s v="PROD113"/>
    <s v="Wilson Tennis Racket"/>
    <x v="4"/>
    <x v="4"/>
    <n v="149"/>
    <s v="ORD10498"/>
    <x v="409"/>
    <s v="Cancelled"/>
    <x v="0"/>
    <x v="1"/>
    <x v="3"/>
    <s v="REV20498"/>
    <x v="407"/>
  </r>
  <r>
    <s v="CUST5274"/>
    <s v="Kristopher"/>
    <s v="Molina"/>
    <x v="2"/>
    <s v="Senior"/>
    <d v="2021-03-27T00:00:00"/>
    <x v="4"/>
    <s v="PROD113"/>
    <s v="Wilson Tennis Racket"/>
    <x v="4"/>
    <x v="0"/>
    <n v="149"/>
    <s v="ORD10499"/>
    <x v="410"/>
    <s v="Cancelled"/>
    <x v="0"/>
    <x v="1"/>
    <x v="4"/>
    <s v="REV20499"/>
    <x v="408"/>
  </r>
  <r>
    <s v="CUST4009"/>
    <s v="Mary"/>
    <s v="Hernandez"/>
    <x v="0"/>
    <s v="Senior"/>
    <d v="2024-11-16T00:00:00"/>
    <x v="6"/>
    <s v="PROD110"/>
    <s v="Harry Potter Box Set"/>
    <x v="5"/>
    <x v="2"/>
    <n v="80"/>
    <s v="ORD10500"/>
    <x v="411"/>
    <s v="Cancelled"/>
    <x v="2"/>
    <x v="0"/>
    <x v="3"/>
    <s v="REV20500"/>
    <x v="409"/>
  </r>
  <r>
    <s v="CUST3002"/>
    <s v="Ernest"/>
    <s v="Torres"/>
    <x v="0"/>
    <s v="Senior"/>
    <d v="2024-05-04T00:00:00"/>
    <x v="2"/>
    <s v="PROD111"/>
    <s v="Lego Star Wars Set"/>
    <x v="2"/>
    <x v="1"/>
    <n v="59"/>
    <s v="ORD10501"/>
    <x v="412"/>
    <s v="Delivered"/>
    <x v="1"/>
    <x v="4"/>
    <x v="4"/>
    <s v="REV20501"/>
    <x v="410"/>
  </r>
  <r>
    <s v="CUST4137"/>
    <s v="Gregory"/>
    <s v="Jones"/>
    <x v="0"/>
    <s v="Adults"/>
    <d v="2022-08-29T00:00:00"/>
    <x v="8"/>
    <s v="PROD113"/>
    <s v="Wilson Tennis Racket"/>
    <x v="4"/>
    <x v="0"/>
    <n v="149"/>
    <s v="ORD10502"/>
    <x v="413"/>
    <s v="Cancelled"/>
    <x v="1"/>
    <x v="2"/>
    <x v="1"/>
    <s v="REV20502"/>
    <x v="141"/>
  </r>
  <r>
    <s v="CUST4045"/>
    <s v="Rachael"/>
    <s v="Porter"/>
    <x v="2"/>
    <s v="Teenagers"/>
    <d v="2024-12-12T00:00:00"/>
    <x v="2"/>
    <s v="PROD102"/>
    <s v="Sony Headphones"/>
    <x v="0"/>
    <x v="3"/>
    <n v="199"/>
    <s v="ORD10503"/>
    <x v="414"/>
    <s v="Shipped"/>
    <x v="0"/>
    <x v="4"/>
    <x v="0"/>
    <s v="REV20503"/>
    <x v="411"/>
  </r>
  <r>
    <s v="CUST1438"/>
    <s v="Michelle"/>
    <s v="Vargas"/>
    <x v="1"/>
    <s v="Adults"/>
    <d v="2023-07-11T00:00:00"/>
    <x v="5"/>
    <s v="PROD100"/>
    <s v="iPhone 14"/>
    <x v="0"/>
    <x v="4"/>
    <n v="999"/>
    <s v="ORD10504"/>
    <x v="415"/>
    <s v="Shipped"/>
    <x v="0"/>
    <x v="4"/>
    <x v="2"/>
    <s v="REV20504"/>
    <x v="412"/>
  </r>
  <r>
    <s v="CUST3891"/>
    <s v="Diana"/>
    <s v="Hale"/>
    <x v="0"/>
    <s v="Teenagers"/>
    <d v="2023-10-10T00:00:00"/>
    <x v="2"/>
    <s v="PROD101"/>
    <s v="Samsung Galaxy S23"/>
    <x v="0"/>
    <x v="3"/>
    <n v="899"/>
    <s v="ORD10505"/>
    <x v="416"/>
    <s v="Delivered"/>
    <x v="1"/>
    <x v="2"/>
    <x v="4"/>
    <s v="REV20505"/>
    <x v="82"/>
  </r>
  <r>
    <s v="CUST5045"/>
    <s v="Michele"/>
    <s v="Wade"/>
    <x v="2"/>
    <s v="Senior"/>
    <d v="2020-08-26T00:00:00"/>
    <x v="4"/>
    <s v="PROD104"/>
    <s v="Nike Air Max"/>
    <x v="1"/>
    <x v="3"/>
    <n v="120"/>
    <s v="ORD10506"/>
    <x v="417"/>
    <s v="Pending"/>
    <x v="2"/>
    <x v="1"/>
    <x v="2"/>
    <s v="REV20506"/>
    <x v="284"/>
  </r>
  <r>
    <s v="CUST4757"/>
    <s v="Ashley"/>
    <s v="Williams"/>
    <x v="1"/>
    <s v="Adults"/>
    <d v="2021-03-26T00:00:00"/>
    <x v="1"/>
    <s v="PROD109"/>
    <s v="Kindle Paperwhite"/>
    <x v="5"/>
    <x v="3"/>
    <n v="129"/>
    <s v="ORD10507"/>
    <x v="418"/>
    <s v="Returned"/>
    <x v="0"/>
    <x v="4"/>
    <x v="0"/>
    <s v="REV20507"/>
    <x v="335"/>
  </r>
  <r>
    <s v="CUST4304"/>
    <s v="Melissa"/>
    <s v="Smith"/>
    <x v="1"/>
    <s v="Senior"/>
    <d v="2022-10-09T00:00:00"/>
    <x v="1"/>
    <s v="PROD102"/>
    <s v="Sony Headphones"/>
    <x v="0"/>
    <x v="2"/>
    <n v="199"/>
    <s v="ORD10508"/>
    <x v="110"/>
    <s v="Pending"/>
    <x v="1"/>
    <x v="1"/>
    <x v="4"/>
    <s v="REV20508"/>
    <x v="172"/>
  </r>
  <r>
    <s v="CUST2578"/>
    <s v="Stefanie"/>
    <s v="Bond"/>
    <x v="1"/>
    <s v="Senior"/>
    <d v="2022-02-08T00:00:00"/>
    <x v="1"/>
    <s v="PROD114"/>
    <s v="Yoga Mat"/>
    <x v="4"/>
    <x v="4"/>
    <n v="25"/>
    <s v="ORD10509"/>
    <x v="300"/>
    <s v="Cancelled"/>
    <x v="2"/>
    <x v="0"/>
    <x v="0"/>
    <s v="REV20509"/>
    <x v="346"/>
  </r>
  <r>
    <s v="CUST2993"/>
    <s v="Michael"/>
    <s v="Black"/>
    <x v="1"/>
    <s v="Senior"/>
    <d v="2020-10-05T00:00:00"/>
    <x v="0"/>
    <s v="PROD105"/>
    <s v="Adidas Running Shoes"/>
    <x v="1"/>
    <x v="1"/>
    <n v="110"/>
    <s v="ORD10510"/>
    <x v="419"/>
    <s v="Returned"/>
    <x v="1"/>
    <x v="0"/>
    <x v="4"/>
    <s v="REV20510"/>
    <x v="413"/>
  </r>
  <r>
    <s v="CUST1839"/>
    <s v="Richard"/>
    <s v="Fox"/>
    <x v="1"/>
    <s v="Adults"/>
    <d v="2022-10-31T00:00:00"/>
    <x v="4"/>
    <s v="PROD111"/>
    <s v="Lego Star Wars Set"/>
    <x v="2"/>
    <x v="4"/>
    <n v="59"/>
    <s v="ORD10511"/>
    <x v="420"/>
    <s v="Returned"/>
    <x v="0"/>
    <x v="3"/>
    <x v="0"/>
    <s v="REV20511"/>
    <x v="336"/>
  </r>
  <r>
    <s v="CUST3325"/>
    <s v="Amanda"/>
    <s v="Hayes"/>
    <x v="2"/>
    <s v="Senior"/>
    <d v="2022-12-01T00:00:00"/>
    <x v="3"/>
    <s v="PROD106"/>
    <s v="Instant Pot"/>
    <x v="3"/>
    <x v="0"/>
    <n v="99"/>
    <s v="ORD10512"/>
    <x v="421"/>
    <s v="Shipped"/>
    <x v="1"/>
    <x v="1"/>
    <x v="0"/>
    <s v="REV20512"/>
    <x v="414"/>
  </r>
  <r>
    <s v="CUST3598"/>
    <s v="Susan"/>
    <s v="Young"/>
    <x v="1"/>
    <s v="Teenagers"/>
    <d v="2025-02-22T00:00:00"/>
    <x v="5"/>
    <s v="PROD112"/>
    <s v="Barbie Dreamhouse"/>
    <x v="2"/>
    <x v="0"/>
    <n v="199"/>
    <s v="ORD10513"/>
    <x v="422"/>
    <s v="Returned"/>
    <x v="0"/>
    <x v="0"/>
    <x v="4"/>
    <s v="REV20513"/>
    <x v="415"/>
  </r>
  <r>
    <s v="CUST5513"/>
    <s v="Tammy"/>
    <s v="Holland"/>
    <x v="2"/>
    <s v="Senior"/>
    <d v="2023-05-06T00:00:00"/>
    <x v="0"/>
    <s v="PROD104"/>
    <s v="Nike Air Max"/>
    <x v="1"/>
    <x v="0"/>
    <n v="120"/>
    <s v="ORD10514"/>
    <x v="423"/>
    <s v="Delivered"/>
    <x v="2"/>
    <x v="2"/>
    <x v="2"/>
    <s v="REV20514"/>
    <x v="416"/>
  </r>
  <r>
    <s v="CUST1691"/>
    <s v="Melissa"/>
    <s v="Hunt"/>
    <x v="1"/>
    <s v="Adults"/>
    <d v="2021-06-11T00:00:00"/>
    <x v="9"/>
    <s v="PROD111"/>
    <s v="Lego Star Wars Set"/>
    <x v="2"/>
    <x v="3"/>
    <n v="59"/>
    <s v="ORD10515"/>
    <x v="424"/>
    <s v="Pending"/>
    <x v="2"/>
    <x v="2"/>
    <x v="3"/>
    <s v="REV20515"/>
    <x v="417"/>
  </r>
  <r>
    <s v="CUST2811"/>
    <s v="Derrick"/>
    <s v="Johnson"/>
    <x v="2"/>
    <s v="Teenagers"/>
    <d v="2024-04-11T00:00:00"/>
    <x v="1"/>
    <s v="PROD114"/>
    <s v="Yoga Mat"/>
    <x v="4"/>
    <x v="2"/>
    <n v="25"/>
    <s v="ORD10516"/>
    <x v="425"/>
    <s v="Pending"/>
    <x v="1"/>
    <x v="3"/>
    <x v="2"/>
    <s v="REV20516"/>
    <x v="418"/>
  </r>
  <r>
    <s v="CUST5594"/>
    <s v="Christy"/>
    <s v="Butler"/>
    <x v="2"/>
    <s v="Teenagers"/>
    <d v="2022-02-22T00:00:00"/>
    <x v="5"/>
    <s v="PROD103"/>
    <s v="Levi's Jeans"/>
    <x v="1"/>
    <x v="2"/>
    <n v="59"/>
    <s v="ORD10517"/>
    <x v="175"/>
    <s v="Pending"/>
    <x v="0"/>
    <x v="3"/>
    <x v="3"/>
    <s v="REV20517"/>
    <x v="61"/>
  </r>
  <r>
    <s v="CUST3060"/>
    <s v="Jessica"/>
    <s v="Flores"/>
    <x v="0"/>
    <s v="Teenagers"/>
    <d v="2023-07-21T00:00:00"/>
    <x v="5"/>
    <s v="PROD104"/>
    <s v="Nike Air Max"/>
    <x v="1"/>
    <x v="3"/>
    <n v="120"/>
    <s v="ORD10518"/>
    <x v="426"/>
    <s v="Shipped"/>
    <x v="0"/>
    <x v="3"/>
    <x v="0"/>
    <s v="REV20518"/>
    <x v="419"/>
  </r>
  <r>
    <s v="CUST4924"/>
    <s v="Wendy"/>
    <s v="Robertson"/>
    <x v="1"/>
    <s v="Teenagers"/>
    <d v="2024-10-30T00:00:00"/>
    <x v="4"/>
    <s v="PROD102"/>
    <s v="Sony Headphones"/>
    <x v="0"/>
    <x v="1"/>
    <n v="199"/>
    <s v="ORD10519"/>
    <x v="128"/>
    <s v="Returned"/>
    <x v="2"/>
    <x v="4"/>
    <x v="2"/>
    <s v="REV20519"/>
    <x v="186"/>
  </r>
  <r>
    <s v="CUST1747"/>
    <s v="Gary"/>
    <s v="Brown"/>
    <x v="0"/>
    <s v="Adults"/>
    <d v="2021-04-06T00:00:00"/>
    <x v="3"/>
    <s v="PROD114"/>
    <s v="Yoga Mat"/>
    <x v="4"/>
    <x v="1"/>
    <n v="25"/>
    <s v="ORD10520"/>
    <x v="427"/>
    <s v="Pending"/>
    <x v="0"/>
    <x v="3"/>
    <x v="2"/>
    <s v="REV20520"/>
    <x v="420"/>
  </r>
  <r>
    <s v="CUST2929"/>
    <s v="Michael"/>
    <s v="Ray"/>
    <x v="2"/>
    <s v="Senior"/>
    <d v="2023-02-05T00:00:00"/>
    <x v="8"/>
    <s v="PROD100"/>
    <s v="iPhone 14"/>
    <x v="0"/>
    <x v="1"/>
    <n v="999"/>
    <s v="ORD10521"/>
    <x v="428"/>
    <s v="Shipped"/>
    <x v="0"/>
    <x v="0"/>
    <x v="2"/>
    <s v="REV20521"/>
    <x v="421"/>
  </r>
  <r>
    <s v="CUST3695"/>
    <s v="Kristen"/>
    <s v="Randolph"/>
    <x v="2"/>
    <s v="Adults"/>
    <d v="2021-12-07T00:00:00"/>
    <x v="5"/>
    <s v="PROD102"/>
    <s v="Sony Headphones"/>
    <x v="0"/>
    <x v="3"/>
    <n v="199"/>
    <s v="ORD10522"/>
    <x v="429"/>
    <s v="Delivered"/>
    <x v="2"/>
    <x v="1"/>
    <x v="2"/>
    <s v="REV20522"/>
    <x v="422"/>
  </r>
  <r>
    <s v="CUST2710"/>
    <s v="Edward"/>
    <s v="Campbell"/>
    <x v="0"/>
    <s v="Senior"/>
    <d v="2024-06-14T00:00:00"/>
    <x v="8"/>
    <s v="PROD114"/>
    <s v="Yoga Mat"/>
    <x v="4"/>
    <x v="1"/>
    <n v="25"/>
    <s v="ORD10523"/>
    <x v="430"/>
    <s v="Delivered"/>
    <x v="0"/>
    <x v="4"/>
    <x v="2"/>
    <s v="REV20523"/>
    <x v="417"/>
  </r>
  <r>
    <s v="CUST4288"/>
    <s v="Billy"/>
    <s v="White"/>
    <x v="0"/>
    <s v="Teenagers"/>
    <d v="2023-04-10T00:00:00"/>
    <x v="7"/>
    <s v="PROD102"/>
    <s v="Sony Headphones"/>
    <x v="0"/>
    <x v="0"/>
    <n v="199"/>
    <s v="ORD10524"/>
    <x v="431"/>
    <s v="Returned"/>
    <x v="1"/>
    <x v="1"/>
    <x v="0"/>
    <s v="REV20524"/>
    <x v="75"/>
  </r>
  <r>
    <s v="CUST5402"/>
    <s v="Derek"/>
    <s v="Myers"/>
    <x v="1"/>
    <s v="Teenagers"/>
    <d v="2023-03-30T00:00:00"/>
    <x v="3"/>
    <s v="PROD104"/>
    <s v="Nike Air Max"/>
    <x v="1"/>
    <x v="0"/>
    <n v="120"/>
    <s v="ORD10525"/>
    <x v="39"/>
    <s v="Pending"/>
    <x v="2"/>
    <x v="0"/>
    <x v="4"/>
    <s v="REV20525"/>
    <x v="423"/>
  </r>
  <r>
    <s v="CUST4088"/>
    <s v="Steve"/>
    <s v="Levine"/>
    <x v="0"/>
    <s v="Adults"/>
    <d v="2022-07-06T00:00:00"/>
    <x v="4"/>
    <s v="PROD107"/>
    <s v="Dyson Vacuum"/>
    <x v="3"/>
    <x v="2"/>
    <n v="399"/>
    <s v="ORD10526"/>
    <x v="432"/>
    <s v="Pending"/>
    <x v="2"/>
    <x v="1"/>
    <x v="1"/>
    <s v="REV20526"/>
    <x v="35"/>
  </r>
  <r>
    <s v="CUST4586"/>
    <s v="Edward"/>
    <s v="Meyers"/>
    <x v="2"/>
    <s v="Adults"/>
    <d v="2020-10-28T00:00:00"/>
    <x v="4"/>
    <s v="PROD112"/>
    <s v="Barbie Dreamhouse"/>
    <x v="2"/>
    <x v="0"/>
    <n v="199"/>
    <s v="ORD10527"/>
    <x v="433"/>
    <s v="Delivered"/>
    <x v="0"/>
    <x v="3"/>
    <x v="0"/>
    <s v="REV20527"/>
    <x v="424"/>
  </r>
  <r>
    <s v="CUST4363"/>
    <s v="Charles"/>
    <s v="Bradley"/>
    <x v="1"/>
    <s v="Teenagers"/>
    <d v="2023-09-23T00:00:00"/>
    <x v="0"/>
    <s v="PROD114"/>
    <s v="Yoga Mat"/>
    <x v="4"/>
    <x v="0"/>
    <n v="25"/>
    <s v="ORD10528"/>
    <x v="434"/>
    <s v="Shipped"/>
    <x v="1"/>
    <x v="1"/>
    <x v="3"/>
    <s v="REV20528"/>
    <x v="402"/>
  </r>
  <r>
    <s v="CUST5356"/>
    <s v="Julia"/>
    <s v="Young"/>
    <x v="0"/>
    <s v="Senior"/>
    <d v="2021-04-21T00:00:00"/>
    <x v="9"/>
    <s v="PROD106"/>
    <s v="Instant Pot"/>
    <x v="3"/>
    <x v="2"/>
    <n v="99"/>
    <s v="ORD10529"/>
    <x v="435"/>
    <s v="Cancelled"/>
    <x v="0"/>
    <x v="4"/>
    <x v="2"/>
    <s v="REV20529"/>
    <x v="425"/>
  </r>
  <r>
    <s v="CUST4338"/>
    <s v="Michelle"/>
    <s v="Duran"/>
    <x v="0"/>
    <s v="Teenagers"/>
    <d v="2024-08-04T00:00:00"/>
    <x v="5"/>
    <s v="PROD110"/>
    <s v="Harry Potter Box Set"/>
    <x v="5"/>
    <x v="3"/>
    <n v="80"/>
    <s v="ORD10530"/>
    <x v="184"/>
    <s v="Delivered"/>
    <x v="2"/>
    <x v="3"/>
    <x v="2"/>
    <s v="REV20530"/>
    <x v="426"/>
  </r>
  <r>
    <s v="CUST5427"/>
    <s v="Bobby"/>
    <s v="Thomas"/>
    <x v="1"/>
    <s v="Adults"/>
    <d v="2024-07-31T00:00:00"/>
    <x v="8"/>
    <s v="PROD101"/>
    <s v="Samsung Galaxy S23"/>
    <x v="0"/>
    <x v="4"/>
    <n v="899"/>
    <s v="ORD10531"/>
    <x v="436"/>
    <s v="Pending"/>
    <x v="0"/>
    <x v="4"/>
    <x v="0"/>
    <s v="REV20531"/>
    <x v="427"/>
  </r>
  <r>
    <s v="CUST1332"/>
    <s v="Jennifer"/>
    <s v="Le"/>
    <x v="1"/>
    <s v="Adults"/>
    <d v="2024-03-09T00:00:00"/>
    <x v="5"/>
    <s v="PROD113"/>
    <s v="Wilson Tennis Racket"/>
    <x v="4"/>
    <x v="1"/>
    <n v="149"/>
    <s v="ORD10532"/>
    <x v="0"/>
    <s v="Delivered"/>
    <x v="0"/>
    <x v="1"/>
    <x v="3"/>
    <s v="REV20532"/>
    <x v="428"/>
  </r>
  <r>
    <s v="CUST3940"/>
    <s v="Brian"/>
    <s v="Thompson"/>
    <x v="2"/>
    <s v="Senior"/>
    <d v="2023-06-04T00:00:00"/>
    <x v="2"/>
    <s v="PROD101"/>
    <s v="Samsung Galaxy S23"/>
    <x v="0"/>
    <x v="4"/>
    <n v="899"/>
    <s v="ORD10533"/>
    <x v="312"/>
    <s v="Pending"/>
    <x v="2"/>
    <x v="4"/>
    <x v="4"/>
    <s v="REV20533"/>
    <x v="429"/>
  </r>
  <r>
    <s v="CUST2137"/>
    <s v="Whitney"/>
    <s v="Dennis"/>
    <x v="2"/>
    <s v="Teenagers"/>
    <d v="2021-10-08T00:00:00"/>
    <x v="1"/>
    <s v="PROD100"/>
    <s v="iPhone 14"/>
    <x v="0"/>
    <x v="2"/>
    <n v="999"/>
    <s v="ORD10534"/>
    <x v="145"/>
    <s v="Delivered"/>
    <x v="2"/>
    <x v="1"/>
    <x v="2"/>
    <s v="REV20534"/>
    <x v="151"/>
  </r>
  <r>
    <s v="CUST2896"/>
    <s v="Michael"/>
    <s v="Smith"/>
    <x v="2"/>
    <s v="Teenagers"/>
    <d v="2021-02-28T00:00:00"/>
    <x v="1"/>
    <s v="PROD113"/>
    <s v="Wilson Tennis Racket"/>
    <x v="4"/>
    <x v="3"/>
    <n v="149"/>
    <s v="ORD10535"/>
    <x v="437"/>
    <s v="Pending"/>
    <x v="1"/>
    <x v="3"/>
    <x v="2"/>
    <s v="REV20535"/>
    <x v="353"/>
  </r>
  <r>
    <s v="CUST3610"/>
    <s v="Adam"/>
    <s v="Burgess"/>
    <x v="2"/>
    <s v="Teenagers"/>
    <d v="2022-01-12T00:00:00"/>
    <x v="8"/>
    <s v="PROD103"/>
    <s v="Levi's Jeans"/>
    <x v="1"/>
    <x v="1"/>
    <n v="59"/>
    <s v="ORD10536"/>
    <x v="366"/>
    <s v="Cancelled"/>
    <x v="2"/>
    <x v="2"/>
    <x v="4"/>
    <s v="REV20536"/>
    <x v="430"/>
  </r>
  <r>
    <s v="CUST5478"/>
    <s v="Kyle"/>
    <s v="Cobb"/>
    <x v="0"/>
    <s v="Senior"/>
    <d v="2022-03-07T00:00:00"/>
    <x v="7"/>
    <s v="PROD114"/>
    <s v="Yoga Mat"/>
    <x v="4"/>
    <x v="0"/>
    <n v="25"/>
    <s v="ORD10537"/>
    <x v="438"/>
    <s v="Shipped"/>
    <x v="2"/>
    <x v="1"/>
    <x v="3"/>
    <s v="REV20537"/>
    <x v="431"/>
  </r>
  <r>
    <s v="CUST1033"/>
    <s v="Randy"/>
    <s v="Anderson"/>
    <x v="0"/>
    <s v="Senior"/>
    <d v="2024-08-17T00:00:00"/>
    <x v="6"/>
    <s v="PROD102"/>
    <s v="Sony Headphones"/>
    <x v="0"/>
    <x v="1"/>
    <n v="199"/>
    <s v="ORD10538"/>
    <x v="439"/>
    <s v="Returned"/>
    <x v="2"/>
    <x v="1"/>
    <x v="0"/>
    <s v="REV20538"/>
    <x v="432"/>
  </r>
  <r>
    <s v="CUST4858"/>
    <s v="Michael"/>
    <s v="Williams"/>
    <x v="2"/>
    <s v="Senior"/>
    <d v="2023-08-09T00:00:00"/>
    <x v="2"/>
    <s v="PROD104"/>
    <s v="Nike Air Max"/>
    <x v="1"/>
    <x v="4"/>
    <n v="120"/>
    <s v="ORD10539"/>
    <x v="440"/>
    <s v="Shipped"/>
    <x v="0"/>
    <x v="3"/>
    <x v="2"/>
    <s v="REV20539"/>
    <x v="433"/>
  </r>
  <r>
    <s v="CUST1064"/>
    <s v="Craig"/>
    <s v="Chang"/>
    <x v="0"/>
    <s v="Senior"/>
    <d v="2022-05-19T00:00:00"/>
    <x v="4"/>
    <s v="PROD108"/>
    <s v="Fitbit Versa 3"/>
    <x v="0"/>
    <x v="4"/>
    <n v="229"/>
    <s v="ORD10540"/>
    <x v="441"/>
    <s v="Pending"/>
    <x v="2"/>
    <x v="2"/>
    <x v="1"/>
    <s v="REV20540"/>
    <x v="434"/>
  </r>
  <r>
    <s v="CUST4237"/>
    <s v="Courtney"/>
    <s v="Frazier"/>
    <x v="0"/>
    <s v="Teenagers"/>
    <d v="2022-10-28T00:00:00"/>
    <x v="3"/>
    <s v="PROD100"/>
    <s v="iPhone 14"/>
    <x v="0"/>
    <x v="0"/>
    <n v="999"/>
    <s v="ORD10541"/>
    <x v="442"/>
    <s v="Returned"/>
    <x v="2"/>
    <x v="1"/>
    <x v="3"/>
    <s v="REV20541"/>
    <x v="158"/>
  </r>
  <r>
    <s v="CUST3262"/>
    <s v="Jeanne"/>
    <s v="Boyd"/>
    <x v="1"/>
    <s v="Senior"/>
    <d v="2021-12-08T00:00:00"/>
    <x v="3"/>
    <s v="PROD106"/>
    <s v="Instant Pot"/>
    <x v="3"/>
    <x v="2"/>
    <n v="99"/>
    <s v="ORD10542"/>
    <x v="443"/>
    <s v="Pending"/>
    <x v="0"/>
    <x v="0"/>
    <x v="0"/>
    <s v="REV20542"/>
    <x v="210"/>
  </r>
  <r>
    <s v="CUST2712"/>
    <s v="Margaret"/>
    <s v="Nelson"/>
    <x v="0"/>
    <s v="Adults"/>
    <d v="2023-10-05T00:00:00"/>
    <x v="5"/>
    <s v="PROD107"/>
    <s v="Dyson Vacuum"/>
    <x v="3"/>
    <x v="1"/>
    <n v="399"/>
    <s v="ORD10543"/>
    <x v="181"/>
    <s v="Cancelled"/>
    <x v="2"/>
    <x v="1"/>
    <x v="4"/>
    <s v="REV20543"/>
    <x v="435"/>
  </r>
  <r>
    <s v="CUST4085"/>
    <s v="Melissa"/>
    <s v="Jackson"/>
    <x v="1"/>
    <s v="Teenagers"/>
    <d v="2023-11-08T00:00:00"/>
    <x v="1"/>
    <s v="PROD102"/>
    <s v="Sony Headphones"/>
    <x v="0"/>
    <x v="3"/>
    <n v="199"/>
    <s v="ORD10544"/>
    <x v="444"/>
    <s v="Pending"/>
    <x v="0"/>
    <x v="0"/>
    <x v="3"/>
    <s v="REV20544"/>
    <x v="436"/>
  </r>
  <r>
    <s v="CUST2758"/>
    <s v="Roy"/>
    <s v="Thomas"/>
    <x v="1"/>
    <s v="Adults"/>
    <d v="2021-04-27T00:00:00"/>
    <x v="9"/>
    <s v="PROD112"/>
    <s v="Barbie Dreamhouse"/>
    <x v="2"/>
    <x v="4"/>
    <n v="199"/>
    <s v="ORD10545"/>
    <x v="445"/>
    <s v="Delivered"/>
    <x v="2"/>
    <x v="4"/>
    <x v="0"/>
    <s v="REV20545"/>
    <x v="437"/>
  </r>
  <r>
    <s v="CUST4659"/>
    <s v="Larry"/>
    <s v="Hays"/>
    <x v="0"/>
    <s v="Adults"/>
    <d v="2024-02-01T00:00:00"/>
    <x v="6"/>
    <s v="PROD106"/>
    <s v="Instant Pot"/>
    <x v="3"/>
    <x v="0"/>
    <n v="99"/>
    <s v="ORD10546"/>
    <x v="17"/>
    <s v="Returned"/>
    <x v="0"/>
    <x v="3"/>
    <x v="3"/>
    <s v="REV20546"/>
    <x v="438"/>
  </r>
  <r>
    <s v="CUST3740"/>
    <s v="Tracy"/>
    <s v="Blair"/>
    <x v="0"/>
    <s v="Adults"/>
    <d v="2022-07-08T00:00:00"/>
    <x v="1"/>
    <s v="PROD109"/>
    <s v="Kindle Paperwhite"/>
    <x v="5"/>
    <x v="0"/>
    <n v="129"/>
    <s v="ORD10547"/>
    <x v="352"/>
    <s v="Delivered"/>
    <x v="2"/>
    <x v="4"/>
    <x v="4"/>
    <s v="REV20547"/>
    <x v="439"/>
  </r>
  <r>
    <s v="CUST3925"/>
    <s v="Amy"/>
    <s v="Everett"/>
    <x v="1"/>
    <s v="Adults"/>
    <d v="2024-10-11T00:00:00"/>
    <x v="6"/>
    <s v="PROD110"/>
    <s v="Harry Potter Box Set"/>
    <x v="5"/>
    <x v="3"/>
    <n v="80"/>
    <s v="ORD10548"/>
    <x v="446"/>
    <s v="Returned"/>
    <x v="2"/>
    <x v="4"/>
    <x v="2"/>
    <s v="REV20548"/>
    <x v="440"/>
  </r>
  <r>
    <s v="CUST2203"/>
    <s v="Steven"/>
    <s v="Taylor"/>
    <x v="0"/>
    <s v="Senior"/>
    <d v="2023-12-24T00:00:00"/>
    <x v="0"/>
    <s v="PROD101"/>
    <s v="Samsung Galaxy S23"/>
    <x v="0"/>
    <x v="0"/>
    <n v="899"/>
    <s v="ORD10549"/>
    <x v="447"/>
    <s v="Cancelled"/>
    <x v="2"/>
    <x v="1"/>
    <x v="2"/>
    <s v="REV20549"/>
    <x v="441"/>
  </r>
  <r>
    <s v="CUST2170"/>
    <s v="Robert"/>
    <s v="Prince"/>
    <x v="1"/>
    <s v="Teenagers"/>
    <d v="2024-07-23T00:00:00"/>
    <x v="9"/>
    <s v="PROD104"/>
    <s v="Nike Air Max"/>
    <x v="1"/>
    <x v="3"/>
    <n v="120"/>
    <s v="ORD10550"/>
    <x v="184"/>
    <s v="Pending"/>
    <x v="2"/>
    <x v="1"/>
    <x v="0"/>
    <s v="REV20550"/>
    <x v="15"/>
  </r>
  <r>
    <s v="CUST4541"/>
    <s v="Lauren"/>
    <s v="Gallagher"/>
    <x v="0"/>
    <s v="Senior"/>
    <d v="2024-07-13T00:00:00"/>
    <x v="4"/>
    <s v="PROD105"/>
    <s v="Adidas Running Shoes"/>
    <x v="1"/>
    <x v="2"/>
    <n v="110"/>
    <s v="ORD10551"/>
    <x v="215"/>
    <s v="Pending"/>
    <x v="0"/>
    <x v="1"/>
    <x v="1"/>
    <s v="REV20551"/>
    <x v="397"/>
  </r>
  <r>
    <s v="CUST2467"/>
    <s v="Wyatt"/>
    <s v="Gregory"/>
    <x v="0"/>
    <s v="Teenagers"/>
    <d v="2025-07-06T00:00:00"/>
    <x v="4"/>
    <s v="PROD100"/>
    <s v="iPhone 14"/>
    <x v="0"/>
    <x v="3"/>
    <n v="999"/>
    <s v="ORD10552"/>
    <x v="448"/>
    <s v="Cancelled"/>
    <x v="0"/>
    <x v="0"/>
    <x v="2"/>
    <s v="REV20552"/>
    <x v="442"/>
  </r>
  <r>
    <s v="CUST3889"/>
    <s v="Michael"/>
    <s v="Johnson"/>
    <x v="0"/>
    <s v="Adults"/>
    <d v="2025-05-27T00:00:00"/>
    <x v="3"/>
    <s v="PROD103"/>
    <s v="Levi's Jeans"/>
    <x v="1"/>
    <x v="1"/>
    <n v="59"/>
    <s v="ORD10553"/>
    <x v="449"/>
    <s v="Shipped"/>
    <x v="2"/>
    <x v="4"/>
    <x v="4"/>
    <s v="REV20553"/>
    <x v="185"/>
  </r>
  <r>
    <s v="CUST5093"/>
    <s v="Brenda"/>
    <s v="Vaughn"/>
    <x v="2"/>
    <s v="Senior"/>
    <d v="2021-01-06T00:00:00"/>
    <x v="9"/>
    <s v="PROD107"/>
    <s v="Dyson Vacuum"/>
    <x v="3"/>
    <x v="1"/>
    <n v="399"/>
    <s v="ORD10554"/>
    <x v="450"/>
    <s v="Delivered"/>
    <x v="2"/>
    <x v="3"/>
    <x v="3"/>
    <s v="REV20554"/>
    <x v="443"/>
  </r>
  <r>
    <s v="CUST5355"/>
    <s v="Mackenzie"/>
    <s v="Campbell"/>
    <x v="0"/>
    <s v="Teenagers"/>
    <d v="2021-02-02T00:00:00"/>
    <x v="4"/>
    <s v="PROD107"/>
    <s v="Dyson Vacuum"/>
    <x v="3"/>
    <x v="3"/>
    <n v="399"/>
    <s v="ORD10555"/>
    <x v="212"/>
    <s v="Pending"/>
    <x v="1"/>
    <x v="3"/>
    <x v="1"/>
    <s v="REV20555"/>
    <x v="444"/>
  </r>
  <r>
    <s v="CUST3542"/>
    <s v="Taylor"/>
    <s v="Bailey"/>
    <x v="0"/>
    <s v="Teenagers"/>
    <d v="2022-02-16T00:00:00"/>
    <x v="9"/>
    <s v="PROD113"/>
    <s v="Wilson Tennis Racket"/>
    <x v="4"/>
    <x v="4"/>
    <n v="149"/>
    <s v="ORD10556"/>
    <x v="329"/>
    <s v="Pending"/>
    <x v="2"/>
    <x v="2"/>
    <x v="3"/>
    <s v="REV20556"/>
    <x v="445"/>
  </r>
  <r>
    <s v="CUST3229"/>
    <s v="Phillip"/>
    <s v="Irwin"/>
    <x v="1"/>
    <s v="Senior"/>
    <d v="2023-03-24T00:00:00"/>
    <x v="0"/>
    <s v="PROD102"/>
    <s v="Sony Headphones"/>
    <x v="0"/>
    <x v="3"/>
    <n v="199"/>
    <s v="ORD10557"/>
    <x v="451"/>
    <s v="Returned"/>
    <x v="1"/>
    <x v="4"/>
    <x v="4"/>
    <s v="REV20557"/>
    <x v="446"/>
  </r>
  <r>
    <s v="CUST2552"/>
    <s v="Miguel"/>
    <s v="Pope"/>
    <x v="2"/>
    <s v="Adults"/>
    <d v="2021-02-27T00:00:00"/>
    <x v="9"/>
    <s v="PROD103"/>
    <s v="Levi's Jeans"/>
    <x v="1"/>
    <x v="4"/>
    <n v="59"/>
    <s v="ORD10558"/>
    <x v="452"/>
    <s v="Pending"/>
    <x v="2"/>
    <x v="4"/>
    <x v="2"/>
    <s v="REV20558"/>
    <x v="447"/>
  </r>
  <r>
    <s v="CUST2740"/>
    <s v="Anthony"/>
    <s v="Wheeler"/>
    <x v="2"/>
    <s v="Adults"/>
    <d v="2025-02-24T00:00:00"/>
    <x v="5"/>
    <s v="PROD114"/>
    <s v="Yoga Mat"/>
    <x v="4"/>
    <x v="2"/>
    <n v="25"/>
    <s v="ORD10559"/>
    <x v="76"/>
    <s v="Cancelled"/>
    <x v="0"/>
    <x v="4"/>
    <x v="1"/>
    <s v="REV20559"/>
    <x v="6"/>
  </r>
  <r>
    <s v="CUST3412"/>
    <s v="David"/>
    <s v="Mcdonald"/>
    <x v="1"/>
    <s v="Adults"/>
    <d v="2021-12-06T00:00:00"/>
    <x v="1"/>
    <s v="PROD112"/>
    <s v="Barbie Dreamhouse"/>
    <x v="2"/>
    <x v="0"/>
    <n v="199"/>
    <s v="ORD10560"/>
    <x v="50"/>
    <s v="Delivered"/>
    <x v="0"/>
    <x v="3"/>
    <x v="3"/>
    <s v="REV20560"/>
    <x v="448"/>
  </r>
  <r>
    <s v="CUST2384"/>
    <s v="Katie"/>
    <s v="Wyatt"/>
    <x v="0"/>
    <s v="Adults"/>
    <d v="2021-08-26T00:00:00"/>
    <x v="4"/>
    <s v="PROD103"/>
    <s v="Levi's Jeans"/>
    <x v="1"/>
    <x v="3"/>
    <n v="59"/>
    <s v="ORD10561"/>
    <x v="453"/>
    <s v="Returned"/>
    <x v="0"/>
    <x v="3"/>
    <x v="0"/>
    <s v="REV20561"/>
    <x v="219"/>
  </r>
  <r>
    <s v="CUST2535"/>
    <s v="Angela"/>
    <s v="Peters"/>
    <x v="0"/>
    <s v="Teenagers"/>
    <d v="2023-05-30T00:00:00"/>
    <x v="8"/>
    <s v="PROD110"/>
    <s v="Harry Potter Box Set"/>
    <x v="5"/>
    <x v="0"/>
    <n v="80"/>
    <s v="ORD10562"/>
    <x v="289"/>
    <s v="Returned"/>
    <x v="1"/>
    <x v="1"/>
    <x v="2"/>
    <s v="REV20562"/>
    <x v="64"/>
  </r>
  <r>
    <s v="CUST2289"/>
    <s v="Cynthia"/>
    <s v="Cook"/>
    <x v="2"/>
    <s v="Adults"/>
    <d v="2021-11-25T00:00:00"/>
    <x v="0"/>
    <s v="PROD113"/>
    <s v="Wilson Tennis Racket"/>
    <x v="4"/>
    <x v="2"/>
    <n v="149"/>
    <s v="ORD10563"/>
    <x v="454"/>
    <s v="Shipped"/>
    <x v="1"/>
    <x v="3"/>
    <x v="1"/>
    <s v="REV20563"/>
    <x v="449"/>
  </r>
  <r>
    <s v="CUST5618"/>
    <s v="Jasmine"/>
    <s v="Mills"/>
    <x v="2"/>
    <s v="Adults"/>
    <d v="2023-09-30T00:00:00"/>
    <x v="1"/>
    <s v="PROD109"/>
    <s v="Kindle Paperwhite"/>
    <x v="5"/>
    <x v="3"/>
    <n v="129"/>
    <s v="ORD10564"/>
    <x v="455"/>
    <s v="Returned"/>
    <x v="2"/>
    <x v="4"/>
    <x v="1"/>
    <s v="REV20564"/>
    <x v="324"/>
  </r>
  <r>
    <s v="CUST2207"/>
    <s v="Keith"/>
    <s v="Beck"/>
    <x v="2"/>
    <s v="Teenagers"/>
    <d v="2023-04-05T00:00:00"/>
    <x v="0"/>
    <s v="PROD110"/>
    <s v="Harry Potter Box Set"/>
    <x v="5"/>
    <x v="4"/>
    <n v="80"/>
    <s v="ORD10565"/>
    <x v="456"/>
    <s v="Delivered"/>
    <x v="2"/>
    <x v="3"/>
    <x v="1"/>
    <s v="REV20565"/>
    <x v="231"/>
  </r>
  <r>
    <s v="CUST5319"/>
    <s v="Brittney"/>
    <s v="Williamson"/>
    <x v="1"/>
    <s v="Teenagers"/>
    <d v="2025-06-17T00:00:00"/>
    <x v="6"/>
    <s v="PROD104"/>
    <s v="Nike Air Max"/>
    <x v="1"/>
    <x v="1"/>
    <n v="120"/>
    <s v="ORD10566"/>
    <x v="123"/>
    <s v="Pending"/>
    <x v="0"/>
    <x v="2"/>
    <x v="2"/>
    <s v="REV20566"/>
    <x v="76"/>
  </r>
  <r>
    <s v="CUST2896"/>
    <s v="Michael"/>
    <s v="Smith"/>
    <x v="2"/>
    <s v="Teenagers"/>
    <d v="2021-02-28T00:00:00"/>
    <x v="1"/>
    <s v="PROD113"/>
    <s v="Wilson Tennis Racket"/>
    <x v="4"/>
    <x v="0"/>
    <n v="149"/>
    <s v="ORD10567"/>
    <x v="457"/>
    <s v="Shipped"/>
    <x v="2"/>
    <x v="2"/>
    <x v="0"/>
    <s v="REV20567"/>
    <x v="450"/>
  </r>
  <r>
    <s v="CUST1461"/>
    <s v="Sabrina"/>
    <s v="Herrera"/>
    <x v="0"/>
    <s v="Adults"/>
    <d v="2024-07-21T00:00:00"/>
    <x v="5"/>
    <s v="PROD110"/>
    <s v="Harry Potter Box Set"/>
    <x v="5"/>
    <x v="3"/>
    <n v="80"/>
    <s v="ORD10568"/>
    <x v="174"/>
    <s v="Returned"/>
    <x v="1"/>
    <x v="0"/>
    <x v="3"/>
    <s v="REV20568"/>
    <x v="451"/>
  </r>
  <r>
    <s v="CUST3977"/>
    <s v="Kristin"/>
    <s v="Wilson"/>
    <x v="2"/>
    <s v="Teenagers"/>
    <d v="2022-11-26T00:00:00"/>
    <x v="9"/>
    <s v="PROD105"/>
    <s v="Adidas Running Shoes"/>
    <x v="1"/>
    <x v="3"/>
    <n v="110"/>
    <s v="ORD10569"/>
    <x v="458"/>
    <s v="Pending"/>
    <x v="1"/>
    <x v="4"/>
    <x v="4"/>
    <s v="REV20569"/>
    <x v="145"/>
  </r>
  <r>
    <s v="CUST3240"/>
    <s v="William"/>
    <s v="Nelson"/>
    <x v="2"/>
    <s v="Senior"/>
    <d v="2025-05-04T00:00:00"/>
    <x v="5"/>
    <s v="PROD100"/>
    <s v="iPhone 14"/>
    <x v="0"/>
    <x v="3"/>
    <n v="999"/>
    <s v="ORD10570"/>
    <x v="459"/>
    <s v="Returned"/>
    <x v="2"/>
    <x v="2"/>
    <x v="3"/>
    <s v="REV20570"/>
    <x v="452"/>
  </r>
  <r>
    <s v="CUST4516"/>
    <s v="Vanessa"/>
    <s v="Yang"/>
    <x v="2"/>
    <s v="Senior"/>
    <d v="2024-07-19T00:00:00"/>
    <x v="1"/>
    <s v="PROD109"/>
    <s v="Kindle Paperwhite"/>
    <x v="5"/>
    <x v="2"/>
    <n v="129"/>
    <s v="ORD10571"/>
    <x v="304"/>
    <s v="Delivered"/>
    <x v="0"/>
    <x v="0"/>
    <x v="3"/>
    <s v="REV20571"/>
    <x v="453"/>
  </r>
  <r>
    <s v="CUST4822"/>
    <s v="Kristin"/>
    <s v="Chang"/>
    <x v="0"/>
    <s v="Teenagers"/>
    <d v="2023-02-14T00:00:00"/>
    <x v="4"/>
    <s v="PROD109"/>
    <s v="Kindle Paperwhite"/>
    <x v="5"/>
    <x v="1"/>
    <n v="129"/>
    <s v="ORD10572"/>
    <x v="425"/>
    <s v="Delivered"/>
    <x v="2"/>
    <x v="2"/>
    <x v="2"/>
    <s v="REV20572"/>
    <x v="454"/>
  </r>
  <r>
    <s v="CUST2050"/>
    <s v="Shawn"/>
    <s v="Cobb"/>
    <x v="0"/>
    <s v="Adults"/>
    <d v="2023-07-15T00:00:00"/>
    <x v="4"/>
    <s v="PROD110"/>
    <s v="Harry Potter Box Set"/>
    <x v="5"/>
    <x v="4"/>
    <n v="80"/>
    <s v="ORD10573"/>
    <x v="460"/>
    <s v="Returned"/>
    <x v="1"/>
    <x v="4"/>
    <x v="3"/>
    <s v="REV20573"/>
    <x v="374"/>
  </r>
  <r>
    <s v="CUST3308"/>
    <s v="Scott"/>
    <s v="Jones"/>
    <x v="2"/>
    <s v="Senior"/>
    <d v="2024-05-16T00:00:00"/>
    <x v="4"/>
    <s v="PROD108"/>
    <s v="Fitbit Versa 3"/>
    <x v="0"/>
    <x v="4"/>
    <n v="229"/>
    <s v="ORD10574"/>
    <x v="461"/>
    <s v="Delivered"/>
    <x v="2"/>
    <x v="4"/>
    <x v="4"/>
    <s v="REV20574"/>
    <x v="455"/>
  </r>
  <r>
    <s v="CUST1399"/>
    <s v="Nathaniel"/>
    <s v="Harris"/>
    <x v="1"/>
    <s v="Adults"/>
    <d v="2021-07-18T00:00:00"/>
    <x v="7"/>
    <s v="PROD110"/>
    <s v="Harry Potter Box Set"/>
    <x v="5"/>
    <x v="3"/>
    <n v="80"/>
    <s v="ORD10575"/>
    <x v="390"/>
    <s v="Returned"/>
    <x v="2"/>
    <x v="1"/>
    <x v="1"/>
    <s v="REV20575"/>
    <x v="206"/>
  </r>
  <r>
    <s v="CUST3343"/>
    <s v="Angela"/>
    <s v="Moore"/>
    <x v="1"/>
    <s v="Senior"/>
    <d v="2024-03-07T00:00:00"/>
    <x v="7"/>
    <s v="PROD102"/>
    <s v="Sony Headphones"/>
    <x v="0"/>
    <x v="0"/>
    <n v="199"/>
    <s v="ORD10576"/>
    <x v="458"/>
    <s v="Returned"/>
    <x v="0"/>
    <x v="2"/>
    <x v="2"/>
    <s v="REV20576"/>
    <x v="456"/>
  </r>
  <r>
    <s v="CUST5003"/>
    <s v="Jessica"/>
    <s v="Jones"/>
    <x v="0"/>
    <s v="Senior"/>
    <d v="2021-01-10T00:00:00"/>
    <x v="4"/>
    <s v="PROD109"/>
    <s v="Kindle Paperwhite"/>
    <x v="5"/>
    <x v="2"/>
    <n v="129"/>
    <s v="ORD10577"/>
    <x v="462"/>
    <s v="Cancelled"/>
    <x v="0"/>
    <x v="0"/>
    <x v="0"/>
    <s v="REV20577"/>
    <x v="457"/>
  </r>
  <r>
    <s v="CUST3483"/>
    <s v="Daniel"/>
    <s v="Martin"/>
    <x v="0"/>
    <s v="Adults"/>
    <d v="2022-03-31T00:00:00"/>
    <x v="7"/>
    <s v="PROD107"/>
    <s v="Dyson Vacuum"/>
    <x v="3"/>
    <x v="1"/>
    <n v="399"/>
    <s v="ORD10578"/>
    <x v="463"/>
    <s v="Delivered"/>
    <x v="1"/>
    <x v="2"/>
    <x v="2"/>
    <s v="REV20578"/>
    <x v="428"/>
  </r>
  <r>
    <s v="CUST2725"/>
    <s v="Michelle"/>
    <s v="Frazier"/>
    <x v="2"/>
    <s v="Senior"/>
    <d v="2021-10-10T00:00:00"/>
    <x v="7"/>
    <s v="PROD108"/>
    <s v="Fitbit Versa 3"/>
    <x v="0"/>
    <x v="2"/>
    <n v="229"/>
    <s v="ORD10579"/>
    <x v="464"/>
    <s v="Pending"/>
    <x v="2"/>
    <x v="1"/>
    <x v="3"/>
    <s v="REV20579"/>
    <x v="142"/>
  </r>
  <r>
    <s v="CUST5866"/>
    <s v="Catherine"/>
    <s v="Lopez"/>
    <x v="1"/>
    <s v="Senior"/>
    <d v="2024-03-11T00:00:00"/>
    <x v="2"/>
    <s v="PROD112"/>
    <s v="Barbie Dreamhouse"/>
    <x v="2"/>
    <x v="2"/>
    <n v="199"/>
    <s v="ORD10580"/>
    <x v="39"/>
    <s v="Shipped"/>
    <x v="1"/>
    <x v="0"/>
    <x v="1"/>
    <s v="REV20580"/>
    <x v="197"/>
  </r>
  <r>
    <s v="CUST4646"/>
    <s v="Brian"/>
    <s v="Williams"/>
    <x v="2"/>
    <s v="Adults"/>
    <d v="2024-04-09T00:00:00"/>
    <x v="6"/>
    <s v="PROD112"/>
    <s v="Barbie Dreamhouse"/>
    <x v="2"/>
    <x v="3"/>
    <n v="199"/>
    <s v="ORD10581"/>
    <x v="465"/>
    <s v="Pending"/>
    <x v="2"/>
    <x v="4"/>
    <x v="1"/>
    <s v="REV20581"/>
    <x v="458"/>
  </r>
  <r>
    <s v="CUST1981"/>
    <s v="Audrey"/>
    <s v="Lee"/>
    <x v="2"/>
    <s v="Teenagers"/>
    <d v="2024-04-27T00:00:00"/>
    <x v="9"/>
    <s v="PROD109"/>
    <s v="Kindle Paperwhite"/>
    <x v="5"/>
    <x v="2"/>
    <n v="129"/>
    <s v="ORD10582"/>
    <x v="466"/>
    <s v="Pending"/>
    <x v="0"/>
    <x v="3"/>
    <x v="4"/>
    <s v="REV20582"/>
    <x v="402"/>
  </r>
  <r>
    <s v="CUST3185"/>
    <s v="Vincent"/>
    <s v="Howard"/>
    <x v="0"/>
    <s v="Adults"/>
    <d v="2024-10-06T00:00:00"/>
    <x v="4"/>
    <s v="PROD107"/>
    <s v="Dyson Vacuum"/>
    <x v="3"/>
    <x v="4"/>
    <n v="399"/>
    <s v="ORD10583"/>
    <x v="6"/>
    <s v="Shipped"/>
    <x v="2"/>
    <x v="4"/>
    <x v="3"/>
    <s v="REV20583"/>
    <x v="459"/>
  </r>
  <r>
    <s v="CUST1473"/>
    <s v="Kristine"/>
    <s v="Rogers"/>
    <x v="2"/>
    <s v="Senior"/>
    <d v="2023-07-18T00:00:00"/>
    <x v="4"/>
    <s v="PROD113"/>
    <s v="Wilson Tennis Racket"/>
    <x v="4"/>
    <x v="2"/>
    <n v="149"/>
    <s v="ORD10584"/>
    <x v="103"/>
    <s v="Shipped"/>
    <x v="1"/>
    <x v="2"/>
    <x v="2"/>
    <s v="REV20584"/>
    <x v="460"/>
  </r>
  <r>
    <s v="CUST5278"/>
    <s v="Kelly"/>
    <s v="Manning"/>
    <x v="2"/>
    <s v="Adults"/>
    <d v="2025-04-21T00:00:00"/>
    <x v="8"/>
    <s v="PROD111"/>
    <s v="Lego Star Wars Set"/>
    <x v="2"/>
    <x v="3"/>
    <n v="59"/>
    <s v="ORD10585"/>
    <x v="467"/>
    <s v="Returned"/>
    <x v="0"/>
    <x v="2"/>
    <x v="0"/>
    <s v="REV20585"/>
    <x v="461"/>
  </r>
  <r>
    <s v="CUST2432"/>
    <s v="Lori"/>
    <s v="Whitaker"/>
    <x v="0"/>
    <s v="Adults"/>
    <d v="2024-04-01T00:00:00"/>
    <x v="6"/>
    <s v="PROD104"/>
    <s v="Nike Air Max"/>
    <x v="1"/>
    <x v="2"/>
    <n v="120"/>
    <s v="ORD10586"/>
    <x v="452"/>
    <s v="Cancelled"/>
    <x v="1"/>
    <x v="0"/>
    <x v="0"/>
    <s v="REV20586"/>
    <x v="175"/>
  </r>
  <r>
    <s v="CUST5767"/>
    <s v="Sue"/>
    <s v="Hansen"/>
    <x v="1"/>
    <s v="Adults"/>
    <d v="2021-05-25T00:00:00"/>
    <x v="7"/>
    <s v="PROD113"/>
    <s v="Wilson Tennis Racket"/>
    <x v="4"/>
    <x v="1"/>
    <n v="149"/>
    <s v="ORD10587"/>
    <x v="468"/>
    <s v="Delivered"/>
    <x v="2"/>
    <x v="4"/>
    <x v="1"/>
    <s v="REV20587"/>
    <x v="334"/>
  </r>
  <r>
    <s v="CUST4450"/>
    <s v="Kenneth"/>
    <s v="Moon"/>
    <x v="0"/>
    <s v="Adults"/>
    <d v="2024-09-30T00:00:00"/>
    <x v="9"/>
    <s v="PROD114"/>
    <s v="Yoga Mat"/>
    <x v="4"/>
    <x v="2"/>
    <n v="25"/>
    <s v="ORD10588"/>
    <x v="236"/>
    <s v="Shipped"/>
    <x v="2"/>
    <x v="2"/>
    <x v="1"/>
    <s v="REV20588"/>
    <x v="430"/>
  </r>
  <r>
    <s v="CUST4081"/>
    <s v="Dalton"/>
    <s v="Medina"/>
    <x v="1"/>
    <s v="Senior"/>
    <d v="2025-06-26T00:00:00"/>
    <x v="9"/>
    <s v="PROD103"/>
    <s v="Levi's Jeans"/>
    <x v="1"/>
    <x v="3"/>
    <n v="59"/>
    <s v="ORD10589"/>
    <x v="469"/>
    <s v="Returned"/>
    <x v="2"/>
    <x v="2"/>
    <x v="3"/>
    <s v="REV20589"/>
    <x v="462"/>
  </r>
  <r>
    <s v="CUST5693"/>
    <s v="Hector"/>
    <s v="Reese"/>
    <x v="1"/>
    <s v="Senior"/>
    <d v="2022-11-22T00:00:00"/>
    <x v="6"/>
    <s v="PROD114"/>
    <s v="Yoga Mat"/>
    <x v="4"/>
    <x v="0"/>
    <n v="25"/>
    <s v="ORD10590"/>
    <x v="470"/>
    <s v="Returned"/>
    <x v="1"/>
    <x v="2"/>
    <x v="1"/>
    <s v="REV20590"/>
    <x v="139"/>
  </r>
  <r>
    <s v="CUST5540"/>
    <s v="Rick"/>
    <s v="Cole"/>
    <x v="0"/>
    <s v="Senior"/>
    <d v="2023-07-23T00:00:00"/>
    <x v="5"/>
    <s v="PROD109"/>
    <s v="Kindle Paperwhite"/>
    <x v="5"/>
    <x v="1"/>
    <n v="129"/>
    <s v="ORD10591"/>
    <x v="471"/>
    <s v="Pending"/>
    <x v="2"/>
    <x v="4"/>
    <x v="2"/>
    <s v="REV20591"/>
    <x v="463"/>
  </r>
  <r>
    <s v="CUST4306"/>
    <s v="Dorothy"/>
    <s v="Davis"/>
    <x v="1"/>
    <s v="Senior"/>
    <d v="2022-02-16T00:00:00"/>
    <x v="1"/>
    <s v="PROD106"/>
    <s v="Instant Pot"/>
    <x v="3"/>
    <x v="4"/>
    <n v="99"/>
    <s v="ORD10592"/>
    <x v="472"/>
    <s v="Delivered"/>
    <x v="2"/>
    <x v="4"/>
    <x v="0"/>
    <s v="REV20592"/>
    <x v="228"/>
  </r>
  <r>
    <s v="CUST1089"/>
    <s v="Randy"/>
    <s v="Johnson"/>
    <x v="1"/>
    <s v="Senior"/>
    <d v="2024-05-10T00:00:00"/>
    <x v="0"/>
    <s v="PROD106"/>
    <s v="Instant Pot"/>
    <x v="3"/>
    <x v="2"/>
    <n v="99"/>
    <s v="ORD10593"/>
    <x v="339"/>
    <s v="Pending"/>
    <x v="2"/>
    <x v="3"/>
    <x v="1"/>
    <s v="REV20593"/>
    <x v="418"/>
  </r>
  <r>
    <s v="CUST2457"/>
    <s v="Michelle"/>
    <s v="Morgan"/>
    <x v="1"/>
    <s v="Adults"/>
    <d v="2021-02-09T00:00:00"/>
    <x v="6"/>
    <s v="PROD102"/>
    <s v="Sony Headphones"/>
    <x v="0"/>
    <x v="4"/>
    <n v="199"/>
    <s v="ORD10594"/>
    <x v="253"/>
    <s v="Returned"/>
    <x v="2"/>
    <x v="0"/>
    <x v="2"/>
    <s v="REV20594"/>
    <x v="408"/>
  </r>
  <r>
    <s v="CUST4150"/>
    <s v="Traci"/>
    <s v="Sosa"/>
    <x v="0"/>
    <s v="Senior"/>
    <d v="2023-11-12T00:00:00"/>
    <x v="1"/>
    <s v="PROD101"/>
    <s v="Samsung Galaxy S23"/>
    <x v="0"/>
    <x v="3"/>
    <n v="899"/>
    <s v="ORD10595"/>
    <x v="13"/>
    <s v="Delivered"/>
    <x v="2"/>
    <x v="3"/>
    <x v="1"/>
    <s v="REV20595"/>
    <x v="464"/>
  </r>
  <r>
    <s v="CUST1824"/>
    <s v="Kim"/>
    <s v="Kerr"/>
    <x v="0"/>
    <s v="Senior"/>
    <d v="2023-06-09T00:00:00"/>
    <x v="8"/>
    <s v="PROD102"/>
    <s v="Sony Headphones"/>
    <x v="0"/>
    <x v="4"/>
    <n v="199"/>
    <s v="ORD10596"/>
    <x v="473"/>
    <s v="Returned"/>
    <x v="1"/>
    <x v="3"/>
    <x v="4"/>
    <s v="REV20596"/>
    <x v="465"/>
  </r>
  <r>
    <s v="CUST1339"/>
    <s v="Jeffrey"/>
    <s v="Bowman"/>
    <x v="0"/>
    <s v="Teenagers"/>
    <d v="2021-06-27T00:00:00"/>
    <x v="7"/>
    <s v="PROD109"/>
    <s v="Kindle Paperwhite"/>
    <x v="5"/>
    <x v="4"/>
    <n v="129"/>
    <s v="ORD10597"/>
    <x v="148"/>
    <s v="Shipped"/>
    <x v="2"/>
    <x v="2"/>
    <x v="4"/>
    <s v="REV20597"/>
    <x v="293"/>
  </r>
  <r>
    <s v="CUST4129"/>
    <s v="Danny"/>
    <s v="Robinson"/>
    <x v="2"/>
    <s v="Teenagers"/>
    <d v="2024-02-26T00:00:00"/>
    <x v="8"/>
    <s v="PROD100"/>
    <s v="iPhone 14"/>
    <x v="0"/>
    <x v="1"/>
    <n v="999"/>
    <s v="ORD10598"/>
    <x v="149"/>
    <s v="Returned"/>
    <x v="0"/>
    <x v="1"/>
    <x v="2"/>
    <s v="REV20598"/>
    <x v="466"/>
  </r>
  <r>
    <s v="CUST2130"/>
    <s v="Linda"/>
    <s v="Jordan"/>
    <x v="0"/>
    <s v="Adults"/>
    <d v="2024-10-26T00:00:00"/>
    <x v="2"/>
    <s v="PROD110"/>
    <s v="Harry Potter Box Set"/>
    <x v="5"/>
    <x v="3"/>
    <n v="80"/>
    <s v="ORD10599"/>
    <x v="243"/>
    <s v="Delivered"/>
    <x v="0"/>
    <x v="0"/>
    <x v="4"/>
    <s v="REV20599"/>
    <x v="467"/>
  </r>
  <r>
    <s v="CUST5653"/>
    <s v="Whitney"/>
    <s v="Roberts"/>
    <x v="0"/>
    <s v="Senior"/>
    <d v="2022-05-27T00:00:00"/>
    <x v="6"/>
    <s v="PROD111"/>
    <s v="Lego Star Wars Set"/>
    <x v="2"/>
    <x v="3"/>
    <n v="59"/>
    <s v="ORD10600"/>
    <x v="462"/>
    <s v="Returned"/>
    <x v="2"/>
    <x v="3"/>
    <x v="0"/>
    <s v="REV20600"/>
    <x v="182"/>
  </r>
  <r>
    <s v="CUST5101"/>
    <s v="Mary"/>
    <s v="Johns"/>
    <x v="1"/>
    <s v="Adults"/>
    <d v="2025-03-12T00:00:00"/>
    <x v="8"/>
    <s v="PROD103"/>
    <s v="Levi's Jeans"/>
    <x v="1"/>
    <x v="3"/>
    <n v="59"/>
    <s v="ORD10601"/>
    <x v="198"/>
    <s v="Returned"/>
    <x v="0"/>
    <x v="1"/>
    <x v="2"/>
    <s v="REV20601"/>
    <x v="433"/>
  </r>
  <r>
    <s v="CUST5284"/>
    <s v="Lisa"/>
    <s v="Floyd"/>
    <x v="0"/>
    <s v="Adults"/>
    <d v="2025-07-20T00:00:00"/>
    <x v="2"/>
    <s v="PROD105"/>
    <s v="Adidas Running Shoes"/>
    <x v="1"/>
    <x v="1"/>
    <n v="110"/>
    <s v="ORD10602"/>
    <x v="157"/>
    <s v="Cancelled"/>
    <x v="2"/>
    <x v="3"/>
    <x v="3"/>
    <s v="REV20602"/>
    <x v="468"/>
  </r>
  <r>
    <s v="CUST1411"/>
    <s v="Alejandro"/>
    <s v="Hanson"/>
    <x v="0"/>
    <s v="Teenagers"/>
    <d v="2022-01-02T00:00:00"/>
    <x v="1"/>
    <s v="PROD113"/>
    <s v="Wilson Tennis Racket"/>
    <x v="4"/>
    <x v="3"/>
    <n v="149"/>
    <s v="ORD10603"/>
    <x v="474"/>
    <s v="Pending"/>
    <x v="1"/>
    <x v="1"/>
    <x v="0"/>
    <s v="REV20603"/>
    <x v="469"/>
  </r>
  <r>
    <s v="CUST3590"/>
    <s v="Lisa"/>
    <s v="Esparza"/>
    <x v="1"/>
    <s v="Senior"/>
    <d v="2022-01-04T00:00:00"/>
    <x v="4"/>
    <s v="PROD110"/>
    <s v="Harry Potter Box Set"/>
    <x v="5"/>
    <x v="1"/>
    <n v="80"/>
    <s v="ORD10604"/>
    <x v="395"/>
    <s v="Cancelled"/>
    <x v="1"/>
    <x v="1"/>
    <x v="2"/>
    <s v="REV20604"/>
    <x v="470"/>
  </r>
  <r>
    <s v="CUST2641"/>
    <s v="Brian"/>
    <s v="Romero"/>
    <x v="2"/>
    <s v="Adults"/>
    <d v="2021-12-26T00:00:00"/>
    <x v="8"/>
    <s v="PROD107"/>
    <s v="Dyson Vacuum"/>
    <x v="3"/>
    <x v="4"/>
    <n v="399"/>
    <s v="ORD10605"/>
    <x v="64"/>
    <s v="Cancelled"/>
    <x v="2"/>
    <x v="1"/>
    <x v="3"/>
    <s v="REV20605"/>
    <x v="304"/>
  </r>
  <r>
    <s v="CUST1400"/>
    <s v="Dawn"/>
    <s v="Moss"/>
    <x v="1"/>
    <s v="Senior"/>
    <d v="2025-01-26T00:00:00"/>
    <x v="4"/>
    <s v="PROD100"/>
    <s v="iPhone 14"/>
    <x v="0"/>
    <x v="0"/>
    <n v="999"/>
    <s v="ORD10606"/>
    <x v="63"/>
    <s v="Returned"/>
    <x v="2"/>
    <x v="1"/>
    <x v="0"/>
    <s v="REV20606"/>
    <x v="471"/>
  </r>
  <r>
    <s v="CUST5215"/>
    <s v="Larry"/>
    <s v="Mason"/>
    <x v="2"/>
    <s v="Teenagers"/>
    <d v="2023-03-07T00:00:00"/>
    <x v="9"/>
    <s v="PROD113"/>
    <s v="Wilson Tennis Racket"/>
    <x v="4"/>
    <x v="0"/>
    <n v="149"/>
    <s v="ORD10607"/>
    <x v="203"/>
    <s v="Returned"/>
    <x v="0"/>
    <x v="0"/>
    <x v="4"/>
    <s v="REV20607"/>
    <x v="122"/>
  </r>
  <r>
    <s v="CUST3248"/>
    <s v="David"/>
    <s v="Williams"/>
    <x v="0"/>
    <s v="Teenagers"/>
    <d v="2023-12-07T00:00:00"/>
    <x v="2"/>
    <s v="PROD105"/>
    <s v="Adidas Running Shoes"/>
    <x v="1"/>
    <x v="1"/>
    <n v="110"/>
    <s v="ORD10608"/>
    <x v="475"/>
    <s v="Returned"/>
    <x v="1"/>
    <x v="4"/>
    <x v="4"/>
    <s v="REV20608"/>
    <x v="472"/>
  </r>
  <r>
    <s v="CUST2706"/>
    <s v="Elizabeth"/>
    <s v="Barrett"/>
    <x v="2"/>
    <s v="Senior"/>
    <d v="2024-12-09T00:00:00"/>
    <x v="4"/>
    <s v="PROD101"/>
    <s v="Samsung Galaxy S23"/>
    <x v="0"/>
    <x v="4"/>
    <n v="899"/>
    <s v="ORD10609"/>
    <x v="118"/>
    <s v="Returned"/>
    <x v="1"/>
    <x v="1"/>
    <x v="1"/>
    <s v="REV20609"/>
    <x v="473"/>
  </r>
  <r>
    <s v="CUST1342"/>
    <s v="Jessica"/>
    <s v="Hall"/>
    <x v="2"/>
    <s v="Teenagers"/>
    <d v="2022-05-12T00:00:00"/>
    <x v="6"/>
    <s v="PROD113"/>
    <s v="Wilson Tennis Racket"/>
    <x v="4"/>
    <x v="0"/>
    <n v="149"/>
    <s v="ORD10610"/>
    <x v="476"/>
    <s v="Shipped"/>
    <x v="2"/>
    <x v="0"/>
    <x v="4"/>
    <s v="REV20610"/>
    <x v="474"/>
  </r>
  <r>
    <s v="CUST2332"/>
    <s v="Cheryl"/>
    <s v="Walker"/>
    <x v="1"/>
    <s v="Adults"/>
    <d v="2020-09-13T00:00:00"/>
    <x v="0"/>
    <s v="PROD101"/>
    <s v="Samsung Galaxy S23"/>
    <x v="0"/>
    <x v="3"/>
    <n v="899"/>
    <s v="ORD10611"/>
    <x v="477"/>
    <s v="Returned"/>
    <x v="2"/>
    <x v="1"/>
    <x v="1"/>
    <s v="REV20611"/>
    <x v="475"/>
  </r>
  <r>
    <s v="CUST5254"/>
    <s v="Lorraine"/>
    <s v="Fuentes"/>
    <x v="1"/>
    <s v="Adults"/>
    <d v="2022-05-18T00:00:00"/>
    <x v="6"/>
    <s v="PROD114"/>
    <s v="Yoga Mat"/>
    <x v="4"/>
    <x v="3"/>
    <n v="25"/>
    <s v="ORD10612"/>
    <x v="478"/>
    <s v="Shipped"/>
    <x v="0"/>
    <x v="1"/>
    <x v="0"/>
    <s v="REV20612"/>
    <x v="213"/>
  </r>
  <r>
    <s v="CUST2708"/>
    <s v="Adrienne"/>
    <s v="Brooks"/>
    <x v="1"/>
    <s v="Adults"/>
    <d v="2023-03-17T00:00:00"/>
    <x v="1"/>
    <s v="PROD105"/>
    <s v="Adidas Running Shoes"/>
    <x v="1"/>
    <x v="1"/>
    <n v="110"/>
    <s v="ORD10613"/>
    <x v="479"/>
    <s v="Returned"/>
    <x v="1"/>
    <x v="2"/>
    <x v="3"/>
    <s v="REV20613"/>
    <x v="476"/>
  </r>
  <r>
    <s v="CUST2047"/>
    <s v="Michael"/>
    <s v="Jones"/>
    <x v="1"/>
    <s v="Teenagers"/>
    <d v="2024-07-22T00:00:00"/>
    <x v="3"/>
    <s v="PROD107"/>
    <s v="Dyson Vacuum"/>
    <x v="3"/>
    <x v="3"/>
    <n v="399"/>
    <s v="ORD10614"/>
    <x v="418"/>
    <s v="Delivered"/>
    <x v="1"/>
    <x v="0"/>
    <x v="2"/>
    <s v="REV20614"/>
    <x v="477"/>
  </r>
  <r>
    <s v="CUST1092"/>
    <s v="Veronica"/>
    <s v="Webster"/>
    <x v="2"/>
    <s v="Senior"/>
    <d v="2023-12-13T00:00:00"/>
    <x v="7"/>
    <s v="PROD104"/>
    <s v="Nike Air Max"/>
    <x v="1"/>
    <x v="1"/>
    <n v="120"/>
    <s v="ORD10615"/>
    <x v="216"/>
    <s v="Pending"/>
    <x v="1"/>
    <x v="2"/>
    <x v="2"/>
    <s v="REV20615"/>
    <x v="478"/>
  </r>
  <r>
    <s v="CUST1058"/>
    <s v="Steven"/>
    <s v="Bennett"/>
    <x v="1"/>
    <s v="Teenagers"/>
    <d v="2024-10-22T00:00:00"/>
    <x v="1"/>
    <s v="PROD107"/>
    <s v="Dyson Vacuum"/>
    <x v="3"/>
    <x v="2"/>
    <n v="399"/>
    <s v="ORD10616"/>
    <x v="275"/>
    <s v="Shipped"/>
    <x v="2"/>
    <x v="3"/>
    <x v="1"/>
    <s v="REV20616"/>
    <x v="479"/>
  </r>
  <r>
    <s v="CUST2249"/>
    <s v="Kyle"/>
    <s v="Harrington"/>
    <x v="2"/>
    <s v="Teenagers"/>
    <d v="2021-03-12T00:00:00"/>
    <x v="3"/>
    <s v="PROD105"/>
    <s v="Adidas Running Shoes"/>
    <x v="1"/>
    <x v="1"/>
    <n v="110"/>
    <s v="ORD10617"/>
    <x v="480"/>
    <s v="Cancelled"/>
    <x v="1"/>
    <x v="3"/>
    <x v="4"/>
    <s v="REV20617"/>
    <x v="480"/>
  </r>
  <r>
    <s v="CUST1008"/>
    <s v="David"/>
    <s v="Hernandez"/>
    <x v="2"/>
    <s v="Senior"/>
    <d v="2021-08-19T00:00:00"/>
    <x v="7"/>
    <s v="PROD114"/>
    <s v="Yoga Mat"/>
    <x v="4"/>
    <x v="2"/>
    <n v="25"/>
    <s v="ORD10618"/>
    <x v="354"/>
    <s v="Shipped"/>
    <x v="0"/>
    <x v="4"/>
    <x v="1"/>
    <s v="REV20618"/>
    <x v="377"/>
  </r>
  <r>
    <s v="CUST2352"/>
    <s v="Gregory"/>
    <s v="Smith"/>
    <x v="2"/>
    <s v="Adults"/>
    <d v="2024-11-27T00:00:00"/>
    <x v="4"/>
    <s v="PROD110"/>
    <s v="Harry Potter Box Set"/>
    <x v="5"/>
    <x v="3"/>
    <n v="80"/>
    <s v="ORD10619"/>
    <x v="481"/>
    <s v="Delivered"/>
    <x v="0"/>
    <x v="0"/>
    <x v="2"/>
    <s v="REV20619"/>
    <x v="255"/>
  </r>
  <r>
    <s v="CUST2210"/>
    <s v="Michael"/>
    <s v="Garcia"/>
    <x v="0"/>
    <s v="Teenagers"/>
    <d v="2023-05-05T00:00:00"/>
    <x v="4"/>
    <s v="PROD111"/>
    <s v="Lego Star Wars Set"/>
    <x v="2"/>
    <x v="0"/>
    <n v="59"/>
    <s v="ORD10620"/>
    <x v="321"/>
    <s v="Cancelled"/>
    <x v="2"/>
    <x v="0"/>
    <x v="4"/>
    <s v="REV20620"/>
    <x v="481"/>
  </r>
  <r>
    <s v="CUST2783"/>
    <s v="Douglas"/>
    <s v="Gonzalez"/>
    <x v="2"/>
    <s v="Adults"/>
    <d v="2022-08-27T00:00:00"/>
    <x v="6"/>
    <s v="PROD112"/>
    <s v="Barbie Dreamhouse"/>
    <x v="2"/>
    <x v="4"/>
    <n v="199"/>
    <s v="ORD10621"/>
    <x v="482"/>
    <s v="Pending"/>
    <x v="1"/>
    <x v="3"/>
    <x v="0"/>
    <s v="REV20621"/>
    <x v="482"/>
  </r>
  <r>
    <s v="CUST2728"/>
    <s v="Ricky"/>
    <s v="Alvarez"/>
    <x v="2"/>
    <s v="Senior"/>
    <d v="2023-02-12T00:00:00"/>
    <x v="5"/>
    <s v="PROD108"/>
    <s v="Fitbit Versa 3"/>
    <x v="0"/>
    <x v="4"/>
    <n v="229"/>
    <s v="ORD10622"/>
    <x v="483"/>
    <s v="Cancelled"/>
    <x v="1"/>
    <x v="0"/>
    <x v="4"/>
    <s v="REV20622"/>
    <x v="483"/>
  </r>
  <r>
    <s v="CUST3232"/>
    <s v="Michael"/>
    <s v="Leon"/>
    <x v="2"/>
    <s v="Teenagers"/>
    <d v="2022-09-29T00:00:00"/>
    <x v="5"/>
    <s v="PROD114"/>
    <s v="Yoga Mat"/>
    <x v="4"/>
    <x v="4"/>
    <n v="25"/>
    <s v="ORD10623"/>
    <x v="289"/>
    <s v="Pending"/>
    <x v="1"/>
    <x v="3"/>
    <x v="1"/>
    <s v="REV20623"/>
    <x v="38"/>
  </r>
  <r>
    <s v="CUST3494"/>
    <s v="Kathy"/>
    <s v="Phillips"/>
    <x v="1"/>
    <s v="Adults"/>
    <d v="2021-08-27T00:00:00"/>
    <x v="0"/>
    <s v="PROD113"/>
    <s v="Wilson Tennis Racket"/>
    <x v="4"/>
    <x v="4"/>
    <n v="149"/>
    <s v="ORD10624"/>
    <x v="484"/>
    <s v="Shipped"/>
    <x v="1"/>
    <x v="0"/>
    <x v="3"/>
    <s v="REV20624"/>
    <x v="484"/>
  </r>
  <r>
    <s v="CUST2541"/>
    <s v="Todd"/>
    <s v="Davis"/>
    <x v="1"/>
    <s v="Teenagers"/>
    <d v="2023-05-12T00:00:00"/>
    <x v="3"/>
    <s v="PROD104"/>
    <s v="Nike Air Max"/>
    <x v="1"/>
    <x v="3"/>
    <n v="120"/>
    <s v="ORD10625"/>
    <x v="134"/>
    <s v="Shipped"/>
    <x v="1"/>
    <x v="4"/>
    <x v="4"/>
    <s v="REV20625"/>
    <x v="325"/>
  </r>
  <r>
    <s v="CUST2055"/>
    <s v="Duane"/>
    <s v="Ewing"/>
    <x v="1"/>
    <s v="Senior"/>
    <d v="2025-06-17T00:00:00"/>
    <x v="5"/>
    <s v="PROD113"/>
    <s v="Wilson Tennis Racket"/>
    <x v="4"/>
    <x v="0"/>
    <n v="149"/>
    <s v="ORD10626"/>
    <x v="368"/>
    <s v="Returned"/>
    <x v="0"/>
    <x v="1"/>
    <x v="2"/>
    <s v="REV20626"/>
    <x v="338"/>
  </r>
  <r>
    <s v="CUST2595"/>
    <s v="Chase"/>
    <s v="Vazquez"/>
    <x v="2"/>
    <s v="Teenagers"/>
    <d v="2021-03-04T00:00:00"/>
    <x v="3"/>
    <s v="PROD104"/>
    <s v="Nike Air Max"/>
    <x v="1"/>
    <x v="2"/>
    <n v="120"/>
    <s v="ORD10627"/>
    <x v="310"/>
    <s v="Shipped"/>
    <x v="0"/>
    <x v="3"/>
    <x v="3"/>
    <s v="REV20627"/>
    <x v="485"/>
  </r>
  <r>
    <s v="CUST4760"/>
    <s v="Stephanie"/>
    <s v="Mcdowell"/>
    <x v="1"/>
    <s v="Senior"/>
    <d v="2024-07-11T00:00:00"/>
    <x v="3"/>
    <s v="PROD106"/>
    <s v="Instant Pot"/>
    <x v="3"/>
    <x v="2"/>
    <n v="99"/>
    <s v="ORD10628"/>
    <x v="274"/>
    <s v="Pending"/>
    <x v="2"/>
    <x v="3"/>
    <x v="1"/>
    <s v="REV20628"/>
    <x v="233"/>
  </r>
  <r>
    <s v="CUST3203"/>
    <s v="Joshua"/>
    <s v="Torres"/>
    <x v="1"/>
    <s v="Adults"/>
    <d v="2024-12-09T00:00:00"/>
    <x v="1"/>
    <s v="PROD114"/>
    <s v="Yoga Mat"/>
    <x v="4"/>
    <x v="0"/>
    <n v="25"/>
    <s v="ORD10629"/>
    <x v="108"/>
    <s v="Cancelled"/>
    <x v="0"/>
    <x v="1"/>
    <x v="0"/>
    <s v="REV20629"/>
    <x v="486"/>
  </r>
  <r>
    <s v="CUST3484"/>
    <s v="Anthony"/>
    <s v="Richards"/>
    <x v="0"/>
    <s v="Teenagers"/>
    <d v="2023-08-06T00:00:00"/>
    <x v="9"/>
    <s v="PROD105"/>
    <s v="Adidas Running Shoes"/>
    <x v="1"/>
    <x v="3"/>
    <n v="110"/>
    <s v="ORD10630"/>
    <x v="485"/>
    <s v="Cancelled"/>
    <x v="0"/>
    <x v="0"/>
    <x v="2"/>
    <s v="REV20630"/>
    <x v="94"/>
  </r>
  <r>
    <s v="CUST2913"/>
    <s v="Juan"/>
    <s v="Hartman"/>
    <x v="1"/>
    <s v="Adults"/>
    <d v="2023-09-16T00:00:00"/>
    <x v="6"/>
    <s v="PROD101"/>
    <s v="Samsung Galaxy S23"/>
    <x v="0"/>
    <x v="4"/>
    <n v="899"/>
    <s v="ORD10631"/>
    <x v="354"/>
    <s v="Shipped"/>
    <x v="0"/>
    <x v="0"/>
    <x v="3"/>
    <s v="REV20631"/>
    <x v="487"/>
  </r>
  <r>
    <s v="CUST1109"/>
    <s v="Rose"/>
    <s v="Kelly"/>
    <x v="2"/>
    <s v="Senior"/>
    <d v="2021-01-08T00:00:00"/>
    <x v="9"/>
    <s v="PROD105"/>
    <s v="Adidas Running Shoes"/>
    <x v="1"/>
    <x v="2"/>
    <n v="110"/>
    <s v="ORD10632"/>
    <x v="270"/>
    <s v="Cancelled"/>
    <x v="2"/>
    <x v="3"/>
    <x v="2"/>
    <s v="REV20632"/>
    <x v="343"/>
  </r>
  <r>
    <s v="CUST2479"/>
    <s v="Joseph"/>
    <s v="Taylor"/>
    <x v="0"/>
    <s v="Adults"/>
    <d v="2023-01-10T00:00:00"/>
    <x v="3"/>
    <s v="PROD110"/>
    <s v="Harry Potter Box Set"/>
    <x v="5"/>
    <x v="4"/>
    <n v="80"/>
    <s v="ORD10633"/>
    <x v="486"/>
    <s v="Pending"/>
    <x v="0"/>
    <x v="2"/>
    <x v="3"/>
    <s v="REV20633"/>
    <x v="24"/>
  </r>
  <r>
    <s v="CUST1358"/>
    <s v="Heather"/>
    <s v="Garcia"/>
    <x v="0"/>
    <s v="Adults"/>
    <d v="2020-10-05T00:00:00"/>
    <x v="9"/>
    <s v="PROD109"/>
    <s v="Kindle Paperwhite"/>
    <x v="5"/>
    <x v="2"/>
    <n v="129"/>
    <s v="ORD10634"/>
    <x v="487"/>
    <s v="Delivered"/>
    <x v="0"/>
    <x v="1"/>
    <x v="2"/>
    <s v="REV20634"/>
    <x v="488"/>
  </r>
  <r>
    <s v="CUST2213"/>
    <s v="Lisa"/>
    <s v="Gonzalez"/>
    <x v="0"/>
    <s v="Senior"/>
    <d v="2022-12-06T00:00:00"/>
    <x v="7"/>
    <s v="PROD100"/>
    <s v="iPhone 14"/>
    <x v="0"/>
    <x v="0"/>
    <n v="999"/>
    <s v="ORD10635"/>
    <x v="379"/>
    <s v="Shipped"/>
    <x v="0"/>
    <x v="1"/>
    <x v="3"/>
    <s v="REV20635"/>
    <x v="318"/>
  </r>
  <r>
    <s v="CUST3302"/>
    <s v="David"/>
    <s v="Potter"/>
    <x v="0"/>
    <s v="Senior"/>
    <d v="2022-06-13T00:00:00"/>
    <x v="1"/>
    <s v="PROD111"/>
    <s v="Lego Star Wars Set"/>
    <x v="2"/>
    <x v="4"/>
    <n v="59"/>
    <s v="ORD10636"/>
    <x v="279"/>
    <s v="Shipped"/>
    <x v="1"/>
    <x v="1"/>
    <x v="3"/>
    <s v="REV20636"/>
    <x v="436"/>
  </r>
  <r>
    <s v="CUST5809"/>
    <s v="Kevin"/>
    <s v="Salinas"/>
    <x v="2"/>
    <s v="Teenagers"/>
    <d v="2021-02-02T00:00:00"/>
    <x v="6"/>
    <s v="PROD107"/>
    <s v="Dyson Vacuum"/>
    <x v="3"/>
    <x v="2"/>
    <n v="399"/>
    <s v="ORD10637"/>
    <x v="417"/>
    <s v="Cancelled"/>
    <x v="2"/>
    <x v="0"/>
    <x v="3"/>
    <s v="REV20637"/>
    <x v="225"/>
  </r>
  <r>
    <s v="CUST1021"/>
    <s v="Shirley"/>
    <s v="Ford"/>
    <x v="0"/>
    <s v="Senior"/>
    <d v="2022-10-25T00:00:00"/>
    <x v="0"/>
    <s v="PROD111"/>
    <s v="Lego Star Wars Set"/>
    <x v="2"/>
    <x v="3"/>
    <n v="59"/>
    <s v="ORD10638"/>
    <x v="257"/>
    <s v="Shipped"/>
    <x v="0"/>
    <x v="1"/>
    <x v="4"/>
    <s v="REV20638"/>
    <x v="180"/>
  </r>
  <r>
    <s v="CUST4481"/>
    <s v="Ronald"/>
    <s v="Potter"/>
    <x v="1"/>
    <s v="Teenagers"/>
    <d v="2024-10-05T00:00:00"/>
    <x v="0"/>
    <s v="PROD112"/>
    <s v="Barbie Dreamhouse"/>
    <x v="2"/>
    <x v="0"/>
    <n v="199"/>
    <s v="ORD10639"/>
    <x v="488"/>
    <s v="Delivered"/>
    <x v="0"/>
    <x v="0"/>
    <x v="4"/>
    <s v="REV20639"/>
    <x v="489"/>
  </r>
  <r>
    <s v="CUST5783"/>
    <s v="Todd"/>
    <s v="Melendez"/>
    <x v="2"/>
    <s v="Adults"/>
    <d v="2024-12-10T00:00:00"/>
    <x v="1"/>
    <s v="PROD110"/>
    <s v="Harry Potter Box Set"/>
    <x v="5"/>
    <x v="0"/>
    <n v="80"/>
    <s v="ORD10640"/>
    <x v="489"/>
    <s v="Cancelled"/>
    <x v="2"/>
    <x v="1"/>
    <x v="2"/>
    <s v="REV20640"/>
    <x v="421"/>
  </r>
  <r>
    <s v="CUST1376"/>
    <s v="Paul"/>
    <s v="Acosta"/>
    <x v="0"/>
    <s v="Senior"/>
    <d v="2022-12-05T00:00:00"/>
    <x v="2"/>
    <s v="PROD105"/>
    <s v="Adidas Running Shoes"/>
    <x v="1"/>
    <x v="4"/>
    <n v="110"/>
    <s v="ORD10641"/>
    <x v="368"/>
    <s v="Delivered"/>
    <x v="0"/>
    <x v="2"/>
    <x v="2"/>
    <s v="REV20641"/>
    <x v="490"/>
  </r>
  <r>
    <s v="CUST3122"/>
    <s v="Kathleen"/>
    <s v="Conner"/>
    <x v="1"/>
    <s v="Adults"/>
    <d v="2023-10-28T00:00:00"/>
    <x v="3"/>
    <s v="PROD102"/>
    <s v="Sony Headphones"/>
    <x v="0"/>
    <x v="1"/>
    <n v="199"/>
    <s v="ORD10642"/>
    <x v="490"/>
    <s v="Cancelled"/>
    <x v="1"/>
    <x v="3"/>
    <x v="4"/>
    <s v="REV20642"/>
    <x v="491"/>
  </r>
  <r>
    <s v="CUST1274"/>
    <s v="Ellen"/>
    <s v="Thomas"/>
    <x v="0"/>
    <s v="Adults"/>
    <d v="2023-12-25T00:00:00"/>
    <x v="5"/>
    <s v="PROD105"/>
    <s v="Adidas Running Shoes"/>
    <x v="1"/>
    <x v="0"/>
    <n v="110"/>
    <s v="ORD10643"/>
    <x v="491"/>
    <s v="Returned"/>
    <x v="0"/>
    <x v="2"/>
    <x v="1"/>
    <s v="REV20643"/>
    <x v="492"/>
  </r>
  <r>
    <s v="CUST4847"/>
    <s v="Keith"/>
    <s v="Cox"/>
    <x v="0"/>
    <s v="Adults"/>
    <d v="2020-11-05T00:00:00"/>
    <x v="6"/>
    <s v="PROD113"/>
    <s v="Wilson Tennis Racket"/>
    <x v="4"/>
    <x v="1"/>
    <n v="149"/>
    <s v="ORD10644"/>
    <x v="100"/>
    <s v="Shipped"/>
    <x v="0"/>
    <x v="3"/>
    <x v="4"/>
    <s v="REV20644"/>
    <x v="493"/>
  </r>
  <r>
    <s v="CUST5175"/>
    <s v="Karen"/>
    <s v="Johnson"/>
    <x v="0"/>
    <s v="Adults"/>
    <d v="2025-05-31T00:00:00"/>
    <x v="2"/>
    <s v="PROD110"/>
    <s v="Harry Potter Box Set"/>
    <x v="5"/>
    <x v="1"/>
    <n v="80"/>
    <s v="ORD10645"/>
    <x v="492"/>
    <s v="Cancelled"/>
    <x v="2"/>
    <x v="4"/>
    <x v="0"/>
    <s v="REV20645"/>
    <x v="494"/>
  </r>
  <r>
    <s v="CUST1359"/>
    <s v="Victoria"/>
    <s v="Mahoney"/>
    <x v="1"/>
    <s v="Teenagers"/>
    <d v="2020-12-19T00:00:00"/>
    <x v="7"/>
    <s v="PROD101"/>
    <s v="Samsung Galaxy S23"/>
    <x v="0"/>
    <x v="0"/>
    <n v="899"/>
    <s v="ORD10646"/>
    <x v="493"/>
    <s v="Cancelled"/>
    <x v="2"/>
    <x v="0"/>
    <x v="0"/>
    <s v="REV20646"/>
    <x v="146"/>
  </r>
  <r>
    <s v="CUST5207"/>
    <s v="Christina"/>
    <s v="Hopkins"/>
    <x v="0"/>
    <s v="Senior"/>
    <d v="2022-05-20T00:00:00"/>
    <x v="9"/>
    <s v="PROD114"/>
    <s v="Yoga Mat"/>
    <x v="4"/>
    <x v="1"/>
    <n v="25"/>
    <s v="ORD10647"/>
    <x v="494"/>
    <s v="Returned"/>
    <x v="0"/>
    <x v="4"/>
    <x v="1"/>
    <s v="REV20647"/>
    <x v="495"/>
  </r>
  <r>
    <s v="CUST5136"/>
    <s v="Jeffrey"/>
    <s v="Torres"/>
    <x v="0"/>
    <s v="Adults"/>
    <d v="2024-03-30T00:00:00"/>
    <x v="4"/>
    <s v="PROD100"/>
    <s v="iPhone 14"/>
    <x v="0"/>
    <x v="0"/>
    <n v="999"/>
    <s v="ORD10648"/>
    <x v="495"/>
    <s v="Shipped"/>
    <x v="1"/>
    <x v="4"/>
    <x v="2"/>
    <s v="REV20648"/>
    <x v="496"/>
  </r>
  <r>
    <s v="CUST1025"/>
    <s v="Jonathan"/>
    <s v="Jacobs"/>
    <x v="2"/>
    <s v="Teenagers"/>
    <d v="2021-01-16T00:00:00"/>
    <x v="4"/>
    <s v="PROD103"/>
    <s v="Levi's Jeans"/>
    <x v="1"/>
    <x v="2"/>
    <n v="59"/>
    <s v="ORD10649"/>
    <x v="496"/>
    <s v="Returned"/>
    <x v="2"/>
    <x v="4"/>
    <x v="3"/>
    <s v="REV20649"/>
    <x v="497"/>
  </r>
  <r>
    <s v="CUST3996"/>
    <s v="Laura"/>
    <s v="Nelson"/>
    <x v="0"/>
    <s v="Teenagers"/>
    <d v="2025-08-23T00:00:00"/>
    <x v="1"/>
    <s v="PROD104"/>
    <s v="Nike Air Max"/>
    <x v="1"/>
    <x v="4"/>
    <n v="120"/>
    <s v="ORD10650"/>
    <x v="190"/>
    <s v="Returned"/>
    <x v="0"/>
    <x v="4"/>
    <x v="4"/>
    <s v="REV20650"/>
    <x v="126"/>
  </r>
  <r>
    <s v="CUST5500"/>
    <s v="Paula"/>
    <s v="Meza"/>
    <x v="0"/>
    <s v="Teenagers"/>
    <d v="2024-10-13T00:00:00"/>
    <x v="7"/>
    <s v="PROD101"/>
    <s v="Samsung Galaxy S23"/>
    <x v="0"/>
    <x v="0"/>
    <n v="899"/>
    <s v="ORD10651"/>
    <x v="469"/>
    <s v="Pending"/>
    <x v="0"/>
    <x v="2"/>
    <x v="1"/>
    <s v="REV20651"/>
    <x v="498"/>
  </r>
  <r>
    <s v="CUST4781"/>
    <s v="William"/>
    <s v="Garcia"/>
    <x v="0"/>
    <s v="Adults"/>
    <d v="2021-08-03T00:00:00"/>
    <x v="3"/>
    <s v="PROD100"/>
    <s v="iPhone 14"/>
    <x v="0"/>
    <x v="3"/>
    <n v="999"/>
    <s v="ORD10652"/>
    <x v="497"/>
    <s v="Pending"/>
    <x v="2"/>
    <x v="1"/>
    <x v="2"/>
    <s v="REV20652"/>
    <x v="499"/>
  </r>
  <r>
    <s v="CUST1566"/>
    <s v="Donald"/>
    <s v="Jones"/>
    <x v="2"/>
    <s v="Teenagers"/>
    <d v="2024-06-16T00:00:00"/>
    <x v="7"/>
    <s v="PROD114"/>
    <s v="Yoga Mat"/>
    <x v="4"/>
    <x v="4"/>
    <n v="25"/>
    <s v="ORD10653"/>
    <x v="498"/>
    <s v="Shipped"/>
    <x v="2"/>
    <x v="3"/>
    <x v="0"/>
    <s v="REV20653"/>
    <x v="500"/>
  </r>
  <r>
    <s v="CUST2959"/>
    <s v="Cody"/>
    <s v="Hamilton"/>
    <x v="2"/>
    <s v="Teenagers"/>
    <d v="2022-09-08T00:00:00"/>
    <x v="2"/>
    <s v="PROD111"/>
    <s v="Lego Star Wars Set"/>
    <x v="2"/>
    <x v="0"/>
    <n v="59"/>
    <s v="ORD10654"/>
    <x v="115"/>
    <s v="Delivered"/>
    <x v="0"/>
    <x v="0"/>
    <x v="4"/>
    <s v="REV20654"/>
    <x v="501"/>
  </r>
  <r>
    <s v="CUST2943"/>
    <s v="Andrea"/>
    <s v="Herring"/>
    <x v="2"/>
    <s v="Teenagers"/>
    <d v="2022-07-16T00:00:00"/>
    <x v="2"/>
    <s v="PROD107"/>
    <s v="Dyson Vacuum"/>
    <x v="3"/>
    <x v="2"/>
    <n v="399"/>
    <s v="ORD10655"/>
    <x v="499"/>
    <s v="Delivered"/>
    <x v="0"/>
    <x v="1"/>
    <x v="0"/>
    <s v="REV20655"/>
    <x v="210"/>
  </r>
  <r>
    <s v="CUST5285"/>
    <s v="Patrick"/>
    <s v="Norris"/>
    <x v="1"/>
    <s v="Senior"/>
    <d v="2025-02-10T00:00:00"/>
    <x v="8"/>
    <s v="PROD108"/>
    <s v="Fitbit Versa 3"/>
    <x v="0"/>
    <x v="0"/>
    <n v="229"/>
    <s v="ORD10656"/>
    <x v="500"/>
    <s v="Delivered"/>
    <x v="2"/>
    <x v="2"/>
    <x v="3"/>
    <s v="REV20656"/>
    <x v="378"/>
  </r>
  <r>
    <s v="CUST5619"/>
    <s v="Kristy"/>
    <s v="Johnson"/>
    <x v="1"/>
    <s v="Adults"/>
    <d v="2024-05-16T00:00:00"/>
    <x v="3"/>
    <s v="PROD113"/>
    <s v="Wilson Tennis Racket"/>
    <x v="4"/>
    <x v="3"/>
    <n v="149"/>
    <s v="ORD10657"/>
    <x v="477"/>
    <s v="Shipped"/>
    <x v="1"/>
    <x v="2"/>
    <x v="4"/>
    <s v="REV20657"/>
    <x v="236"/>
  </r>
  <r>
    <s v="CUST2076"/>
    <s v="Christopher"/>
    <s v="Jones"/>
    <x v="2"/>
    <s v="Adults"/>
    <d v="2024-11-18T00:00:00"/>
    <x v="4"/>
    <s v="PROD104"/>
    <s v="Nike Air Max"/>
    <x v="1"/>
    <x v="1"/>
    <n v="120"/>
    <s v="ORD10658"/>
    <x v="438"/>
    <s v="Delivered"/>
    <x v="1"/>
    <x v="3"/>
    <x v="3"/>
    <s v="REV20658"/>
    <x v="296"/>
  </r>
  <r>
    <s v="CUST3663"/>
    <s v="Mark"/>
    <s v="Johnston"/>
    <x v="0"/>
    <s v="Teenagers"/>
    <d v="2022-12-02T00:00:00"/>
    <x v="5"/>
    <s v="PROD108"/>
    <s v="Fitbit Versa 3"/>
    <x v="0"/>
    <x v="2"/>
    <n v="229"/>
    <s v="ORD10659"/>
    <x v="373"/>
    <s v="Delivered"/>
    <x v="1"/>
    <x v="3"/>
    <x v="3"/>
    <s v="REV20659"/>
    <x v="502"/>
  </r>
  <r>
    <s v="CUST2919"/>
    <s v="Jason"/>
    <s v="Wright"/>
    <x v="1"/>
    <s v="Adults"/>
    <d v="2022-01-20T00:00:00"/>
    <x v="3"/>
    <s v="PROD111"/>
    <s v="Lego Star Wars Set"/>
    <x v="2"/>
    <x v="3"/>
    <n v="59"/>
    <s v="ORD10660"/>
    <x v="501"/>
    <s v="Shipped"/>
    <x v="1"/>
    <x v="4"/>
    <x v="1"/>
    <s v="REV20660"/>
    <x v="503"/>
  </r>
  <r>
    <s v="CUST4399"/>
    <s v="Tammy"/>
    <s v="Nguyen"/>
    <x v="2"/>
    <s v="Teenagers"/>
    <d v="2024-10-13T00:00:00"/>
    <x v="8"/>
    <s v="PROD107"/>
    <s v="Dyson Vacuum"/>
    <x v="3"/>
    <x v="3"/>
    <n v="399"/>
    <s v="ORD10661"/>
    <x v="413"/>
    <s v="Shipped"/>
    <x v="2"/>
    <x v="1"/>
    <x v="1"/>
    <s v="REV20661"/>
    <x v="504"/>
  </r>
  <r>
    <s v="CUST5430"/>
    <s v="Brian"/>
    <s v="Leblanc"/>
    <x v="1"/>
    <s v="Senior"/>
    <d v="2021-06-12T00:00:00"/>
    <x v="7"/>
    <s v="PROD112"/>
    <s v="Barbie Dreamhouse"/>
    <x v="2"/>
    <x v="0"/>
    <n v="199"/>
    <s v="ORD10662"/>
    <x v="502"/>
    <s v="Pending"/>
    <x v="1"/>
    <x v="1"/>
    <x v="0"/>
    <s v="REV20662"/>
    <x v="324"/>
  </r>
  <r>
    <s v="CUST3877"/>
    <s v="Benjamin"/>
    <s v="Torres"/>
    <x v="2"/>
    <s v="Adults"/>
    <d v="2024-07-29T00:00:00"/>
    <x v="6"/>
    <s v="PROD111"/>
    <s v="Lego Star Wars Set"/>
    <x v="2"/>
    <x v="2"/>
    <n v="59"/>
    <s v="ORD10663"/>
    <x v="503"/>
    <s v="Shipped"/>
    <x v="2"/>
    <x v="2"/>
    <x v="0"/>
    <s v="REV20663"/>
    <x v="505"/>
  </r>
  <r>
    <s v="CUST4868"/>
    <s v="Kyle"/>
    <s v="Vasquez"/>
    <x v="2"/>
    <s v="Senior"/>
    <d v="2023-11-10T00:00:00"/>
    <x v="6"/>
    <s v="PROD103"/>
    <s v="Levi's Jeans"/>
    <x v="1"/>
    <x v="0"/>
    <n v="59"/>
    <s v="ORD10664"/>
    <x v="504"/>
    <s v="Shipped"/>
    <x v="0"/>
    <x v="4"/>
    <x v="4"/>
    <s v="REV20664"/>
    <x v="395"/>
  </r>
  <r>
    <s v="CUST1628"/>
    <s v="Jennifer"/>
    <s v="Robinson"/>
    <x v="2"/>
    <s v="Adults"/>
    <d v="2022-10-01T00:00:00"/>
    <x v="9"/>
    <s v="PROD110"/>
    <s v="Harry Potter Box Set"/>
    <x v="5"/>
    <x v="1"/>
    <n v="80"/>
    <s v="ORD10665"/>
    <x v="478"/>
    <s v="Delivered"/>
    <x v="1"/>
    <x v="0"/>
    <x v="4"/>
    <s v="REV20665"/>
    <x v="506"/>
  </r>
  <r>
    <s v="CUST5497"/>
    <s v="Pamela"/>
    <s v="Stewart"/>
    <x v="1"/>
    <s v="Adults"/>
    <d v="2023-07-27T00:00:00"/>
    <x v="2"/>
    <s v="PROD113"/>
    <s v="Wilson Tennis Racket"/>
    <x v="4"/>
    <x v="2"/>
    <n v="149"/>
    <s v="ORD10666"/>
    <x v="462"/>
    <s v="Shipped"/>
    <x v="0"/>
    <x v="3"/>
    <x v="3"/>
    <s v="REV20666"/>
    <x v="507"/>
  </r>
  <r>
    <s v="CUST1988"/>
    <s v="Raymond"/>
    <s v="Smith"/>
    <x v="2"/>
    <s v="Senior"/>
    <d v="2021-12-20T00:00:00"/>
    <x v="1"/>
    <s v="PROD105"/>
    <s v="Adidas Running Shoes"/>
    <x v="1"/>
    <x v="2"/>
    <n v="110"/>
    <s v="ORD10667"/>
    <x v="505"/>
    <s v="Returned"/>
    <x v="1"/>
    <x v="4"/>
    <x v="0"/>
    <s v="REV20667"/>
    <x v="27"/>
  </r>
  <r>
    <s v="CUST4865"/>
    <s v="Brianna"/>
    <s v="Watts"/>
    <x v="2"/>
    <s v="Teenagers"/>
    <d v="2022-02-28T00:00:00"/>
    <x v="1"/>
    <s v="PROD107"/>
    <s v="Dyson Vacuum"/>
    <x v="3"/>
    <x v="2"/>
    <n v="399"/>
    <s v="ORD10668"/>
    <x v="73"/>
    <s v="Shipped"/>
    <x v="0"/>
    <x v="4"/>
    <x v="1"/>
    <s v="REV20668"/>
    <x v="234"/>
  </r>
  <r>
    <s v="CUST2822"/>
    <s v="Jacqueline"/>
    <s v="Lucas"/>
    <x v="1"/>
    <s v="Adults"/>
    <d v="2021-08-13T00:00:00"/>
    <x v="9"/>
    <s v="PROD109"/>
    <s v="Kindle Paperwhite"/>
    <x v="5"/>
    <x v="4"/>
    <n v="129"/>
    <s v="ORD10669"/>
    <x v="506"/>
    <s v="Cancelled"/>
    <x v="2"/>
    <x v="1"/>
    <x v="4"/>
    <s v="REV20669"/>
    <x v="508"/>
  </r>
  <r>
    <s v="CUST1580"/>
    <s v="Ann"/>
    <s v="Gill"/>
    <x v="2"/>
    <s v="Adults"/>
    <d v="2021-12-24T00:00:00"/>
    <x v="5"/>
    <s v="PROD106"/>
    <s v="Instant Pot"/>
    <x v="3"/>
    <x v="3"/>
    <n v="99"/>
    <s v="ORD10670"/>
    <x v="380"/>
    <s v="Cancelled"/>
    <x v="0"/>
    <x v="1"/>
    <x v="3"/>
    <s v="REV20670"/>
    <x v="444"/>
  </r>
  <r>
    <s v="CUST5962"/>
    <s v="Ronald"/>
    <s v="Johnson"/>
    <x v="0"/>
    <s v="Senior"/>
    <d v="2022-07-06T00:00:00"/>
    <x v="4"/>
    <s v="PROD107"/>
    <s v="Dyson Vacuum"/>
    <x v="3"/>
    <x v="2"/>
    <n v="399"/>
    <s v="ORD10671"/>
    <x v="414"/>
    <s v="Delivered"/>
    <x v="0"/>
    <x v="4"/>
    <x v="0"/>
    <s v="REV20671"/>
    <x v="24"/>
  </r>
  <r>
    <s v="CUST2527"/>
    <s v="Marilyn"/>
    <s v="Martinez"/>
    <x v="2"/>
    <s v="Teenagers"/>
    <d v="2023-05-18T00:00:00"/>
    <x v="9"/>
    <s v="PROD111"/>
    <s v="Lego Star Wars Set"/>
    <x v="2"/>
    <x v="1"/>
    <n v="59"/>
    <s v="ORD10672"/>
    <x v="442"/>
    <s v="Cancelled"/>
    <x v="2"/>
    <x v="1"/>
    <x v="2"/>
    <s v="REV20672"/>
    <x v="509"/>
  </r>
  <r>
    <s v="CUST3877"/>
    <s v="Benjamin"/>
    <s v="Torres"/>
    <x v="2"/>
    <s v="Adults"/>
    <d v="2024-07-29T00:00:00"/>
    <x v="6"/>
    <s v="PROD110"/>
    <s v="Harry Potter Box Set"/>
    <x v="5"/>
    <x v="3"/>
    <n v="80"/>
    <s v="ORD10673"/>
    <x v="507"/>
    <s v="Pending"/>
    <x v="2"/>
    <x v="3"/>
    <x v="1"/>
    <s v="REV20673"/>
    <x v="510"/>
  </r>
  <r>
    <s v="CUST3469"/>
    <s v="Karen"/>
    <s v="Martin"/>
    <x v="2"/>
    <s v="Senior"/>
    <d v="2021-07-04T00:00:00"/>
    <x v="8"/>
    <s v="PROD100"/>
    <s v="iPhone 14"/>
    <x v="0"/>
    <x v="3"/>
    <n v="999"/>
    <s v="ORD10674"/>
    <x v="508"/>
    <s v="Pending"/>
    <x v="0"/>
    <x v="3"/>
    <x v="1"/>
    <s v="REV20674"/>
    <x v="511"/>
  </r>
  <r>
    <s v="CUST5576"/>
    <s v="Barbara"/>
    <s v="Hatfield"/>
    <x v="0"/>
    <s v="Teenagers"/>
    <d v="2025-03-20T00:00:00"/>
    <x v="8"/>
    <s v="PROD113"/>
    <s v="Wilson Tennis Racket"/>
    <x v="4"/>
    <x v="2"/>
    <n v="149"/>
    <s v="ORD10675"/>
    <x v="468"/>
    <s v="Shipped"/>
    <x v="2"/>
    <x v="3"/>
    <x v="4"/>
    <s v="REV20675"/>
    <x v="285"/>
  </r>
  <r>
    <s v="CUST4385"/>
    <s v="Michelle"/>
    <s v="Lewis"/>
    <x v="0"/>
    <s v="Adults"/>
    <d v="2022-07-16T00:00:00"/>
    <x v="3"/>
    <s v="PROD104"/>
    <s v="Nike Air Max"/>
    <x v="1"/>
    <x v="0"/>
    <n v="120"/>
    <s v="ORD10676"/>
    <x v="509"/>
    <s v="Shipped"/>
    <x v="1"/>
    <x v="1"/>
    <x v="0"/>
    <s v="REV20676"/>
    <x v="512"/>
  </r>
  <r>
    <s v="CUST1499"/>
    <s v="Ross"/>
    <s v="Williams"/>
    <x v="1"/>
    <s v="Senior"/>
    <d v="2022-12-07T00:00:00"/>
    <x v="3"/>
    <s v="PROD104"/>
    <s v="Nike Air Max"/>
    <x v="1"/>
    <x v="1"/>
    <n v="120"/>
    <s v="ORD10677"/>
    <x v="407"/>
    <s v="Cancelled"/>
    <x v="0"/>
    <x v="2"/>
    <x v="3"/>
    <s v="REV20677"/>
    <x v="93"/>
  </r>
  <r>
    <s v="CUST3692"/>
    <s v="Laura"/>
    <s v="Kramer"/>
    <x v="0"/>
    <s v="Senior"/>
    <d v="2023-10-27T00:00:00"/>
    <x v="1"/>
    <s v="PROD102"/>
    <s v="Sony Headphones"/>
    <x v="0"/>
    <x v="0"/>
    <n v="199"/>
    <s v="ORD10678"/>
    <x v="509"/>
    <s v="Pending"/>
    <x v="2"/>
    <x v="0"/>
    <x v="4"/>
    <s v="REV20678"/>
    <x v="53"/>
  </r>
  <r>
    <s v="CUST2913"/>
    <s v="Juan"/>
    <s v="Hartman"/>
    <x v="1"/>
    <s v="Adults"/>
    <d v="2023-09-16T00:00:00"/>
    <x v="6"/>
    <s v="PROD108"/>
    <s v="Fitbit Versa 3"/>
    <x v="0"/>
    <x v="2"/>
    <n v="229"/>
    <s v="ORD10679"/>
    <x v="510"/>
    <s v="Shipped"/>
    <x v="1"/>
    <x v="3"/>
    <x v="1"/>
    <s v="REV20679"/>
    <x v="513"/>
  </r>
  <r>
    <s v="CUST3597"/>
    <s v="Joe"/>
    <s v="Larson"/>
    <x v="1"/>
    <s v="Senior"/>
    <d v="2021-10-13T00:00:00"/>
    <x v="1"/>
    <s v="PROD106"/>
    <s v="Instant Pot"/>
    <x v="3"/>
    <x v="3"/>
    <n v="99"/>
    <s v="ORD10680"/>
    <x v="156"/>
    <s v="Delivered"/>
    <x v="0"/>
    <x v="1"/>
    <x v="3"/>
    <s v="REV20680"/>
    <x v="195"/>
  </r>
  <r>
    <s v="CUST2381"/>
    <s v="Melissa"/>
    <s v="Woods"/>
    <x v="0"/>
    <s v="Adults"/>
    <d v="2025-07-26T00:00:00"/>
    <x v="7"/>
    <s v="PROD105"/>
    <s v="Adidas Running Shoes"/>
    <x v="1"/>
    <x v="4"/>
    <n v="110"/>
    <s v="ORD10681"/>
    <x v="511"/>
    <s v="Delivered"/>
    <x v="1"/>
    <x v="0"/>
    <x v="4"/>
    <s v="REV20681"/>
    <x v="514"/>
  </r>
  <r>
    <s v="CUST2474"/>
    <s v="Marcus"/>
    <s v="Scott"/>
    <x v="0"/>
    <s v="Adults"/>
    <d v="2020-10-29T00:00:00"/>
    <x v="2"/>
    <s v="PROD105"/>
    <s v="Adidas Running Shoes"/>
    <x v="1"/>
    <x v="4"/>
    <n v="110"/>
    <s v="ORD10682"/>
    <x v="512"/>
    <s v="Delivered"/>
    <x v="1"/>
    <x v="3"/>
    <x v="2"/>
    <s v="REV20682"/>
    <x v="200"/>
  </r>
  <r>
    <s v="CUST4517"/>
    <s v="Brandy"/>
    <s v="Price"/>
    <x v="1"/>
    <s v="Adults"/>
    <d v="2022-06-24T00:00:00"/>
    <x v="9"/>
    <s v="PROD109"/>
    <s v="Kindle Paperwhite"/>
    <x v="5"/>
    <x v="1"/>
    <n v="129"/>
    <s v="ORD10683"/>
    <x v="513"/>
    <s v="Shipped"/>
    <x v="1"/>
    <x v="4"/>
    <x v="2"/>
    <s v="REV20683"/>
    <x v="515"/>
  </r>
  <r>
    <s v="CUST3560"/>
    <s v="Alison"/>
    <s v="Dougherty"/>
    <x v="1"/>
    <s v="Teenagers"/>
    <d v="2021-03-24T00:00:00"/>
    <x v="4"/>
    <s v="PROD109"/>
    <s v="Kindle Paperwhite"/>
    <x v="5"/>
    <x v="2"/>
    <n v="129"/>
    <s v="ORD10684"/>
    <x v="514"/>
    <s v="Delivered"/>
    <x v="1"/>
    <x v="4"/>
    <x v="3"/>
    <s v="REV20684"/>
    <x v="516"/>
  </r>
  <r>
    <s v="CUST3858"/>
    <s v="Gabrielle"/>
    <s v="Barnes"/>
    <x v="0"/>
    <s v="Adults"/>
    <d v="2022-09-15T00:00:00"/>
    <x v="4"/>
    <s v="PROD106"/>
    <s v="Instant Pot"/>
    <x v="3"/>
    <x v="4"/>
    <n v="99"/>
    <s v="ORD10685"/>
    <x v="515"/>
    <s v="Cancelled"/>
    <x v="2"/>
    <x v="3"/>
    <x v="0"/>
    <s v="REV20685"/>
    <x v="517"/>
  </r>
  <r>
    <s v="CUST5461"/>
    <s v="Nathan"/>
    <s v="Martin"/>
    <x v="0"/>
    <s v="Adults"/>
    <d v="2024-01-14T00:00:00"/>
    <x v="6"/>
    <s v="PROD103"/>
    <s v="Levi's Jeans"/>
    <x v="1"/>
    <x v="0"/>
    <n v="59"/>
    <s v="ORD10686"/>
    <x v="467"/>
    <s v="Cancelled"/>
    <x v="2"/>
    <x v="0"/>
    <x v="0"/>
    <s v="REV20686"/>
    <x v="127"/>
  </r>
  <r>
    <s v="CUST4955"/>
    <s v="Johnathan"/>
    <s v="Whitaker"/>
    <x v="1"/>
    <s v="Senior"/>
    <d v="2025-02-14T00:00:00"/>
    <x v="1"/>
    <s v="PROD111"/>
    <s v="Lego Star Wars Set"/>
    <x v="2"/>
    <x v="4"/>
    <n v="59"/>
    <s v="ORD10687"/>
    <x v="516"/>
    <s v="Returned"/>
    <x v="2"/>
    <x v="2"/>
    <x v="3"/>
    <s v="REV20687"/>
    <x v="518"/>
  </r>
  <r>
    <s v="CUST1107"/>
    <s v="Tracey"/>
    <s v="Olson"/>
    <x v="2"/>
    <s v="Teenagers"/>
    <d v="2022-09-12T00:00:00"/>
    <x v="4"/>
    <s v="PROD108"/>
    <s v="Fitbit Versa 3"/>
    <x v="0"/>
    <x v="1"/>
    <n v="229"/>
    <s v="ORD10688"/>
    <x v="161"/>
    <s v="Pending"/>
    <x v="2"/>
    <x v="0"/>
    <x v="0"/>
    <s v="REV20688"/>
    <x v="69"/>
  </r>
  <r>
    <s v="CUST3150"/>
    <s v="Kenneth"/>
    <s v="Thomas"/>
    <x v="0"/>
    <s v="Adults"/>
    <d v="2023-06-29T00:00:00"/>
    <x v="8"/>
    <s v="PROD107"/>
    <s v="Dyson Vacuum"/>
    <x v="3"/>
    <x v="3"/>
    <n v="399"/>
    <s v="ORD10689"/>
    <x v="517"/>
    <s v="Cancelled"/>
    <x v="2"/>
    <x v="3"/>
    <x v="3"/>
    <s v="REV20689"/>
    <x v="58"/>
  </r>
  <r>
    <s v="CUST4905"/>
    <s v="Betty"/>
    <s v="Thornton"/>
    <x v="2"/>
    <s v="Adults"/>
    <d v="2025-07-15T00:00:00"/>
    <x v="0"/>
    <s v="PROD113"/>
    <s v="Wilson Tennis Racket"/>
    <x v="4"/>
    <x v="3"/>
    <n v="149"/>
    <s v="ORD10690"/>
    <x v="196"/>
    <s v="Pending"/>
    <x v="1"/>
    <x v="1"/>
    <x v="4"/>
    <s v="REV20690"/>
    <x v="514"/>
  </r>
  <r>
    <s v="CUST3304"/>
    <s v="Robert"/>
    <s v="Fox"/>
    <x v="1"/>
    <s v="Teenagers"/>
    <d v="2020-10-13T00:00:00"/>
    <x v="1"/>
    <s v="PROD112"/>
    <s v="Barbie Dreamhouse"/>
    <x v="2"/>
    <x v="1"/>
    <n v="199"/>
    <s v="ORD10691"/>
    <x v="518"/>
    <s v="Delivered"/>
    <x v="2"/>
    <x v="1"/>
    <x v="0"/>
    <s v="REV20691"/>
    <x v="519"/>
  </r>
  <r>
    <s v="CUST4053"/>
    <s v="Tina"/>
    <s v="Reyes"/>
    <x v="1"/>
    <s v="Senior"/>
    <d v="2022-09-17T00:00:00"/>
    <x v="0"/>
    <s v="PROD114"/>
    <s v="Yoga Mat"/>
    <x v="4"/>
    <x v="2"/>
    <n v="25"/>
    <s v="ORD10692"/>
    <x v="519"/>
    <s v="Returned"/>
    <x v="2"/>
    <x v="0"/>
    <x v="2"/>
    <s v="REV20692"/>
    <x v="465"/>
  </r>
  <r>
    <s v="CUST2685"/>
    <s v="Matthew"/>
    <s v="Good"/>
    <x v="0"/>
    <s v="Teenagers"/>
    <d v="2022-08-26T00:00:00"/>
    <x v="8"/>
    <s v="PROD105"/>
    <s v="Adidas Running Shoes"/>
    <x v="1"/>
    <x v="0"/>
    <n v="110"/>
    <s v="ORD10693"/>
    <x v="520"/>
    <s v="Shipped"/>
    <x v="2"/>
    <x v="0"/>
    <x v="0"/>
    <s v="REV20693"/>
    <x v="401"/>
  </r>
  <r>
    <s v="CUST2999"/>
    <s v="Rebecca"/>
    <s v="Clark"/>
    <x v="1"/>
    <s v="Adults"/>
    <d v="2023-02-14T00:00:00"/>
    <x v="8"/>
    <s v="PROD105"/>
    <s v="Adidas Running Shoes"/>
    <x v="1"/>
    <x v="0"/>
    <n v="110"/>
    <s v="ORD10694"/>
    <x v="521"/>
    <s v="Shipped"/>
    <x v="1"/>
    <x v="4"/>
    <x v="1"/>
    <s v="REV20694"/>
    <x v="520"/>
  </r>
  <r>
    <s v="CUST3235"/>
    <s v="Joseph"/>
    <s v="Yoder"/>
    <x v="1"/>
    <s v="Senior"/>
    <d v="2023-10-29T00:00:00"/>
    <x v="8"/>
    <s v="PROD109"/>
    <s v="Kindle Paperwhite"/>
    <x v="5"/>
    <x v="1"/>
    <n v="129"/>
    <s v="ORD10695"/>
    <x v="284"/>
    <s v="Shipped"/>
    <x v="0"/>
    <x v="2"/>
    <x v="2"/>
    <s v="REV20695"/>
    <x v="140"/>
  </r>
  <r>
    <s v="CUST4764"/>
    <s v="Gina"/>
    <s v="Ramirez"/>
    <x v="0"/>
    <s v="Adults"/>
    <d v="2021-09-10T00:00:00"/>
    <x v="4"/>
    <s v="PROD107"/>
    <s v="Dyson Vacuum"/>
    <x v="3"/>
    <x v="2"/>
    <n v="399"/>
    <s v="ORD10696"/>
    <x v="522"/>
    <s v="Shipped"/>
    <x v="0"/>
    <x v="2"/>
    <x v="3"/>
    <s v="REV20696"/>
    <x v="231"/>
  </r>
  <r>
    <s v="CUST5744"/>
    <s v="Julia"/>
    <s v="Young"/>
    <x v="0"/>
    <s v="Adults"/>
    <d v="2022-09-27T00:00:00"/>
    <x v="4"/>
    <s v="PROD101"/>
    <s v="Samsung Galaxy S23"/>
    <x v="0"/>
    <x v="3"/>
    <n v="899"/>
    <s v="ORD10697"/>
    <x v="523"/>
    <s v="Returned"/>
    <x v="2"/>
    <x v="4"/>
    <x v="2"/>
    <s v="REV20697"/>
    <x v="330"/>
  </r>
  <r>
    <s v="CUST1902"/>
    <s v="Tina"/>
    <s v="Martinez"/>
    <x v="2"/>
    <s v="Teenagers"/>
    <d v="2022-04-11T00:00:00"/>
    <x v="1"/>
    <s v="PROD107"/>
    <s v="Dyson Vacuum"/>
    <x v="3"/>
    <x v="1"/>
    <n v="399"/>
    <s v="ORD10698"/>
    <x v="524"/>
    <s v="Returned"/>
    <x v="0"/>
    <x v="4"/>
    <x v="0"/>
    <s v="REV20698"/>
    <x v="521"/>
  </r>
  <r>
    <s v="CUST2226"/>
    <s v="Desiree"/>
    <s v="Walton"/>
    <x v="1"/>
    <s v="Senior"/>
    <d v="2023-01-13T00:00:00"/>
    <x v="1"/>
    <s v="PROD110"/>
    <s v="Harry Potter Box Set"/>
    <x v="5"/>
    <x v="2"/>
    <n v="80"/>
    <s v="ORD10699"/>
    <x v="525"/>
    <s v="Cancelled"/>
    <x v="2"/>
    <x v="2"/>
    <x v="2"/>
    <s v="REV20699"/>
    <x v="126"/>
  </r>
  <r>
    <s v="CUST2310"/>
    <s v="Aaron"/>
    <s v="Barrera"/>
    <x v="1"/>
    <s v="Adults"/>
    <d v="2023-03-15T00:00:00"/>
    <x v="9"/>
    <s v="PROD103"/>
    <s v="Levi's Jeans"/>
    <x v="1"/>
    <x v="2"/>
    <n v="59"/>
    <s v="ORD10700"/>
    <x v="526"/>
    <s v="Delivered"/>
    <x v="0"/>
    <x v="3"/>
    <x v="2"/>
    <s v="REV20700"/>
    <x v="171"/>
  </r>
  <r>
    <s v="CUST2605"/>
    <s v="Jason"/>
    <s v="Hart"/>
    <x v="1"/>
    <s v="Teenagers"/>
    <d v="2024-06-27T00:00:00"/>
    <x v="1"/>
    <s v="PROD103"/>
    <s v="Levi's Jeans"/>
    <x v="1"/>
    <x v="1"/>
    <n v="59"/>
    <s v="ORD10701"/>
    <x v="527"/>
    <s v="Returned"/>
    <x v="2"/>
    <x v="0"/>
    <x v="1"/>
    <s v="REV20701"/>
    <x v="522"/>
  </r>
  <r>
    <s v="CUST3948"/>
    <s v="Sara"/>
    <s v="Johnson"/>
    <x v="2"/>
    <s v="Teenagers"/>
    <d v="2024-03-03T00:00:00"/>
    <x v="9"/>
    <s v="PROD113"/>
    <s v="Wilson Tennis Racket"/>
    <x v="4"/>
    <x v="2"/>
    <n v="149"/>
    <s v="ORD10702"/>
    <x v="302"/>
    <s v="Pending"/>
    <x v="2"/>
    <x v="0"/>
    <x v="3"/>
    <s v="REV20702"/>
    <x v="338"/>
  </r>
  <r>
    <s v="CUST4044"/>
    <s v="David"/>
    <s v="Vargas"/>
    <x v="0"/>
    <s v="Teenagers"/>
    <d v="2023-11-12T00:00:00"/>
    <x v="9"/>
    <s v="PROD105"/>
    <s v="Adidas Running Shoes"/>
    <x v="1"/>
    <x v="2"/>
    <n v="110"/>
    <s v="ORD10703"/>
    <x v="234"/>
    <s v="Pending"/>
    <x v="1"/>
    <x v="1"/>
    <x v="3"/>
    <s v="REV20703"/>
    <x v="69"/>
  </r>
  <r>
    <s v="CUST3035"/>
    <s v="Robert"/>
    <s v="Johnston"/>
    <x v="1"/>
    <s v="Teenagers"/>
    <d v="2020-11-07T00:00:00"/>
    <x v="5"/>
    <s v="PROD109"/>
    <s v="Kindle Paperwhite"/>
    <x v="5"/>
    <x v="1"/>
    <n v="129"/>
    <s v="ORD10704"/>
    <x v="528"/>
    <s v="Returned"/>
    <x v="1"/>
    <x v="2"/>
    <x v="2"/>
    <s v="REV20704"/>
    <x v="523"/>
  </r>
  <r>
    <s v="CUST4826"/>
    <s v="Timothy"/>
    <s v="Gallagher"/>
    <x v="2"/>
    <s v="Adults"/>
    <d v="2022-10-05T00:00:00"/>
    <x v="8"/>
    <s v="PROD101"/>
    <s v="Samsung Galaxy S23"/>
    <x v="0"/>
    <x v="1"/>
    <n v="899"/>
    <s v="ORD10705"/>
    <x v="529"/>
    <s v="Cancelled"/>
    <x v="2"/>
    <x v="3"/>
    <x v="1"/>
    <s v="REV20705"/>
    <x v="116"/>
  </r>
  <r>
    <s v="CUST1977"/>
    <s v="Amy"/>
    <s v="Kelley"/>
    <x v="0"/>
    <s v="Teenagers"/>
    <d v="2021-03-16T00:00:00"/>
    <x v="4"/>
    <s v="PROD110"/>
    <s v="Harry Potter Box Set"/>
    <x v="5"/>
    <x v="4"/>
    <n v="80"/>
    <s v="ORD10706"/>
    <x v="365"/>
    <s v="Shipped"/>
    <x v="0"/>
    <x v="4"/>
    <x v="0"/>
    <s v="REV20706"/>
    <x v="524"/>
  </r>
  <r>
    <s v="CUST5818"/>
    <s v="Mary"/>
    <s v="Perkins"/>
    <x v="0"/>
    <s v="Adults"/>
    <d v="2023-09-23T00:00:00"/>
    <x v="5"/>
    <s v="PROD105"/>
    <s v="Adidas Running Shoes"/>
    <x v="1"/>
    <x v="1"/>
    <n v="110"/>
    <s v="ORD10707"/>
    <x v="158"/>
    <s v="Pending"/>
    <x v="2"/>
    <x v="1"/>
    <x v="4"/>
    <s v="REV20707"/>
    <x v="137"/>
  </r>
  <r>
    <s v="CUST4096"/>
    <s v="Christine"/>
    <s v="Reid"/>
    <x v="0"/>
    <s v="Adults"/>
    <d v="2022-03-28T00:00:00"/>
    <x v="7"/>
    <s v="PROD112"/>
    <s v="Barbie Dreamhouse"/>
    <x v="2"/>
    <x v="4"/>
    <n v="199"/>
    <s v="ORD10708"/>
    <x v="63"/>
    <s v="Delivered"/>
    <x v="0"/>
    <x v="0"/>
    <x v="4"/>
    <s v="REV20708"/>
    <x v="97"/>
  </r>
  <r>
    <s v="CUST3379"/>
    <s v="Nicole"/>
    <s v="Lopez"/>
    <x v="2"/>
    <s v="Senior"/>
    <d v="2025-07-22T00:00:00"/>
    <x v="7"/>
    <s v="PROD110"/>
    <s v="Harry Potter Box Set"/>
    <x v="5"/>
    <x v="0"/>
    <n v="80"/>
    <s v="ORD10709"/>
    <x v="347"/>
    <s v="Delivered"/>
    <x v="0"/>
    <x v="0"/>
    <x v="2"/>
    <s v="REV20709"/>
    <x v="414"/>
  </r>
  <r>
    <s v="CUST4892"/>
    <s v="William"/>
    <s v="Watson"/>
    <x v="0"/>
    <s v="Senior"/>
    <d v="2024-01-14T00:00:00"/>
    <x v="1"/>
    <s v="PROD112"/>
    <s v="Barbie Dreamhouse"/>
    <x v="2"/>
    <x v="0"/>
    <n v="199"/>
    <s v="ORD10710"/>
    <x v="436"/>
    <s v="Pending"/>
    <x v="0"/>
    <x v="4"/>
    <x v="2"/>
    <s v="REV20710"/>
    <x v="525"/>
  </r>
  <r>
    <s v="CUST4649"/>
    <s v="Mary"/>
    <s v="Moore"/>
    <x v="2"/>
    <s v="Adults"/>
    <d v="2020-09-23T00:00:00"/>
    <x v="4"/>
    <s v="PROD108"/>
    <s v="Fitbit Versa 3"/>
    <x v="0"/>
    <x v="4"/>
    <n v="229"/>
    <s v="ORD10711"/>
    <x v="419"/>
    <s v="Cancelled"/>
    <x v="2"/>
    <x v="1"/>
    <x v="3"/>
    <s v="REV20711"/>
    <x v="26"/>
  </r>
  <r>
    <s v="CUST5229"/>
    <s v="Becky"/>
    <s v="Newman"/>
    <x v="0"/>
    <s v="Teenagers"/>
    <d v="2023-08-22T00:00:00"/>
    <x v="6"/>
    <s v="PROD101"/>
    <s v="Samsung Galaxy S23"/>
    <x v="0"/>
    <x v="1"/>
    <n v="899"/>
    <s v="ORD10712"/>
    <x v="530"/>
    <s v="Returned"/>
    <x v="0"/>
    <x v="4"/>
    <x v="4"/>
    <s v="REV20712"/>
    <x v="526"/>
  </r>
  <r>
    <s v="CUST5172"/>
    <s v="William"/>
    <s v="Cooke"/>
    <x v="2"/>
    <s v="Senior"/>
    <d v="2022-12-30T00:00:00"/>
    <x v="9"/>
    <s v="PROD110"/>
    <s v="Harry Potter Box Set"/>
    <x v="5"/>
    <x v="2"/>
    <n v="80"/>
    <s v="ORD10713"/>
    <x v="531"/>
    <s v="Shipped"/>
    <x v="1"/>
    <x v="4"/>
    <x v="0"/>
    <s v="REV20713"/>
    <x v="527"/>
  </r>
  <r>
    <s v="CUST5721"/>
    <s v="Christine"/>
    <s v="Miranda"/>
    <x v="0"/>
    <s v="Adults"/>
    <d v="2023-04-07T00:00:00"/>
    <x v="0"/>
    <s v="PROD104"/>
    <s v="Nike Air Max"/>
    <x v="1"/>
    <x v="1"/>
    <n v="120"/>
    <s v="ORD10714"/>
    <x v="532"/>
    <s v="Cancelled"/>
    <x v="0"/>
    <x v="0"/>
    <x v="3"/>
    <s v="REV20714"/>
    <x v="267"/>
  </r>
  <r>
    <s v="CUST2798"/>
    <s v="Rebekah"/>
    <s v="Dougherty"/>
    <x v="1"/>
    <s v="Teenagers"/>
    <d v="2023-02-23T00:00:00"/>
    <x v="3"/>
    <s v="PROD109"/>
    <s v="Kindle Paperwhite"/>
    <x v="5"/>
    <x v="4"/>
    <n v="129"/>
    <s v="ORD10715"/>
    <x v="533"/>
    <s v="Returned"/>
    <x v="2"/>
    <x v="2"/>
    <x v="4"/>
    <s v="REV20715"/>
    <x v="242"/>
  </r>
  <r>
    <s v="CUST5392"/>
    <s v="Craig"/>
    <s v="Young"/>
    <x v="2"/>
    <s v="Teenagers"/>
    <d v="2021-08-08T00:00:00"/>
    <x v="8"/>
    <s v="PROD114"/>
    <s v="Yoga Mat"/>
    <x v="4"/>
    <x v="1"/>
    <n v="25"/>
    <s v="ORD10716"/>
    <x v="534"/>
    <s v="Returned"/>
    <x v="1"/>
    <x v="1"/>
    <x v="2"/>
    <s v="REV20716"/>
    <x v="503"/>
  </r>
  <r>
    <s v="CUST2664"/>
    <s v="Melissa"/>
    <s v="Taylor"/>
    <x v="0"/>
    <s v="Teenagers"/>
    <d v="2022-10-31T00:00:00"/>
    <x v="4"/>
    <s v="PROD109"/>
    <s v="Kindle Paperwhite"/>
    <x v="5"/>
    <x v="2"/>
    <n v="129"/>
    <s v="ORD10717"/>
    <x v="298"/>
    <s v="Delivered"/>
    <x v="2"/>
    <x v="3"/>
    <x v="1"/>
    <s v="REV20717"/>
    <x v="528"/>
  </r>
  <r>
    <s v="CUST5482"/>
    <s v="Jason"/>
    <s v="Golden"/>
    <x v="2"/>
    <s v="Adults"/>
    <d v="2020-10-28T00:00:00"/>
    <x v="0"/>
    <s v="PROD107"/>
    <s v="Dyson Vacuum"/>
    <x v="3"/>
    <x v="4"/>
    <n v="399"/>
    <s v="ORD10718"/>
    <x v="535"/>
    <s v="Shipped"/>
    <x v="2"/>
    <x v="1"/>
    <x v="3"/>
    <s v="REV20718"/>
    <x v="359"/>
  </r>
  <r>
    <s v="CUST5405"/>
    <s v="Cheryl"/>
    <s v="Stevens"/>
    <x v="1"/>
    <s v="Senior"/>
    <d v="2021-03-27T00:00:00"/>
    <x v="5"/>
    <s v="PROD102"/>
    <s v="Sony Headphones"/>
    <x v="0"/>
    <x v="4"/>
    <n v="199"/>
    <s v="ORD10719"/>
    <x v="536"/>
    <s v="Pending"/>
    <x v="0"/>
    <x v="3"/>
    <x v="1"/>
    <s v="REV20719"/>
    <x v="529"/>
  </r>
  <r>
    <s v="CUST5945"/>
    <s v="Amber"/>
    <s v="Peterson"/>
    <x v="1"/>
    <s v="Adults"/>
    <d v="2022-09-08T00:00:00"/>
    <x v="7"/>
    <s v="PROD107"/>
    <s v="Dyson Vacuum"/>
    <x v="3"/>
    <x v="1"/>
    <n v="399"/>
    <s v="ORD10720"/>
    <x v="535"/>
    <s v="Shipped"/>
    <x v="0"/>
    <x v="2"/>
    <x v="0"/>
    <s v="REV20720"/>
    <x v="530"/>
  </r>
  <r>
    <s v="CUST2695"/>
    <s v="Michael"/>
    <s v="Mendoza"/>
    <x v="1"/>
    <s v="Senior"/>
    <d v="2022-12-06T00:00:00"/>
    <x v="2"/>
    <s v="PROD114"/>
    <s v="Yoga Mat"/>
    <x v="4"/>
    <x v="3"/>
    <n v="25"/>
    <s v="ORD10721"/>
    <x v="537"/>
    <s v="Pending"/>
    <x v="1"/>
    <x v="2"/>
    <x v="2"/>
    <s v="REV20721"/>
    <x v="387"/>
  </r>
  <r>
    <s v="CUST3954"/>
    <s v="Sierra"/>
    <s v="Watkins"/>
    <x v="1"/>
    <s v="Teenagers"/>
    <d v="2023-07-28T00:00:00"/>
    <x v="9"/>
    <s v="PROD109"/>
    <s v="Kindle Paperwhite"/>
    <x v="5"/>
    <x v="0"/>
    <n v="129"/>
    <s v="ORD10722"/>
    <x v="538"/>
    <s v="Returned"/>
    <x v="2"/>
    <x v="1"/>
    <x v="3"/>
    <s v="REV20722"/>
    <x v="531"/>
  </r>
  <r>
    <s v="CUST2577"/>
    <s v="Sharon"/>
    <s v="Klein"/>
    <x v="0"/>
    <s v="Senior"/>
    <d v="2022-10-04T00:00:00"/>
    <x v="6"/>
    <s v="PROD112"/>
    <s v="Barbie Dreamhouse"/>
    <x v="2"/>
    <x v="1"/>
    <n v="199"/>
    <s v="ORD10723"/>
    <x v="539"/>
    <s v="Delivered"/>
    <x v="0"/>
    <x v="2"/>
    <x v="0"/>
    <s v="REV20723"/>
    <x v="532"/>
  </r>
  <r>
    <s v="CUST5064"/>
    <s v="Nichole"/>
    <s v="Huff"/>
    <x v="2"/>
    <s v="Adults"/>
    <d v="2021-09-08T00:00:00"/>
    <x v="2"/>
    <s v="PROD100"/>
    <s v="iPhone 14"/>
    <x v="0"/>
    <x v="1"/>
    <n v="999"/>
    <s v="ORD10724"/>
    <x v="524"/>
    <s v="Returned"/>
    <x v="1"/>
    <x v="4"/>
    <x v="4"/>
    <s v="REV20724"/>
    <x v="533"/>
  </r>
  <r>
    <s v="CUST1255"/>
    <s v="Andres"/>
    <s v="Browning"/>
    <x v="0"/>
    <s v="Senior"/>
    <d v="2025-06-29T00:00:00"/>
    <x v="4"/>
    <s v="PROD103"/>
    <s v="Levi's Jeans"/>
    <x v="1"/>
    <x v="2"/>
    <n v="59"/>
    <s v="ORD10725"/>
    <x v="362"/>
    <s v="Delivered"/>
    <x v="0"/>
    <x v="3"/>
    <x v="2"/>
    <s v="REV20725"/>
    <x v="534"/>
  </r>
  <r>
    <s v="CUST5777"/>
    <s v="Tyrone"/>
    <s v="Bright"/>
    <x v="1"/>
    <s v="Teenagers"/>
    <d v="2024-05-30T00:00:00"/>
    <x v="2"/>
    <s v="PROD101"/>
    <s v="Samsung Galaxy S23"/>
    <x v="0"/>
    <x v="3"/>
    <n v="899"/>
    <s v="ORD10726"/>
    <x v="391"/>
    <s v="Returned"/>
    <x v="2"/>
    <x v="4"/>
    <x v="2"/>
    <s v="REV20726"/>
    <x v="531"/>
  </r>
  <r>
    <s v="CUST1332"/>
    <s v="Jennifer"/>
    <s v="Le"/>
    <x v="1"/>
    <s v="Adults"/>
    <d v="2024-03-09T00:00:00"/>
    <x v="5"/>
    <s v="PROD112"/>
    <s v="Barbie Dreamhouse"/>
    <x v="2"/>
    <x v="1"/>
    <n v="199"/>
    <s v="ORD10727"/>
    <x v="178"/>
    <s v="Delivered"/>
    <x v="1"/>
    <x v="1"/>
    <x v="1"/>
    <s v="REV20727"/>
    <x v="535"/>
  </r>
  <r>
    <s v="CUST4239"/>
    <s v="Daniel"/>
    <s v="Patel"/>
    <x v="0"/>
    <s v="Adults"/>
    <d v="2025-03-07T00:00:00"/>
    <x v="4"/>
    <s v="PROD108"/>
    <s v="Fitbit Versa 3"/>
    <x v="0"/>
    <x v="1"/>
    <n v="229"/>
    <s v="ORD10728"/>
    <x v="540"/>
    <s v="Pending"/>
    <x v="1"/>
    <x v="1"/>
    <x v="3"/>
    <s v="REV20728"/>
    <x v="536"/>
  </r>
  <r>
    <s v="CUST5981"/>
    <s v="William"/>
    <s v="Cole"/>
    <x v="1"/>
    <s v="Teenagers"/>
    <d v="2021-12-10T00:00:00"/>
    <x v="9"/>
    <s v="PROD102"/>
    <s v="Sony Headphones"/>
    <x v="0"/>
    <x v="4"/>
    <n v="199"/>
    <s v="ORD10729"/>
    <x v="541"/>
    <s v="Delivered"/>
    <x v="0"/>
    <x v="3"/>
    <x v="4"/>
    <s v="REV20729"/>
    <x v="537"/>
  </r>
  <r>
    <s v="CUST4309"/>
    <s v="Tina"/>
    <s v="Sellers"/>
    <x v="0"/>
    <s v="Senior"/>
    <d v="2025-03-15T00:00:00"/>
    <x v="6"/>
    <s v="PROD113"/>
    <s v="Wilson Tennis Racket"/>
    <x v="4"/>
    <x v="3"/>
    <n v="149"/>
    <s v="ORD10730"/>
    <x v="542"/>
    <s v="Pending"/>
    <x v="0"/>
    <x v="3"/>
    <x v="3"/>
    <s v="REV20730"/>
    <x v="538"/>
  </r>
  <r>
    <s v="CUST5022"/>
    <s v="William"/>
    <s v="Ward"/>
    <x v="2"/>
    <s v="Senior"/>
    <d v="2021-12-06T00:00:00"/>
    <x v="5"/>
    <s v="PROD108"/>
    <s v="Fitbit Versa 3"/>
    <x v="0"/>
    <x v="1"/>
    <n v="229"/>
    <s v="ORD10731"/>
    <x v="312"/>
    <s v="Cancelled"/>
    <x v="2"/>
    <x v="0"/>
    <x v="4"/>
    <s v="REV20731"/>
    <x v="382"/>
  </r>
  <r>
    <s v="CUST3307"/>
    <s v="Nicholas"/>
    <s v="Lopez"/>
    <x v="1"/>
    <s v="Adults"/>
    <d v="2022-10-11T00:00:00"/>
    <x v="9"/>
    <s v="PROD103"/>
    <s v="Levi's Jeans"/>
    <x v="1"/>
    <x v="2"/>
    <n v="59"/>
    <s v="ORD10732"/>
    <x v="466"/>
    <s v="Pending"/>
    <x v="2"/>
    <x v="1"/>
    <x v="4"/>
    <s v="REV20732"/>
    <x v="539"/>
  </r>
  <r>
    <s v="CUST2955"/>
    <s v="Christina"/>
    <s v="Hill"/>
    <x v="2"/>
    <s v="Teenagers"/>
    <d v="2021-12-18T00:00:00"/>
    <x v="0"/>
    <s v="PROD110"/>
    <s v="Harry Potter Box Set"/>
    <x v="5"/>
    <x v="1"/>
    <n v="80"/>
    <s v="ORD10733"/>
    <x v="543"/>
    <s v="Delivered"/>
    <x v="0"/>
    <x v="2"/>
    <x v="0"/>
    <s v="REV20733"/>
    <x v="540"/>
  </r>
  <r>
    <s v="CUST4709"/>
    <s v="Elizabeth"/>
    <s v="Rocha"/>
    <x v="0"/>
    <s v="Adults"/>
    <d v="2021-05-17T00:00:00"/>
    <x v="3"/>
    <s v="PROD101"/>
    <s v="Samsung Galaxy S23"/>
    <x v="0"/>
    <x v="1"/>
    <n v="899"/>
    <s v="ORD10734"/>
    <x v="544"/>
    <s v="Pending"/>
    <x v="0"/>
    <x v="3"/>
    <x v="3"/>
    <s v="REV20734"/>
    <x v="541"/>
  </r>
  <r>
    <s v="CUST5279"/>
    <s v="Evan"/>
    <s v="Jackson"/>
    <x v="2"/>
    <s v="Adults"/>
    <d v="2022-04-25T00:00:00"/>
    <x v="3"/>
    <s v="PROD107"/>
    <s v="Dyson Vacuum"/>
    <x v="3"/>
    <x v="1"/>
    <n v="399"/>
    <s v="ORD10735"/>
    <x v="456"/>
    <s v="Delivered"/>
    <x v="1"/>
    <x v="4"/>
    <x v="2"/>
    <s v="REV20735"/>
    <x v="175"/>
  </r>
  <r>
    <s v="CUST5825"/>
    <s v="Jessica"/>
    <s v="Brown"/>
    <x v="0"/>
    <s v="Adults"/>
    <d v="2022-08-07T00:00:00"/>
    <x v="9"/>
    <s v="PROD103"/>
    <s v="Levi's Jeans"/>
    <x v="1"/>
    <x v="2"/>
    <n v="59"/>
    <s v="ORD10736"/>
    <x v="204"/>
    <s v="Delivered"/>
    <x v="2"/>
    <x v="2"/>
    <x v="4"/>
    <s v="REV20736"/>
    <x v="123"/>
  </r>
  <r>
    <s v="CUST1515"/>
    <s v="Emily"/>
    <s v="Harris"/>
    <x v="2"/>
    <s v="Adults"/>
    <d v="2021-09-16T00:00:00"/>
    <x v="4"/>
    <s v="PROD110"/>
    <s v="Harry Potter Box Set"/>
    <x v="5"/>
    <x v="2"/>
    <n v="80"/>
    <s v="ORD10737"/>
    <x v="545"/>
    <s v="Delivered"/>
    <x v="1"/>
    <x v="2"/>
    <x v="4"/>
    <s v="REV20737"/>
    <x v="542"/>
  </r>
  <r>
    <s v="CUST4458"/>
    <s v="Anthony"/>
    <s v="Romero"/>
    <x v="2"/>
    <s v="Teenagers"/>
    <d v="2022-04-28T00:00:00"/>
    <x v="6"/>
    <s v="PROD109"/>
    <s v="Kindle Paperwhite"/>
    <x v="5"/>
    <x v="3"/>
    <n v="129"/>
    <s v="ORD10738"/>
    <x v="11"/>
    <s v="Returned"/>
    <x v="0"/>
    <x v="3"/>
    <x v="0"/>
    <s v="REV20738"/>
    <x v="543"/>
  </r>
  <r>
    <s v="CUST2134"/>
    <s v="Larry"/>
    <s v="Herrera"/>
    <x v="1"/>
    <s v="Teenagers"/>
    <d v="2022-04-13T00:00:00"/>
    <x v="2"/>
    <s v="PROD105"/>
    <s v="Adidas Running Shoes"/>
    <x v="1"/>
    <x v="4"/>
    <n v="110"/>
    <s v="ORD10739"/>
    <x v="546"/>
    <s v="Shipped"/>
    <x v="0"/>
    <x v="4"/>
    <x v="2"/>
    <s v="REV20739"/>
    <x v="399"/>
  </r>
  <r>
    <s v="CUST3982"/>
    <s v="Andrew"/>
    <s v="Tran"/>
    <x v="0"/>
    <s v="Teenagers"/>
    <d v="2025-03-20T00:00:00"/>
    <x v="1"/>
    <s v="PROD100"/>
    <s v="iPhone 14"/>
    <x v="0"/>
    <x v="2"/>
    <n v="999"/>
    <s v="ORD10740"/>
    <x v="432"/>
    <s v="Returned"/>
    <x v="0"/>
    <x v="0"/>
    <x v="4"/>
    <s v="REV20740"/>
    <x v="544"/>
  </r>
  <r>
    <s v="CUST4658"/>
    <s v="James"/>
    <s v="Johnson"/>
    <x v="1"/>
    <s v="Senior"/>
    <d v="2024-01-21T00:00:00"/>
    <x v="7"/>
    <s v="PROD114"/>
    <s v="Yoga Mat"/>
    <x v="4"/>
    <x v="1"/>
    <n v="25"/>
    <s v="ORD10741"/>
    <x v="547"/>
    <s v="Delivered"/>
    <x v="0"/>
    <x v="3"/>
    <x v="3"/>
    <s v="REV20741"/>
    <x v="427"/>
  </r>
  <r>
    <s v="CUST2298"/>
    <s v="Andrew"/>
    <s v="James"/>
    <x v="2"/>
    <s v="Teenagers"/>
    <d v="2023-09-28T00:00:00"/>
    <x v="2"/>
    <s v="PROD114"/>
    <s v="Yoga Mat"/>
    <x v="4"/>
    <x v="4"/>
    <n v="25"/>
    <s v="ORD10742"/>
    <x v="548"/>
    <s v="Shipped"/>
    <x v="2"/>
    <x v="2"/>
    <x v="0"/>
    <s v="REV20742"/>
    <x v="545"/>
  </r>
  <r>
    <s v="CUST5561"/>
    <s v="Thomas"/>
    <s v="Barrett"/>
    <x v="2"/>
    <s v="Senior"/>
    <d v="2022-02-19T00:00:00"/>
    <x v="3"/>
    <s v="PROD113"/>
    <s v="Wilson Tennis Racket"/>
    <x v="4"/>
    <x v="3"/>
    <n v="149"/>
    <s v="ORD10743"/>
    <x v="549"/>
    <s v="Cancelled"/>
    <x v="2"/>
    <x v="2"/>
    <x v="0"/>
    <s v="REV20743"/>
    <x v="447"/>
  </r>
  <r>
    <s v="CUST2983"/>
    <s v="Mario"/>
    <s v="Kelley"/>
    <x v="1"/>
    <s v="Teenagers"/>
    <d v="2021-01-28T00:00:00"/>
    <x v="5"/>
    <s v="PROD102"/>
    <s v="Sony Headphones"/>
    <x v="0"/>
    <x v="2"/>
    <n v="199"/>
    <s v="ORD10744"/>
    <x v="550"/>
    <s v="Shipped"/>
    <x v="2"/>
    <x v="1"/>
    <x v="1"/>
    <s v="REV20744"/>
    <x v="546"/>
  </r>
  <r>
    <s v="CUST2294"/>
    <s v="John"/>
    <s v="Thomas"/>
    <x v="2"/>
    <s v="Adults"/>
    <d v="2024-10-16T00:00:00"/>
    <x v="6"/>
    <s v="PROD110"/>
    <s v="Harry Potter Box Set"/>
    <x v="5"/>
    <x v="2"/>
    <n v="80"/>
    <s v="ORD10745"/>
    <x v="551"/>
    <s v="Cancelled"/>
    <x v="0"/>
    <x v="3"/>
    <x v="1"/>
    <s v="REV20745"/>
    <x v="547"/>
  </r>
  <r>
    <s v="CUST2532"/>
    <s v="Kimberly"/>
    <s v="Reed"/>
    <x v="1"/>
    <s v="Teenagers"/>
    <d v="2022-10-07T00:00:00"/>
    <x v="6"/>
    <s v="PROD113"/>
    <s v="Wilson Tennis Racket"/>
    <x v="4"/>
    <x v="2"/>
    <n v="149"/>
    <s v="ORD10746"/>
    <x v="552"/>
    <s v="Returned"/>
    <x v="0"/>
    <x v="2"/>
    <x v="4"/>
    <s v="REV20746"/>
    <x v="548"/>
  </r>
  <r>
    <s v="CUST5221"/>
    <s v="Connie"/>
    <s v="Sanders"/>
    <x v="1"/>
    <s v="Senior"/>
    <d v="2024-03-05T00:00:00"/>
    <x v="4"/>
    <s v="PROD104"/>
    <s v="Nike Air Max"/>
    <x v="1"/>
    <x v="4"/>
    <n v="120"/>
    <s v="ORD10747"/>
    <x v="553"/>
    <s v="Delivered"/>
    <x v="1"/>
    <x v="3"/>
    <x v="0"/>
    <s v="REV20747"/>
    <x v="101"/>
  </r>
  <r>
    <s v="CUST5661"/>
    <s v="Jacob"/>
    <s v="Chambers"/>
    <x v="1"/>
    <s v="Senior"/>
    <d v="2021-09-21T00:00:00"/>
    <x v="0"/>
    <s v="PROD111"/>
    <s v="Lego Star Wars Set"/>
    <x v="2"/>
    <x v="3"/>
    <n v="59"/>
    <s v="ORD10748"/>
    <x v="554"/>
    <s v="Pending"/>
    <x v="2"/>
    <x v="1"/>
    <x v="1"/>
    <s v="REV20748"/>
    <x v="374"/>
  </r>
  <r>
    <s v="CUST2991"/>
    <s v="Thomas"/>
    <s v="Lawrence"/>
    <x v="1"/>
    <s v="Senior"/>
    <d v="2023-02-19T00:00:00"/>
    <x v="4"/>
    <s v="PROD110"/>
    <s v="Harry Potter Box Set"/>
    <x v="5"/>
    <x v="3"/>
    <n v="80"/>
    <s v="ORD10749"/>
    <x v="555"/>
    <s v="Delivered"/>
    <x v="0"/>
    <x v="3"/>
    <x v="2"/>
    <s v="REV20749"/>
    <x v="278"/>
  </r>
  <r>
    <s v="CUST2131"/>
    <s v="Paul"/>
    <s v="Collins"/>
    <x v="2"/>
    <s v="Adults"/>
    <d v="2024-12-08T00:00:00"/>
    <x v="5"/>
    <s v="PROD114"/>
    <s v="Yoga Mat"/>
    <x v="4"/>
    <x v="2"/>
    <n v="25"/>
    <s v="ORD10750"/>
    <x v="505"/>
    <s v="Pending"/>
    <x v="1"/>
    <x v="4"/>
    <x v="2"/>
    <s v="REV20750"/>
    <x v="549"/>
  </r>
  <r>
    <s v="CUST1863"/>
    <s v="Monique"/>
    <s v="King"/>
    <x v="1"/>
    <s v="Adults"/>
    <d v="2024-05-22T00:00:00"/>
    <x v="5"/>
    <s v="PROD114"/>
    <s v="Yoga Mat"/>
    <x v="4"/>
    <x v="4"/>
    <n v="25"/>
    <s v="ORD10751"/>
    <x v="30"/>
    <s v="Pending"/>
    <x v="2"/>
    <x v="0"/>
    <x v="0"/>
    <s v="REV20751"/>
    <x v="550"/>
  </r>
  <r>
    <s v="CUST4020"/>
    <s v="Jose"/>
    <s v="Williams"/>
    <x v="2"/>
    <s v="Teenagers"/>
    <d v="2024-10-06T00:00:00"/>
    <x v="7"/>
    <s v="PROD106"/>
    <s v="Instant Pot"/>
    <x v="3"/>
    <x v="0"/>
    <n v="99"/>
    <s v="ORD10752"/>
    <x v="556"/>
    <s v="Returned"/>
    <x v="2"/>
    <x v="0"/>
    <x v="4"/>
    <s v="REV20752"/>
    <x v="551"/>
  </r>
  <r>
    <s v="CUST2826"/>
    <s v="Jessica"/>
    <s v="Doyle"/>
    <x v="1"/>
    <s v="Adults"/>
    <d v="2022-01-05T00:00:00"/>
    <x v="9"/>
    <s v="PROD112"/>
    <s v="Barbie Dreamhouse"/>
    <x v="2"/>
    <x v="2"/>
    <n v="199"/>
    <s v="ORD10753"/>
    <x v="439"/>
    <s v="Delivered"/>
    <x v="0"/>
    <x v="2"/>
    <x v="2"/>
    <s v="REV20753"/>
    <x v="552"/>
  </r>
  <r>
    <s v="CUST3732"/>
    <s v="Michael"/>
    <s v="Dillon"/>
    <x v="0"/>
    <s v="Senior"/>
    <d v="2025-04-19T00:00:00"/>
    <x v="8"/>
    <s v="PROD100"/>
    <s v="iPhone 14"/>
    <x v="0"/>
    <x v="4"/>
    <n v="999"/>
    <s v="ORD10754"/>
    <x v="557"/>
    <s v="Shipped"/>
    <x v="0"/>
    <x v="3"/>
    <x v="0"/>
    <s v="REV20754"/>
    <x v="553"/>
  </r>
  <r>
    <s v="CUST1724"/>
    <s v="Jamie"/>
    <s v="Byrd"/>
    <x v="1"/>
    <s v="Teenagers"/>
    <d v="2023-11-05T00:00:00"/>
    <x v="5"/>
    <s v="PROD102"/>
    <s v="Sony Headphones"/>
    <x v="0"/>
    <x v="0"/>
    <n v="199"/>
    <s v="ORD10755"/>
    <x v="558"/>
    <s v="Pending"/>
    <x v="2"/>
    <x v="3"/>
    <x v="1"/>
    <s v="REV20755"/>
    <x v="413"/>
  </r>
  <r>
    <s v="CUST3966"/>
    <s v="Shannon"/>
    <s v="Zimmerman"/>
    <x v="0"/>
    <s v="Teenagers"/>
    <d v="2021-02-09T00:00:00"/>
    <x v="8"/>
    <s v="PROD102"/>
    <s v="Sony Headphones"/>
    <x v="0"/>
    <x v="2"/>
    <n v="199"/>
    <s v="ORD10756"/>
    <x v="559"/>
    <s v="Delivered"/>
    <x v="1"/>
    <x v="1"/>
    <x v="0"/>
    <s v="REV20756"/>
    <x v="433"/>
  </r>
  <r>
    <s v="CUST3347"/>
    <s v="Dawn"/>
    <s v="Hanson"/>
    <x v="1"/>
    <s v="Adults"/>
    <d v="2022-01-31T00:00:00"/>
    <x v="5"/>
    <s v="PROD108"/>
    <s v="Fitbit Versa 3"/>
    <x v="0"/>
    <x v="1"/>
    <n v="229"/>
    <s v="ORD10757"/>
    <x v="560"/>
    <s v="Shipped"/>
    <x v="2"/>
    <x v="1"/>
    <x v="1"/>
    <s v="REV20757"/>
    <x v="554"/>
  </r>
  <r>
    <s v="CUST5254"/>
    <s v="Lorraine"/>
    <s v="Fuentes"/>
    <x v="1"/>
    <s v="Adults"/>
    <d v="2022-05-18T00:00:00"/>
    <x v="6"/>
    <s v="PROD108"/>
    <s v="Fitbit Versa 3"/>
    <x v="0"/>
    <x v="0"/>
    <n v="229"/>
    <s v="ORD10758"/>
    <x v="561"/>
    <s v="Pending"/>
    <x v="0"/>
    <x v="0"/>
    <x v="0"/>
    <s v="REV20758"/>
    <x v="555"/>
  </r>
  <r>
    <s v="CUST1348"/>
    <s v="Sharon"/>
    <s v="Fischer"/>
    <x v="2"/>
    <s v="Senior"/>
    <d v="2025-01-21T00:00:00"/>
    <x v="9"/>
    <s v="PROD110"/>
    <s v="Harry Potter Box Set"/>
    <x v="5"/>
    <x v="4"/>
    <n v="80"/>
    <s v="ORD10759"/>
    <x v="562"/>
    <s v="Shipped"/>
    <x v="1"/>
    <x v="2"/>
    <x v="2"/>
    <s v="REV20759"/>
    <x v="556"/>
  </r>
  <r>
    <s v="CUST5766"/>
    <s v="Loretta"/>
    <s v="Beck"/>
    <x v="1"/>
    <s v="Senior"/>
    <d v="2024-11-18T00:00:00"/>
    <x v="1"/>
    <s v="PROD114"/>
    <s v="Yoga Mat"/>
    <x v="4"/>
    <x v="2"/>
    <n v="25"/>
    <s v="ORD10760"/>
    <x v="563"/>
    <s v="Shipped"/>
    <x v="1"/>
    <x v="0"/>
    <x v="3"/>
    <s v="REV20760"/>
    <x v="516"/>
  </r>
  <r>
    <s v="CUST1708"/>
    <s v="Carmen"/>
    <s v="Banks"/>
    <x v="2"/>
    <s v="Senior"/>
    <d v="2024-03-06T00:00:00"/>
    <x v="8"/>
    <s v="PROD105"/>
    <s v="Adidas Running Shoes"/>
    <x v="1"/>
    <x v="1"/>
    <n v="110"/>
    <s v="ORD10761"/>
    <x v="564"/>
    <s v="Shipped"/>
    <x v="0"/>
    <x v="0"/>
    <x v="4"/>
    <s v="REV20761"/>
    <x v="557"/>
  </r>
  <r>
    <s v="CUST2841"/>
    <s v="Jeremy"/>
    <s v="Sanchez"/>
    <x v="0"/>
    <s v="Senior"/>
    <d v="2025-01-01T00:00:00"/>
    <x v="0"/>
    <s v="PROD109"/>
    <s v="Kindle Paperwhite"/>
    <x v="5"/>
    <x v="0"/>
    <n v="129"/>
    <s v="ORD10762"/>
    <x v="261"/>
    <s v="Shipped"/>
    <x v="1"/>
    <x v="2"/>
    <x v="4"/>
    <s v="REV20762"/>
    <x v="558"/>
  </r>
  <r>
    <s v="CUST2138"/>
    <s v="Jay"/>
    <s v="White"/>
    <x v="2"/>
    <s v="Adults"/>
    <d v="2023-09-29T00:00:00"/>
    <x v="3"/>
    <s v="PROD114"/>
    <s v="Yoga Mat"/>
    <x v="4"/>
    <x v="2"/>
    <n v="25"/>
    <s v="ORD10763"/>
    <x v="236"/>
    <s v="Pending"/>
    <x v="1"/>
    <x v="2"/>
    <x v="4"/>
    <s v="REV20763"/>
    <x v="339"/>
  </r>
  <r>
    <s v="CUST4168"/>
    <s v="Jason"/>
    <s v="Miller"/>
    <x v="2"/>
    <s v="Adults"/>
    <d v="2021-07-16T00:00:00"/>
    <x v="1"/>
    <s v="PROD114"/>
    <s v="Yoga Mat"/>
    <x v="4"/>
    <x v="0"/>
    <n v="25"/>
    <s v="ORD10764"/>
    <x v="461"/>
    <s v="Cancelled"/>
    <x v="1"/>
    <x v="1"/>
    <x v="3"/>
    <s v="REV20764"/>
    <x v="559"/>
  </r>
  <r>
    <s v="CUST1719"/>
    <s v="Reginald"/>
    <s v="Flores"/>
    <x v="0"/>
    <s v="Senior"/>
    <d v="2022-10-17T00:00:00"/>
    <x v="4"/>
    <s v="PROD113"/>
    <s v="Wilson Tennis Racket"/>
    <x v="4"/>
    <x v="3"/>
    <n v="149"/>
    <s v="ORD10765"/>
    <x v="499"/>
    <s v="Pending"/>
    <x v="0"/>
    <x v="4"/>
    <x v="4"/>
    <s v="REV20765"/>
    <x v="295"/>
  </r>
  <r>
    <s v="CUST3346"/>
    <s v="Kimberly"/>
    <s v="Riley"/>
    <x v="2"/>
    <s v="Adults"/>
    <d v="2022-12-28T00:00:00"/>
    <x v="4"/>
    <s v="PROD101"/>
    <s v="Samsung Galaxy S23"/>
    <x v="0"/>
    <x v="1"/>
    <n v="899"/>
    <s v="ORD10766"/>
    <x v="565"/>
    <s v="Pending"/>
    <x v="2"/>
    <x v="4"/>
    <x v="1"/>
    <s v="REV20766"/>
    <x v="560"/>
  </r>
  <r>
    <s v="CUST5195"/>
    <s v="Thomas"/>
    <s v="Cooper"/>
    <x v="1"/>
    <s v="Adults"/>
    <d v="2022-07-21T00:00:00"/>
    <x v="3"/>
    <s v="PROD109"/>
    <s v="Kindle Paperwhite"/>
    <x v="5"/>
    <x v="4"/>
    <n v="129"/>
    <s v="ORD10767"/>
    <x v="566"/>
    <s v="Delivered"/>
    <x v="2"/>
    <x v="0"/>
    <x v="2"/>
    <s v="REV20767"/>
    <x v="561"/>
  </r>
  <r>
    <s v="CUST2732"/>
    <s v="Mark"/>
    <s v="Sherman"/>
    <x v="1"/>
    <s v="Senior"/>
    <d v="2023-03-12T00:00:00"/>
    <x v="2"/>
    <s v="PROD104"/>
    <s v="Nike Air Max"/>
    <x v="1"/>
    <x v="0"/>
    <n v="120"/>
    <s v="ORD10768"/>
    <x v="567"/>
    <s v="Shipped"/>
    <x v="1"/>
    <x v="3"/>
    <x v="2"/>
    <s v="REV20768"/>
    <x v="102"/>
  </r>
  <r>
    <s v="CUST5441"/>
    <s v="Ashley"/>
    <s v="Holmes"/>
    <x v="2"/>
    <s v="Adults"/>
    <d v="2021-09-07T00:00:00"/>
    <x v="1"/>
    <s v="PROD104"/>
    <s v="Nike Air Max"/>
    <x v="1"/>
    <x v="1"/>
    <n v="120"/>
    <s v="ORD10769"/>
    <x v="568"/>
    <s v="Shipped"/>
    <x v="2"/>
    <x v="4"/>
    <x v="1"/>
    <s v="REV20769"/>
    <x v="562"/>
  </r>
  <r>
    <s v="CUST1981"/>
    <s v="Audrey"/>
    <s v="Lee"/>
    <x v="2"/>
    <s v="Teenagers"/>
    <d v="2024-04-27T00:00:00"/>
    <x v="9"/>
    <s v="PROD109"/>
    <s v="Kindle Paperwhite"/>
    <x v="5"/>
    <x v="1"/>
    <n v="129"/>
    <s v="ORD10770"/>
    <x v="542"/>
    <s v="Cancelled"/>
    <x v="0"/>
    <x v="0"/>
    <x v="3"/>
    <s v="REV20770"/>
    <x v="431"/>
  </r>
  <r>
    <s v="CUST1655"/>
    <s v="Rebecca"/>
    <s v="Gray"/>
    <x v="0"/>
    <s v="Teenagers"/>
    <d v="2022-07-18T00:00:00"/>
    <x v="6"/>
    <s v="PROD106"/>
    <s v="Instant Pot"/>
    <x v="3"/>
    <x v="3"/>
    <n v="99"/>
    <s v="ORD10771"/>
    <x v="569"/>
    <s v="Cancelled"/>
    <x v="0"/>
    <x v="1"/>
    <x v="1"/>
    <s v="REV20771"/>
    <x v="418"/>
  </r>
  <r>
    <s v="CUST1951"/>
    <s v="Scott"/>
    <s v="Palmer"/>
    <x v="0"/>
    <s v="Senior"/>
    <d v="2023-06-14T00:00:00"/>
    <x v="3"/>
    <s v="PROD105"/>
    <s v="Adidas Running Shoes"/>
    <x v="1"/>
    <x v="4"/>
    <n v="110"/>
    <s v="ORD10772"/>
    <x v="286"/>
    <s v="Returned"/>
    <x v="2"/>
    <x v="0"/>
    <x v="4"/>
    <s v="REV20772"/>
    <x v="500"/>
  </r>
  <r>
    <s v="CUST4294"/>
    <s v="Sherri"/>
    <s v="Houston"/>
    <x v="0"/>
    <s v="Adults"/>
    <d v="2025-04-02T00:00:00"/>
    <x v="8"/>
    <s v="PROD111"/>
    <s v="Lego Star Wars Set"/>
    <x v="2"/>
    <x v="2"/>
    <n v="59"/>
    <s v="ORD10773"/>
    <x v="570"/>
    <s v="Shipped"/>
    <x v="0"/>
    <x v="4"/>
    <x v="2"/>
    <s v="REV20773"/>
    <x v="563"/>
  </r>
  <r>
    <s v="CUST5494"/>
    <s v="Vanessa"/>
    <s v="Reed"/>
    <x v="0"/>
    <s v="Senior"/>
    <d v="2023-03-14T00:00:00"/>
    <x v="9"/>
    <s v="PROD100"/>
    <s v="iPhone 14"/>
    <x v="0"/>
    <x v="1"/>
    <n v="999"/>
    <s v="ORD10774"/>
    <x v="6"/>
    <s v="Returned"/>
    <x v="2"/>
    <x v="2"/>
    <x v="4"/>
    <s v="REV20774"/>
    <x v="319"/>
  </r>
  <r>
    <s v="CUST5027"/>
    <s v="Edward"/>
    <s v="Holder"/>
    <x v="0"/>
    <s v="Senior"/>
    <d v="2023-03-27T00:00:00"/>
    <x v="2"/>
    <s v="PROD102"/>
    <s v="Sony Headphones"/>
    <x v="0"/>
    <x v="0"/>
    <n v="199"/>
    <s v="ORD10775"/>
    <x v="200"/>
    <s v="Returned"/>
    <x v="2"/>
    <x v="1"/>
    <x v="3"/>
    <s v="REV20775"/>
    <x v="564"/>
  </r>
  <r>
    <s v="CUST4851"/>
    <s v="Allison"/>
    <s v="Jarvis"/>
    <x v="0"/>
    <s v="Teenagers"/>
    <d v="2022-08-17T00:00:00"/>
    <x v="2"/>
    <s v="PROD108"/>
    <s v="Fitbit Versa 3"/>
    <x v="0"/>
    <x v="4"/>
    <n v="229"/>
    <s v="ORD10776"/>
    <x v="571"/>
    <s v="Shipped"/>
    <x v="1"/>
    <x v="2"/>
    <x v="0"/>
    <s v="REV20776"/>
    <x v="355"/>
  </r>
  <r>
    <s v="CUST1297"/>
    <s v="Erika"/>
    <s v="Cox"/>
    <x v="1"/>
    <s v="Teenagers"/>
    <d v="2023-12-08T00:00:00"/>
    <x v="8"/>
    <s v="PROD109"/>
    <s v="Kindle Paperwhite"/>
    <x v="5"/>
    <x v="0"/>
    <n v="129"/>
    <s v="ORD10777"/>
    <x v="386"/>
    <s v="Pending"/>
    <x v="0"/>
    <x v="0"/>
    <x v="1"/>
    <s v="REV20777"/>
    <x v="565"/>
  </r>
  <r>
    <s v="CUST4717"/>
    <s v="Anna"/>
    <s v="Dudley"/>
    <x v="1"/>
    <s v="Teenagers"/>
    <d v="2023-10-13T00:00:00"/>
    <x v="8"/>
    <s v="PROD112"/>
    <s v="Barbie Dreamhouse"/>
    <x v="2"/>
    <x v="2"/>
    <n v="199"/>
    <s v="ORD10778"/>
    <x v="430"/>
    <s v="Delivered"/>
    <x v="1"/>
    <x v="1"/>
    <x v="1"/>
    <s v="REV20778"/>
    <x v="306"/>
  </r>
  <r>
    <s v="CUST4582"/>
    <s v="Melanie"/>
    <s v="Williams"/>
    <x v="0"/>
    <s v="Teenagers"/>
    <d v="2022-04-10T00:00:00"/>
    <x v="2"/>
    <s v="PROD104"/>
    <s v="Nike Air Max"/>
    <x v="1"/>
    <x v="2"/>
    <n v="120"/>
    <s v="ORD10779"/>
    <x v="69"/>
    <s v="Delivered"/>
    <x v="2"/>
    <x v="3"/>
    <x v="4"/>
    <s v="REV20779"/>
    <x v="421"/>
  </r>
  <r>
    <s v="CUST5832"/>
    <s v="Nathaniel"/>
    <s v="Townsend"/>
    <x v="2"/>
    <s v="Adults"/>
    <d v="2024-06-13T00:00:00"/>
    <x v="7"/>
    <s v="PROD100"/>
    <s v="iPhone 14"/>
    <x v="0"/>
    <x v="4"/>
    <n v="999"/>
    <s v="ORD10780"/>
    <x v="358"/>
    <s v="Returned"/>
    <x v="0"/>
    <x v="2"/>
    <x v="0"/>
    <s v="REV20780"/>
    <x v="117"/>
  </r>
  <r>
    <s v="CUST2111"/>
    <s v="Hector"/>
    <s v="Benjamin"/>
    <x v="1"/>
    <s v="Teenagers"/>
    <d v="2025-04-27T00:00:00"/>
    <x v="9"/>
    <s v="PROD111"/>
    <s v="Lego Star Wars Set"/>
    <x v="2"/>
    <x v="4"/>
    <n v="59"/>
    <s v="ORD10781"/>
    <x v="494"/>
    <s v="Shipped"/>
    <x v="0"/>
    <x v="0"/>
    <x v="3"/>
    <s v="REV20781"/>
    <x v="566"/>
  </r>
  <r>
    <s v="CUST2413"/>
    <s v="Melissa"/>
    <s v="Jennings"/>
    <x v="2"/>
    <s v="Senior"/>
    <d v="2023-02-03T00:00:00"/>
    <x v="1"/>
    <s v="PROD107"/>
    <s v="Dyson Vacuum"/>
    <x v="3"/>
    <x v="2"/>
    <n v="399"/>
    <s v="ORD10782"/>
    <x v="572"/>
    <s v="Delivered"/>
    <x v="2"/>
    <x v="0"/>
    <x v="1"/>
    <s v="REV20782"/>
    <x v="61"/>
  </r>
  <r>
    <s v="CUST1917"/>
    <s v="Jessica"/>
    <s v="Freeman"/>
    <x v="1"/>
    <s v="Senior"/>
    <d v="2022-05-05T00:00:00"/>
    <x v="3"/>
    <s v="PROD100"/>
    <s v="iPhone 14"/>
    <x v="0"/>
    <x v="1"/>
    <n v="999"/>
    <s v="ORD10783"/>
    <x v="573"/>
    <s v="Delivered"/>
    <x v="0"/>
    <x v="2"/>
    <x v="0"/>
    <s v="REV20783"/>
    <x v="368"/>
  </r>
  <r>
    <s v="CUST2100"/>
    <s v="Donna"/>
    <s v="Saunders"/>
    <x v="1"/>
    <s v="Teenagers"/>
    <d v="2024-01-26T00:00:00"/>
    <x v="8"/>
    <s v="PROD113"/>
    <s v="Wilson Tennis Racket"/>
    <x v="4"/>
    <x v="4"/>
    <n v="149"/>
    <s v="ORD10784"/>
    <x v="403"/>
    <s v="Delivered"/>
    <x v="2"/>
    <x v="0"/>
    <x v="3"/>
    <s v="REV20784"/>
    <x v="567"/>
  </r>
  <r>
    <s v="CUST5394"/>
    <s v="Lance"/>
    <s v="Coleman"/>
    <x v="2"/>
    <s v="Teenagers"/>
    <d v="2020-09-15T00:00:00"/>
    <x v="9"/>
    <s v="PROD100"/>
    <s v="iPhone 14"/>
    <x v="0"/>
    <x v="4"/>
    <n v="999"/>
    <s v="ORD10785"/>
    <x v="476"/>
    <s v="Cancelled"/>
    <x v="0"/>
    <x v="1"/>
    <x v="1"/>
    <s v="REV20785"/>
    <x v="172"/>
  </r>
  <r>
    <s v="CUST3574"/>
    <s v="Ashley"/>
    <s v="Ross"/>
    <x v="2"/>
    <s v="Senior"/>
    <d v="2022-03-11T00:00:00"/>
    <x v="6"/>
    <s v="PROD101"/>
    <s v="Samsung Galaxy S23"/>
    <x v="0"/>
    <x v="3"/>
    <n v="899"/>
    <s v="ORD10786"/>
    <x v="174"/>
    <s v="Delivered"/>
    <x v="1"/>
    <x v="0"/>
    <x v="1"/>
    <s v="REV20786"/>
    <x v="471"/>
  </r>
  <r>
    <s v="CUST1310"/>
    <s v="Nicole"/>
    <s v="Mitchell"/>
    <x v="2"/>
    <s v="Adults"/>
    <d v="2021-01-27T00:00:00"/>
    <x v="9"/>
    <s v="PROD113"/>
    <s v="Wilson Tennis Racket"/>
    <x v="4"/>
    <x v="1"/>
    <n v="149"/>
    <s v="ORD10787"/>
    <x v="449"/>
    <s v="Cancelled"/>
    <x v="0"/>
    <x v="4"/>
    <x v="0"/>
    <s v="REV20787"/>
    <x v="385"/>
  </r>
  <r>
    <s v="CUST1521"/>
    <s v="Elijah"/>
    <s v="Romero"/>
    <x v="2"/>
    <s v="Senior"/>
    <d v="2020-09-07T00:00:00"/>
    <x v="6"/>
    <s v="PROD100"/>
    <s v="iPhone 14"/>
    <x v="0"/>
    <x v="4"/>
    <n v="999"/>
    <s v="ORD10788"/>
    <x v="574"/>
    <s v="Pending"/>
    <x v="2"/>
    <x v="1"/>
    <x v="2"/>
    <s v="REV20788"/>
    <x v="568"/>
  </r>
  <r>
    <s v="CUST2301"/>
    <s v="Matthew"/>
    <s v="Guerra"/>
    <x v="2"/>
    <s v="Teenagers"/>
    <d v="2021-10-03T00:00:00"/>
    <x v="4"/>
    <s v="PROD106"/>
    <s v="Instant Pot"/>
    <x v="3"/>
    <x v="1"/>
    <n v="99"/>
    <s v="ORD10789"/>
    <x v="575"/>
    <s v="Delivered"/>
    <x v="2"/>
    <x v="4"/>
    <x v="0"/>
    <s v="REV20789"/>
    <x v="569"/>
  </r>
  <r>
    <s v="CUST4376"/>
    <s v="Tony"/>
    <s v="Fisher"/>
    <x v="0"/>
    <s v="Teenagers"/>
    <d v="2023-10-15T00:00:00"/>
    <x v="3"/>
    <s v="PROD110"/>
    <s v="Harry Potter Box Set"/>
    <x v="5"/>
    <x v="3"/>
    <n v="80"/>
    <s v="ORD10790"/>
    <x v="359"/>
    <s v="Delivered"/>
    <x v="2"/>
    <x v="1"/>
    <x v="2"/>
    <s v="REV20790"/>
    <x v="207"/>
  </r>
  <r>
    <s v="CUST2700"/>
    <s v="Joseph"/>
    <s v="Brown"/>
    <x v="1"/>
    <s v="Senior"/>
    <d v="2021-04-02T00:00:00"/>
    <x v="4"/>
    <s v="PROD114"/>
    <s v="Yoga Mat"/>
    <x v="4"/>
    <x v="1"/>
    <n v="25"/>
    <s v="ORD10791"/>
    <x v="576"/>
    <s v="Returned"/>
    <x v="1"/>
    <x v="1"/>
    <x v="0"/>
    <s v="REV20791"/>
    <x v="570"/>
  </r>
  <r>
    <s v="CUST4127"/>
    <s v="Richard"/>
    <s v="Ruiz"/>
    <x v="2"/>
    <s v="Senior"/>
    <d v="2023-03-29T00:00:00"/>
    <x v="6"/>
    <s v="PROD107"/>
    <s v="Dyson Vacuum"/>
    <x v="3"/>
    <x v="1"/>
    <n v="399"/>
    <s v="ORD10792"/>
    <x v="376"/>
    <s v="Shipped"/>
    <x v="1"/>
    <x v="3"/>
    <x v="2"/>
    <s v="REV20792"/>
    <x v="42"/>
  </r>
  <r>
    <s v="CUST4522"/>
    <s v="Monica"/>
    <s v="Gillespie"/>
    <x v="1"/>
    <s v="Senior"/>
    <d v="2021-01-12T00:00:00"/>
    <x v="7"/>
    <s v="PROD104"/>
    <s v="Nike Air Max"/>
    <x v="1"/>
    <x v="0"/>
    <n v="120"/>
    <s v="ORD10793"/>
    <x v="577"/>
    <s v="Cancelled"/>
    <x v="2"/>
    <x v="2"/>
    <x v="4"/>
    <s v="REV20793"/>
    <x v="228"/>
  </r>
  <r>
    <s v="CUST5065"/>
    <s v="Kyle"/>
    <s v="Flores"/>
    <x v="2"/>
    <s v="Adults"/>
    <d v="2024-07-01T00:00:00"/>
    <x v="1"/>
    <s v="PROD100"/>
    <s v="iPhone 14"/>
    <x v="0"/>
    <x v="3"/>
    <n v="999"/>
    <s v="ORD10794"/>
    <x v="194"/>
    <s v="Shipped"/>
    <x v="0"/>
    <x v="0"/>
    <x v="3"/>
    <s v="REV20794"/>
    <x v="5"/>
  </r>
  <r>
    <s v="CUST4930"/>
    <s v="James"/>
    <s v="Adkins"/>
    <x v="1"/>
    <s v="Adults"/>
    <d v="2024-03-08T00:00:00"/>
    <x v="8"/>
    <s v="PROD106"/>
    <s v="Instant Pot"/>
    <x v="3"/>
    <x v="2"/>
    <n v="99"/>
    <s v="ORD10795"/>
    <x v="578"/>
    <s v="Cancelled"/>
    <x v="1"/>
    <x v="1"/>
    <x v="0"/>
    <s v="REV20795"/>
    <x v="571"/>
  </r>
  <r>
    <s v="CUST4066"/>
    <s v="Richard"/>
    <s v="Farmer"/>
    <x v="0"/>
    <s v="Adults"/>
    <d v="2022-12-16T00:00:00"/>
    <x v="4"/>
    <s v="PROD104"/>
    <s v="Nike Air Max"/>
    <x v="1"/>
    <x v="3"/>
    <n v="120"/>
    <s v="ORD10796"/>
    <x v="78"/>
    <s v="Shipped"/>
    <x v="2"/>
    <x v="3"/>
    <x v="1"/>
    <s v="REV20796"/>
    <x v="572"/>
  </r>
  <r>
    <s v="CUST1103"/>
    <s v="Susan"/>
    <s v="Lewis"/>
    <x v="0"/>
    <s v="Adults"/>
    <d v="2023-10-28T00:00:00"/>
    <x v="9"/>
    <s v="PROD100"/>
    <s v="iPhone 14"/>
    <x v="0"/>
    <x v="2"/>
    <n v="999"/>
    <s v="ORD10797"/>
    <x v="579"/>
    <s v="Cancelled"/>
    <x v="0"/>
    <x v="4"/>
    <x v="1"/>
    <s v="REV20797"/>
    <x v="573"/>
  </r>
  <r>
    <s v="CUST4049"/>
    <s v="Bradley"/>
    <s v="Simon"/>
    <x v="1"/>
    <s v="Adults"/>
    <d v="2022-04-12T00:00:00"/>
    <x v="2"/>
    <s v="PROD111"/>
    <s v="Lego Star Wars Set"/>
    <x v="2"/>
    <x v="1"/>
    <n v="59"/>
    <s v="ORD10798"/>
    <x v="580"/>
    <s v="Delivered"/>
    <x v="1"/>
    <x v="2"/>
    <x v="2"/>
    <s v="REV20798"/>
    <x v="574"/>
  </r>
  <r>
    <s v="CUST4174"/>
    <s v="Daniel"/>
    <s v="Gray"/>
    <x v="2"/>
    <s v="Adults"/>
    <d v="2022-11-10T00:00:00"/>
    <x v="1"/>
    <s v="PROD109"/>
    <s v="Kindle Paperwhite"/>
    <x v="5"/>
    <x v="0"/>
    <n v="129"/>
    <s v="ORD10799"/>
    <x v="422"/>
    <s v="Shipped"/>
    <x v="0"/>
    <x v="0"/>
    <x v="1"/>
    <s v="REV20799"/>
    <x v="575"/>
  </r>
  <r>
    <s v="CUST5628"/>
    <s v="Roger"/>
    <s v="Wade"/>
    <x v="2"/>
    <s v="Senior"/>
    <d v="2024-09-07T00:00:00"/>
    <x v="3"/>
    <s v="PROD104"/>
    <s v="Nike Air Max"/>
    <x v="1"/>
    <x v="4"/>
    <n v="120"/>
    <s v="ORD10800"/>
    <x v="581"/>
    <s v="Delivered"/>
    <x v="0"/>
    <x v="4"/>
    <x v="4"/>
    <s v="REV20800"/>
    <x v="336"/>
  </r>
  <r>
    <s v="CUST5987"/>
    <s v="Andrew"/>
    <s v="Shaw"/>
    <x v="0"/>
    <s v="Teenagers"/>
    <d v="2020-12-07T00:00:00"/>
    <x v="5"/>
    <s v="PROD112"/>
    <s v="Barbie Dreamhouse"/>
    <x v="2"/>
    <x v="2"/>
    <n v="199"/>
    <s v="ORD10801"/>
    <x v="442"/>
    <s v="Shipped"/>
    <x v="1"/>
    <x v="1"/>
    <x v="2"/>
    <s v="REV20801"/>
    <x v="576"/>
  </r>
  <r>
    <s v="CUST5056"/>
    <s v="Bryan"/>
    <s v="Davis"/>
    <x v="1"/>
    <s v="Adults"/>
    <d v="2023-09-01T00:00:00"/>
    <x v="0"/>
    <s v="PROD105"/>
    <s v="Adidas Running Shoes"/>
    <x v="1"/>
    <x v="0"/>
    <n v="110"/>
    <s v="ORD10802"/>
    <x v="451"/>
    <s v="Shipped"/>
    <x v="2"/>
    <x v="3"/>
    <x v="3"/>
    <s v="REV20802"/>
    <x v="310"/>
  </r>
  <r>
    <s v="CUST2067"/>
    <s v="Eric"/>
    <s v="Garcia"/>
    <x v="0"/>
    <s v="Adults"/>
    <d v="2022-12-10T00:00:00"/>
    <x v="3"/>
    <s v="PROD103"/>
    <s v="Levi's Jeans"/>
    <x v="1"/>
    <x v="2"/>
    <n v="59"/>
    <s v="ORD10803"/>
    <x v="582"/>
    <s v="Pending"/>
    <x v="2"/>
    <x v="2"/>
    <x v="1"/>
    <s v="REV20803"/>
    <x v="577"/>
  </r>
  <r>
    <s v="CUST1059"/>
    <s v="Willie"/>
    <s v="Nichols"/>
    <x v="1"/>
    <s v="Teenagers"/>
    <d v="2021-10-13T00:00:00"/>
    <x v="4"/>
    <s v="PROD100"/>
    <s v="iPhone 14"/>
    <x v="0"/>
    <x v="0"/>
    <n v="999"/>
    <s v="ORD10804"/>
    <x v="569"/>
    <s v="Returned"/>
    <x v="1"/>
    <x v="3"/>
    <x v="3"/>
    <s v="REV20804"/>
    <x v="437"/>
  </r>
  <r>
    <s v="CUST5544"/>
    <s v="Robin"/>
    <s v="Cooper"/>
    <x v="2"/>
    <s v="Teenagers"/>
    <d v="2021-07-07T00:00:00"/>
    <x v="7"/>
    <s v="PROD101"/>
    <s v="Samsung Galaxy S23"/>
    <x v="0"/>
    <x v="4"/>
    <n v="899"/>
    <s v="ORD10805"/>
    <x v="583"/>
    <s v="Cancelled"/>
    <x v="0"/>
    <x v="1"/>
    <x v="0"/>
    <s v="REV20805"/>
    <x v="578"/>
  </r>
  <r>
    <s v="CUST3363"/>
    <s v="Amanda"/>
    <s v="Ferguson"/>
    <x v="0"/>
    <s v="Adults"/>
    <d v="2024-03-11T00:00:00"/>
    <x v="3"/>
    <s v="PROD104"/>
    <s v="Nike Air Max"/>
    <x v="1"/>
    <x v="4"/>
    <n v="120"/>
    <s v="ORD10806"/>
    <x v="300"/>
    <s v="Pending"/>
    <x v="1"/>
    <x v="3"/>
    <x v="1"/>
    <s v="REV20806"/>
    <x v="579"/>
  </r>
  <r>
    <s v="CUST5578"/>
    <s v="Mitchell"/>
    <s v="Walker"/>
    <x v="1"/>
    <s v="Senior"/>
    <d v="2025-05-18T00:00:00"/>
    <x v="5"/>
    <s v="PROD108"/>
    <s v="Fitbit Versa 3"/>
    <x v="0"/>
    <x v="1"/>
    <n v="229"/>
    <s v="ORD10807"/>
    <x v="348"/>
    <s v="Delivered"/>
    <x v="1"/>
    <x v="0"/>
    <x v="1"/>
    <s v="REV20807"/>
    <x v="580"/>
  </r>
  <r>
    <s v="CUST1765"/>
    <s v="Jessica"/>
    <s v="Reed"/>
    <x v="0"/>
    <s v="Adults"/>
    <d v="2022-08-29T00:00:00"/>
    <x v="9"/>
    <s v="PROD100"/>
    <s v="iPhone 14"/>
    <x v="0"/>
    <x v="1"/>
    <n v="999"/>
    <s v="ORD10808"/>
    <x v="584"/>
    <s v="Returned"/>
    <x v="1"/>
    <x v="0"/>
    <x v="4"/>
    <s v="REV20808"/>
    <x v="73"/>
  </r>
  <r>
    <s v="CUST1605"/>
    <s v="Kristen"/>
    <s v="Ramirez"/>
    <x v="2"/>
    <s v="Adults"/>
    <d v="2025-01-26T00:00:00"/>
    <x v="2"/>
    <s v="PROD109"/>
    <s v="Kindle Paperwhite"/>
    <x v="5"/>
    <x v="0"/>
    <n v="129"/>
    <s v="ORD10809"/>
    <x v="585"/>
    <s v="Returned"/>
    <x v="0"/>
    <x v="1"/>
    <x v="3"/>
    <s v="REV20809"/>
    <x v="581"/>
  </r>
  <r>
    <s v="CUST3524"/>
    <s v="Zachary"/>
    <s v="Joseph"/>
    <x v="2"/>
    <s v="Senior"/>
    <d v="2022-05-31T00:00:00"/>
    <x v="9"/>
    <s v="PROD108"/>
    <s v="Fitbit Versa 3"/>
    <x v="0"/>
    <x v="2"/>
    <n v="229"/>
    <s v="ORD10810"/>
    <x v="563"/>
    <s v="Pending"/>
    <x v="2"/>
    <x v="1"/>
    <x v="3"/>
    <s v="REV20810"/>
    <x v="294"/>
  </r>
  <r>
    <s v="CUST1982"/>
    <s v="Richard"/>
    <s v="Bennett"/>
    <x v="0"/>
    <s v="Teenagers"/>
    <d v="2022-08-25T00:00:00"/>
    <x v="0"/>
    <s v="PROD112"/>
    <s v="Barbie Dreamhouse"/>
    <x v="2"/>
    <x v="4"/>
    <n v="199"/>
    <s v="ORD10811"/>
    <x v="586"/>
    <s v="Returned"/>
    <x v="2"/>
    <x v="4"/>
    <x v="2"/>
    <s v="REV20811"/>
    <x v="378"/>
  </r>
  <r>
    <s v="CUST2693"/>
    <s v="Brent"/>
    <s v="Waters"/>
    <x v="2"/>
    <s v="Teenagers"/>
    <d v="2024-08-06T00:00:00"/>
    <x v="6"/>
    <s v="PROD105"/>
    <s v="Adidas Running Shoes"/>
    <x v="1"/>
    <x v="1"/>
    <n v="110"/>
    <s v="ORD10812"/>
    <x v="587"/>
    <s v="Returned"/>
    <x v="1"/>
    <x v="4"/>
    <x v="0"/>
    <s v="REV20812"/>
    <x v="582"/>
  </r>
  <r>
    <s v="CUST1317"/>
    <s v="Austin"/>
    <s v="West"/>
    <x v="2"/>
    <s v="Teenagers"/>
    <d v="2021-03-11T00:00:00"/>
    <x v="7"/>
    <s v="PROD105"/>
    <s v="Adidas Running Shoes"/>
    <x v="1"/>
    <x v="3"/>
    <n v="110"/>
    <s v="ORD10813"/>
    <x v="325"/>
    <s v="Returned"/>
    <x v="0"/>
    <x v="2"/>
    <x v="1"/>
    <s v="REV20813"/>
    <x v="423"/>
  </r>
  <r>
    <s v="CUST5096"/>
    <s v="Renee"/>
    <s v="Garza"/>
    <x v="0"/>
    <s v="Teenagers"/>
    <d v="2024-07-13T00:00:00"/>
    <x v="9"/>
    <s v="PROD105"/>
    <s v="Adidas Running Shoes"/>
    <x v="1"/>
    <x v="3"/>
    <n v="110"/>
    <s v="ORD10814"/>
    <x v="24"/>
    <s v="Pending"/>
    <x v="2"/>
    <x v="2"/>
    <x v="1"/>
    <s v="REV20814"/>
    <x v="179"/>
  </r>
  <r>
    <s v="CUST2305"/>
    <s v="Jennifer"/>
    <s v="Brown"/>
    <x v="2"/>
    <s v="Adults"/>
    <d v="2021-02-21T00:00:00"/>
    <x v="9"/>
    <s v="PROD101"/>
    <s v="Samsung Galaxy S23"/>
    <x v="0"/>
    <x v="4"/>
    <n v="899"/>
    <s v="ORD10815"/>
    <x v="588"/>
    <s v="Returned"/>
    <x v="2"/>
    <x v="0"/>
    <x v="3"/>
    <s v="REV20815"/>
    <x v="437"/>
  </r>
  <r>
    <s v="CUST5274"/>
    <s v="Kristopher"/>
    <s v="Molina"/>
    <x v="2"/>
    <s v="Senior"/>
    <d v="2021-03-27T00:00:00"/>
    <x v="4"/>
    <s v="PROD106"/>
    <s v="Instant Pot"/>
    <x v="3"/>
    <x v="2"/>
    <n v="99"/>
    <s v="ORD10816"/>
    <x v="129"/>
    <s v="Pending"/>
    <x v="0"/>
    <x v="3"/>
    <x v="0"/>
    <s v="REV20816"/>
    <x v="583"/>
  </r>
  <r>
    <s v="CUST1023"/>
    <s v="Heather"/>
    <s v="Richmond"/>
    <x v="1"/>
    <s v="Teenagers"/>
    <d v="2020-09-25T00:00:00"/>
    <x v="0"/>
    <s v="PROD106"/>
    <s v="Instant Pot"/>
    <x v="3"/>
    <x v="4"/>
    <n v="99"/>
    <s v="ORD10817"/>
    <x v="65"/>
    <s v="Pending"/>
    <x v="0"/>
    <x v="4"/>
    <x v="1"/>
    <s v="REV20817"/>
    <x v="584"/>
  </r>
  <r>
    <s v="CUST1722"/>
    <s v="Todd"/>
    <s v="Reid"/>
    <x v="2"/>
    <s v="Teenagers"/>
    <d v="2022-12-06T00:00:00"/>
    <x v="4"/>
    <s v="PROD112"/>
    <s v="Barbie Dreamhouse"/>
    <x v="2"/>
    <x v="4"/>
    <n v="199"/>
    <s v="ORD10818"/>
    <x v="329"/>
    <s v="Returned"/>
    <x v="2"/>
    <x v="0"/>
    <x v="3"/>
    <s v="REV20818"/>
    <x v="585"/>
  </r>
  <r>
    <s v="CUST4746"/>
    <s v="Cheryl"/>
    <s v="Lawrence"/>
    <x v="1"/>
    <s v="Adults"/>
    <d v="2024-04-12T00:00:00"/>
    <x v="6"/>
    <s v="PROD113"/>
    <s v="Wilson Tennis Racket"/>
    <x v="4"/>
    <x v="1"/>
    <n v="149"/>
    <s v="ORD10819"/>
    <x v="366"/>
    <s v="Shipped"/>
    <x v="1"/>
    <x v="2"/>
    <x v="0"/>
    <s v="REV20819"/>
    <x v="135"/>
  </r>
  <r>
    <s v="CUST1031"/>
    <s v="Richard"/>
    <s v="Adams"/>
    <x v="0"/>
    <s v="Teenagers"/>
    <d v="2022-04-02T00:00:00"/>
    <x v="0"/>
    <s v="PROD113"/>
    <s v="Wilson Tennis Racket"/>
    <x v="4"/>
    <x v="4"/>
    <n v="149"/>
    <s v="ORD10820"/>
    <x v="76"/>
    <s v="Returned"/>
    <x v="2"/>
    <x v="1"/>
    <x v="2"/>
    <s v="REV20820"/>
    <x v="586"/>
  </r>
  <r>
    <s v="CUST3633"/>
    <s v="Lauren"/>
    <s v="Gray"/>
    <x v="1"/>
    <s v="Senior"/>
    <d v="2025-06-01T00:00:00"/>
    <x v="8"/>
    <s v="PROD113"/>
    <s v="Wilson Tennis Racket"/>
    <x v="4"/>
    <x v="2"/>
    <n v="149"/>
    <s v="ORD10821"/>
    <x v="589"/>
    <s v="Delivered"/>
    <x v="2"/>
    <x v="3"/>
    <x v="3"/>
    <s v="REV20821"/>
    <x v="587"/>
  </r>
  <r>
    <s v="CUST4786"/>
    <s v="Bradley"/>
    <s v="Young"/>
    <x v="2"/>
    <s v="Adults"/>
    <d v="2020-10-19T00:00:00"/>
    <x v="7"/>
    <s v="PROD106"/>
    <s v="Instant Pot"/>
    <x v="3"/>
    <x v="4"/>
    <n v="99"/>
    <s v="ORD10822"/>
    <x v="89"/>
    <s v="Shipped"/>
    <x v="1"/>
    <x v="4"/>
    <x v="3"/>
    <s v="REV20822"/>
    <x v="322"/>
  </r>
  <r>
    <s v="CUST3229"/>
    <s v="Phillip"/>
    <s v="Irwin"/>
    <x v="1"/>
    <s v="Senior"/>
    <d v="2023-03-24T00:00:00"/>
    <x v="0"/>
    <s v="PROD106"/>
    <s v="Instant Pot"/>
    <x v="3"/>
    <x v="4"/>
    <n v="99"/>
    <s v="ORD10823"/>
    <x v="590"/>
    <s v="Returned"/>
    <x v="1"/>
    <x v="4"/>
    <x v="3"/>
    <s v="REV20823"/>
    <x v="588"/>
  </r>
  <r>
    <s v="CUST4456"/>
    <s v="Johnny"/>
    <s v="Barrera"/>
    <x v="2"/>
    <s v="Teenagers"/>
    <d v="2021-09-06T00:00:00"/>
    <x v="6"/>
    <s v="PROD101"/>
    <s v="Samsung Galaxy S23"/>
    <x v="0"/>
    <x v="0"/>
    <n v="899"/>
    <s v="ORD10824"/>
    <x v="591"/>
    <s v="Returned"/>
    <x v="1"/>
    <x v="3"/>
    <x v="0"/>
    <s v="REV20824"/>
    <x v="36"/>
  </r>
  <r>
    <s v="CUST4920"/>
    <s v="Jeffery"/>
    <s v="Williams"/>
    <x v="1"/>
    <s v="Senior"/>
    <d v="2021-02-01T00:00:00"/>
    <x v="9"/>
    <s v="PROD104"/>
    <s v="Nike Air Max"/>
    <x v="1"/>
    <x v="3"/>
    <n v="120"/>
    <s v="ORD10825"/>
    <x v="322"/>
    <s v="Shipped"/>
    <x v="0"/>
    <x v="2"/>
    <x v="4"/>
    <s v="REV20825"/>
    <x v="489"/>
  </r>
  <r>
    <s v="CUST3438"/>
    <s v="Thomas"/>
    <s v="Miles"/>
    <x v="0"/>
    <s v="Senior"/>
    <d v="2024-08-13T00:00:00"/>
    <x v="9"/>
    <s v="PROD104"/>
    <s v="Nike Air Max"/>
    <x v="1"/>
    <x v="1"/>
    <n v="120"/>
    <s v="ORD10826"/>
    <x v="413"/>
    <s v="Returned"/>
    <x v="1"/>
    <x v="2"/>
    <x v="3"/>
    <s v="REV20826"/>
    <x v="262"/>
  </r>
  <r>
    <s v="CUST5441"/>
    <s v="Ashley"/>
    <s v="Holmes"/>
    <x v="2"/>
    <s v="Adults"/>
    <d v="2021-09-07T00:00:00"/>
    <x v="1"/>
    <s v="PROD103"/>
    <s v="Levi's Jeans"/>
    <x v="1"/>
    <x v="2"/>
    <n v="59"/>
    <s v="ORD10827"/>
    <x v="474"/>
    <s v="Delivered"/>
    <x v="1"/>
    <x v="2"/>
    <x v="2"/>
    <s v="REV20827"/>
    <x v="589"/>
  </r>
  <r>
    <s v="CUST5670"/>
    <s v="Bryan"/>
    <s v="Ramos"/>
    <x v="0"/>
    <s v="Senior"/>
    <d v="2021-05-13T00:00:00"/>
    <x v="5"/>
    <s v="PROD108"/>
    <s v="Fitbit Versa 3"/>
    <x v="0"/>
    <x v="2"/>
    <n v="229"/>
    <s v="ORD10828"/>
    <x v="592"/>
    <s v="Delivered"/>
    <x v="1"/>
    <x v="1"/>
    <x v="1"/>
    <s v="REV20828"/>
    <x v="103"/>
  </r>
  <r>
    <s v="CUST1453"/>
    <s v="Mark"/>
    <s v="Davis"/>
    <x v="1"/>
    <s v="Adults"/>
    <d v="2021-09-03T00:00:00"/>
    <x v="6"/>
    <s v="PROD109"/>
    <s v="Kindle Paperwhite"/>
    <x v="5"/>
    <x v="3"/>
    <n v="129"/>
    <s v="ORD10829"/>
    <x v="593"/>
    <s v="Delivered"/>
    <x v="2"/>
    <x v="2"/>
    <x v="0"/>
    <s v="REV20829"/>
    <x v="215"/>
  </r>
  <r>
    <s v="CUST2020"/>
    <s v="Lynn"/>
    <s v="Matthews"/>
    <x v="0"/>
    <s v="Teenagers"/>
    <d v="2025-06-06T00:00:00"/>
    <x v="5"/>
    <s v="PROD104"/>
    <s v="Nike Air Max"/>
    <x v="1"/>
    <x v="1"/>
    <n v="120"/>
    <s v="ORD10830"/>
    <x v="594"/>
    <s v="Pending"/>
    <x v="0"/>
    <x v="2"/>
    <x v="1"/>
    <s v="REV20830"/>
    <x v="590"/>
  </r>
  <r>
    <s v="CUST2898"/>
    <s v="Angela"/>
    <s v="Chapman"/>
    <x v="0"/>
    <s v="Senior"/>
    <d v="2021-12-05T00:00:00"/>
    <x v="2"/>
    <s v="PROD108"/>
    <s v="Fitbit Versa 3"/>
    <x v="0"/>
    <x v="1"/>
    <n v="229"/>
    <s v="ORD10831"/>
    <x v="595"/>
    <s v="Pending"/>
    <x v="0"/>
    <x v="1"/>
    <x v="3"/>
    <s v="REV20831"/>
    <x v="274"/>
  </r>
  <r>
    <s v="CUST1788"/>
    <s v="Michelle"/>
    <s v="Brown"/>
    <x v="1"/>
    <s v="Teenagers"/>
    <d v="2022-08-14T00:00:00"/>
    <x v="9"/>
    <s v="PROD103"/>
    <s v="Levi's Jeans"/>
    <x v="1"/>
    <x v="2"/>
    <n v="59"/>
    <s v="ORD10832"/>
    <x v="586"/>
    <s v="Cancelled"/>
    <x v="0"/>
    <x v="2"/>
    <x v="4"/>
    <s v="REV20832"/>
    <x v="591"/>
  </r>
  <r>
    <s v="CUST4732"/>
    <s v="David"/>
    <s v="Harper"/>
    <x v="2"/>
    <s v="Adults"/>
    <d v="2022-12-02T00:00:00"/>
    <x v="7"/>
    <s v="PROD107"/>
    <s v="Dyson Vacuum"/>
    <x v="3"/>
    <x v="1"/>
    <n v="399"/>
    <s v="ORD10833"/>
    <x v="118"/>
    <s v="Pending"/>
    <x v="1"/>
    <x v="1"/>
    <x v="3"/>
    <s v="REV20833"/>
    <x v="230"/>
  </r>
  <r>
    <s v="CUST3140"/>
    <s v="James"/>
    <s v="Farrell"/>
    <x v="1"/>
    <s v="Senior"/>
    <d v="2021-11-27T00:00:00"/>
    <x v="3"/>
    <s v="PROD102"/>
    <s v="Sony Headphones"/>
    <x v="0"/>
    <x v="0"/>
    <n v="199"/>
    <s v="ORD10834"/>
    <x v="82"/>
    <s v="Pending"/>
    <x v="2"/>
    <x v="3"/>
    <x v="0"/>
    <s v="REV20834"/>
    <x v="332"/>
  </r>
  <r>
    <s v="CUST4717"/>
    <s v="Anna"/>
    <s v="Dudley"/>
    <x v="1"/>
    <s v="Teenagers"/>
    <d v="2023-10-13T00:00:00"/>
    <x v="8"/>
    <s v="PROD101"/>
    <s v="Samsung Galaxy S23"/>
    <x v="0"/>
    <x v="2"/>
    <n v="899"/>
    <s v="ORD10835"/>
    <x v="177"/>
    <s v="Shipped"/>
    <x v="1"/>
    <x v="3"/>
    <x v="0"/>
    <s v="REV20835"/>
    <x v="592"/>
  </r>
  <r>
    <s v="CUST5392"/>
    <s v="Craig"/>
    <s v="Young"/>
    <x v="2"/>
    <s v="Teenagers"/>
    <d v="2021-08-08T00:00:00"/>
    <x v="8"/>
    <s v="PROD103"/>
    <s v="Levi's Jeans"/>
    <x v="1"/>
    <x v="4"/>
    <n v="59"/>
    <s v="ORD10836"/>
    <x v="494"/>
    <s v="Cancelled"/>
    <x v="1"/>
    <x v="3"/>
    <x v="2"/>
    <s v="REV20836"/>
    <x v="85"/>
  </r>
  <r>
    <s v="CUST5026"/>
    <s v="Howard"/>
    <s v="Snyder"/>
    <x v="2"/>
    <s v="Teenagers"/>
    <d v="2025-02-14T00:00:00"/>
    <x v="8"/>
    <s v="PROD112"/>
    <s v="Barbie Dreamhouse"/>
    <x v="2"/>
    <x v="0"/>
    <n v="199"/>
    <s v="ORD10837"/>
    <x v="470"/>
    <s v="Cancelled"/>
    <x v="1"/>
    <x v="0"/>
    <x v="2"/>
    <s v="REV20837"/>
    <x v="593"/>
  </r>
  <r>
    <s v="CUST3182"/>
    <s v="Johnny"/>
    <s v="Owen"/>
    <x v="0"/>
    <s v="Senior"/>
    <d v="2023-10-13T00:00:00"/>
    <x v="3"/>
    <s v="PROD102"/>
    <s v="Sony Headphones"/>
    <x v="0"/>
    <x v="2"/>
    <n v="199"/>
    <s v="ORD10838"/>
    <x v="244"/>
    <s v="Shipped"/>
    <x v="2"/>
    <x v="1"/>
    <x v="1"/>
    <s v="REV20838"/>
    <x v="587"/>
  </r>
  <r>
    <s v="CUST4826"/>
    <s v="Timothy"/>
    <s v="Gallagher"/>
    <x v="2"/>
    <s v="Adults"/>
    <d v="2022-10-05T00:00:00"/>
    <x v="8"/>
    <s v="PROD113"/>
    <s v="Wilson Tennis Racket"/>
    <x v="4"/>
    <x v="2"/>
    <n v="149"/>
    <s v="ORD10839"/>
    <x v="596"/>
    <s v="Pending"/>
    <x v="0"/>
    <x v="3"/>
    <x v="3"/>
    <s v="REV20839"/>
    <x v="552"/>
  </r>
  <r>
    <s v="CUST2114"/>
    <s v="Bradley"/>
    <s v="Nguyen"/>
    <x v="0"/>
    <s v="Adults"/>
    <d v="2023-01-14T00:00:00"/>
    <x v="6"/>
    <s v="PROD114"/>
    <s v="Yoga Mat"/>
    <x v="4"/>
    <x v="4"/>
    <n v="25"/>
    <s v="ORD10840"/>
    <x v="597"/>
    <s v="Delivered"/>
    <x v="0"/>
    <x v="0"/>
    <x v="1"/>
    <s v="REV20840"/>
    <x v="594"/>
  </r>
  <r>
    <s v="CUST5920"/>
    <s v="Paul"/>
    <s v="Anderson"/>
    <x v="0"/>
    <s v="Teenagers"/>
    <d v="2021-11-14T00:00:00"/>
    <x v="1"/>
    <s v="PROD101"/>
    <s v="Samsung Galaxy S23"/>
    <x v="0"/>
    <x v="1"/>
    <n v="899"/>
    <s v="ORD10841"/>
    <x v="598"/>
    <s v="Cancelled"/>
    <x v="2"/>
    <x v="2"/>
    <x v="0"/>
    <s v="REV20841"/>
    <x v="282"/>
  </r>
  <r>
    <s v="CUST1294"/>
    <s v="Susan"/>
    <s v="Thompson"/>
    <x v="1"/>
    <s v="Adults"/>
    <d v="2024-07-12T00:00:00"/>
    <x v="7"/>
    <s v="PROD109"/>
    <s v="Kindle Paperwhite"/>
    <x v="5"/>
    <x v="1"/>
    <n v="129"/>
    <s v="ORD10842"/>
    <x v="599"/>
    <s v="Cancelled"/>
    <x v="2"/>
    <x v="2"/>
    <x v="2"/>
    <s v="REV20842"/>
    <x v="595"/>
  </r>
  <r>
    <s v="CUST5624"/>
    <s v="Brandon"/>
    <s v="Solis"/>
    <x v="1"/>
    <s v="Adults"/>
    <d v="2025-05-22T00:00:00"/>
    <x v="1"/>
    <s v="PROD108"/>
    <s v="Fitbit Versa 3"/>
    <x v="0"/>
    <x v="3"/>
    <n v="229"/>
    <s v="ORD10843"/>
    <x v="170"/>
    <s v="Delivered"/>
    <x v="0"/>
    <x v="0"/>
    <x v="3"/>
    <s v="REV20843"/>
    <x v="484"/>
  </r>
  <r>
    <s v="CUST2832"/>
    <s v="Abigail"/>
    <s v="Willis"/>
    <x v="1"/>
    <s v="Adults"/>
    <d v="2024-05-20T00:00:00"/>
    <x v="9"/>
    <s v="PROD106"/>
    <s v="Instant Pot"/>
    <x v="3"/>
    <x v="3"/>
    <n v="99"/>
    <s v="ORD10844"/>
    <x v="577"/>
    <s v="Pending"/>
    <x v="1"/>
    <x v="4"/>
    <x v="0"/>
    <s v="REV20844"/>
    <x v="596"/>
  </r>
  <r>
    <s v="CUST2130"/>
    <s v="Linda"/>
    <s v="Jordan"/>
    <x v="0"/>
    <s v="Adults"/>
    <d v="2024-10-26T00:00:00"/>
    <x v="2"/>
    <s v="PROD113"/>
    <s v="Wilson Tennis Racket"/>
    <x v="4"/>
    <x v="0"/>
    <n v="149"/>
    <s v="ORD10845"/>
    <x v="600"/>
    <s v="Cancelled"/>
    <x v="1"/>
    <x v="1"/>
    <x v="4"/>
    <s v="REV20845"/>
    <x v="597"/>
  </r>
  <r>
    <s v="CUST5766"/>
    <s v="Loretta"/>
    <s v="Beck"/>
    <x v="1"/>
    <s v="Senior"/>
    <d v="2024-11-18T00:00:00"/>
    <x v="1"/>
    <s v="PROD102"/>
    <s v="Sony Headphones"/>
    <x v="0"/>
    <x v="2"/>
    <n v="199"/>
    <s v="ORD10846"/>
    <x v="601"/>
    <s v="Returned"/>
    <x v="0"/>
    <x v="4"/>
    <x v="4"/>
    <s v="REV20846"/>
    <x v="564"/>
  </r>
  <r>
    <s v="CUST1958"/>
    <s v="Kathryn"/>
    <s v="Duarte"/>
    <x v="2"/>
    <s v="Adults"/>
    <d v="2022-08-19T00:00:00"/>
    <x v="0"/>
    <s v="PROD109"/>
    <s v="Kindle Paperwhite"/>
    <x v="5"/>
    <x v="0"/>
    <n v="129"/>
    <s v="ORD10847"/>
    <x v="602"/>
    <s v="Pending"/>
    <x v="2"/>
    <x v="0"/>
    <x v="1"/>
    <s v="REV20847"/>
    <x v="598"/>
  </r>
  <r>
    <s v="CUST3620"/>
    <s v="Kyle"/>
    <s v="Miller"/>
    <x v="1"/>
    <s v="Teenagers"/>
    <d v="2020-09-12T00:00:00"/>
    <x v="9"/>
    <s v="PROD109"/>
    <s v="Kindle Paperwhite"/>
    <x v="5"/>
    <x v="4"/>
    <n v="129"/>
    <s v="ORD10848"/>
    <x v="603"/>
    <s v="Shipped"/>
    <x v="1"/>
    <x v="3"/>
    <x v="4"/>
    <s v="REV20848"/>
    <x v="599"/>
  </r>
  <r>
    <s v="CUST3136"/>
    <s v="Sandy"/>
    <s v="Tucker"/>
    <x v="2"/>
    <s v="Senior"/>
    <d v="2021-02-21T00:00:00"/>
    <x v="5"/>
    <s v="PROD107"/>
    <s v="Dyson Vacuum"/>
    <x v="3"/>
    <x v="2"/>
    <n v="399"/>
    <s v="ORD10849"/>
    <x v="604"/>
    <s v="Returned"/>
    <x v="1"/>
    <x v="1"/>
    <x v="3"/>
    <s v="REV20849"/>
    <x v="178"/>
  </r>
  <r>
    <s v="CUST1959"/>
    <s v="Kevin"/>
    <s v="Mitchell"/>
    <x v="2"/>
    <s v="Teenagers"/>
    <d v="2020-08-30T00:00:00"/>
    <x v="0"/>
    <s v="PROD111"/>
    <s v="Lego Star Wars Set"/>
    <x v="2"/>
    <x v="2"/>
    <n v="59"/>
    <s v="ORD10850"/>
    <x v="605"/>
    <s v="Cancelled"/>
    <x v="0"/>
    <x v="3"/>
    <x v="3"/>
    <s v="REV20850"/>
    <x v="591"/>
  </r>
  <r>
    <s v="CUST5211"/>
    <s v="Elizabeth"/>
    <s v="Fisher"/>
    <x v="0"/>
    <s v="Senior"/>
    <d v="2021-04-11T00:00:00"/>
    <x v="6"/>
    <s v="PROD111"/>
    <s v="Lego Star Wars Set"/>
    <x v="2"/>
    <x v="2"/>
    <n v="59"/>
    <s v="ORD10851"/>
    <x v="606"/>
    <s v="Shipped"/>
    <x v="0"/>
    <x v="3"/>
    <x v="0"/>
    <s v="REV20851"/>
    <x v="600"/>
  </r>
  <r>
    <s v="CUST1756"/>
    <s v="Scott"/>
    <s v="Gross"/>
    <x v="1"/>
    <s v="Adults"/>
    <d v="2020-12-09T00:00:00"/>
    <x v="3"/>
    <s v="PROD114"/>
    <s v="Yoga Mat"/>
    <x v="4"/>
    <x v="2"/>
    <n v="25"/>
    <s v="ORD10852"/>
    <x v="607"/>
    <s v="Shipped"/>
    <x v="2"/>
    <x v="0"/>
    <x v="4"/>
    <s v="REV20852"/>
    <x v="601"/>
  </r>
  <r>
    <s v="CUST3219"/>
    <s v="Amanda"/>
    <s v="Shaw"/>
    <x v="1"/>
    <s v="Senior"/>
    <d v="2025-05-10T00:00:00"/>
    <x v="3"/>
    <s v="PROD108"/>
    <s v="Fitbit Versa 3"/>
    <x v="0"/>
    <x v="1"/>
    <n v="229"/>
    <s v="ORD10853"/>
    <x v="608"/>
    <s v="Shipped"/>
    <x v="0"/>
    <x v="1"/>
    <x v="0"/>
    <s v="REV20853"/>
    <x v="580"/>
  </r>
  <r>
    <s v="CUST5507"/>
    <s v="Michael"/>
    <s v="Mercer"/>
    <x v="0"/>
    <s v="Senior"/>
    <d v="2023-01-23T00:00:00"/>
    <x v="6"/>
    <s v="PROD102"/>
    <s v="Sony Headphones"/>
    <x v="0"/>
    <x v="1"/>
    <n v="199"/>
    <s v="ORD10854"/>
    <x v="609"/>
    <s v="Delivered"/>
    <x v="1"/>
    <x v="4"/>
    <x v="3"/>
    <s v="REV20854"/>
    <x v="602"/>
  </r>
  <r>
    <s v="CUST1952"/>
    <s v="Douglas"/>
    <s v="Rollins"/>
    <x v="2"/>
    <s v="Senior"/>
    <d v="2024-01-28T00:00:00"/>
    <x v="3"/>
    <s v="PROD111"/>
    <s v="Lego Star Wars Set"/>
    <x v="2"/>
    <x v="2"/>
    <n v="59"/>
    <s v="ORD10855"/>
    <x v="305"/>
    <s v="Pending"/>
    <x v="1"/>
    <x v="0"/>
    <x v="3"/>
    <s v="REV20855"/>
    <x v="328"/>
  </r>
  <r>
    <s v="CUST5187"/>
    <s v="David"/>
    <s v="Flowers"/>
    <x v="0"/>
    <s v="Senior"/>
    <d v="2024-02-01T00:00:00"/>
    <x v="6"/>
    <s v="PROD101"/>
    <s v="Samsung Galaxy S23"/>
    <x v="0"/>
    <x v="1"/>
    <n v="899"/>
    <s v="ORD10856"/>
    <x v="610"/>
    <s v="Returned"/>
    <x v="1"/>
    <x v="0"/>
    <x v="0"/>
    <s v="REV20856"/>
    <x v="381"/>
  </r>
  <r>
    <s v="CUST2850"/>
    <s v="Stephanie"/>
    <s v="Harrell"/>
    <x v="0"/>
    <s v="Teenagers"/>
    <d v="2021-11-21T00:00:00"/>
    <x v="2"/>
    <s v="PROD101"/>
    <s v="Samsung Galaxy S23"/>
    <x v="0"/>
    <x v="3"/>
    <n v="899"/>
    <s v="ORD10857"/>
    <x v="365"/>
    <s v="Cancelled"/>
    <x v="2"/>
    <x v="3"/>
    <x v="0"/>
    <s v="REV20857"/>
    <x v="463"/>
  </r>
  <r>
    <s v="CUST2948"/>
    <s v="Jason"/>
    <s v="Lane"/>
    <x v="1"/>
    <s v="Teenagers"/>
    <d v="2023-08-19T00:00:00"/>
    <x v="8"/>
    <s v="PROD106"/>
    <s v="Instant Pot"/>
    <x v="3"/>
    <x v="1"/>
    <n v="99"/>
    <s v="ORD10858"/>
    <x v="472"/>
    <s v="Pending"/>
    <x v="2"/>
    <x v="1"/>
    <x v="2"/>
    <s v="REV20858"/>
    <x v="430"/>
  </r>
  <r>
    <s v="CUST1333"/>
    <s v="Jasmine"/>
    <s v="Harrison"/>
    <x v="1"/>
    <s v="Adults"/>
    <d v="2022-08-22T00:00:00"/>
    <x v="8"/>
    <s v="PROD102"/>
    <s v="Sony Headphones"/>
    <x v="0"/>
    <x v="2"/>
    <n v="199"/>
    <s v="ORD10859"/>
    <x v="254"/>
    <s v="Cancelled"/>
    <x v="2"/>
    <x v="3"/>
    <x v="1"/>
    <s v="REV20859"/>
    <x v="139"/>
  </r>
  <r>
    <s v="CUST2244"/>
    <s v="Pamela"/>
    <s v="Jones"/>
    <x v="2"/>
    <s v="Teenagers"/>
    <d v="2024-03-22T00:00:00"/>
    <x v="3"/>
    <s v="PROD114"/>
    <s v="Yoga Mat"/>
    <x v="4"/>
    <x v="4"/>
    <n v="25"/>
    <s v="ORD10860"/>
    <x v="611"/>
    <s v="Returned"/>
    <x v="2"/>
    <x v="2"/>
    <x v="1"/>
    <s v="REV20860"/>
    <x v="603"/>
  </r>
  <r>
    <s v="CUST5679"/>
    <s v="Joanne"/>
    <s v="Rivera"/>
    <x v="2"/>
    <s v="Senior"/>
    <d v="2025-08-03T00:00:00"/>
    <x v="3"/>
    <s v="PROD104"/>
    <s v="Nike Air Max"/>
    <x v="1"/>
    <x v="1"/>
    <n v="120"/>
    <s v="ORD10861"/>
    <x v="299"/>
    <s v="Cancelled"/>
    <x v="2"/>
    <x v="0"/>
    <x v="3"/>
    <s v="REV20861"/>
    <x v="481"/>
  </r>
  <r>
    <s v="CUST1800"/>
    <s v="Marisa"/>
    <s v="Martinez"/>
    <x v="0"/>
    <s v="Adults"/>
    <d v="2022-04-03T00:00:00"/>
    <x v="5"/>
    <s v="PROD107"/>
    <s v="Dyson Vacuum"/>
    <x v="3"/>
    <x v="1"/>
    <n v="399"/>
    <s v="ORD10862"/>
    <x v="612"/>
    <s v="Delivered"/>
    <x v="1"/>
    <x v="3"/>
    <x v="0"/>
    <s v="REV20862"/>
    <x v="604"/>
  </r>
  <r>
    <s v="CUST4492"/>
    <s v="Johnny"/>
    <s v="Reed"/>
    <x v="1"/>
    <s v="Adults"/>
    <d v="2021-11-11T00:00:00"/>
    <x v="6"/>
    <s v="PROD108"/>
    <s v="Fitbit Versa 3"/>
    <x v="0"/>
    <x v="2"/>
    <n v="229"/>
    <s v="ORD10863"/>
    <x v="613"/>
    <s v="Delivered"/>
    <x v="2"/>
    <x v="2"/>
    <x v="0"/>
    <s v="REV20863"/>
    <x v="605"/>
  </r>
  <r>
    <s v="CUST5637"/>
    <s v="Debra"/>
    <s v="Austin"/>
    <x v="2"/>
    <s v="Senior"/>
    <d v="2023-03-26T00:00:00"/>
    <x v="1"/>
    <s v="PROD105"/>
    <s v="Adidas Running Shoes"/>
    <x v="1"/>
    <x v="1"/>
    <n v="110"/>
    <s v="ORD10864"/>
    <x v="409"/>
    <s v="Cancelled"/>
    <x v="0"/>
    <x v="4"/>
    <x v="1"/>
    <s v="REV20864"/>
    <x v="606"/>
  </r>
  <r>
    <s v="CUST2356"/>
    <s v="Erica"/>
    <s v="Shelton"/>
    <x v="1"/>
    <s v="Teenagers"/>
    <d v="2025-03-29T00:00:00"/>
    <x v="9"/>
    <s v="PROD109"/>
    <s v="Kindle Paperwhite"/>
    <x v="5"/>
    <x v="0"/>
    <n v="129"/>
    <s v="ORD10865"/>
    <x v="614"/>
    <s v="Delivered"/>
    <x v="0"/>
    <x v="1"/>
    <x v="1"/>
    <s v="REV20865"/>
    <x v="607"/>
  </r>
  <r>
    <s v="CUST2099"/>
    <s v="Donald"/>
    <s v="Fuller"/>
    <x v="0"/>
    <s v="Adults"/>
    <d v="2023-05-15T00:00:00"/>
    <x v="4"/>
    <s v="PROD102"/>
    <s v="Sony Headphones"/>
    <x v="0"/>
    <x v="3"/>
    <n v="199"/>
    <s v="ORD10866"/>
    <x v="541"/>
    <s v="Pending"/>
    <x v="2"/>
    <x v="2"/>
    <x v="4"/>
    <s v="REV20866"/>
    <x v="608"/>
  </r>
  <r>
    <s v="CUST2913"/>
    <s v="Juan"/>
    <s v="Hartman"/>
    <x v="1"/>
    <s v="Adults"/>
    <d v="2023-09-16T00:00:00"/>
    <x v="6"/>
    <s v="PROD108"/>
    <s v="Fitbit Versa 3"/>
    <x v="0"/>
    <x v="2"/>
    <n v="229"/>
    <s v="ORD10867"/>
    <x v="615"/>
    <s v="Cancelled"/>
    <x v="2"/>
    <x v="2"/>
    <x v="2"/>
    <s v="REV20867"/>
    <x v="588"/>
  </r>
  <r>
    <s v="CUST4191"/>
    <s v="Nancy"/>
    <s v="Turner"/>
    <x v="2"/>
    <s v="Teenagers"/>
    <d v="2024-10-30T00:00:00"/>
    <x v="0"/>
    <s v="PROD111"/>
    <s v="Lego Star Wars Set"/>
    <x v="2"/>
    <x v="4"/>
    <n v="59"/>
    <s v="ORD10868"/>
    <x v="485"/>
    <s v="Delivered"/>
    <x v="1"/>
    <x v="3"/>
    <x v="1"/>
    <s v="REV20868"/>
    <x v="609"/>
  </r>
  <r>
    <s v="CUST2412"/>
    <s v="Shannon"/>
    <s v="Rodriguez"/>
    <x v="1"/>
    <s v="Teenagers"/>
    <d v="2023-06-08T00:00:00"/>
    <x v="4"/>
    <s v="PROD112"/>
    <s v="Barbie Dreamhouse"/>
    <x v="2"/>
    <x v="4"/>
    <n v="199"/>
    <s v="ORD10869"/>
    <x v="616"/>
    <s v="Shipped"/>
    <x v="0"/>
    <x v="2"/>
    <x v="2"/>
    <s v="REV20869"/>
    <x v="13"/>
  </r>
  <r>
    <s v="CUST3231"/>
    <s v="Steven"/>
    <s v="Gallagher"/>
    <x v="1"/>
    <s v="Adults"/>
    <d v="2021-08-14T00:00:00"/>
    <x v="0"/>
    <s v="PROD107"/>
    <s v="Dyson Vacuum"/>
    <x v="3"/>
    <x v="2"/>
    <n v="399"/>
    <s v="ORD10870"/>
    <x v="617"/>
    <s v="Pending"/>
    <x v="1"/>
    <x v="1"/>
    <x v="0"/>
    <s v="REV20870"/>
    <x v="610"/>
  </r>
  <r>
    <s v="CUST3167"/>
    <s v="Jason"/>
    <s v="Edwards"/>
    <x v="1"/>
    <s v="Teenagers"/>
    <d v="2022-09-30T00:00:00"/>
    <x v="2"/>
    <s v="PROD105"/>
    <s v="Adidas Running Shoes"/>
    <x v="1"/>
    <x v="1"/>
    <n v="110"/>
    <s v="ORD10871"/>
    <x v="434"/>
    <s v="Shipped"/>
    <x v="2"/>
    <x v="1"/>
    <x v="4"/>
    <s v="REV20871"/>
    <x v="611"/>
  </r>
  <r>
    <s v="CUST3967"/>
    <s v="Jennifer"/>
    <s v="Wilkerson"/>
    <x v="2"/>
    <s v="Adults"/>
    <d v="2025-04-02T00:00:00"/>
    <x v="2"/>
    <s v="PROD106"/>
    <s v="Instant Pot"/>
    <x v="3"/>
    <x v="0"/>
    <n v="99"/>
    <s v="ORD10872"/>
    <x v="618"/>
    <s v="Delivered"/>
    <x v="1"/>
    <x v="2"/>
    <x v="0"/>
    <s v="REV20872"/>
    <x v="293"/>
  </r>
  <r>
    <s v="CUST3700"/>
    <s v="Steven"/>
    <s v="Montgomery"/>
    <x v="1"/>
    <s v="Senior"/>
    <d v="2022-08-07T00:00:00"/>
    <x v="7"/>
    <s v="PROD109"/>
    <s v="Kindle Paperwhite"/>
    <x v="5"/>
    <x v="2"/>
    <n v="129"/>
    <s v="ORD10873"/>
    <x v="164"/>
    <s v="Returned"/>
    <x v="2"/>
    <x v="4"/>
    <x v="0"/>
    <s v="REV20873"/>
    <x v="612"/>
  </r>
  <r>
    <s v="CUST3683"/>
    <s v="Erin"/>
    <s v="Perez"/>
    <x v="2"/>
    <s v="Teenagers"/>
    <d v="2020-09-28T00:00:00"/>
    <x v="0"/>
    <s v="PROD105"/>
    <s v="Adidas Running Shoes"/>
    <x v="1"/>
    <x v="4"/>
    <n v="110"/>
    <s v="ORD10874"/>
    <x v="619"/>
    <s v="Pending"/>
    <x v="2"/>
    <x v="4"/>
    <x v="0"/>
    <s v="REV20874"/>
    <x v="613"/>
  </r>
  <r>
    <s v="CUST2693"/>
    <s v="Brent"/>
    <s v="Waters"/>
    <x v="2"/>
    <s v="Teenagers"/>
    <d v="2024-08-06T00:00:00"/>
    <x v="6"/>
    <s v="PROD107"/>
    <s v="Dyson Vacuum"/>
    <x v="3"/>
    <x v="1"/>
    <n v="399"/>
    <s v="ORD10875"/>
    <x v="195"/>
    <s v="Cancelled"/>
    <x v="1"/>
    <x v="0"/>
    <x v="2"/>
    <s v="REV20875"/>
    <x v="433"/>
  </r>
  <r>
    <s v="CUST3598"/>
    <s v="Susan"/>
    <s v="Young"/>
    <x v="1"/>
    <s v="Teenagers"/>
    <d v="2025-02-22T00:00:00"/>
    <x v="5"/>
    <s v="PROD107"/>
    <s v="Dyson Vacuum"/>
    <x v="3"/>
    <x v="3"/>
    <n v="399"/>
    <s v="ORD10876"/>
    <x v="14"/>
    <s v="Shipped"/>
    <x v="2"/>
    <x v="2"/>
    <x v="0"/>
    <s v="REV20876"/>
    <x v="440"/>
  </r>
  <r>
    <s v="CUST2574"/>
    <s v="Jeremy"/>
    <s v="Byrd"/>
    <x v="2"/>
    <s v="Teenagers"/>
    <d v="2023-10-15T00:00:00"/>
    <x v="6"/>
    <s v="PROD108"/>
    <s v="Fitbit Versa 3"/>
    <x v="0"/>
    <x v="3"/>
    <n v="229"/>
    <s v="ORD10877"/>
    <x v="56"/>
    <s v="Cancelled"/>
    <x v="2"/>
    <x v="2"/>
    <x v="1"/>
    <s v="REV20877"/>
    <x v="614"/>
  </r>
  <r>
    <s v="CUST4793"/>
    <s v="Bradley"/>
    <s v="Lynch"/>
    <x v="1"/>
    <s v="Senior"/>
    <d v="2024-10-05T00:00:00"/>
    <x v="4"/>
    <s v="PROD110"/>
    <s v="Harry Potter Box Set"/>
    <x v="5"/>
    <x v="0"/>
    <n v="80"/>
    <s v="ORD10878"/>
    <x v="126"/>
    <s v="Shipped"/>
    <x v="1"/>
    <x v="2"/>
    <x v="2"/>
    <s v="REV20878"/>
    <x v="615"/>
  </r>
  <r>
    <s v="CUST3134"/>
    <s v="Theresa"/>
    <s v="Morales"/>
    <x v="2"/>
    <s v="Teenagers"/>
    <d v="2024-04-13T00:00:00"/>
    <x v="7"/>
    <s v="PROD103"/>
    <s v="Levi's Jeans"/>
    <x v="1"/>
    <x v="4"/>
    <n v="59"/>
    <s v="ORD10879"/>
    <x v="620"/>
    <s v="Pending"/>
    <x v="1"/>
    <x v="1"/>
    <x v="0"/>
    <s v="REV20879"/>
    <x v="616"/>
  </r>
  <r>
    <s v="CUST1047"/>
    <s v="Andrea"/>
    <s v="Miller"/>
    <x v="2"/>
    <s v="Adults"/>
    <d v="2025-08-23T00:00:00"/>
    <x v="5"/>
    <s v="PROD109"/>
    <s v="Kindle Paperwhite"/>
    <x v="5"/>
    <x v="2"/>
    <n v="129"/>
    <s v="ORD10880"/>
    <x v="111"/>
    <s v="Shipped"/>
    <x v="1"/>
    <x v="1"/>
    <x v="3"/>
    <s v="REV20880"/>
    <x v="617"/>
  </r>
  <r>
    <s v="CUST5168"/>
    <s v="Gina"/>
    <s v="Mcdonald"/>
    <x v="1"/>
    <s v="Senior"/>
    <d v="2025-03-18T00:00:00"/>
    <x v="5"/>
    <s v="PROD101"/>
    <s v="Samsung Galaxy S23"/>
    <x v="0"/>
    <x v="0"/>
    <n v="899"/>
    <s v="ORD10881"/>
    <x v="220"/>
    <s v="Pending"/>
    <x v="0"/>
    <x v="2"/>
    <x v="4"/>
    <s v="REV20881"/>
    <x v="85"/>
  </r>
  <r>
    <s v="CUST2982"/>
    <s v="Amanda"/>
    <s v="Williams"/>
    <x v="2"/>
    <s v="Adults"/>
    <d v="2022-05-17T00:00:00"/>
    <x v="6"/>
    <s v="PROD108"/>
    <s v="Fitbit Versa 3"/>
    <x v="0"/>
    <x v="1"/>
    <n v="229"/>
    <s v="ORD10882"/>
    <x v="588"/>
    <s v="Pending"/>
    <x v="2"/>
    <x v="4"/>
    <x v="4"/>
    <s v="REV20882"/>
    <x v="618"/>
  </r>
  <r>
    <s v="CUST2367"/>
    <s v="Cole"/>
    <s v="Lee"/>
    <x v="2"/>
    <s v="Teenagers"/>
    <d v="2024-09-25T00:00:00"/>
    <x v="7"/>
    <s v="PROD111"/>
    <s v="Lego Star Wars Set"/>
    <x v="2"/>
    <x v="0"/>
    <n v="59"/>
    <s v="ORD10883"/>
    <x v="561"/>
    <s v="Cancelled"/>
    <x v="2"/>
    <x v="3"/>
    <x v="1"/>
    <s v="REV20883"/>
    <x v="226"/>
  </r>
  <r>
    <s v="CUST5992"/>
    <s v="William"/>
    <s v="Bush"/>
    <x v="1"/>
    <s v="Senior"/>
    <d v="2023-07-04T00:00:00"/>
    <x v="1"/>
    <s v="PROD114"/>
    <s v="Yoga Mat"/>
    <x v="4"/>
    <x v="0"/>
    <n v="25"/>
    <s v="ORD10884"/>
    <x v="494"/>
    <s v="Cancelled"/>
    <x v="0"/>
    <x v="2"/>
    <x v="0"/>
    <s v="REV20884"/>
    <x v="549"/>
  </r>
  <r>
    <s v="CUST2915"/>
    <s v="Julie"/>
    <s v="Reynolds"/>
    <x v="0"/>
    <s v="Senior"/>
    <d v="2021-12-13T00:00:00"/>
    <x v="1"/>
    <s v="PROD101"/>
    <s v="Samsung Galaxy S23"/>
    <x v="0"/>
    <x v="4"/>
    <n v="899"/>
    <s v="ORD10885"/>
    <x v="536"/>
    <s v="Shipped"/>
    <x v="2"/>
    <x v="2"/>
    <x v="2"/>
    <s v="REV20885"/>
    <x v="93"/>
  </r>
  <r>
    <s v="CUST4131"/>
    <s v="Chad"/>
    <s v="Cunningham"/>
    <x v="1"/>
    <s v="Adults"/>
    <d v="2022-03-22T00:00:00"/>
    <x v="2"/>
    <s v="PROD100"/>
    <s v="iPhone 14"/>
    <x v="0"/>
    <x v="4"/>
    <n v="999"/>
    <s v="ORD10886"/>
    <x v="621"/>
    <s v="Cancelled"/>
    <x v="0"/>
    <x v="0"/>
    <x v="2"/>
    <s v="REV20886"/>
    <x v="177"/>
  </r>
  <r>
    <s v="CUST4828"/>
    <s v="Joseph"/>
    <s v="Hudson"/>
    <x v="1"/>
    <s v="Teenagers"/>
    <d v="2025-08-11T00:00:00"/>
    <x v="3"/>
    <s v="PROD105"/>
    <s v="Adidas Running Shoes"/>
    <x v="1"/>
    <x v="0"/>
    <n v="110"/>
    <s v="ORD10887"/>
    <x v="622"/>
    <s v="Returned"/>
    <x v="2"/>
    <x v="0"/>
    <x v="2"/>
    <s v="REV20887"/>
    <x v="439"/>
  </r>
  <r>
    <s v="CUST1837"/>
    <s v="Theresa"/>
    <s v="Brown"/>
    <x v="2"/>
    <s v="Teenagers"/>
    <d v="2021-03-24T00:00:00"/>
    <x v="5"/>
    <s v="PROD100"/>
    <s v="iPhone 14"/>
    <x v="0"/>
    <x v="2"/>
    <n v="999"/>
    <s v="ORD10888"/>
    <x v="442"/>
    <s v="Pending"/>
    <x v="1"/>
    <x v="0"/>
    <x v="1"/>
    <s v="REV20888"/>
    <x v="619"/>
  </r>
  <r>
    <s v="CUST2263"/>
    <s v="Chloe"/>
    <s v="Hunt"/>
    <x v="0"/>
    <s v="Senior"/>
    <d v="2024-11-20T00:00:00"/>
    <x v="1"/>
    <s v="PROD105"/>
    <s v="Adidas Running Shoes"/>
    <x v="1"/>
    <x v="1"/>
    <n v="110"/>
    <s v="ORD10889"/>
    <x v="623"/>
    <s v="Shipped"/>
    <x v="2"/>
    <x v="0"/>
    <x v="0"/>
    <s v="REV20889"/>
    <x v="43"/>
  </r>
  <r>
    <s v="CUST4987"/>
    <s v="Karen"/>
    <s v="Barker"/>
    <x v="0"/>
    <s v="Teenagers"/>
    <d v="2020-12-09T00:00:00"/>
    <x v="2"/>
    <s v="PROD102"/>
    <s v="Sony Headphones"/>
    <x v="0"/>
    <x v="1"/>
    <n v="199"/>
    <s v="ORD10890"/>
    <x v="624"/>
    <s v="Returned"/>
    <x v="1"/>
    <x v="0"/>
    <x v="2"/>
    <s v="REV20890"/>
    <x v="620"/>
  </r>
  <r>
    <s v="CUST2908"/>
    <s v="Tina"/>
    <s v="Hicks"/>
    <x v="1"/>
    <s v="Senior"/>
    <d v="2023-01-15T00:00:00"/>
    <x v="7"/>
    <s v="PROD108"/>
    <s v="Fitbit Versa 3"/>
    <x v="0"/>
    <x v="3"/>
    <n v="229"/>
    <s v="ORD10891"/>
    <x v="625"/>
    <s v="Pending"/>
    <x v="2"/>
    <x v="4"/>
    <x v="4"/>
    <s v="REV20891"/>
    <x v="621"/>
  </r>
  <r>
    <s v="CUST1454"/>
    <s v="Kevin"/>
    <s v="Knight"/>
    <x v="0"/>
    <s v="Senior"/>
    <d v="2025-06-12T00:00:00"/>
    <x v="9"/>
    <s v="PROD112"/>
    <s v="Barbie Dreamhouse"/>
    <x v="2"/>
    <x v="2"/>
    <n v="199"/>
    <s v="ORD10892"/>
    <x v="490"/>
    <s v="Cancelled"/>
    <x v="2"/>
    <x v="3"/>
    <x v="1"/>
    <s v="REV20892"/>
    <x v="622"/>
  </r>
  <r>
    <s v="CUST1483"/>
    <s v="Brittney"/>
    <s v="Mejia"/>
    <x v="2"/>
    <s v="Senior"/>
    <d v="2021-07-06T00:00:00"/>
    <x v="8"/>
    <s v="PROD112"/>
    <s v="Barbie Dreamhouse"/>
    <x v="2"/>
    <x v="3"/>
    <n v="199"/>
    <s v="ORD10893"/>
    <x v="55"/>
    <s v="Returned"/>
    <x v="1"/>
    <x v="1"/>
    <x v="1"/>
    <s v="REV20893"/>
    <x v="26"/>
  </r>
  <r>
    <s v="CUST5895"/>
    <s v="Rebecca"/>
    <s v="Shannon"/>
    <x v="1"/>
    <s v="Adults"/>
    <d v="2022-04-13T00:00:00"/>
    <x v="5"/>
    <s v="PROD104"/>
    <s v="Nike Air Max"/>
    <x v="1"/>
    <x v="3"/>
    <n v="120"/>
    <s v="ORD10894"/>
    <x v="626"/>
    <s v="Delivered"/>
    <x v="1"/>
    <x v="0"/>
    <x v="2"/>
    <s v="REV20894"/>
    <x v="8"/>
  </r>
  <r>
    <s v="CUST5101"/>
    <s v="Mary"/>
    <s v="Johns"/>
    <x v="1"/>
    <s v="Adults"/>
    <d v="2025-03-12T00:00:00"/>
    <x v="8"/>
    <s v="PROD106"/>
    <s v="Instant Pot"/>
    <x v="3"/>
    <x v="1"/>
    <n v="99"/>
    <s v="ORD10895"/>
    <x v="627"/>
    <s v="Pending"/>
    <x v="1"/>
    <x v="1"/>
    <x v="1"/>
    <s v="REV20895"/>
    <x v="133"/>
  </r>
  <r>
    <s v="CUST3566"/>
    <s v="Sharon"/>
    <s v="Walter"/>
    <x v="1"/>
    <s v="Senior"/>
    <d v="2024-10-13T00:00:00"/>
    <x v="7"/>
    <s v="PROD103"/>
    <s v="Levi's Jeans"/>
    <x v="1"/>
    <x v="0"/>
    <n v="59"/>
    <s v="ORD10896"/>
    <x v="628"/>
    <s v="Pending"/>
    <x v="0"/>
    <x v="0"/>
    <x v="2"/>
    <s v="REV20896"/>
    <x v="623"/>
  </r>
  <r>
    <s v="CUST2173"/>
    <s v="Jamie"/>
    <s v="Smith"/>
    <x v="1"/>
    <s v="Adults"/>
    <d v="2022-12-24T00:00:00"/>
    <x v="1"/>
    <s v="PROD108"/>
    <s v="Fitbit Versa 3"/>
    <x v="0"/>
    <x v="3"/>
    <n v="229"/>
    <s v="ORD10897"/>
    <x v="146"/>
    <s v="Delivered"/>
    <x v="1"/>
    <x v="2"/>
    <x v="2"/>
    <s v="REV20897"/>
    <x v="607"/>
  </r>
  <r>
    <s v="CUST1086"/>
    <s v="Stacy"/>
    <s v="Bates"/>
    <x v="1"/>
    <s v="Teenagers"/>
    <d v="2022-07-26T00:00:00"/>
    <x v="3"/>
    <s v="PROD108"/>
    <s v="Fitbit Versa 3"/>
    <x v="0"/>
    <x v="4"/>
    <n v="229"/>
    <s v="ORD10898"/>
    <x v="629"/>
    <s v="Shipped"/>
    <x v="2"/>
    <x v="0"/>
    <x v="2"/>
    <s v="REV20898"/>
    <x v="322"/>
  </r>
  <r>
    <s v="CUST3888"/>
    <s v="Mark"/>
    <s v="Harris"/>
    <x v="2"/>
    <s v="Adults"/>
    <d v="2022-03-25T00:00:00"/>
    <x v="0"/>
    <s v="PROD113"/>
    <s v="Wilson Tennis Racket"/>
    <x v="4"/>
    <x v="0"/>
    <n v="149"/>
    <s v="ORD10899"/>
    <x v="349"/>
    <s v="Cancelled"/>
    <x v="0"/>
    <x v="1"/>
    <x v="1"/>
    <s v="REV20899"/>
    <x v="570"/>
  </r>
  <r>
    <s v="CUST4502"/>
    <s v="Jaime"/>
    <s v="Wright"/>
    <x v="1"/>
    <s v="Adults"/>
    <d v="2024-06-09T00:00:00"/>
    <x v="0"/>
    <s v="PROD101"/>
    <s v="Samsung Galaxy S23"/>
    <x v="0"/>
    <x v="4"/>
    <n v="899"/>
    <s v="ORD10900"/>
    <x v="437"/>
    <s v="Delivered"/>
    <x v="1"/>
    <x v="4"/>
    <x v="1"/>
    <s v="REV20900"/>
    <x v="624"/>
  </r>
  <r>
    <s v="CUST5987"/>
    <s v="Andrew"/>
    <s v="Shaw"/>
    <x v="0"/>
    <s v="Teenagers"/>
    <d v="2020-12-07T00:00:00"/>
    <x v="5"/>
    <s v="PROD108"/>
    <s v="Fitbit Versa 3"/>
    <x v="0"/>
    <x v="1"/>
    <n v="229"/>
    <s v="ORD10901"/>
    <x v="143"/>
    <s v="Cancelled"/>
    <x v="2"/>
    <x v="3"/>
    <x v="1"/>
    <s v="REV20901"/>
    <x v="625"/>
  </r>
  <r>
    <s v="CUST2333"/>
    <s v="Dana"/>
    <s v="Matthews"/>
    <x v="1"/>
    <s v="Senior"/>
    <d v="2020-12-17T00:00:00"/>
    <x v="8"/>
    <s v="PROD113"/>
    <s v="Wilson Tennis Racket"/>
    <x v="4"/>
    <x v="2"/>
    <n v="149"/>
    <s v="ORD10902"/>
    <x v="498"/>
    <s v="Shipped"/>
    <x v="1"/>
    <x v="4"/>
    <x v="0"/>
    <s v="REV20902"/>
    <x v="115"/>
  </r>
  <r>
    <s v="CUST5830"/>
    <s v="Gary"/>
    <s v="Henderson"/>
    <x v="1"/>
    <s v="Adults"/>
    <d v="2020-10-18T00:00:00"/>
    <x v="0"/>
    <s v="PROD108"/>
    <s v="Fitbit Versa 3"/>
    <x v="0"/>
    <x v="0"/>
    <n v="229"/>
    <s v="ORD10903"/>
    <x v="353"/>
    <s v="Pending"/>
    <x v="0"/>
    <x v="2"/>
    <x v="4"/>
    <s v="REV20903"/>
    <x v="344"/>
  </r>
  <r>
    <s v="CUST4210"/>
    <s v="Miranda"/>
    <s v="Walker"/>
    <x v="0"/>
    <s v="Adults"/>
    <d v="2023-06-14T00:00:00"/>
    <x v="1"/>
    <s v="PROD104"/>
    <s v="Nike Air Max"/>
    <x v="1"/>
    <x v="4"/>
    <n v="120"/>
    <s v="ORD10904"/>
    <x v="508"/>
    <s v="Pending"/>
    <x v="1"/>
    <x v="3"/>
    <x v="0"/>
    <s v="REV20904"/>
    <x v="626"/>
  </r>
  <r>
    <s v="CUST2845"/>
    <s v="Eric"/>
    <s v="Colon"/>
    <x v="2"/>
    <s v="Adults"/>
    <d v="2024-01-19T00:00:00"/>
    <x v="9"/>
    <s v="PROD107"/>
    <s v="Dyson Vacuum"/>
    <x v="3"/>
    <x v="1"/>
    <n v="399"/>
    <s v="ORD10905"/>
    <x v="553"/>
    <s v="Pending"/>
    <x v="1"/>
    <x v="0"/>
    <x v="2"/>
    <s v="REV20905"/>
    <x v="362"/>
  </r>
  <r>
    <s v="CUST1704"/>
    <s v="Philip"/>
    <s v="Lutz"/>
    <x v="1"/>
    <s v="Adults"/>
    <d v="2020-10-15T00:00:00"/>
    <x v="3"/>
    <s v="PROD103"/>
    <s v="Levi's Jeans"/>
    <x v="1"/>
    <x v="1"/>
    <n v="59"/>
    <s v="ORD10906"/>
    <x v="630"/>
    <s v="Cancelled"/>
    <x v="2"/>
    <x v="3"/>
    <x v="3"/>
    <s v="REV20906"/>
    <x v="627"/>
  </r>
  <r>
    <s v="CUST1335"/>
    <s v="Joshua"/>
    <s v="George"/>
    <x v="0"/>
    <s v="Adults"/>
    <d v="2021-12-30T00:00:00"/>
    <x v="3"/>
    <s v="PROD101"/>
    <s v="Samsung Galaxy S23"/>
    <x v="0"/>
    <x v="0"/>
    <n v="899"/>
    <s v="ORD10907"/>
    <x v="599"/>
    <s v="Returned"/>
    <x v="1"/>
    <x v="4"/>
    <x v="1"/>
    <s v="REV20907"/>
    <x v="46"/>
  </r>
  <r>
    <s v="CUST3173"/>
    <s v="Brandon"/>
    <s v="Reed"/>
    <x v="0"/>
    <s v="Senior"/>
    <d v="2021-07-06T00:00:00"/>
    <x v="8"/>
    <s v="PROD113"/>
    <s v="Wilson Tennis Racket"/>
    <x v="4"/>
    <x v="2"/>
    <n v="149"/>
    <s v="ORD10908"/>
    <x v="351"/>
    <s v="Shipped"/>
    <x v="2"/>
    <x v="3"/>
    <x v="1"/>
    <s v="REV20908"/>
    <x v="628"/>
  </r>
  <r>
    <s v="CUST1223"/>
    <s v="Justin"/>
    <s v="Miller"/>
    <x v="1"/>
    <s v="Senior"/>
    <d v="2025-07-21T00:00:00"/>
    <x v="3"/>
    <s v="PROD107"/>
    <s v="Dyson Vacuum"/>
    <x v="3"/>
    <x v="3"/>
    <n v="399"/>
    <s v="ORD10909"/>
    <x v="510"/>
    <s v="Returned"/>
    <x v="1"/>
    <x v="4"/>
    <x v="4"/>
    <s v="REV20909"/>
    <x v="57"/>
  </r>
  <r>
    <s v="CUST1052"/>
    <s v="Steven"/>
    <s v="Steele"/>
    <x v="1"/>
    <s v="Senior"/>
    <d v="2023-07-12T00:00:00"/>
    <x v="4"/>
    <s v="PROD102"/>
    <s v="Sony Headphones"/>
    <x v="0"/>
    <x v="0"/>
    <n v="199"/>
    <s v="ORD10910"/>
    <x v="631"/>
    <s v="Shipped"/>
    <x v="2"/>
    <x v="0"/>
    <x v="0"/>
    <s v="REV20910"/>
    <x v="265"/>
  </r>
  <r>
    <s v="CUST1687"/>
    <s v="Lacey"/>
    <s v="Moody"/>
    <x v="2"/>
    <s v="Adults"/>
    <d v="2025-05-24T00:00:00"/>
    <x v="6"/>
    <s v="PROD111"/>
    <s v="Lego Star Wars Set"/>
    <x v="2"/>
    <x v="0"/>
    <n v="59"/>
    <s v="ORD10911"/>
    <x v="632"/>
    <s v="Cancelled"/>
    <x v="2"/>
    <x v="2"/>
    <x v="2"/>
    <s v="REV20911"/>
    <x v="629"/>
  </r>
  <r>
    <s v="CUST4978"/>
    <s v="Melinda"/>
    <s v="Thomas"/>
    <x v="2"/>
    <s v="Teenagers"/>
    <d v="2024-01-11T00:00:00"/>
    <x v="6"/>
    <s v="PROD102"/>
    <s v="Sony Headphones"/>
    <x v="0"/>
    <x v="1"/>
    <n v="199"/>
    <s v="ORD10912"/>
    <x v="186"/>
    <s v="Shipped"/>
    <x v="0"/>
    <x v="3"/>
    <x v="2"/>
    <s v="REV20912"/>
    <x v="630"/>
  </r>
  <r>
    <s v="CUST4850"/>
    <s v="Ronald"/>
    <s v="Fields"/>
    <x v="0"/>
    <s v="Senior"/>
    <d v="2020-09-25T00:00:00"/>
    <x v="1"/>
    <s v="PROD108"/>
    <s v="Fitbit Versa 3"/>
    <x v="0"/>
    <x v="3"/>
    <n v="229"/>
    <s v="ORD10913"/>
    <x v="276"/>
    <s v="Delivered"/>
    <x v="2"/>
    <x v="0"/>
    <x v="2"/>
    <s v="REV20913"/>
    <x v="260"/>
  </r>
  <r>
    <s v="CUST1491"/>
    <s v="Jill"/>
    <s v="Johnson"/>
    <x v="2"/>
    <s v="Teenagers"/>
    <d v="2025-04-12T00:00:00"/>
    <x v="2"/>
    <s v="PROD112"/>
    <s v="Barbie Dreamhouse"/>
    <x v="2"/>
    <x v="3"/>
    <n v="199"/>
    <s v="ORD10914"/>
    <x v="48"/>
    <s v="Returned"/>
    <x v="1"/>
    <x v="1"/>
    <x v="1"/>
    <s v="REV20914"/>
    <x v="413"/>
  </r>
  <r>
    <s v="CUST1431"/>
    <s v="Dawn"/>
    <s v="Hoover"/>
    <x v="1"/>
    <s v="Teenagers"/>
    <d v="2024-12-18T00:00:00"/>
    <x v="9"/>
    <s v="PROD109"/>
    <s v="Kindle Paperwhite"/>
    <x v="5"/>
    <x v="3"/>
    <n v="129"/>
    <s v="ORD10915"/>
    <x v="633"/>
    <s v="Delivered"/>
    <x v="0"/>
    <x v="4"/>
    <x v="0"/>
    <s v="REV20915"/>
    <x v="549"/>
  </r>
  <r>
    <s v="CUST2458"/>
    <s v="Margaret"/>
    <s v="Rogers"/>
    <x v="0"/>
    <s v="Adults"/>
    <d v="2025-07-02T00:00:00"/>
    <x v="7"/>
    <s v="PROD108"/>
    <s v="Fitbit Versa 3"/>
    <x v="0"/>
    <x v="3"/>
    <n v="229"/>
    <s v="ORD10916"/>
    <x v="634"/>
    <s v="Shipped"/>
    <x v="2"/>
    <x v="4"/>
    <x v="0"/>
    <s v="REV20916"/>
    <x v="236"/>
  </r>
  <r>
    <s v="CUST1957"/>
    <s v="Timothy"/>
    <s v="Alexander"/>
    <x v="0"/>
    <s v="Senior"/>
    <d v="2024-01-29T00:00:00"/>
    <x v="1"/>
    <s v="PROD106"/>
    <s v="Instant Pot"/>
    <x v="3"/>
    <x v="4"/>
    <n v="99"/>
    <s v="ORD10917"/>
    <x v="136"/>
    <s v="Cancelled"/>
    <x v="1"/>
    <x v="4"/>
    <x v="4"/>
    <s v="REV20917"/>
    <x v="359"/>
  </r>
  <r>
    <s v="CUST2140"/>
    <s v="Angela"/>
    <s v="Wolf"/>
    <x v="2"/>
    <s v="Adults"/>
    <d v="2023-05-30T00:00:00"/>
    <x v="9"/>
    <s v="PROD106"/>
    <s v="Instant Pot"/>
    <x v="3"/>
    <x v="3"/>
    <n v="99"/>
    <s v="ORD10918"/>
    <x v="463"/>
    <s v="Cancelled"/>
    <x v="2"/>
    <x v="2"/>
    <x v="4"/>
    <s v="REV20918"/>
    <x v="631"/>
  </r>
  <r>
    <s v="CUST4881"/>
    <s v="Amanda"/>
    <s v="Foley"/>
    <x v="2"/>
    <s v="Adults"/>
    <d v="2022-08-17T00:00:00"/>
    <x v="1"/>
    <s v="PROD109"/>
    <s v="Kindle Paperwhite"/>
    <x v="5"/>
    <x v="3"/>
    <n v="129"/>
    <s v="ORD10919"/>
    <x v="105"/>
    <s v="Pending"/>
    <x v="1"/>
    <x v="4"/>
    <x v="4"/>
    <s v="REV20919"/>
    <x v="542"/>
  </r>
  <r>
    <s v="CUST2149"/>
    <s v="Ricardo"/>
    <s v="Brooks"/>
    <x v="0"/>
    <s v="Adults"/>
    <d v="2025-06-28T00:00:00"/>
    <x v="7"/>
    <s v="PROD109"/>
    <s v="Kindle Paperwhite"/>
    <x v="5"/>
    <x v="3"/>
    <n v="129"/>
    <s v="ORD10920"/>
    <x v="102"/>
    <s v="Cancelled"/>
    <x v="2"/>
    <x v="3"/>
    <x v="4"/>
    <s v="REV20920"/>
    <x v="534"/>
  </r>
  <r>
    <s v="CUST1234"/>
    <s v="Brittany"/>
    <s v="Lynch"/>
    <x v="0"/>
    <s v="Teenagers"/>
    <d v="2023-11-23T00:00:00"/>
    <x v="9"/>
    <s v="PROD109"/>
    <s v="Kindle Paperwhite"/>
    <x v="5"/>
    <x v="3"/>
    <n v="129"/>
    <s v="ORD10921"/>
    <x v="635"/>
    <s v="Delivered"/>
    <x v="2"/>
    <x v="1"/>
    <x v="1"/>
    <s v="REV20921"/>
    <x v="632"/>
  </r>
  <r>
    <s v="CUST1123"/>
    <s v="Jonathan"/>
    <s v="Barnes"/>
    <x v="1"/>
    <s v="Adults"/>
    <d v="2022-06-05T00:00:00"/>
    <x v="7"/>
    <s v="PROD101"/>
    <s v="Samsung Galaxy S23"/>
    <x v="0"/>
    <x v="0"/>
    <n v="899"/>
    <s v="ORD10922"/>
    <x v="636"/>
    <s v="Shipped"/>
    <x v="2"/>
    <x v="1"/>
    <x v="3"/>
    <s v="REV20922"/>
    <x v="633"/>
  </r>
  <r>
    <s v="CUST4931"/>
    <s v="Joe"/>
    <s v="Robinson"/>
    <x v="1"/>
    <s v="Adults"/>
    <d v="2023-10-04T00:00:00"/>
    <x v="2"/>
    <s v="PROD104"/>
    <s v="Nike Air Max"/>
    <x v="1"/>
    <x v="3"/>
    <n v="120"/>
    <s v="ORD10923"/>
    <x v="19"/>
    <s v="Delivered"/>
    <x v="1"/>
    <x v="3"/>
    <x v="4"/>
    <s v="REV20923"/>
    <x v="192"/>
  </r>
  <r>
    <s v="CUST5450"/>
    <s v="Shari"/>
    <s v="Patterson"/>
    <x v="2"/>
    <s v="Senior"/>
    <d v="2025-07-19T00:00:00"/>
    <x v="7"/>
    <s v="PROD104"/>
    <s v="Nike Air Max"/>
    <x v="1"/>
    <x v="4"/>
    <n v="120"/>
    <s v="ORD10924"/>
    <x v="446"/>
    <s v="Cancelled"/>
    <x v="2"/>
    <x v="3"/>
    <x v="0"/>
    <s v="REV20924"/>
    <x v="208"/>
  </r>
  <r>
    <s v="CUST5087"/>
    <s v="Kirk"/>
    <s v="Parker"/>
    <x v="1"/>
    <s v="Senior"/>
    <d v="2020-12-20T00:00:00"/>
    <x v="3"/>
    <s v="PROD103"/>
    <s v="Levi's Jeans"/>
    <x v="1"/>
    <x v="2"/>
    <n v="59"/>
    <s v="ORD10925"/>
    <x v="637"/>
    <s v="Delivered"/>
    <x v="1"/>
    <x v="2"/>
    <x v="3"/>
    <s v="REV20925"/>
    <x v="634"/>
  </r>
  <r>
    <s v="CUST5856"/>
    <s v="Brandon"/>
    <s v="Bowen"/>
    <x v="1"/>
    <s v="Adults"/>
    <d v="2023-12-11T00:00:00"/>
    <x v="5"/>
    <s v="PROD108"/>
    <s v="Fitbit Versa 3"/>
    <x v="0"/>
    <x v="2"/>
    <n v="229"/>
    <s v="ORD10926"/>
    <x v="638"/>
    <s v="Returned"/>
    <x v="2"/>
    <x v="2"/>
    <x v="1"/>
    <s v="REV20926"/>
    <x v="96"/>
  </r>
  <r>
    <s v="CUST1764"/>
    <s v="Sheila"/>
    <s v="Hill"/>
    <x v="2"/>
    <s v="Adults"/>
    <d v="2023-10-25T00:00:00"/>
    <x v="2"/>
    <s v="PROD110"/>
    <s v="Harry Potter Box Set"/>
    <x v="5"/>
    <x v="4"/>
    <n v="80"/>
    <s v="ORD10927"/>
    <x v="639"/>
    <s v="Shipped"/>
    <x v="0"/>
    <x v="1"/>
    <x v="0"/>
    <s v="REV20927"/>
    <x v="327"/>
  </r>
  <r>
    <s v="CUST3422"/>
    <s v="Jeffrey"/>
    <s v="Stevens"/>
    <x v="0"/>
    <s v="Senior"/>
    <d v="2022-03-30T00:00:00"/>
    <x v="1"/>
    <s v="PROD105"/>
    <s v="Adidas Running Shoes"/>
    <x v="1"/>
    <x v="1"/>
    <n v="110"/>
    <s v="ORD10928"/>
    <x v="640"/>
    <s v="Delivered"/>
    <x v="0"/>
    <x v="2"/>
    <x v="4"/>
    <s v="REV20928"/>
    <x v="635"/>
  </r>
  <r>
    <s v="CUST3589"/>
    <s v="Joseph"/>
    <s v="Frye"/>
    <x v="0"/>
    <s v="Teenagers"/>
    <d v="2025-07-14T00:00:00"/>
    <x v="5"/>
    <s v="PROD105"/>
    <s v="Adidas Running Shoes"/>
    <x v="1"/>
    <x v="1"/>
    <n v="110"/>
    <s v="ORD10929"/>
    <x v="360"/>
    <s v="Returned"/>
    <x v="0"/>
    <x v="2"/>
    <x v="2"/>
    <s v="REV20929"/>
    <x v="78"/>
  </r>
  <r>
    <s v="CUST5222"/>
    <s v="Anthony"/>
    <s v="Pugh"/>
    <x v="0"/>
    <s v="Senior"/>
    <d v="2022-01-24T00:00:00"/>
    <x v="0"/>
    <s v="PROD103"/>
    <s v="Levi's Jeans"/>
    <x v="1"/>
    <x v="1"/>
    <n v="59"/>
    <s v="ORD10930"/>
    <x v="564"/>
    <s v="Returned"/>
    <x v="1"/>
    <x v="2"/>
    <x v="0"/>
    <s v="REV20930"/>
    <x v="390"/>
  </r>
  <r>
    <s v="CUST3548"/>
    <s v="Cynthia"/>
    <s v="Gibson"/>
    <x v="0"/>
    <s v="Adults"/>
    <d v="2020-12-09T00:00:00"/>
    <x v="4"/>
    <s v="PROD104"/>
    <s v="Nike Air Max"/>
    <x v="1"/>
    <x v="3"/>
    <n v="120"/>
    <s v="ORD10931"/>
    <x v="641"/>
    <s v="Returned"/>
    <x v="0"/>
    <x v="3"/>
    <x v="1"/>
    <s v="REV20931"/>
    <x v="427"/>
  </r>
  <r>
    <s v="CUST2902"/>
    <s v="Kelsey"/>
    <s v="Hall"/>
    <x v="0"/>
    <s v="Senior"/>
    <d v="2022-11-10T00:00:00"/>
    <x v="2"/>
    <s v="PROD111"/>
    <s v="Lego Star Wars Set"/>
    <x v="2"/>
    <x v="1"/>
    <n v="59"/>
    <s v="ORD10932"/>
    <x v="411"/>
    <s v="Returned"/>
    <x v="1"/>
    <x v="1"/>
    <x v="0"/>
    <s v="REV20932"/>
    <x v="215"/>
  </r>
  <r>
    <s v="CUST4410"/>
    <s v="Claudia"/>
    <s v="Brady"/>
    <x v="0"/>
    <s v="Adults"/>
    <d v="2024-11-06T00:00:00"/>
    <x v="7"/>
    <s v="PROD100"/>
    <s v="iPhone 14"/>
    <x v="0"/>
    <x v="1"/>
    <n v="999"/>
    <s v="ORD10933"/>
    <x v="642"/>
    <s v="Shipped"/>
    <x v="0"/>
    <x v="3"/>
    <x v="3"/>
    <s v="REV20933"/>
    <x v="114"/>
  </r>
  <r>
    <s v="CUST2315"/>
    <s v="Andrew"/>
    <s v="Thompson"/>
    <x v="1"/>
    <s v="Adults"/>
    <d v="2023-04-13T00:00:00"/>
    <x v="8"/>
    <s v="PROD105"/>
    <s v="Adidas Running Shoes"/>
    <x v="1"/>
    <x v="2"/>
    <n v="110"/>
    <s v="ORD10934"/>
    <x v="371"/>
    <s v="Returned"/>
    <x v="2"/>
    <x v="1"/>
    <x v="3"/>
    <s v="REV20934"/>
    <x v="636"/>
  </r>
  <r>
    <s v="CUST5669"/>
    <s v="Joseph"/>
    <s v="Carter"/>
    <x v="2"/>
    <s v="Adults"/>
    <d v="2025-05-18T00:00:00"/>
    <x v="5"/>
    <s v="PROD101"/>
    <s v="Samsung Galaxy S23"/>
    <x v="0"/>
    <x v="0"/>
    <n v="899"/>
    <s v="ORD10935"/>
    <x v="67"/>
    <s v="Returned"/>
    <x v="0"/>
    <x v="1"/>
    <x v="3"/>
    <s v="REV20935"/>
    <x v="437"/>
  </r>
  <r>
    <s v="CUST3122"/>
    <s v="Kathleen"/>
    <s v="Conner"/>
    <x v="1"/>
    <s v="Adults"/>
    <d v="2023-10-28T00:00:00"/>
    <x v="3"/>
    <s v="PROD111"/>
    <s v="Lego Star Wars Set"/>
    <x v="2"/>
    <x v="4"/>
    <n v="59"/>
    <s v="ORD10936"/>
    <x v="8"/>
    <s v="Pending"/>
    <x v="1"/>
    <x v="0"/>
    <x v="1"/>
    <s v="REV20936"/>
    <x v="6"/>
  </r>
  <r>
    <s v="CUST5422"/>
    <s v="Amy"/>
    <s v="Gillespie"/>
    <x v="2"/>
    <s v="Adults"/>
    <d v="2021-08-30T00:00:00"/>
    <x v="2"/>
    <s v="PROD109"/>
    <s v="Kindle Paperwhite"/>
    <x v="5"/>
    <x v="0"/>
    <n v="129"/>
    <s v="ORD10937"/>
    <x v="223"/>
    <s v="Delivered"/>
    <x v="0"/>
    <x v="1"/>
    <x v="3"/>
    <s v="REV20937"/>
    <x v="588"/>
  </r>
  <r>
    <s v="CUST1473"/>
    <s v="Kristine"/>
    <s v="Rogers"/>
    <x v="2"/>
    <s v="Senior"/>
    <d v="2023-07-18T00:00:00"/>
    <x v="4"/>
    <s v="PROD100"/>
    <s v="iPhone 14"/>
    <x v="0"/>
    <x v="2"/>
    <n v="999"/>
    <s v="ORD10938"/>
    <x v="643"/>
    <s v="Cancelled"/>
    <x v="0"/>
    <x v="0"/>
    <x v="4"/>
    <s v="REV20938"/>
    <x v="156"/>
  </r>
  <r>
    <s v="CUST2596"/>
    <s v="Edgar"/>
    <s v="Hanson"/>
    <x v="2"/>
    <s v="Senior"/>
    <d v="2021-06-24T00:00:00"/>
    <x v="3"/>
    <s v="PROD104"/>
    <s v="Nike Air Max"/>
    <x v="1"/>
    <x v="4"/>
    <n v="120"/>
    <s v="ORD10939"/>
    <x v="644"/>
    <s v="Pending"/>
    <x v="1"/>
    <x v="1"/>
    <x v="1"/>
    <s v="REV20939"/>
    <x v="637"/>
  </r>
  <r>
    <s v="CUST2324"/>
    <s v="Angela"/>
    <s v="Hamilton"/>
    <x v="0"/>
    <s v="Teenagers"/>
    <d v="2021-03-15T00:00:00"/>
    <x v="8"/>
    <s v="PROD104"/>
    <s v="Nike Air Max"/>
    <x v="1"/>
    <x v="3"/>
    <n v="120"/>
    <s v="ORD10940"/>
    <x v="69"/>
    <s v="Returned"/>
    <x v="0"/>
    <x v="2"/>
    <x v="4"/>
    <s v="REV20940"/>
    <x v="638"/>
  </r>
  <r>
    <s v="CUST1040"/>
    <s v="Craig"/>
    <s v="Thompson"/>
    <x v="0"/>
    <s v="Adults"/>
    <d v="2024-07-10T00:00:00"/>
    <x v="0"/>
    <s v="PROD101"/>
    <s v="Samsung Galaxy S23"/>
    <x v="0"/>
    <x v="4"/>
    <n v="899"/>
    <s v="ORD10941"/>
    <x v="239"/>
    <s v="Delivered"/>
    <x v="1"/>
    <x v="0"/>
    <x v="3"/>
    <s v="REV20941"/>
    <x v="99"/>
  </r>
  <r>
    <s v="CUST4580"/>
    <s v="Dylan"/>
    <s v="Hoffman"/>
    <x v="2"/>
    <s v="Senior"/>
    <d v="2024-08-18T00:00:00"/>
    <x v="2"/>
    <s v="PROD112"/>
    <s v="Barbie Dreamhouse"/>
    <x v="2"/>
    <x v="2"/>
    <n v="199"/>
    <s v="ORD10942"/>
    <x v="645"/>
    <s v="Returned"/>
    <x v="0"/>
    <x v="1"/>
    <x v="3"/>
    <s v="REV20942"/>
    <x v="639"/>
  </r>
  <r>
    <s v="CUST2596"/>
    <s v="Edgar"/>
    <s v="Hanson"/>
    <x v="2"/>
    <s v="Senior"/>
    <d v="2021-06-24T00:00:00"/>
    <x v="3"/>
    <s v="PROD104"/>
    <s v="Nike Air Max"/>
    <x v="1"/>
    <x v="2"/>
    <n v="120"/>
    <s v="ORD10943"/>
    <x v="218"/>
    <s v="Cancelled"/>
    <x v="0"/>
    <x v="2"/>
    <x v="2"/>
    <s v="REV20943"/>
    <x v="640"/>
  </r>
  <r>
    <s v="CUST2656"/>
    <s v="Colin"/>
    <s v="Pham"/>
    <x v="2"/>
    <s v="Adults"/>
    <d v="2022-07-23T00:00:00"/>
    <x v="0"/>
    <s v="PROD104"/>
    <s v="Nike Air Max"/>
    <x v="1"/>
    <x v="1"/>
    <n v="120"/>
    <s v="ORD10944"/>
    <x v="351"/>
    <s v="Delivered"/>
    <x v="1"/>
    <x v="3"/>
    <x v="2"/>
    <s v="REV20944"/>
    <x v="641"/>
  </r>
  <r>
    <s v="CUST3471"/>
    <s v="Alejandro"/>
    <s v="Holloway"/>
    <x v="2"/>
    <s v="Teenagers"/>
    <d v="2023-07-18T00:00:00"/>
    <x v="1"/>
    <s v="PROD101"/>
    <s v="Samsung Galaxy S23"/>
    <x v="0"/>
    <x v="0"/>
    <n v="899"/>
    <s v="ORD10945"/>
    <x v="332"/>
    <s v="Delivered"/>
    <x v="0"/>
    <x v="0"/>
    <x v="4"/>
    <s v="REV20945"/>
    <x v="77"/>
  </r>
  <r>
    <s v="CUST5491"/>
    <s v="Wendy"/>
    <s v="Young"/>
    <x v="0"/>
    <s v="Senior"/>
    <d v="2022-06-26T00:00:00"/>
    <x v="1"/>
    <s v="PROD104"/>
    <s v="Nike Air Max"/>
    <x v="1"/>
    <x v="3"/>
    <n v="120"/>
    <s v="ORD10946"/>
    <x v="20"/>
    <s v="Returned"/>
    <x v="1"/>
    <x v="1"/>
    <x v="2"/>
    <s v="REV20946"/>
    <x v="642"/>
  </r>
  <r>
    <s v="CUST4909"/>
    <s v="Larry"/>
    <s v="Murphy"/>
    <x v="0"/>
    <s v="Senior"/>
    <d v="2022-10-07T00:00:00"/>
    <x v="6"/>
    <s v="PROD103"/>
    <s v="Levi's Jeans"/>
    <x v="1"/>
    <x v="4"/>
    <n v="59"/>
    <s v="ORD10947"/>
    <x v="426"/>
    <s v="Cancelled"/>
    <x v="2"/>
    <x v="2"/>
    <x v="2"/>
    <s v="REV20947"/>
    <x v="126"/>
  </r>
  <r>
    <s v="CUST5548"/>
    <s v="Tamara"/>
    <s v="Turner"/>
    <x v="0"/>
    <s v="Adults"/>
    <d v="2025-01-08T00:00:00"/>
    <x v="2"/>
    <s v="PROD106"/>
    <s v="Instant Pot"/>
    <x v="3"/>
    <x v="0"/>
    <n v="99"/>
    <s v="ORD10948"/>
    <x v="646"/>
    <s v="Returned"/>
    <x v="1"/>
    <x v="3"/>
    <x v="0"/>
    <s v="REV20948"/>
    <x v="643"/>
  </r>
  <r>
    <s v="CUST4995"/>
    <s v="Madison"/>
    <s v="Hubbard"/>
    <x v="0"/>
    <s v="Teenagers"/>
    <d v="2023-10-31T00:00:00"/>
    <x v="8"/>
    <s v="PROD101"/>
    <s v="Samsung Galaxy S23"/>
    <x v="0"/>
    <x v="0"/>
    <n v="899"/>
    <s v="ORD10949"/>
    <x v="262"/>
    <s v="Delivered"/>
    <x v="2"/>
    <x v="0"/>
    <x v="1"/>
    <s v="REV20949"/>
    <x v="527"/>
  </r>
  <r>
    <s v="CUST1957"/>
    <s v="Timothy"/>
    <s v="Alexander"/>
    <x v="0"/>
    <s v="Senior"/>
    <d v="2024-01-29T00:00:00"/>
    <x v="1"/>
    <s v="PROD112"/>
    <s v="Barbie Dreamhouse"/>
    <x v="2"/>
    <x v="3"/>
    <n v="199"/>
    <s v="ORD10950"/>
    <x v="181"/>
    <s v="Shipped"/>
    <x v="2"/>
    <x v="2"/>
    <x v="1"/>
    <s v="REV20950"/>
    <x v="37"/>
  </r>
  <r>
    <s v="CUST4186"/>
    <s v="Hannah"/>
    <s v="James"/>
    <x v="0"/>
    <s v="Senior"/>
    <d v="2025-06-29T00:00:00"/>
    <x v="3"/>
    <s v="PROD102"/>
    <s v="Sony Headphones"/>
    <x v="0"/>
    <x v="4"/>
    <n v="199"/>
    <s v="ORD10951"/>
    <x v="647"/>
    <s v="Shipped"/>
    <x v="0"/>
    <x v="0"/>
    <x v="3"/>
    <s v="REV20951"/>
    <x v="644"/>
  </r>
  <r>
    <s v="CUST1532"/>
    <s v="Margaret"/>
    <s v="Bell"/>
    <x v="2"/>
    <s v="Teenagers"/>
    <d v="2025-03-22T00:00:00"/>
    <x v="1"/>
    <s v="PROD113"/>
    <s v="Wilson Tennis Racket"/>
    <x v="4"/>
    <x v="2"/>
    <n v="149"/>
    <s v="ORD10952"/>
    <x v="648"/>
    <s v="Pending"/>
    <x v="1"/>
    <x v="3"/>
    <x v="0"/>
    <s v="REV20952"/>
    <x v="645"/>
  </r>
  <r>
    <s v="CUST5948"/>
    <s v="Joel"/>
    <s v="Mckenzie"/>
    <x v="2"/>
    <s v="Adults"/>
    <d v="2025-04-07T00:00:00"/>
    <x v="7"/>
    <s v="PROD108"/>
    <s v="Fitbit Versa 3"/>
    <x v="0"/>
    <x v="1"/>
    <n v="229"/>
    <s v="ORD10953"/>
    <x v="649"/>
    <s v="Pending"/>
    <x v="2"/>
    <x v="1"/>
    <x v="0"/>
    <s v="REV20953"/>
    <x v="646"/>
  </r>
  <r>
    <s v="CUST3970"/>
    <s v="Richard"/>
    <s v="Miller"/>
    <x v="1"/>
    <s v="Adults"/>
    <d v="2021-08-14T00:00:00"/>
    <x v="0"/>
    <s v="PROD100"/>
    <s v="iPhone 14"/>
    <x v="0"/>
    <x v="2"/>
    <n v="999"/>
    <s v="ORD10954"/>
    <x v="650"/>
    <s v="Delivered"/>
    <x v="1"/>
    <x v="1"/>
    <x v="1"/>
    <s v="REV20954"/>
    <x v="647"/>
  </r>
  <r>
    <s v="CUST5736"/>
    <s v="Jasmine"/>
    <s v="Buckley"/>
    <x v="1"/>
    <s v="Senior"/>
    <d v="2024-10-31T00:00:00"/>
    <x v="0"/>
    <s v="PROD110"/>
    <s v="Harry Potter Box Set"/>
    <x v="5"/>
    <x v="4"/>
    <n v="80"/>
    <s v="ORD10955"/>
    <x v="299"/>
    <s v="Shipped"/>
    <x v="1"/>
    <x v="3"/>
    <x v="2"/>
    <s v="REV20955"/>
    <x v="648"/>
  </r>
  <r>
    <s v="CUST4261"/>
    <s v="Kristy"/>
    <s v="Torres"/>
    <x v="0"/>
    <s v="Teenagers"/>
    <d v="2020-10-06T00:00:00"/>
    <x v="2"/>
    <s v="PROD113"/>
    <s v="Wilson Tennis Racket"/>
    <x v="4"/>
    <x v="4"/>
    <n v="149"/>
    <s v="ORD10956"/>
    <x v="651"/>
    <s v="Returned"/>
    <x v="2"/>
    <x v="2"/>
    <x v="4"/>
    <s v="REV20956"/>
    <x v="649"/>
  </r>
  <r>
    <s v="CUST5128"/>
    <s v="Paula"/>
    <s v="Bradley"/>
    <x v="0"/>
    <s v="Teenagers"/>
    <d v="2024-05-20T00:00:00"/>
    <x v="7"/>
    <s v="PROD111"/>
    <s v="Lego Star Wars Set"/>
    <x v="2"/>
    <x v="4"/>
    <n v="59"/>
    <s v="ORD10957"/>
    <x v="385"/>
    <s v="Pending"/>
    <x v="2"/>
    <x v="4"/>
    <x v="0"/>
    <s v="REV20957"/>
    <x v="636"/>
  </r>
  <r>
    <s v="CUST2050"/>
    <s v="Shawn"/>
    <s v="Cobb"/>
    <x v="0"/>
    <s v="Adults"/>
    <d v="2023-07-15T00:00:00"/>
    <x v="4"/>
    <s v="PROD113"/>
    <s v="Wilson Tennis Racket"/>
    <x v="4"/>
    <x v="4"/>
    <n v="149"/>
    <s v="ORD10958"/>
    <x v="612"/>
    <s v="Cancelled"/>
    <x v="0"/>
    <x v="3"/>
    <x v="1"/>
    <s v="REV20958"/>
    <x v="530"/>
  </r>
  <r>
    <s v="CUST1400"/>
    <s v="Dawn"/>
    <s v="Moss"/>
    <x v="1"/>
    <s v="Senior"/>
    <d v="2025-01-26T00:00:00"/>
    <x v="4"/>
    <s v="PROD113"/>
    <s v="Wilson Tennis Racket"/>
    <x v="4"/>
    <x v="1"/>
    <n v="149"/>
    <s v="ORD10959"/>
    <x v="652"/>
    <s v="Cancelled"/>
    <x v="1"/>
    <x v="3"/>
    <x v="4"/>
    <s v="REV20959"/>
    <x v="650"/>
  </r>
  <r>
    <s v="CUST4885"/>
    <s v="Kim"/>
    <s v="Sanchez"/>
    <x v="0"/>
    <s v="Senior"/>
    <d v="2025-08-14T00:00:00"/>
    <x v="6"/>
    <s v="PROD103"/>
    <s v="Levi's Jeans"/>
    <x v="1"/>
    <x v="4"/>
    <n v="59"/>
    <s v="ORD10960"/>
    <x v="496"/>
    <s v="Cancelled"/>
    <x v="2"/>
    <x v="0"/>
    <x v="4"/>
    <s v="REV20960"/>
    <x v="651"/>
  </r>
  <r>
    <s v="CUST3946"/>
    <s v="Kathleen"/>
    <s v="Powell"/>
    <x v="1"/>
    <s v="Senior"/>
    <d v="2025-03-07T00:00:00"/>
    <x v="4"/>
    <s v="PROD109"/>
    <s v="Kindle Paperwhite"/>
    <x v="5"/>
    <x v="2"/>
    <n v="129"/>
    <s v="ORD10961"/>
    <x v="330"/>
    <s v="Shipped"/>
    <x v="1"/>
    <x v="1"/>
    <x v="2"/>
    <s v="REV20961"/>
    <x v="652"/>
  </r>
  <r>
    <s v="CUST5180"/>
    <s v="Justin"/>
    <s v="Hicks"/>
    <x v="1"/>
    <s v="Teenagers"/>
    <d v="2023-03-23T00:00:00"/>
    <x v="4"/>
    <s v="PROD105"/>
    <s v="Adidas Running Shoes"/>
    <x v="1"/>
    <x v="0"/>
    <n v="110"/>
    <s v="ORD10962"/>
    <x v="263"/>
    <s v="Cancelled"/>
    <x v="2"/>
    <x v="1"/>
    <x v="3"/>
    <s v="REV20962"/>
    <x v="647"/>
  </r>
  <r>
    <s v="CUST1608"/>
    <s v="Jeffrey"/>
    <s v="Freeman"/>
    <x v="2"/>
    <s v="Teenagers"/>
    <d v="2021-01-28T00:00:00"/>
    <x v="8"/>
    <s v="PROD101"/>
    <s v="Samsung Galaxy S23"/>
    <x v="0"/>
    <x v="3"/>
    <n v="899"/>
    <s v="ORD10963"/>
    <x v="39"/>
    <s v="Delivered"/>
    <x v="2"/>
    <x v="3"/>
    <x v="0"/>
    <s v="REV20963"/>
    <x v="653"/>
  </r>
  <r>
    <s v="CUST2923"/>
    <s v="Martha"/>
    <s v="Brown"/>
    <x v="2"/>
    <s v="Adults"/>
    <d v="2025-06-28T00:00:00"/>
    <x v="3"/>
    <s v="PROD108"/>
    <s v="Fitbit Versa 3"/>
    <x v="0"/>
    <x v="4"/>
    <n v="229"/>
    <s v="ORD10964"/>
    <x v="653"/>
    <s v="Shipped"/>
    <x v="0"/>
    <x v="2"/>
    <x v="1"/>
    <s v="REV20964"/>
    <x v="323"/>
  </r>
  <r>
    <s v="CUST5043"/>
    <s v="Eddie"/>
    <s v="Cruz"/>
    <x v="1"/>
    <s v="Adults"/>
    <d v="2025-05-18T00:00:00"/>
    <x v="4"/>
    <s v="PROD104"/>
    <s v="Nike Air Max"/>
    <x v="1"/>
    <x v="4"/>
    <n v="120"/>
    <s v="ORD10965"/>
    <x v="654"/>
    <s v="Shipped"/>
    <x v="0"/>
    <x v="3"/>
    <x v="2"/>
    <s v="REV20965"/>
    <x v="654"/>
  </r>
  <r>
    <s v="CUST1108"/>
    <s v="Audrey"/>
    <s v="Nguyen"/>
    <x v="0"/>
    <s v="Senior"/>
    <d v="2025-05-01T00:00:00"/>
    <x v="5"/>
    <s v="PROD108"/>
    <s v="Fitbit Versa 3"/>
    <x v="0"/>
    <x v="4"/>
    <n v="229"/>
    <s v="ORD10966"/>
    <x v="655"/>
    <s v="Shipped"/>
    <x v="1"/>
    <x v="2"/>
    <x v="3"/>
    <s v="REV20966"/>
    <x v="283"/>
  </r>
  <r>
    <s v="CUST2715"/>
    <s v="Amanda"/>
    <s v="Stephens"/>
    <x v="2"/>
    <s v="Teenagers"/>
    <d v="2021-03-08T00:00:00"/>
    <x v="8"/>
    <s v="PROD107"/>
    <s v="Dyson Vacuum"/>
    <x v="3"/>
    <x v="3"/>
    <n v="399"/>
    <s v="ORD10967"/>
    <x v="656"/>
    <s v="Returned"/>
    <x v="0"/>
    <x v="2"/>
    <x v="3"/>
    <s v="REV20967"/>
    <x v="655"/>
  </r>
  <r>
    <s v="CUST1439"/>
    <s v="Kimberly"/>
    <s v="Vargas"/>
    <x v="2"/>
    <s v="Adults"/>
    <d v="2021-06-26T00:00:00"/>
    <x v="6"/>
    <s v="PROD102"/>
    <s v="Sony Headphones"/>
    <x v="0"/>
    <x v="2"/>
    <n v="199"/>
    <s v="ORD10968"/>
    <x v="657"/>
    <s v="Shipped"/>
    <x v="2"/>
    <x v="4"/>
    <x v="4"/>
    <s v="REV20968"/>
    <x v="474"/>
  </r>
  <r>
    <s v="CUST4728"/>
    <s v="Samuel"/>
    <s v="Martinez"/>
    <x v="2"/>
    <s v="Adults"/>
    <d v="2020-11-13T00:00:00"/>
    <x v="2"/>
    <s v="PROD113"/>
    <s v="Wilson Tennis Racket"/>
    <x v="4"/>
    <x v="0"/>
    <n v="149"/>
    <s v="ORD10969"/>
    <x v="658"/>
    <s v="Shipped"/>
    <x v="1"/>
    <x v="0"/>
    <x v="2"/>
    <s v="REV20969"/>
    <x v="388"/>
  </r>
  <r>
    <s v="CUST4857"/>
    <s v="John"/>
    <s v="Flores"/>
    <x v="0"/>
    <s v="Senior"/>
    <d v="2023-05-24T00:00:00"/>
    <x v="0"/>
    <s v="PROD101"/>
    <s v="Samsung Galaxy S23"/>
    <x v="0"/>
    <x v="1"/>
    <n v="899"/>
    <s v="ORD10970"/>
    <x v="467"/>
    <s v="Pending"/>
    <x v="0"/>
    <x v="2"/>
    <x v="1"/>
    <s v="REV20970"/>
    <x v="656"/>
  </r>
  <r>
    <s v="CUST5982"/>
    <s v="Philip"/>
    <s v="White"/>
    <x v="0"/>
    <s v="Adults"/>
    <d v="2023-09-11T00:00:00"/>
    <x v="1"/>
    <s v="PROD110"/>
    <s v="Harry Potter Box Set"/>
    <x v="5"/>
    <x v="1"/>
    <n v="80"/>
    <s v="ORD10971"/>
    <x v="659"/>
    <s v="Delivered"/>
    <x v="1"/>
    <x v="1"/>
    <x v="0"/>
    <s v="REV20971"/>
    <x v="261"/>
  </r>
  <r>
    <s v="CUST5979"/>
    <s v="Briana"/>
    <s v="Lewis"/>
    <x v="2"/>
    <s v="Teenagers"/>
    <d v="2024-02-24T00:00:00"/>
    <x v="8"/>
    <s v="PROD102"/>
    <s v="Sony Headphones"/>
    <x v="0"/>
    <x v="0"/>
    <n v="199"/>
    <s v="ORD10972"/>
    <x v="530"/>
    <s v="Cancelled"/>
    <x v="0"/>
    <x v="4"/>
    <x v="1"/>
    <s v="REV20972"/>
    <x v="657"/>
  </r>
  <r>
    <s v="CUST3660"/>
    <s v="Christina"/>
    <s v="Christensen"/>
    <x v="1"/>
    <s v="Adults"/>
    <d v="2024-06-25T00:00:00"/>
    <x v="8"/>
    <s v="PROD110"/>
    <s v="Harry Potter Box Set"/>
    <x v="5"/>
    <x v="1"/>
    <n v="80"/>
    <s v="ORD10973"/>
    <x v="660"/>
    <s v="Pending"/>
    <x v="2"/>
    <x v="0"/>
    <x v="2"/>
    <s v="REV20973"/>
    <x v="70"/>
  </r>
  <r>
    <s v="CUST3873"/>
    <s v="Katherine"/>
    <s v="Soto"/>
    <x v="1"/>
    <s v="Teenagers"/>
    <d v="2025-02-25T00:00:00"/>
    <x v="2"/>
    <s v="PROD103"/>
    <s v="Levi's Jeans"/>
    <x v="1"/>
    <x v="4"/>
    <n v="59"/>
    <s v="ORD10974"/>
    <x v="26"/>
    <s v="Pending"/>
    <x v="2"/>
    <x v="4"/>
    <x v="4"/>
    <s v="REV20974"/>
    <x v="490"/>
  </r>
  <r>
    <s v="CUST1117"/>
    <s v="Adrian"/>
    <s v="Payne"/>
    <x v="1"/>
    <s v="Teenagers"/>
    <d v="2023-04-02T00:00:00"/>
    <x v="8"/>
    <s v="PROD108"/>
    <s v="Fitbit Versa 3"/>
    <x v="0"/>
    <x v="1"/>
    <n v="229"/>
    <s v="ORD10975"/>
    <x v="661"/>
    <s v="Returned"/>
    <x v="0"/>
    <x v="1"/>
    <x v="0"/>
    <s v="REV20975"/>
    <x v="466"/>
  </r>
  <r>
    <s v="CUST1209"/>
    <s v="Jeffrey"/>
    <s v="Hicks"/>
    <x v="0"/>
    <s v="Teenagers"/>
    <d v="2022-12-07T00:00:00"/>
    <x v="2"/>
    <s v="PROD113"/>
    <s v="Wilson Tennis Racket"/>
    <x v="4"/>
    <x v="4"/>
    <n v="149"/>
    <s v="ORD10976"/>
    <x v="631"/>
    <s v="Delivered"/>
    <x v="2"/>
    <x v="0"/>
    <x v="1"/>
    <s v="REV20976"/>
    <x v="658"/>
  </r>
  <r>
    <s v="CUST2974"/>
    <s v="Kevin"/>
    <s v="Duran"/>
    <x v="0"/>
    <s v="Senior"/>
    <d v="2025-03-25T00:00:00"/>
    <x v="1"/>
    <s v="PROD107"/>
    <s v="Dyson Vacuum"/>
    <x v="3"/>
    <x v="3"/>
    <n v="399"/>
    <s v="ORD10977"/>
    <x v="599"/>
    <s v="Returned"/>
    <x v="1"/>
    <x v="2"/>
    <x v="2"/>
    <s v="REV20977"/>
    <x v="154"/>
  </r>
  <r>
    <s v="CUST1400"/>
    <s v="Dawn"/>
    <s v="Moss"/>
    <x v="1"/>
    <s v="Senior"/>
    <d v="2025-01-26T00:00:00"/>
    <x v="4"/>
    <s v="PROD100"/>
    <s v="iPhone 14"/>
    <x v="0"/>
    <x v="3"/>
    <n v="999"/>
    <s v="ORD10978"/>
    <x v="360"/>
    <s v="Delivered"/>
    <x v="2"/>
    <x v="0"/>
    <x v="1"/>
    <s v="REV20978"/>
    <x v="187"/>
  </r>
  <r>
    <s v="CUST4931"/>
    <s v="Joe"/>
    <s v="Robinson"/>
    <x v="1"/>
    <s v="Adults"/>
    <d v="2023-10-04T00:00:00"/>
    <x v="2"/>
    <s v="PROD112"/>
    <s v="Barbie Dreamhouse"/>
    <x v="2"/>
    <x v="1"/>
    <n v="199"/>
    <s v="ORD10979"/>
    <x v="205"/>
    <s v="Delivered"/>
    <x v="0"/>
    <x v="1"/>
    <x v="0"/>
    <s v="REV20979"/>
    <x v="538"/>
  </r>
  <r>
    <s v="CUST2133"/>
    <s v="Morgan"/>
    <s v="Zamora"/>
    <x v="1"/>
    <s v="Teenagers"/>
    <d v="2025-07-21T00:00:00"/>
    <x v="1"/>
    <s v="PROD114"/>
    <s v="Yoga Mat"/>
    <x v="4"/>
    <x v="1"/>
    <n v="25"/>
    <s v="ORD10980"/>
    <x v="662"/>
    <s v="Delivered"/>
    <x v="1"/>
    <x v="4"/>
    <x v="2"/>
    <s v="REV20980"/>
    <x v="659"/>
  </r>
  <r>
    <s v="CUST1543"/>
    <s v="Marisa"/>
    <s v="Robinson"/>
    <x v="2"/>
    <s v="Senior"/>
    <d v="2024-01-13T00:00:00"/>
    <x v="9"/>
    <s v="PROD105"/>
    <s v="Adidas Running Shoes"/>
    <x v="1"/>
    <x v="4"/>
    <n v="110"/>
    <s v="ORD10981"/>
    <x v="663"/>
    <s v="Pending"/>
    <x v="0"/>
    <x v="4"/>
    <x v="2"/>
    <s v="REV20981"/>
    <x v="118"/>
  </r>
  <r>
    <s v="CUST1165"/>
    <s v="Lisa"/>
    <s v="Smith"/>
    <x v="1"/>
    <s v="Senior"/>
    <d v="2025-04-04T00:00:00"/>
    <x v="5"/>
    <s v="PROD101"/>
    <s v="Samsung Galaxy S23"/>
    <x v="0"/>
    <x v="4"/>
    <n v="899"/>
    <s v="ORD10982"/>
    <x v="393"/>
    <s v="Pending"/>
    <x v="2"/>
    <x v="2"/>
    <x v="3"/>
    <s v="REV20982"/>
    <x v="638"/>
  </r>
  <r>
    <s v="CUST2341"/>
    <s v="Sydney"/>
    <s v="Richardson"/>
    <x v="0"/>
    <s v="Adults"/>
    <d v="2021-07-20T00:00:00"/>
    <x v="3"/>
    <s v="PROD100"/>
    <s v="iPhone 14"/>
    <x v="0"/>
    <x v="4"/>
    <n v="999"/>
    <s v="ORD10983"/>
    <x v="664"/>
    <s v="Shipped"/>
    <x v="2"/>
    <x v="3"/>
    <x v="3"/>
    <s v="REV20983"/>
    <x v="660"/>
  </r>
  <r>
    <s v="CUST4121"/>
    <s v="Kathleen"/>
    <s v="Fletcher"/>
    <x v="1"/>
    <s v="Teenagers"/>
    <d v="2021-10-24T00:00:00"/>
    <x v="5"/>
    <s v="PROD113"/>
    <s v="Wilson Tennis Racket"/>
    <x v="4"/>
    <x v="3"/>
    <n v="149"/>
    <s v="ORD10984"/>
    <x v="514"/>
    <s v="Delivered"/>
    <x v="0"/>
    <x v="4"/>
    <x v="4"/>
    <s v="REV20984"/>
    <x v="549"/>
  </r>
  <r>
    <s v="CUST3926"/>
    <s v="Elizabeth"/>
    <s v="Russo"/>
    <x v="1"/>
    <s v="Teenagers"/>
    <d v="2024-02-13T00:00:00"/>
    <x v="3"/>
    <s v="PROD103"/>
    <s v="Levi's Jeans"/>
    <x v="1"/>
    <x v="4"/>
    <n v="59"/>
    <s v="ORD10985"/>
    <x v="522"/>
    <s v="Cancelled"/>
    <x v="1"/>
    <x v="1"/>
    <x v="4"/>
    <s v="REV20985"/>
    <x v="499"/>
  </r>
  <r>
    <s v="CUST5739"/>
    <s v="Patrick"/>
    <s v="Williams"/>
    <x v="2"/>
    <s v="Teenagers"/>
    <d v="2022-12-04T00:00:00"/>
    <x v="6"/>
    <s v="PROD102"/>
    <s v="Sony Headphones"/>
    <x v="0"/>
    <x v="4"/>
    <n v="199"/>
    <s v="ORD10986"/>
    <x v="457"/>
    <s v="Delivered"/>
    <x v="0"/>
    <x v="2"/>
    <x v="3"/>
    <s v="REV20986"/>
    <x v="59"/>
  </r>
  <r>
    <s v="CUST4507"/>
    <s v="John"/>
    <s v="Long"/>
    <x v="0"/>
    <s v="Adults"/>
    <d v="2023-07-17T00:00:00"/>
    <x v="4"/>
    <s v="PROD112"/>
    <s v="Barbie Dreamhouse"/>
    <x v="2"/>
    <x v="1"/>
    <n v="199"/>
    <s v="ORD10987"/>
    <x v="665"/>
    <s v="Shipped"/>
    <x v="0"/>
    <x v="1"/>
    <x v="0"/>
    <s v="REV20987"/>
    <x v="661"/>
  </r>
  <r>
    <s v="CUST5821"/>
    <s v="Shawn"/>
    <s v="Ortega"/>
    <x v="2"/>
    <s v="Adults"/>
    <d v="2024-02-26T00:00:00"/>
    <x v="5"/>
    <s v="PROD105"/>
    <s v="Adidas Running Shoes"/>
    <x v="1"/>
    <x v="0"/>
    <n v="110"/>
    <s v="ORD10988"/>
    <x v="512"/>
    <s v="Pending"/>
    <x v="0"/>
    <x v="4"/>
    <x v="0"/>
    <s v="REV20988"/>
    <x v="432"/>
  </r>
  <r>
    <s v="CUST4445"/>
    <s v="Amber"/>
    <s v="Curtis"/>
    <x v="2"/>
    <s v="Teenagers"/>
    <d v="2024-09-25T00:00:00"/>
    <x v="2"/>
    <s v="PROD107"/>
    <s v="Dyson Vacuum"/>
    <x v="3"/>
    <x v="3"/>
    <n v="399"/>
    <s v="ORD10989"/>
    <x v="98"/>
    <s v="Pending"/>
    <x v="0"/>
    <x v="2"/>
    <x v="0"/>
    <s v="REV20989"/>
    <x v="180"/>
  </r>
  <r>
    <s v="CUST4041"/>
    <s v="Bryan"/>
    <s v="Lin"/>
    <x v="2"/>
    <s v="Senior"/>
    <d v="2020-11-21T00:00:00"/>
    <x v="6"/>
    <s v="PROD105"/>
    <s v="Adidas Running Shoes"/>
    <x v="1"/>
    <x v="4"/>
    <n v="110"/>
    <s v="ORD10990"/>
    <x v="136"/>
    <s v="Delivered"/>
    <x v="1"/>
    <x v="1"/>
    <x v="2"/>
    <s v="REV20990"/>
    <x v="662"/>
  </r>
  <r>
    <s v="CUST4091"/>
    <s v="John"/>
    <s v="Giles"/>
    <x v="1"/>
    <s v="Senior"/>
    <d v="2023-01-02T00:00:00"/>
    <x v="5"/>
    <s v="PROD113"/>
    <s v="Wilson Tennis Racket"/>
    <x v="4"/>
    <x v="3"/>
    <n v="149"/>
    <s v="ORD10991"/>
    <x v="576"/>
    <s v="Returned"/>
    <x v="1"/>
    <x v="4"/>
    <x v="2"/>
    <s v="REV20991"/>
    <x v="663"/>
  </r>
  <r>
    <s v="CUST4905"/>
    <s v="Betty"/>
    <s v="Thornton"/>
    <x v="2"/>
    <s v="Adults"/>
    <d v="2025-07-15T00:00:00"/>
    <x v="0"/>
    <s v="PROD108"/>
    <s v="Fitbit Versa 3"/>
    <x v="0"/>
    <x v="2"/>
    <n v="229"/>
    <s v="ORD10992"/>
    <x v="666"/>
    <s v="Pending"/>
    <x v="2"/>
    <x v="0"/>
    <x v="4"/>
    <s v="REV20992"/>
    <x v="656"/>
  </r>
  <r>
    <s v="CUST4284"/>
    <s v="Thomas"/>
    <s v="Mccullough"/>
    <x v="2"/>
    <s v="Teenagers"/>
    <d v="2023-10-04T00:00:00"/>
    <x v="2"/>
    <s v="PROD113"/>
    <s v="Wilson Tennis Racket"/>
    <x v="4"/>
    <x v="1"/>
    <n v="149"/>
    <s v="ORD10993"/>
    <x v="667"/>
    <s v="Cancelled"/>
    <x v="1"/>
    <x v="0"/>
    <x v="3"/>
    <s v="REV20993"/>
    <x v="664"/>
  </r>
  <r>
    <s v="CUST4052"/>
    <s v="Emily"/>
    <s v="Hughes"/>
    <x v="2"/>
    <s v="Senior"/>
    <d v="2023-06-06T00:00:00"/>
    <x v="5"/>
    <s v="PROD111"/>
    <s v="Lego Star Wars Set"/>
    <x v="2"/>
    <x v="0"/>
    <n v="59"/>
    <s v="ORD10994"/>
    <x v="584"/>
    <s v="Delivered"/>
    <x v="0"/>
    <x v="3"/>
    <x v="3"/>
    <s v="REV20994"/>
    <x v="665"/>
  </r>
  <r>
    <s v="CUST2033"/>
    <s v="Marilyn"/>
    <s v="White"/>
    <x v="2"/>
    <s v="Adults"/>
    <d v="2022-09-07T00:00:00"/>
    <x v="6"/>
    <s v="PROD107"/>
    <s v="Dyson Vacuum"/>
    <x v="3"/>
    <x v="3"/>
    <n v="399"/>
    <s v="ORD10995"/>
    <x v="668"/>
    <s v="Pending"/>
    <x v="0"/>
    <x v="1"/>
    <x v="3"/>
    <s v="REV20995"/>
    <x v="375"/>
  </r>
  <r>
    <s v="CUST2812"/>
    <s v="James"/>
    <s v="Herring"/>
    <x v="1"/>
    <s v="Senior"/>
    <d v="2022-12-15T00:00:00"/>
    <x v="4"/>
    <s v="PROD113"/>
    <s v="Wilson Tennis Racket"/>
    <x v="4"/>
    <x v="1"/>
    <n v="149"/>
    <s v="ORD10996"/>
    <x v="263"/>
    <s v="Cancelled"/>
    <x v="2"/>
    <x v="4"/>
    <x v="2"/>
    <s v="REV20996"/>
    <x v="131"/>
  </r>
  <r>
    <s v="CUST2694"/>
    <s v="Roberto"/>
    <s v="Savage"/>
    <x v="2"/>
    <s v="Adults"/>
    <d v="2023-12-14T00:00:00"/>
    <x v="5"/>
    <s v="PROD113"/>
    <s v="Wilson Tennis Racket"/>
    <x v="4"/>
    <x v="2"/>
    <n v="149"/>
    <s v="ORD10997"/>
    <x v="344"/>
    <s v="Returned"/>
    <x v="0"/>
    <x v="4"/>
    <x v="2"/>
    <s v="REV20997"/>
    <x v="666"/>
  </r>
  <r>
    <s v="CUST2413"/>
    <s v="Melissa"/>
    <s v="Jennings"/>
    <x v="2"/>
    <s v="Senior"/>
    <d v="2023-02-03T00:00:00"/>
    <x v="1"/>
    <s v="PROD111"/>
    <s v="Lego Star Wars Set"/>
    <x v="2"/>
    <x v="0"/>
    <n v="59"/>
    <s v="ORD10998"/>
    <x v="669"/>
    <s v="Returned"/>
    <x v="0"/>
    <x v="3"/>
    <x v="0"/>
    <s v="REV20998"/>
    <x v="410"/>
  </r>
  <r>
    <s v="CUST1215"/>
    <s v="Rodney"/>
    <s v="Foster"/>
    <x v="0"/>
    <s v="Adults"/>
    <d v="2025-05-15T00:00:00"/>
    <x v="9"/>
    <s v="PROD103"/>
    <s v="Levi's Jeans"/>
    <x v="1"/>
    <x v="0"/>
    <n v="59"/>
    <s v="ORD10999"/>
    <x v="473"/>
    <s v="Shipped"/>
    <x v="2"/>
    <x v="2"/>
    <x v="4"/>
    <s v="REV20999"/>
    <x v="667"/>
  </r>
  <r>
    <s v="CUST5212"/>
    <s v="Jacqueline"/>
    <s v="Mcpherson"/>
    <x v="1"/>
    <s v="Senior"/>
    <d v="2021-08-26T00:00:00"/>
    <x v="1"/>
    <s v="PROD107"/>
    <s v="Dyson Vacuum"/>
    <x v="3"/>
    <x v="4"/>
    <n v="399"/>
    <s v="ORD11000"/>
    <x v="606"/>
    <s v="Shipped"/>
    <x v="1"/>
    <x v="0"/>
    <x v="2"/>
    <s v="REV21000"/>
    <x v="612"/>
  </r>
  <r>
    <s v="CUST4954"/>
    <s v="James"/>
    <s v="Davies"/>
    <x v="2"/>
    <s v="Teenagers"/>
    <d v="2024-05-07T00:00:00"/>
    <x v="2"/>
    <s v="PROD103"/>
    <s v="Levi's Jeans"/>
    <x v="1"/>
    <x v="0"/>
    <n v="59"/>
    <s v="ORD11001"/>
    <x v="86"/>
    <s v="Pending"/>
    <x v="1"/>
    <x v="4"/>
    <x v="1"/>
    <s v="REV21001"/>
    <x v="668"/>
  </r>
  <r>
    <s v="CUST4311"/>
    <s v="Robin"/>
    <s v="Hess"/>
    <x v="0"/>
    <s v="Senior"/>
    <d v="2024-12-18T00:00:00"/>
    <x v="3"/>
    <s v="PROD112"/>
    <s v="Barbie Dreamhouse"/>
    <x v="2"/>
    <x v="4"/>
    <n v="199"/>
    <s v="ORD11002"/>
    <x v="670"/>
    <s v="Shipped"/>
    <x v="0"/>
    <x v="3"/>
    <x v="1"/>
    <s v="REV21002"/>
    <x v="345"/>
  </r>
  <r>
    <s v="CUST2827"/>
    <s v="Tyler"/>
    <s v="Archer"/>
    <x v="2"/>
    <s v="Senior"/>
    <d v="2024-09-19T00:00:00"/>
    <x v="4"/>
    <s v="PROD105"/>
    <s v="Adidas Running Shoes"/>
    <x v="1"/>
    <x v="3"/>
    <n v="110"/>
    <s v="ORD11003"/>
    <x v="671"/>
    <s v="Delivered"/>
    <x v="1"/>
    <x v="1"/>
    <x v="1"/>
    <s v="REV21003"/>
    <x v="669"/>
  </r>
  <r>
    <s v="CUST5601"/>
    <s v="Megan"/>
    <s v="Romero"/>
    <x v="2"/>
    <s v="Teenagers"/>
    <d v="2025-07-18T00:00:00"/>
    <x v="6"/>
    <s v="PROD106"/>
    <s v="Instant Pot"/>
    <x v="3"/>
    <x v="0"/>
    <n v="99"/>
    <s v="ORD11004"/>
    <x v="672"/>
    <s v="Cancelled"/>
    <x v="1"/>
    <x v="1"/>
    <x v="3"/>
    <s v="REV21004"/>
    <x v="412"/>
  </r>
  <r>
    <s v="CUST1530"/>
    <s v="Stephanie"/>
    <s v="Clark"/>
    <x v="1"/>
    <s v="Adults"/>
    <d v="2020-10-10T00:00:00"/>
    <x v="5"/>
    <s v="PROD104"/>
    <s v="Nike Air Max"/>
    <x v="1"/>
    <x v="2"/>
    <n v="120"/>
    <s v="ORD11005"/>
    <x v="602"/>
    <s v="Cancelled"/>
    <x v="0"/>
    <x v="4"/>
    <x v="2"/>
    <s v="REV21005"/>
    <x v="148"/>
  </r>
  <r>
    <s v="CUST5804"/>
    <s v="Joshua"/>
    <s v="Munoz"/>
    <x v="2"/>
    <s v="Senior"/>
    <d v="2024-07-09T00:00:00"/>
    <x v="6"/>
    <s v="PROD106"/>
    <s v="Instant Pot"/>
    <x v="3"/>
    <x v="3"/>
    <n v="99"/>
    <s v="ORD11006"/>
    <x v="673"/>
    <s v="Cancelled"/>
    <x v="0"/>
    <x v="3"/>
    <x v="4"/>
    <s v="REV21006"/>
    <x v="670"/>
  </r>
  <r>
    <s v="CUST3087"/>
    <s v="Christine"/>
    <s v="Duncan"/>
    <x v="0"/>
    <s v="Senior"/>
    <d v="2021-04-25T00:00:00"/>
    <x v="7"/>
    <s v="PROD102"/>
    <s v="Sony Headphones"/>
    <x v="0"/>
    <x v="4"/>
    <n v="199"/>
    <s v="ORD11007"/>
    <x v="674"/>
    <s v="Pending"/>
    <x v="1"/>
    <x v="2"/>
    <x v="3"/>
    <s v="REV21007"/>
    <x v="376"/>
  </r>
  <r>
    <s v="CUST4918"/>
    <s v="Catherine"/>
    <s v="Sanders"/>
    <x v="1"/>
    <s v="Teenagers"/>
    <d v="2021-01-07T00:00:00"/>
    <x v="2"/>
    <s v="PROD104"/>
    <s v="Nike Air Max"/>
    <x v="1"/>
    <x v="3"/>
    <n v="120"/>
    <s v="ORD11008"/>
    <x v="154"/>
    <s v="Pending"/>
    <x v="1"/>
    <x v="1"/>
    <x v="2"/>
    <s v="REV21008"/>
    <x v="671"/>
  </r>
  <r>
    <s v="CUST5781"/>
    <s v="Jennifer"/>
    <s v="Chandler"/>
    <x v="1"/>
    <s v="Adults"/>
    <d v="2022-02-20T00:00:00"/>
    <x v="3"/>
    <s v="PROD102"/>
    <s v="Sony Headphones"/>
    <x v="0"/>
    <x v="2"/>
    <n v="199"/>
    <s v="ORD11009"/>
    <x v="675"/>
    <s v="Returned"/>
    <x v="1"/>
    <x v="2"/>
    <x v="0"/>
    <s v="REV21009"/>
    <x v="672"/>
  </r>
  <r>
    <s v="CUST4595"/>
    <s v="Randall"/>
    <s v="Lopez"/>
    <x v="0"/>
    <s v="Adults"/>
    <d v="2024-06-01T00:00:00"/>
    <x v="5"/>
    <s v="PROD114"/>
    <s v="Yoga Mat"/>
    <x v="4"/>
    <x v="4"/>
    <n v="25"/>
    <s v="ORD11010"/>
    <x v="676"/>
    <s v="Delivered"/>
    <x v="1"/>
    <x v="2"/>
    <x v="4"/>
    <s v="REV21010"/>
    <x v="673"/>
  </r>
  <r>
    <s v="CUST3282"/>
    <s v="Amy"/>
    <s v="Cooley"/>
    <x v="2"/>
    <s v="Teenagers"/>
    <d v="2024-11-05T00:00:00"/>
    <x v="0"/>
    <s v="PROD101"/>
    <s v="Samsung Galaxy S23"/>
    <x v="0"/>
    <x v="4"/>
    <n v="899"/>
    <s v="ORD11011"/>
    <x v="492"/>
    <s v="Pending"/>
    <x v="2"/>
    <x v="0"/>
    <x v="4"/>
    <s v="REV21011"/>
    <x v="251"/>
  </r>
  <r>
    <s v="CUST4948"/>
    <s v="Jennifer"/>
    <s v="Smith"/>
    <x v="2"/>
    <s v="Adults"/>
    <d v="2022-01-01T00:00:00"/>
    <x v="4"/>
    <s v="PROD103"/>
    <s v="Levi's Jeans"/>
    <x v="1"/>
    <x v="2"/>
    <n v="59"/>
    <s v="ORD11012"/>
    <x v="254"/>
    <s v="Shipped"/>
    <x v="0"/>
    <x v="3"/>
    <x v="3"/>
    <s v="REV21012"/>
    <x v="401"/>
  </r>
  <r>
    <s v="CUST2805"/>
    <s v="Pamela"/>
    <s v="Chambers"/>
    <x v="0"/>
    <s v="Senior"/>
    <d v="2025-02-24T00:00:00"/>
    <x v="2"/>
    <s v="PROD102"/>
    <s v="Sony Headphones"/>
    <x v="0"/>
    <x v="4"/>
    <n v="199"/>
    <s v="ORD11013"/>
    <x v="677"/>
    <s v="Delivered"/>
    <x v="2"/>
    <x v="3"/>
    <x v="0"/>
    <s v="REV21013"/>
    <x v="468"/>
  </r>
  <r>
    <s v="CUST2348"/>
    <s v="Antonio"/>
    <s v="Flynn"/>
    <x v="2"/>
    <s v="Adults"/>
    <d v="2021-07-17T00:00:00"/>
    <x v="2"/>
    <s v="PROD103"/>
    <s v="Levi's Jeans"/>
    <x v="1"/>
    <x v="4"/>
    <n v="59"/>
    <s v="ORD11014"/>
    <x v="678"/>
    <s v="Returned"/>
    <x v="0"/>
    <x v="1"/>
    <x v="0"/>
    <s v="REV21014"/>
    <x v="309"/>
  </r>
  <r>
    <s v="CUST1014"/>
    <s v="Laura"/>
    <s v="Matthews"/>
    <x v="0"/>
    <s v="Senior"/>
    <d v="2021-10-24T00:00:00"/>
    <x v="9"/>
    <s v="PROD109"/>
    <s v="Kindle Paperwhite"/>
    <x v="5"/>
    <x v="4"/>
    <n v="129"/>
    <s v="ORD11015"/>
    <x v="597"/>
    <s v="Delivered"/>
    <x v="0"/>
    <x v="1"/>
    <x v="3"/>
    <s v="REV21015"/>
    <x v="674"/>
  </r>
  <r>
    <s v="CUST2335"/>
    <s v="Elizabeth"/>
    <s v="Olson"/>
    <x v="1"/>
    <s v="Adults"/>
    <d v="2022-05-19T00:00:00"/>
    <x v="9"/>
    <s v="PROD109"/>
    <s v="Kindle Paperwhite"/>
    <x v="5"/>
    <x v="4"/>
    <n v="129"/>
    <s v="ORD11016"/>
    <x v="679"/>
    <s v="Returned"/>
    <x v="1"/>
    <x v="4"/>
    <x v="2"/>
    <s v="REV21016"/>
    <x v="14"/>
  </r>
  <r>
    <s v="CUST3199"/>
    <s v="Martin"/>
    <s v="Erickson"/>
    <x v="2"/>
    <s v="Senior"/>
    <d v="2021-01-11T00:00:00"/>
    <x v="8"/>
    <s v="PROD104"/>
    <s v="Nike Air Max"/>
    <x v="1"/>
    <x v="0"/>
    <n v="120"/>
    <s v="ORD11017"/>
    <x v="376"/>
    <s v="Delivered"/>
    <x v="0"/>
    <x v="4"/>
    <x v="2"/>
    <s v="REV21017"/>
    <x v="137"/>
  </r>
  <r>
    <s v="CUST1668"/>
    <s v="Richard"/>
    <s v="Williams"/>
    <x v="1"/>
    <s v="Senior"/>
    <d v="2023-03-14T00:00:00"/>
    <x v="2"/>
    <s v="PROD100"/>
    <s v="iPhone 14"/>
    <x v="0"/>
    <x v="2"/>
    <n v="999"/>
    <s v="ORD11018"/>
    <x v="108"/>
    <s v="Delivered"/>
    <x v="1"/>
    <x v="0"/>
    <x v="2"/>
    <s v="REV21018"/>
    <x v="293"/>
  </r>
  <r>
    <s v="CUST4862"/>
    <s v="Brett"/>
    <s v="Erickson"/>
    <x v="1"/>
    <s v="Senior"/>
    <d v="2023-04-06T00:00:00"/>
    <x v="8"/>
    <s v="PROD100"/>
    <s v="iPhone 14"/>
    <x v="0"/>
    <x v="4"/>
    <n v="999"/>
    <s v="ORD11019"/>
    <x v="64"/>
    <s v="Cancelled"/>
    <x v="1"/>
    <x v="2"/>
    <x v="1"/>
    <s v="REV21019"/>
    <x v="675"/>
  </r>
  <r>
    <s v="CUST4392"/>
    <s v="Ashley"/>
    <s v="Holloway"/>
    <x v="2"/>
    <s v="Senior"/>
    <d v="2021-04-30T00:00:00"/>
    <x v="8"/>
    <s v="PROD101"/>
    <s v="Samsung Galaxy S23"/>
    <x v="0"/>
    <x v="3"/>
    <n v="899"/>
    <s v="ORD11020"/>
    <x v="1"/>
    <s v="Cancelled"/>
    <x v="2"/>
    <x v="2"/>
    <x v="1"/>
    <s v="REV21020"/>
    <x v="634"/>
  </r>
  <r>
    <s v="CUST5464"/>
    <s v="Christopher"/>
    <s v="Richardson"/>
    <x v="0"/>
    <s v="Senior"/>
    <d v="2024-02-09T00:00:00"/>
    <x v="1"/>
    <s v="PROD103"/>
    <s v="Levi's Jeans"/>
    <x v="1"/>
    <x v="0"/>
    <n v="59"/>
    <s v="ORD11021"/>
    <x v="680"/>
    <s v="Shipped"/>
    <x v="1"/>
    <x v="0"/>
    <x v="3"/>
    <s v="REV21021"/>
    <x v="676"/>
  </r>
  <r>
    <s v="CUST3473"/>
    <s v="Kimberly"/>
    <s v="Richardson"/>
    <x v="1"/>
    <s v="Teenagers"/>
    <d v="2022-07-02T00:00:00"/>
    <x v="0"/>
    <s v="PROD110"/>
    <s v="Harry Potter Box Set"/>
    <x v="5"/>
    <x v="0"/>
    <n v="80"/>
    <s v="ORD11022"/>
    <x v="370"/>
    <s v="Returned"/>
    <x v="2"/>
    <x v="2"/>
    <x v="2"/>
    <s v="REV21022"/>
    <x v="327"/>
  </r>
  <r>
    <s v="CUST4656"/>
    <s v="Joshua"/>
    <s v="Lopez"/>
    <x v="0"/>
    <s v="Senior"/>
    <d v="2022-05-11T00:00:00"/>
    <x v="3"/>
    <s v="PROD108"/>
    <s v="Fitbit Versa 3"/>
    <x v="0"/>
    <x v="4"/>
    <n v="229"/>
    <s v="ORD11023"/>
    <x v="681"/>
    <s v="Delivered"/>
    <x v="0"/>
    <x v="4"/>
    <x v="1"/>
    <s v="REV21023"/>
    <x v="282"/>
  </r>
  <r>
    <s v="CUST4245"/>
    <s v="Michael"/>
    <s v="Evans"/>
    <x v="1"/>
    <s v="Teenagers"/>
    <d v="2025-02-11T00:00:00"/>
    <x v="0"/>
    <s v="PROD102"/>
    <s v="Sony Headphones"/>
    <x v="0"/>
    <x v="4"/>
    <n v="199"/>
    <s v="ORD11024"/>
    <x v="682"/>
    <s v="Returned"/>
    <x v="2"/>
    <x v="3"/>
    <x v="3"/>
    <s v="REV21024"/>
    <x v="677"/>
  </r>
  <r>
    <s v="CUST5012"/>
    <s v="David"/>
    <s v="Johnston"/>
    <x v="0"/>
    <s v="Teenagers"/>
    <d v="2024-06-25T00:00:00"/>
    <x v="6"/>
    <s v="PROD105"/>
    <s v="Adidas Running Shoes"/>
    <x v="1"/>
    <x v="0"/>
    <n v="110"/>
    <s v="ORD11025"/>
    <x v="630"/>
    <s v="Returned"/>
    <x v="0"/>
    <x v="0"/>
    <x v="0"/>
    <s v="REV21025"/>
    <x v="84"/>
  </r>
  <r>
    <s v="CUST3262"/>
    <s v="Jeanne"/>
    <s v="Boyd"/>
    <x v="1"/>
    <s v="Senior"/>
    <d v="2021-12-08T00:00:00"/>
    <x v="3"/>
    <s v="PROD104"/>
    <s v="Nike Air Max"/>
    <x v="1"/>
    <x v="2"/>
    <n v="120"/>
    <s v="ORD11026"/>
    <x v="80"/>
    <s v="Delivered"/>
    <x v="2"/>
    <x v="4"/>
    <x v="4"/>
    <s v="REV21026"/>
    <x v="170"/>
  </r>
  <r>
    <s v="CUST1846"/>
    <s v="Edwin"/>
    <s v="Murray"/>
    <x v="0"/>
    <s v="Teenagers"/>
    <d v="2025-03-11T00:00:00"/>
    <x v="6"/>
    <s v="PROD102"/>
    <s v="Sony Headphones"/>
    <x v="0"/>
    <x v="0"/>
    <n v="199"/>
    <s v="ORD11027"/>
    <x v="166"/>
    <s v="Delivered"/>
    <x v="0"/>
    <x v="0"/>
    <x v="2"/>
    <s v="REV21027"/>
    <x v="678"/>
  </r>
  <r>
    <s v="CUST3453"/>
    <s v="Shannon"/>
    <s v="Lynch"/>
    <x v="1"/>
    <s v="Senior"/>
    <d v="2023-01-19T00:00:00"/>
    <x v="1"/>
    <s v="PROD111"/>
    <s v="Lego Star Wars Set"/>
    <x v="2"/>
    <x v="3"/>
    <n v="59"/>
    <s v="ORD11028"/>
    <x v="73"/>
    <s v="Delivered"/>
    <x v="1"/>
    <x v="4"/>
    <x v="3"/>
    <s v="REV21028"/>
    <x v="679"/>
  </r>
  <r>
    <s v="CUST3759"/>
    <s v="Erica"/>
    <s v="Chen"/>
    <x v="0"/>
    <s v="Senior"/>
    <d v="2022-07-05T00:00:00"/>
    <x v="4"/>
    <s v="PROD109"/>
    <s v="Kindle Paperwhite"/>
    <x v="5"/>
    <x v="4"/>
    <n v="129"/>
    <s v="ORD11029"/>
    <x v="683"/>
    <s v="Pending"/>
    <x v="1"/>
    <x v="1"/>
    <x v="4"/>
    <s v="REV21029"/>
    <x v="635"/>
  </r>
  <r>
    <s v="CUST3612"/>
    <s v="Mark"/>
    <s v="Martinez"/>
    <x v="2"/>
    <s v="Senior"/>
    <d v="2021-06-28T00:00:00"/>
    <x v="9"/>
    <s v="PROD100"/>
    <s v="iPhone 14"/>
    <x v="0"/>
    <x v="4"/>
    <n v="999"/>
    <s v="ORD11030"/>
    <x v="684"/>
    <s v="Pending"/>
    <x v="1"/>
    <x v="4"/>
    <x v="3"/>
    <s v="REV21030"/>
    <x v="306"/>
  </r>
  <r>
    <s v="CUST4637"/>
    <s v="Tricia"/>
    <s v="Strickland"/>
    <x v="0"/>
    <s v="Teenagers"/>
    <d v="2022-12-31T00:00:00"/>
    <x v="0"/>
    <s v="PROD101"/>
    <s v="Samsung Galaxy S23"/>
    <x v="0"/>
    <x v="0"/>
    <n v="899"/>
    <s v="ORD11031"/>
    <x v="685"/>
    <s v="Cancelled"/>
    <x v="0"/>
    <x v="1"/>
    <x v="4"/>
    <s v="REV21031"/>
    <x v="680"/>
  </r>
  <r>
    <s v="CUST4656"/>
    <s v="Joshua"/>
    <s v="Lopez"/>
    <x v="0"/>
    <s v="Senior"/>
    <d v="2022-05-11T00:00:00"/>
    <x v="3"/>
    <s v="PROD100"/>
    <s v="iPhone 14"/>
    <x v="0"/>
    <x v="3"/>
    <n v="999"/>
    <s v="ORD11032"/>
    <x v="533"/>
    <s v="Pending"/>
    <x v="2"/>
    <x v="0"/>
    <x v="0"/>
    <s v="REV21032"/>
    <x v="681"/>
  </r>
  <r>
    <s v="CUST5130"/>
    <s v="Matthew"/>
    <s v="Mayo"/>
    <x v="1"/>
    <s v="Adults"/>
    <d v="2023-03-03T00:00:00"/>
    <x v="7"/>
    <s v="PROD110"/>
    <s v="Harry Potter Box Set"/>
    <x v="5"/>
    <x v="4"/>
    <n v="80"/>
    <s v="ORD11033"/>
    <x v="317"/>
    <s v="Shipped"/>
    <x v="2"/>
    <x v="0"/>
    <x v="4"/>
    <s v="REV21033"/>
    <x v="682"/>
  </r>
  <r>
    <s v="CUST2792"/>
    <s v="Lydia"/>
    <s v="Johnson"/>
    <x v="2"/>
    <s v="Senior"/>
    <d v="2023-10-27T00:00:00"/>
    <x v="7"/>
    <s v="PROD113"/>
    <s v="Wilson Tennis Racket"/>
    <x v="4"/>
    <x v="0"/>
    <n v="149"/>
    <s v="ORD11034"/>
    <x v="686"/>
    <s v="Pending"/>
    <x v="2"/>
    <x v="3"/>
    <x v="2"/>
    <s v="REV21034"/>
    <x v="683"/>
  </r>
  <r>
    <s v="CUST5754"/>
    <s v="Ryan"/>
    <s v="Freeman"/>
    <x v="1"/>
    <s v="Teenagers"/>
    <d v="2021-07-01T00:00:00"/>
    <x v="9"/>
    <s v="PROD100"/>
    <s v="iPhone 14"/>
    <x v="0"/>
    <x v="4"/>
    <n v="999"/>
    <s v="ORD11035"/>
    <x v="124"/>
    <s v="Delivered"/>
    <x v="1"/>
    <x v="1"/>
    <x v="3"/>
    <s v="REV21035"/>
    <x v="684"/>
  </r>
  <r>
    <s v="CUST2483"/>
    <s v="Samuel"/>
    <s v="Evans"/>
    <x v="0"/>
    <s v="Senior"/>
    <d v="2025-01-15T00:00:00"/>
    <x v="9"/>
    <s v="PROD112"/>
    <s v="Barbie Dreamhouse"/>
    <x v="2"/>
    <x v="1"/>
    <n v="199"/>
    <s v="ORD11036"/>
    <x v="391"/>
    <s v="Cancelled"/>
    <x v="0"/>
    <x v="1"/>
    <x v="4"/>
    <s v="REV21036"/>
    <x v="212"/>
  </r>
  <r>
    <s v="CUST2045"/>
    <s v="Blake"/>
    <s v="Sellers"/>
    <x v="0"/>
    <s v="Adults"/>
    <d v="2020-09-04T00:00:00"/>
    <x v="1"/>
    <s v="PROD113"/>
    <s v="Wilson Tennis Racket"/>
    <x v="4"/>
    <x v="2"/>
    <n v="149"/>
    <s v="ORD11037"/>
    <x v="687"/>
    <s v="Pending"/>
    <x v="2"/>
    <x v="1"/>
    <x v="3"/>
    <s v="REV21037"/>
    <x v="323"/>
  </r>
  <r>
    <s v="CUST4471"/>
    <s v="Jessica"/>
    <s v="Daniels"/>
    <x v="1"/>
    <s v="Adults"/>
    <d v="2024-11-30T00:00:00"/>
    <x v="3"/>
    <s v="PROD114"/>
    <s v="Yoga Mat"/>
    <x v="4"/>
    <x v="3"/>
    <n v="25"/>
    <s v="ORD11038"/>
    <x v="688"/>
    <s v="Pending"/>
    <x v="0"/>
    <x v="2"/>
    <x v="2"/>
    <s v="REV21038"/>
    <x v="356"/>
  </r>
  <r>
    <s v="CUST4459"/>
    <s v="Lisa"/>
    <s v="Thomas"/>
    <x v="2"/>
    <s v="Adults"/>
    <d v="2024-11-21T00:00:00"/>
    <x v="3"/>
    <s v="PROD109"/>
    <s v="Kindle Paperwhite"/>
    <x v="5"/>
    <x v="4"/>
    <n v="129"/>
    <s v="ORD11039"/>
    <x v="689"/>
    <s v="Shipped"/>
    <x v="1"/>
    <x v="4"/>
    <x v="4"/>
    <s v="REV21039"/>
    <x v="105"/>
  </r>
  <r>
    <s v="CUST3259"/>
    <s v="Michael"/>
    <s v="Montoya"/>
    <x v="0"/>
    <s v="Senior"/>
    <d v="2022-09-04T00:00:00"/>
    <x v="1"/>
    <s v="PROD107"/>
    <s v="Dyson Vacuum"/>
    <x v="3"/>
    <x v="0"/>
    <n v="399"/>
    <s v="ORD11040"/>
    <x v="135"/>
    <s v="Shipped"/>
    <x v="1"/>
    <x v="1"/>
    <x v="3"/>
    <s v="REV21040"/>
    <x v="350"/>
  </r>
  <r>
    <s v="CUST1391"/>
    <s v="Heather"/>
    <s v="Munoz"/>
    <x v="0"/>
    <s v="Teenagers"/>
    <d v="2023-06-06T00:00:00"/>
    <x v="7"/>
    <s v="PROD111"/>
    <s v="Lego Star Wars Set"/>
    <x v="2"/>
    <x v="0"/>
    <n v="59"/>
    <s v="ORD11041"/>
    <x v="397"/>
    <s v="Pending"/>
    <x v="0"/>
    <x v="0"/>
    <x v="3"/>
    <s v="REV21041"/>
    <x v="451"/>
  </r>
  <r>
    <s v="CUST1591"/>
    <s v="Daniel"/>
    <s v="George"/>
    <x v="1"/>
    <s v="Teenagers"/>
    <d v="2022-12-01T00:00:00"/>
    <x v="9"/>
    <s v="PROD101"/>
    <s v="Samsung Galaxy S23"/>
    <x v="0"/>
    <x v="3"/>
    <n v="899"/>
    <s v="ORD11042"/>
    <x v="690"/>
    <s v="Delivered"/>
    <x v="0"/>
    <x v="4"/>
    <x v="2"/>
    <s v="REV21042"/>
    <x v="156"/>
  </r>
  <r>
    <s v="CUST3122"/>
    <s v="Kathleen"/>
    <s v="Conner"/>
    <x v="1"/>
    <s v="Adults"/>
    <d v="2023-10-28T00:00:00"/>
    <x v="3"/>
    <s v="PROD114"/>
    <s v="Yoga Mat"/>
    <x v="4"/>
    <x v="4"/>
    <n v="25"/>
    <s v="ORD11043"/>
    <x v="266"/>
    <s v="Pending"/>
    <x v="0"/>
    <x v="3"/>
    <x v="1"/>
    <s v="REV21043"/>
    <x v="247"/>
  </r>
  <r>
    <s v="CUST4211"/>
    <s v="Anne"/>
    <s v="Lee"/>
    <x v="2"/>
    <s v="Adults"/>
    <d v="2021-04-18T00:00:00"/>
    <x v="5"/>
    <s v="PROD108"/>
    <s v="Fitbit Versa 3"/>
    <x v="0"/>
    <x v="4"/>
    <n v="229"/>
    <s v="ORD11044"/>
    <x v="443"/>
    <s v="Shipped"/>
    <x v="0"/>
    <x v="0"/>
    <x v="4"/>
    <s v="REV21044"/>
    <x v="685"/>
  </r>
  <r>
    <s v="CUST2451"/>
    <s v="Barbara"/>
    <s v="Hansen"/>
    <x v="0"/>
    <s v="Adults"/>
    <d v="2024-11-10T00:00:00"/>
    <x v="5"/>
    <s v="PROD112"/>
    <s v="Barbie Dreamhouse"/>
    <x v="2"/>
    <x v="0"/>
    <n v="199"/>
    <s v="ORD11045"/>
    <x v="691"/>
    <s v="Pending"/>
    <x v="1"/>
    <x v="1"/>
    <x v="4"/>
    <s v="REV21045"/>
    <x v="110"/>
  </r>
  <r>
    <s v="CUST4906"/>
    <s v="Jessica"/>
    <s v="Black"/>
    <x v="0"/>
    <s v="Senior"/>
    <d v="2024-07-16T00:00:00"/>
    <x v="4"/>
    <s v="PROD113"/>
    <s v="Wilson Tennis Racket"/>
    <x v="4"/>
    <x v="0"/>
    <n v="149"/>
    <s v="ORD11046"/>
    <x v="692"/>
    <s v="Delivered"/>
    <x v="2"/>
    <x v="1"/>
    <x v="4"/>
    <s v="REV21046"/>
    <x v="415"/>
  </r>
  <r>
    <s v="CUST2354"/>
    <s v="William"/>
    <s v="Soto"/>
    <x v="2"/>
    <s v="Adults"/>
    <d v="2023-12-28T00:00:00"/>
    <x v="4"/>
    <s v="PROD110"/>
    <s v="Harry Potter Box Set"/>
    <x v="5"/>
    <x v="4"/>
    <n v="80"/>
    <s v="ORD11047"/>
    <x v="693"/>
    <s v="Shipped"/>
    <x v="0"/>
    <x v="2"/>
    <x v="1"/>
    <s v="REV21047"/>
    <x v="204"/>
  </r>
  <r>
    <s v="CUST3840"/>
    <s v="Timothy"/>
    <s v="Murphy"/>
    <x v="1"/>
    <s v="Senior"/>
    <d v="2023-07-23T00:00:00"/>
    <x v="1"/>
    <s v="PROD102"/>
    <s v="Sony Headphones"/>
    <x v="0"/>
    <x v="2"/>
    <n v="199"/>
    <s v="ORD11048"/>
    <x v="694"/>
    <s v="Cancelled"/>
    <x v="0"/>
    <x v="2"/>
    <x v="3"/>
    <s v="REV21048"/>
    <x v="634"/>
  </r>
  <r>
    <s v="CUST1291"/>
    <s v="Pamela"/>
    <s v="Campos"/>
    <x v="0"/>
    <s v="Adults"/>
    <d v="2024-04-26T00:00:00"/>
    <x v="0"/>
    <s v="PROD101"/>
    <s v="Samsung Galaxy S23"/>
    <x v="0"/>
    <x v="2"/>
    <n v="899"/>
    <s v="ORD11049"/>
    <x v="695"/>
    <s v="Cancelled"/>
    <x v="0"/>
    <x v="1"/>
    <x v="4"/>
    <s v="REV21049"/>
    <x v="668"/>
  </r>
  <r>
    <s v="CUST5672"/>
    <s v="Nicholas"/>
    <s v="Riggs"/>
    <x v="0"/>
    <s v="Senior"/>
    <d v="2024-09-15T00:00:00"/>
    <x v="9"/>
    <s v="PROD111"/>
    <s v="Lego Star Wars Set"/>
    <x v="2"/>
    <x v="4"/>
    <n v="59"/>
    <s v="ORD11050"/>
    <x v="508"/>
    <s v="Pending"/>
    <x v="0"/>
    <x v="4"/>
    <x v="2"/>
    <s v="REV21050"/>
    <x v="686"/>
  </r>
  <r>
    <s v="CUST4180"/>
    <s v="Kara"/>
    <s v="Nguyen"/>
    <x v="1"/>
    <s v="Teenagers"/>
    <d v="2021-12-30T00:00:00"/>
    <x v="4"/>
    <s v="PROD112"/>
    <s v="Barbie Dreamhouse"/>
    <x v="2"/>
    <x v="1"/>
    <n v="199"/>
    <s v="ORD11051"/>
    <x v="27"/>
    <s v="Delivered"/>
    <x v="2"/>
    <x v="4"/>
    <x v="4"/>
    <s v="REV21051"/>
    <x v="266"/>
  </r>
  <r>
    <s v="CUST2674"/>
    <s v="Ryan"/>
    <s v="Kim"/>
    <x v="1"/>
    <s v="Teenagers"/>
    <d v="2025-02-01T00:00:00"/>
    <x v="9"/>
    <s v="PROD111"/>
    <s v="Lego Star Wars Set"/>
    <x v="2"/>
    <x v="4"/>
    <n v="59"/>
    <s v="ORD11052"/>
    <x v="157"/>
    <s v="Pending"/>
    <x v="1"/>
    <x v="4"/>
    <x v="4"/>
    <s v="REV21052"/>
    <x v="457"/>
  </r>
  <r>
    <s v="CUST4199"/>
    <s v="Corey"/>
    <s v="Andersen"/>
    <x v="2"/>
    <s v="Adults"/>
    <d v="2024-11-19T00:00:00"/>
    <x v="7"/>
    <s v="PROD107"/>
    <s v="Dyson Vacuum"/>
    <x v="3"/>
    <x v="3"/>
    <n v="399"/>
    <s v="ORD11053"/>
    <x v="696"/>
    <s v="Pending"/>
    <x v="2"/>
    <x v="0"/>
    <x v="0"/>
    <s v="REV21053"/>
    <x v="687"/>
  </r>
  <r>
    <s v="CUST4471"/>
    <s v="Jessica"/>
    <s v="Daniels"/>
    <x v="1"/>
    <s v="Adults"/>
    <d v="2024-11-30T00:00:00"/>
    <x v="3"/>
    <s v="PROD107"/>
    <s v="Dyson Vacuum"/>
    <x v="3"/>
    <x v="3"/>
    <n v="399"/>
    <s v="ORD11054"/>
    <x v="220"/>
    <s v="Returned"/>
    <x v="1"/>
    <x v="4"/>
    <x v="0"/>
    <s v="REV21054"/>
    <x v="688"/>
  </r>
  <r>
    <s v="CUST2819"/>
    <s v="Brian"/>
    <s v="Cole"/>
    <x v="2"/>
    <s v="Teenagers"/>
    <d v="2023-08-06T00:00:00"/>
    <x v="7"/>
    <s v="PROD102"/>
    <s v="Sony Headphones"/>
    <x v="0"/>
    <x v="3"/>
    <n v="199"/>
    <s v="ORD11055"/>
    <x v="697"/>
    <s v="Delivered"/>
    <x v="2"/>
    <x v="4"/>
    <x v="4"/>
    <s v="REV21055"/>
    <x v="689"/>
  </r>
  <r>
    <s v="CUST4574"/>
    <s v="James"/>
    <s v="Ford"/>
    <x v="0"/>
    <s v="Adults"/>
    <d v="2024-05-03T00:00:00"/>
    <x v="3"/>
    <s v="PROD102"/>
    <s v="Sony Headphones"/>
    <x v="0"/>
    <x v="3"/>
    <n v="199"/>
    <s v="ORD11056"/>
    <x v="698"/>
    <s v="Shipped"/>
    <x v="0"/>
    <x v="1"/>
    <x v="2"/>
    <s v="REV21056"/>
    <x v="340"/>
  </r>
  <r>
    <s v="CUST3740"/>
    <s v="Tracy"/>
    <s v="Blair"/>
    <x v="0"/>
    <s v="Adults"/>
    <d v="2022-07-08T00:00:00"/>
    <x v="1"/>
    <s v="PROD106"/>
    <s v="Instant Pot"/>
    <x v="3"/>
    <x v="3"/>
    <n v="99"/>
    <s v="ORD11057"/>
    <x v="165"/>
    <s v="Delivered"/>
    <x v="0"/>
    <x v="0"/>
    <x v="1"/>
    <s v="REV21057"/>
    <x v="677"/>
  </r>
  <r>
    <s v="CUST1349"/>
    <s v="Diana"/>
    <s v="Allison"/>
    <x v="0"/>
    <s v="Senior"/>
    <d v="2024-02-16T00:00:00"/>
    <x v="9"/>
    <s v="PROD107"/>
    <s v="Dyson Vacuum"/>
    <x v="3"/>
    <x v="4"/>
    <n v="399"/>
    <s v="ORD11058"/>
    <x v="557"/>
    <s v="Shipped"/>
    <x v="0"/>
    <x v="1"/>
    <x v="2"/>
    <s v="REV21058"/>
    <x v="690"/>
  </r>
  <r>
    <s v="CUST5565"/>
    <s v="Ernest"/>
    <s v="Nguyen"/>
    <x v="2"/>
    <s v="Teenagers"/>
    <d v="2024-01-09T00:00:00"/>
    <x v="3"/>
    <s v="PROD100"/>
    <s v="iPhone 14"/>
    <x v="0"/>
    <x v="4"/>
    <n v="999"/>
    <s v="ORD11059"/>
    <x v="699"/>
    <s v="Returned"/>
    <x v="0"/>
    <x v="4"/>
    <x v="0"/>
    <s v="REV21059"/>
    <x v="129"/>
  </r>
  <r>
    <s v="CUST3107"/>
    <s v="Jeffrey"/>
    <s v="Lucas"/>
    <x v="1"/>
    <s v="Senior"/>
    <d v="2025-05-19T00:00:00"/>
    <x v="0"/>
    <s v="PROD104"/>
    <s v="Nike Air Max"/>
    <x v="1"/>
    <x v="3"/>
    <n v="120"/>
    <s v="ORD11060"/>
    <x v="700"/>
    <s v="Delivered"/>
    <x v="2"/>
    <x v="3"/>
    <x v="1"/>
    <s v="REV21060"/>
    <x v="691"/>
  </r>
  <r>
    <s v="CUST5208"/>
    <s v="Sarah"/>
    <s v="Howell"/>
    <x v="2"/>
    <s v="Teenagers"/>
    <d v="2023-07-25T00:00:00"/>
    <x v="8"/>
    <s v="PROD105"/>
    <s v="Adidas Running Shoes"/>
    <x v="1"/>
    <x v="0"/>
    <n v="110"/>
    <s v="ORD11061"/>
    <x v="701"/>
    <s v="Shipped"/>
    <x v="1"/>
    <x v="2"/>
    <x v="1"/>
    <s v="REV21061"/>
    <x v="285"/>
  </r>
  <r>
    <s v="CUST4415"/>
    <s v="Gregory"/>
    <s v="Stevens"/>
    <x v="0"/>
    <s v="Teenagers"/>
    <d v="2021-08-19T00:00:00"/>
    <x v="7"/>
    <s v="PROD104"/>
    <s v="Nike Air Max"/>
    <x v="1"/>
    <x v="3"/>
    <n v="120"/>
    <s v="ORD11062"/>
    <x v="238"/>
    <s v="Returned"/>
    <x v="0"/>
    <x v="1"/>
    <x v="2"/>
    <s v="REV21062"/>
    <x v="692"/>
  </r>
  <r>
    <s v="CUST3716"/>
    <s v="Ricardo"/>
    <s v="Hernandez"/>
    <x v="0"/>
    <s v="Teenagers"/>
    <d v="2023-12-10T00:00:00"/>
    <x v="9"/>
    <s v="PROD106"/>
    <s v="Instant Pot"/>
    <x v="3"/>
    <x v="4"/>
    <n v="99"/>
    <s v="ORD11063"/>
    <x v="409"/>
    <s v="Pending"/>
    <x v="2"/>
    <x v="2"/>
    <x v="2"/>
    <s v="REV21063"/>
    <x v="693"/>
  </r>
  <r>
    <s v="CUST5126"/>
    <s v="Steven"/>
    <s v="Lopez"/>
    <x v="1"/>
    <s v="Teenagers"/>
    <d v="2025-05-28T00:00:00"/>
    <x v="9"/>
    <s v="PROD110"/>
    <s v="Harry Potter Box Set"/>
    <x v="5"/>
    <x v="2"/>
    <n v="80"/>
    <s v="ORD11064"/>
    <x v="164"/>
    <s v="Delivered"/>
    <x v="1"/>
    <x v="0"/>
    <x v="2"/>
    <s v="REV21064"/>
    <x v="123"/>
  </r>
  <r>
    <s v="CUST4132"/>
    <s v="Johnathan"/>
    <s v="Smith"/>
    <x v="2"/>
    <s v="Senior"/>
    <d v="2024-08-07T00:00:00"/>
    <x v="9"/>
    <s v="PROD108"/>
    <s v="Fitbit Versa 3"/>
    <x v="0"/>
    <x v="4"/>
    <n v="229"/>
    <s v="ORD11065"/>
    <x v="306"/>
    <s v="Pending"/>
    <x v="0"/>
    <x v="4"/>
    <x v="3"/>
    <s v="REV21065"/>
    <x v="607"/>
  </r>
  <r>
    <s v="CUST5872"/>
    <s v="Jason"/>
    <s v="Davis"/>
    <x v="0"/>
    <s v="Adults"/>
    <d v="2020-10-26T00:00:00"/>
    <x v="8"/>
    <s v="PROD100"/>
    <s v="iPhone 14"/>
    <x v="0"/>
    <x v="0"/>
    <n v="999"/>
    <s v="ORD11066"/>
    <x v="515"/>
    <s v="Shipped"/>
    <x v="2"/>
    <x v="0"/>
    <x v="3"/>
    <s v="REV21066"/>
    <x v="694"/>
  </r>
  <r>
    <s v="CUST3230"/>
    <s v="Jose"/>
    <s v="Smith"/>
    <x v="2"/>
    <s v="Adults"/>
    <d v="2021-02-08T00:00:00"/>
    <x v="3"/>
    <s v="PROD100"/>
    <s v="iPhone 14"/>
    <x v="0"/>
    <x v="1"/>
    <n v="999"/>
    <s v="ORD11067"/>
    <x v="375"/>
    <s v="Cancelled"/>
    <x v="0"/>
    <x v="4"/>
    <x v="2"/>
    <s v="REV21067"/>
    <x v="482"/>
  </r>
  <r>
    <s v="CUST3410"/>
    <s v="Kenneth"/>
    <s v="Garner"/>
    <x v="0"/>
    <s v="Adults"/>
    <d v="2022-01-02T00:00:00"/>
    <x v="0"/>
    <s v="PROD107"/>
    <s v="Dyson Vacuum"/>
    <x v="3"/>
    <x v="2"/>
    <n v="399"/>
    <s v="ORD11068"/>
    <x v="255"/>
    <s v="Shipped"/>
    <x v="0"/>
    <x v="1"/>
    <x v="1"/>
    <s v="REV21068"/>
    <x v="511"/>
  </r>
  <r>
    <s v="CUST1882"/>
    <s v="Judy"/>
    <s v="Barnett"/>
    <x v="2"/>
    <s v="Teenagers"/>
    <d v="2022-11-01T00:00:00"/>
    <x v="4"/>
    <s v="PROD109"/>
    <s v="Kindle Paperwhite"/>
    <x v="5"/>
    <x v="2"/>
    <n v="129"/>
    <s v="ORD11069"/>
    <x v="20"/>
    <s v="Pending"/>
    <x v="0"/>
    <x v="3"/>
    <x v="4"/>
    <s v="REV21069"/>
    <x v="695"/>
  </r>
  <r>
    <s v="CUST1118"/>
    <s v="Aimee"/>
    <s v="Jones"/>
    <x v="0"/>
    <s v="Teenagers"/>
    <d v="2023-10-12T00:00:00"/>
    <x v="0"/>
    <s v="PROD104"/>
    <s v="Nike Air Max"/>
    <x v="1"/>
    <x v="0"/>
    <n v="120"/>
    <s v="ORD11070"/>
    <x v="135"/>
    <s v="Cancelled"/>
    <x v="2"/>
    <x v="3"/>
    <x v="3"/>
    <s v="REV21070"/>
    <x v="696"/>
  </r>
  <r>
    <s v="CUST2429"/>
    <s v="Christina"/>
    <s v="Monroe"/>
    <x v="1"/>
    <s v="Adults"/>
    <d v="2021-08-14T00:00:00"/>
    <x v="0"/>
    <s v="PROD103"/>
    <s v="Levi's Jeans"/>
    <x v="1"/>
    <x v="2"/>
    <n v="59"/>
    <s v="ORD11071"/>
    <x v="251"/>
    <s v="Delivered"/>
    <x v="0"/>
    <x v="2"/>
    <x v="4"/>
    <s v="REV21071"/>
    <x v="447"/>
  </r>
  <r>
    <s v="CUST2410"/>
    <s v="Steven"/>
    <s v="Levine"/>
    <x v="1"/>
    <s v="Senior"/>
    <d v="2025-03-07T00:00:00"/>
    <x v="0"/>
    <s v="PROD106"/>
    <s v="Instant Pot"/>
    <x v="3"/>
    <x v="4"/>
    <n v="99"/>
    <s v="ORD11072"/>
    <x v="277"/>
    <s v="Returned"/>
    <x v="0"/>
    <x v="0"/>
    <x v="3"/>
    <s v="REV21072"/>
    <x v="111"/>
  </r>
  <r>
    <s v="CUST1104"/>
    <s v="George"/>
    <s v="Stark"/>
    <x v="1"/>
    <s v="Adults"/>
    <d v="2024-02-24T00:00:00"/>
    <x v="9"/>
    <s v="PROD107"/>
    <s v="Dyson Vacuum"/>
    <x v="3"/>
    <x v="4"/>
    <n v="399"/>
    <s v="ORD11073"/>
    <x v="423"/>
    <s v="Shipped"/>
    <x v="2"/>
    <x v="1"/>
    <x v="4"/>
    <s v="REV21073"/>
    <x v="697"/>
  </r>
  <r>
    <s v="CUST3105"/>
    <s v="Sarah"/>
    <s v="Allen"/>
    <x v="2"/>
    <s v="Teenagers"/>
    <d v="2021-02-08T00:00:00"/>
    <x v="0"/>
    <s v="PROD113"/>
    <s v="Wilson Tennis Racket"/>
    <x v="4"/>
    <x v="3"/>
    <n v="149"/>
    <s v="ORD11074"/>
    <x v="98"/>
    <s v="Cancelled"/>
    <x v="1"/>
    <x v="3"/>
    <x v="4"/>
    <s v="REV21074"/>
    <x v="418"/>
  </r>
  <r>
    <s v="CUST4728"/>
    <s v="Samuel"/>
    <s v="Martinez"/>
    <x v="2"/>
    <s v="Adults"/>
    <d v="2020-11-13T00:00:00"/>
    <x v="2"/>
    <s v="PROD104"/>
    <s v="Nike Air Max"/>
    <x v="1"/>
    <x v="0"/>
    <n v="120"/>
    <s v="ORD11075"/>
    <x v="432"/>
    <s v="Returned"/>
    <x v="0"/>
    <x v="1"/>
    <x v="4"/>
    <s v="REV21075"/>
    <x v="374"/>
  </r>
  <r>
    <s v="CUST5756"/>
    <s v="Steve"/>
    <s v="Price"/>
    <x v="0"/>
    <s v="Teenagers"/>
    <d v="2022-05-04T00:00:00"/>
    <x v="6"/>
    <s v="PROD102"/>
    <s v="Sony Headphones"/>
    <x v="0"/>
    <x v="4"/>
    <n v="199"/>
    <s v="ORD11076"/>
    <x v="702"/>
    <s v="Returned"/>
    <x v="0"/>
    <x v="4"/>
    <x v="2"/>
    <s v="REV21076"/>
    <x v="425"/>
  </r>
  <r>
    <s v="CUST5720"/>
    <s v="Ann"/>
    <s v="Walls"/>
    <x v="1"/>
    <s v="Senior"/>
    <d v="2021-01-28T00:00:00"/>
    <x v="0"/>
    <s v="PROD110"/>
    <s v="Harry Potter Box Set"/>
    <x v="5"/>
    <x v="2"/>
    <n v="80"/>
    <s v="ORD11077"/>
    <x v="447"/>
    <s v="Shipped"/>
    <x v="2"/>
    <x v="1"/>
    <x v="3"/>
    <s v="REV21077"/>
    <x v="698"/>
  </r>
  <r>
    <s v="CUST2715"/>
    <s v="Amanda"/>
    <s v="Stephens"/>
    <x v="2"/>
    <s v="Teenagers"/>
    <d v="2021-03-08T00:00:00"/>
    <x v="8"/>
    <s v="PROD110"/>
    <s v="Harry Potter Box Set"/>
    <x v="5"/>
    <x v="3"/>
    <n v="80"/>
    <s v="ORD11078"/>
    <x v="703"/>
    <s v="Pending"/>
    <x v="2"/>
    <x v="0"/>
    <x v="4"/>
    <s v="REV21078"/>
    <x v="699"/>
  </r>
  <r>
    <s v="CUST4610"/>
    <s v="Deborah"/>
    <s v="Hughes"/>
    <x v="0"/>
    <s v="Teenagers"/>
    <d v="2024-06-11T00:00:00"/>
    <x v="6"/>
    <s v="PROD104"/>
    <s v="Nike Air Max"/>
    <x v="1"/>
    <x v="2"/>
    <n v="120"/>
    <s v="ORD11079"/>
    <x v="501"/>
    <s v="Pending"/>
    <x v="1"/>
    <x v="4"/>
    <x v="2"/>
    <s v="REV21079"/>
    <x v="372"/>
  </r>
  <r>
    <s v="CUST2979"/>
    <s v="Jessica"/>
    <s v="Johnson"/>
    <x v="2"/>
    <s v="Adults"/>
    <d v="2023-03-23T00:00:00"/>
    <x v="6"/>
    <s v="PROD105"/>
    <s v="Adidas Running Shoes"/>
    <x v="1"/>
    <x v="4"/>
    <n v="110"/>
    <s v="ORD11080"/>
    <x v="704"/>
    <s v="Cancelled"/>
    <x v="2"/>
    <x v="2"/>
    <x v="0"/>
    <s v="REV21080"/>
    <x v="469"/>
  </r>
  <r>
    <s v="CUST1656"/>
    <s v="Lindsay"/>
    <s v="Higgins"/>
    <x v="1"/>
    <s v="Teenagers"/>
    <d v="2022-09-10T00:00:00"/>
    <x v="2"/>
    <s v="PROD109"/>
    <s v="Kindle Paperwhite"/>
    <x v="5"/>
    <x v="2"/>
    <n v="129"/>
    <s v="ORD11081"/>
    <x v="682"/>
    <s v="Pending"/>
    <x v="2"/>
    <x v="4"/>
    <x v="0"/>
    <s v="REV21081"/>
    <x v="198"/>
  </r>
  <r>
    <s v="CUST1882"/>
    <s v="Judy"/>
    <s v="Barnett"/>
    <x v="2"/>
    <s v="Teenagers"/>
    <d v="2022-11-01T00:00:00"/>
    <x v="4"/>
    <s v="PROD107"/>
    <s v="Dyson Vacuum"/>
    <x v="3"/>
    <x v="4"/>
    <n v="399"/>
    <s v="ORD11082"/>
    <x v="705"/>
    <s v="Pending"/>
    <x v="1"/>
    <x v="2"/>
    <x v="2"/>
    <s v="REV21082"/>
    <x v="211"/>
  </r>
  <r>
    <s v="CUST1343"/>
    <s v="Paul"/>
    <s v="Lam"/>
    <x v="1"/>
    <s v="Teenagers"/>
    <d v="2024-07-14T00:00:00"/>
    <x v="0"/>
    <s v="PROD111"/>
    <s v="Lego Star Wars Set"/>
    <x v="2"/>
    <x v="3"/>
    <n v="59"/>
    <s v="ORD11083"/>
    <x v="128"/>
    <s v="Delivered"/>
    <x v="2"/>
    <x v="2"/>
    <x v="0"/>
    <s v="REV21083"/>
    <x v="700"/>
  </r>
  <r>
    <s v="CUST1453"/>
    <s v="Mark"/>
    <s v="Davis"/>
    <x v="1"/>
    <s v="Adults"/>
    <d v="2021-09-03T00:00:00"/>
    <x v="6"/>
    <s v="PROD102"/>
    <s v="Sony Headphones"/>
    <x v="0"/>
    <x v="1"/>
    <n v="199"/>
    <s v="ORD11084"/>
    <x v="395"/>
    <s v="Shipped"/>
    <x v="2"/>
    <x v="3"/>
    <x v="0"/>
    <s v="REV21084"/>
    <x v="701"/>
  </r>
  <r>
    <s v="CUST5548"/>
    <s v="Tamara"/>
    <s v="Turner"/>
    <x v="0"/>
    <s v="Adults"/>
    <d v="2025-01-08T00:00:00"/>
    <x v="2"/>
    <s v="PROD106"/>
    <s v="Instant Pot"/>
    <x v="3"/>
    <x v="2"/>
    <n v="99"/>
    <s v="ORD11085"/>
    <x v="29"/>
    <s v="Delivered"/>
    <x v="2"/>
    <x v="1"/>
    <x v="2"/>
    <s v="REV21085"/>
    <x v="702"/>
  </r>
  <r>
    <s v="CUST2871"/>
    <s v="Jon"/>
    <s v="Flynn"/>
    <x v="0"/>
    <s v="Adults"/>
    <d v="2021-02-03T00:00:00"/>
    <x v="3"/>
    <s v="PROD106"/>
    <s v="Instant Pot"/>
    <x v="3"/>
    <x v="4"/>
    <n v="99"/>
    <s v="ORD11086"/>
    <x v="563"/>
    <s v="Shipped"/>
    <x v="2"/>
    <x v="0"/>
    <x v="1"/>
    <s v="REV21086"/>
    <x v="703"/>
  </r>
  <r>
    <s v="CUST5748"/>
    <s v="Amber"/>
    <s v="Williams"/>
    <x v="1"/>
    <s v="Senior"/>
    <d v="2022-11-04T00:00:00"/>
    <x v="5"/>
    <s v="PROD109"/>
    <s v="Kindle Paperwhite"/>
    <x v="5"/>
    <x v="3"/>
    <n v="129"/>
    <s v="ORD11087"/>
    <x v="526"/>
    <s v="Returned"/>
    <x v="0"/>
    <x v="3"/>
    <x v="1"/>
    <s v="REV21087"/>
    <x v="704"/>
  </r>
  <r>
    <s v="CUST5126"/>
    <s v="Steven"/>
    <s v="Lopez"/>
    <x v="1"/>
    <s v="Teenagers"/>
    <d v="2025-05-28T00:00:00"/>
    <x v="9"/>
    <s v="PROD107"/>
    <s v="Dyson Vacuum"/>
    <x v="3"/>
    <x v="3"/>
    <n v="399"/>
    <s v="ORD11088"/>
    <x v="218"/>
    <s v="Pending"/>
    <x v="1"/>
    <x v="0"/>
    <x v="4"/>
    <s v="REV21088"/>
    <x v="374"/>
  </r>
  <r>
    <s v="CUST1448"/>
    <s v="Sheila"/>
    <s v="Roberts"/>
    <x v="2"/>
    <s v="Adults"/>
    <d v="2024-05-18T00:00:00"/>
    <x v="7"/>
    <s v="PROD110"/>
    <s v="Harry Potter Box Set"/>
    <x v="5"/>
    <x v="0"/>
    <n v="80"/>
    <s v="ORD11089"/>
    <x v="706"/>
    <s v="Cancelled"/>
    <x v="0"/>
    <x v="1"/>
    <x v="2"/>
    <s v="REV21089"/>
    <x v="606"/>
  </r>
  <r>
    <s v="CUST2149"/>
    <s v="Ricardo"/>
    <s v="Brooks"/>
    <x v="0"/>
    <s v="Adults"/>
    <d v="2025-06-28T00:00:00"/>
    <x v="7"/>
    <s v="PROD100"/>
    <s v="iPhone 14"/>
    <x v="0"/>
    <x v="4"/>
    <n v="999"/>
    <s v="ORD11090"/>
    <x v="329"/>
    <s v="Delivered"/>
    <x v="2"/>
    <x v="1"/>
    <x v="4"/>
    <s v="REV21090"/>
    <x v="705"/>
  </r>
  <r>
    <s v="CUST5253"/>
    <s v="Chad"/>
    <s v="Hamilton"/>
    <x v="1"/>
    <s v="Senior"/>
    <d v="2023-03-14T00:00:00"/>
    <x v="3"/>
    <s v="PROD113"/>
    <s v="Wilson Tennis Racket"/>
    <x v="4"/>
    <x v="2"/>
    <n v="149"/>
    <s v="ORD11091"/>
    <x v="707"/>
    <s v="Returned"/>
    <x v="0"/>
    <x v="4"/>
    <x v="2"/>
    <s v="REV21091"/>
    <x v="212"/>
  </r>
  <r>
    <s v="CUST4219"/>
    <s v="Emily"/>
    <s v="Hendrix"/>
    <x v="1"/>
    <s v="Teenagers"/>
    <d v="2022-10-17T00:00:00"/>
    <x v="4"/>
    <s v="PROD111"/>
    <s v="Lego Star Wars Set"/>
    <x v="2"/>
    <x v="4"/>
    <n v="59"/>
    <s v="ORD11092"/>
    <x v="708"/>
    <s v="Shipped"/>
    <x v="0"/>
    <x v="1"/>
    <x v="1"/>
    <s v="REV21092"/>
    <x v="706"/>
  </r>
  <r>
    <s v="CUST2067"/>
    <s v="Eric"/>
    <s v="Garcia"/>
    <x v="0"/>
    <s v="Adults"/>
    <d v="2022-12-10T00:00:00"/>
    <x v="3"/>
    <s v="PROD101"/>
    <s v="Samsung Galaxy S23"/>
    <x v="0"/>
    <x v="4"/>
    <n v="899"/>
    <s v="ORD11093"/>
    <x v="189"/>
    <s v="Delivered"/>
    <x v="0"/>
    <x v="1"/>
    <x v="3"/>
    <s v="REV21093"/>
    <x v="358"/>
  </r>
  <r>
    <s v="CUST4016"/>
    <s v="Derrick"/>
    <s v="Maxwell"/>
    <x v="2"/>
    <s v="Adults"/>
    <d v="2022-09-24T00:00:00"/>
    <x v="3"/>
    <s v="PROD111"/>
    <s v="Lego Star Wars Set"/>
    <x v="2"/>
    <x v="0"/>
    <n v="59"/>
    <s v="ORD11094"/>
    <x v="528"/>
    <s v="Shipped"/>
    <x v="1"/>
    <x v="2"/>
    <x v="4"/>
    <s v="REV21094"/>
    <x v="707"/>
  </r>
  <r>
    <s v="CUST2061"/>
    <s v="Katherine"/>
    <s v="Knight"/>
    <x v="1"/>
    <s v="Adults"/>
    <d v="2023-07-05T00:00:00"/>
    <x v="1"/>
    <s v="PROD114"/>
    <s v="Yoga Mat"/>
    <x v="4"/>
    <x v="0"/>
    <n v="25"/>
    <s v="ORD11095"/>
    <x v="709"/>
    <s v="Delivered"/>
    <x v="2"/>
    <x v="2"/>
    <x v="3"/>
    <s v="REV21095"/>
    <x v="355"/>
  </r>
  <r>
    <s v="CUST2699"/>
    <s v="Michael"/>
    <s v="Rivera"/>
    <x v="1"/>
    <s v="Adults"/>
    <d v="2025-02-07T00:00:00"/>
    <x v="2"/>
    <s v="PROD105"/>
    <s v="Adidas Running Shoes"/>
    <x v="1"/>
    <x v="4"/>
    <n v="110"/>
    <s v="ORD11096"/>
    <x v="710"/>
    <s v="Returned"/>
    <x v="1"/>
    <x v="0"/>
    <x v="0"/>
    <s v="REV21096"/>
    <x v="701"/>
  </r>
  <r>
    <s v="CUST1050"/>
    <s v="Ryan"/>
    <s v="Howe"/>
    <x v="0"/>
    <s v="Senior"/>
    <d v="2020-11-30T00:00:00"/>
    <x v="2"/>
    <s v="PROD109"/>
    <s v="Kindle Paperwhite"/>
    <x v="5"/>
    <x v="0"/>
    <n v="129"/>
    <s v="ORD11097"/>
    <x v="655"/>
    <s v="Pending"/>
    <x v="1"/>
    <x v="4"/>
    <x v="1"/>
    <s v="REV21097"/>
    <x v="473"/>
  </r>
  <r>
    <s v="CUST3174"/>
    <s v="Sonya"/>
    <s v="Parker"/>
    <x v="0"/>
    <s v="Senior"/>
    <d v="2021-03-28T00:00:00"/>
    <x v="3"/>
    <s v="PROD100"/>
    <s v="iPhone 14"/>
    <x v="0"/>
    <x v="1"/>
    <n v="999"/>
    <s v="ORD11098"/>
    <x v="629"/>
    <s v="Delivered"/>
    <x v="1"/>
    <x v="3"/>
    <x v="3"/>
    <s v="REV21098"/>
    <x v="100"/>
  </r>
  <r>
    <s v="CUST3099"/>
    <s v="Marissa"/>
    <s v="Ortiz"/>
    <x v="0"/>
    <s v="Teenagers"/>
    <d v="2022-08-07T00:00:00"/>
    <x v="9"/>
    <s v="PROD102"/>
    <s v="Sony Headphones"/>
    <x v="0"/>
    <x v="1"/>
    <n v="199"/>
    <s v="ORD11099"/>
    <x v="359"/>
    <s v="Returned"/>
    <x v="2"/>
    <x v="1"/>
    <x v="1"/>
    <s v="REV21099"/>
    <x v="560"/>
  </r>
  <r>
    <s v="CUST1760"/>
    <s v="Wendy"/>
    <s v="Hunter"/>
    <x v="1"/>
    <s v="Teenagers"/>
    <d v="2024-11-04T00:00:00"/>
    <x v="4"/>
    <s v="PROD111"/>
    <s v="Lego Star Wars Set"/>
    <x v="2"/>
    <x v="0"/>
    <n v="59"/>
    <s v="ORD11100"/>
    <x v="463"/>
    <s v="Shipped"/>
    <x v="0"/>
    <x v="1"/>
    <x v="0"/>
    <s v="REV21100"/>
    <x v="428"/>
  </r>
  <r>
    <s v="CUST4079"/>
    <s v="Erika"/>
    <s v="Hernandez"/>
    <x v="1"/>
    <s v="Teenagers"/>
    <d v="2021-05-12T00:00:00"/>
    <x v="3"/>
    <s v="PROD106"/>
    <s v="Instant Pot"/>
    <x v="3"/>
    <x v="4"/>
    <n v="99"/>
    <s v="ORD11101"/>
    <x v="205"/>
    <s v="Pending"/>
    <x v="0"/>
    <x v="3"/>
    <x v="4"/>
    <s v="REV21101"/>
    <x v="708"/>
  </r>
  <r>
    <s v="CUST1606"/>
    <s v="Jesus"/>
    <s v="Mueller"/>
    <x v="2"/>
    <s v="Senior"/>
    <d v="2022-04-08T00:00:00"/>
    <x v="5"/>
    <s v="PROD114"/>
    <s v="Yoga Mat"/>
    <x v="4"/>
    <x v="1"/>
    <n v="25"/>
    <s v="ORD11102"/>
    <x v="555"/>
    <s v="Cancelled"/>
    <x v="1"/>
    <x v="1"/>
    <x v="2"/>
    <s v="REV21102"/>
    <x v="384"/>
  </r>
  <r>
    <s v="CUST3179"/>
    <s v="James"/>
    <s v="Pope"/>
    <x v="2"/>
    <s v="Teenagers"/>
    <d v="2020-12-20T00:00:00"/>
    <x v="6"/>
    <s v="PROD105"/>
    <s v="Adidas Running Shoes"/>
    <x v="1"/>
    <x v="4"/>
    <n v="110"/>
    <s v="ORD11103"/>
    <x v="711"/>
    <s v="Pending"/>
    <x v="0"/>
    <x v="0"/>
    <x v="4"/>
    <s v="REV21103"/>
    <x v="361"/>
  </r>
  <r>
    <s v="CUST3024"/>
    <s v="Kevin"/>
    <s v="Daniels"/>
    <x v="1"/>
    <s v="Adults"/>
    <d v="2021-06-04T00:00:00"/>
    <x v="2"/>
    <s v="PROD104"/>
    <s v="Nike Air Max"/>
    <x v="1"/>
    <x v="1"/>
    <n v="120"/>
    <s v="ORD11104"/>
    <x v="209"/>
    <s v="Cancelled"/>
    <x v="1"/>
    <x v="4"/>
    <x v="1"/>
    <s v="REV21104"/>
    <x v="709"/>
  </r>
  <r>
    <s v="CUST2199"/>
    <s v="Joseph"/>
    <s v="Nicholson"/>
    <x v="0"/>
    <s v="Teenagers"/>
    <d v="2025-01-07T00:00:00"/>
    <x v="6"/>
    <s v="PROD103"/>
    <s v="Levi's Jeans"/>
    <x v="1"/>
    <x v="1"/>
    <n v="59"/>
    <s v="ORD11105"/>
    <x v="712"/>
    <s v="Pending"/>
    <x v="2"/>
    <x v="1"/>
    <x v="0"/>
    <s v="REV21105"/>
    <x v="710"/>
  </r>
  <r>
    <s v="CUST3421"/>
    <s v="John"/>
    <s v="Green"/>
    <x v="2"/>
    <s v="Adults"/>
    <d v="2021-12-05T00:00:00"/>
    <x v="9"/>
    <s v="PROD113"/>
    <s v="Wilson Tennis Racket"/>
    <x v="4"/>
    <x v="0"/>
    <n v="149"/>
    <s v="ORD11106"/>
    <x v="690"/>
    <s v="Shipped"/>
    <x v="0"/>
    <x v="1"/>
    <x v="3"/>
    <s v="REV21106"/>
    <x v="548"/>
  </r>
  <r>
    <s v="CUST2223"/>
    <s v="John"/>
    <s v="Johnson"/>
    <x v="0"/>
    <s v="Adults"/>
    <d v="2023-09-23T00:00:00"/>
    <x v="8"/>
    <s v="PROD107"/>
    <s v="Dyson Vacuum"/>
    <x v="3"/>
    <x v="2"/>
    <n v="399"/>
    <s v="ORD11107"/>
    <x v="713"/>
    <s v="Cancelled"/>
    <x v="2"/>
    <x v="2"/>
    <x v="1"/>
    <s v="REV21107"/>
    <x v="267"/>
  </r>
  <r>
    <s v="CUST2630"/>
    <s v="Amber"/>
    <s v="Cruz"/>
    <x v="0"/>
    <s v="Adults"/>
    <d v="2023-06-03T00:00:00"/>
    <x v="4"/>
    <s v="PROD113"/>
    <s v="Wilson Tennis Racket"/>
    <x v="4"/>
    <x v="1"/>
    <n v="149"/>
    <s v="ORD11108"/>
    <x v="347"/>
    <s v="Delivered"/>
    <x v="1"/>
    <x v="0"/>
    <x v="4"/>
    <s v="REV21108"/>
    <x v="433"/>
  </r>
  <r>
    <s v="CUST4104"/>
    <s v="Mathew"/>
    <s v="Tran"/>
    <x v="2"/>
    <s v="Senior"/>
    <d v="2021-11-12T00:00:00"/>
    <x v="3"/>
    <s v="PROD103"/>
    <s v="Levi's Jeans"/>
    <x v="1"/>
    <x v="3"/>
    <n v="59"/>
    <s v="ORD11109"/>
    <x v="714"/>
    <s v="Pending"/>
    <x v="2"/>
    <x v="2"/>
    <x v="4"/>
    <s v="REV21109"/>
    <x v="469"/>
  </r>
  <r>
    <s v="CUST4253"/>
    <s v="Anthony"/>
    <s v="Long"/>
    <x v="1"/>
    <s v="Adults"/>
    <d v="2021-01-07T00:00:00"/>
    <x v="4"/>
    <s v="PROD109"/>
    <s v="Kindle Paperwhite"/>
    <x v="5"/>
    <x v="3"/>
    <n v="129"/>
    <s v="ORD11110"/>
    <x v="364"/>
    <s v="Returned"/>
    <x v="1"/>
    <x v="3"/>
    <x v="2"/>
    <s v="REV21110"/>
    <x v="711"/>
  </r>
  <r>
    <s v="CUST1230"/>
    <s v="Alicia"/>
    <s v="Martin"/>
    <x v="2"/>
    <s v="Adults"/>
    <d v="2022-10-22T00:00:00"/>
    <x v="9"/>
    <s v="PROD109"/>
    <s v="Kindle Paperwhite"/>
    <x v="5"/>
    <x v="1"/>
    <n v="129"/>
    <s v="ORD11111"/>
    <x v="326"/>
    <s v="Pending"/>
    <x v="0"/>
    <x v="0"/>
    <x v="2"/>
    <s v="REV21111"/>
    <x v="346"/>
  </r>
  <r>
    <s v="CUST1384"/>
    <s v="Joshua"/>
    <s v="Wright"/>
    <x v="0"/>
    <s v="Teenagers"/>
    <d v="2021-10-06T00:00:00"/>
    <x v="8"/>
    <s v="PROD107"/>
    <s v="Dyson Vacuum"/>
    <x v="3"/>
    <x v="0"/>
    <n v="399"/>
    <s v="ORD11112"/>
    <x v="168"/>
    <s v="Delivered"/>
    <x v="0"/>
    <x v="1"/>
    <x v="2"/>
    <s v="REV21112"/>
    <x v="712"/>
  </r>
  <r>
    <s v="CUST1282"/>
    <s v="Kevin"/>
    <s v="Whitaker"/>
    <x v="2"/>
    <s v="Teenagers"/>
    <d v="2022-02-16T00:00:00"/>
    <x v="3"/>
    <s v="PROD106"/>
    <s v="Instant Pot"/>
    <x v="3"/>
    <x v="2"/>
    <n v="99"/>
    <s v="ORD11113"/>
    <x v="498"/>
    <s v="Pending"/>
    <x v="1"/>
    <x v="3"/>
    <x v="2"/>
    <s v="REV21113"/>
    <x v="319"/>
  </r>
  <r>
    <s v="CUST3770"/>
    <s v="Scott"/>
    <s v="Scott"/>
    <x v="0"/>
    <s v="Senior"/>
    <d v="2022-02-13T00:00:00"/>
    <x v="2"/>
    <s v="PROD114"/>
    <s v="Yoga Mat"/>
    <x v="4"/>
    <x v="4"/>
    <n v="25"/>
    <s v="ORD11114"/>
    <x v="715"/>
    <s v="Pending"/>
    <x v="2"/>
    <x v="1"/>
    <x v="4"/>
    <s v="REV21114"/>
    <x v="90"/>
  </r>
  <r>
    <s v="CUST1210"/>
    <s v="Jessica"/>
    <s v="Spencer"/>
    <x v="2"/>
    <s v="Adults"/>
    <d v="2021-01-14T00:00:00"/>
    <x v="8"/>
    <s v="PROD112"/>
    <s v="Barbie Dreamhouse"/>
    <x v="2"/>
    <x v="3"/>
    <n v="199"/>
    <s v="ORD11115"/>
    <x v="716"/>
    <s v="Pending"/>
    <x v="0"/>
    <x v="3"/>
    <x v="4"/>
    <s v="REV21115"/>
    <x v="272"/>
  </r>
  <r>
    <s v="CUST4090"/>
    <s v="Kristine"/>
    <s v="Barker"/>
    <x v="0"/>
    <s v="Senior"/>
    <d v="2021-01-07T00:00:00"/>
    <x v="4"/>
    <s v="PROD103"/>
    <s v="Levi's Jeans"/>
    <x v="1"/>
    <x v="4"/>
    <n v="59"/>
    <s v="ORD11116"/>
    <x v="717"/>
    <s v="Shipped"/>
    <x v="1"/>
    <x v="1"/>
    <x v="1"/>
    <s v="REV21116"/>
    <x v="500"/>
  </r>
  <r>
    <s v="CUST3897"/>
    <s v="David"/>
    <s v="Floyd"/>
    <x v="0"/>
    <s v="Teenagers"/>
    <d v="2024-01-12T00:00:00"/>
    <x v="4"/>
    <s v="PROD107"/>
    <s v="Dyson Vacuum"/>
    <x v="3"/>
    <x v="0"/>
    <n v="399"/>
    <s v="ORD11117"/>
    <x v="718"/>
    <s v="Cancelled"/>
    <x v="1"/>
    <x v="4"/>
    <x v="1"/>
    <s v="REV21117"/>
    <x v="86"/>
  </r>
  <r>
    <s v="CUST4718"/>
    <s v="Angela"/>
    <s v="Sweeney"/>
    <x v="1"/>
    <s v="Adults"/>
    <d v="2024-11-29T00:00:00"/>
    <x v="9"/>
    <s v="PROD105"/>
    <s v="Adidas Running Shoes"/>
    <x v="1"/>
    <x v="2"/>
    <n v="110"/>
    <s v="ORD11118"/>
    <x v="719"/>
    <s v="Cancelled"/>
    <x v="0"/>
    <x v="2"/>
    <x v="1"/>
    <s v="REV21118"/>
    <x v="136"/>
  </r>
  <r>
    <s v="CUST5540"/>
    <s v="Rick"/>
    <s v="Cole"/>
    <x v="0"/>
    <s v="Senior"/>
    <d v="2023-07-23T00:00:00"/>
    <x v="5"/>
    <s v="PROD101"/>
    <s v="Samsung Galaxy S23"/>
    <x v="0"/>
    <x v="3"/>
    <n v="899"/>
    <s v="ORD11119"/>
    <x v="720"/>
    <s v="Delivered"/>
    <x v="0"/>
    <x v="3"/>
    <x v="4"/>
    <s v="REV21119"/>
    <x v="713"/>
  </r>
  <r>
    <s v="CUST2538"/>
    <s v="Matthew"/>
    <s v="Morales"/>
    <x v="2"/>
    <s v="Adults"/>
    <d v="2022-10-26T00:00:00"/>
    <x v="6"/>
    <s v="PROD114"/>
    <s v="Yoga Mat"/>
    <x v="4"/>
    <x v="3"/>
    <n v="25"/>
    <s v="ORD11120"/>
    <x v="432"/>
    <s v="Cancelled"/>
    <x v="2"/>
    <x v="1"/>
    <x v="2"/>
    <s v="REV21120"/>
    <x v="460"/>
  </r>
  <r>
    <s v="CUST2208"/>
    <s v="April"/>
    <s v="Ramsey"/>
    <x v="2"/>
    <s v="Teenagers"/>
    <d v="2023-09-18T00:00:00"/>
    <x v="8"/>
    <s v="PROD112"/>
    <s v="Barbie Dreamhouse"/>
    <x v="2"/>
    <x v="4"/>
    <n v="199"/>
    <s v="ORD11121"/>
    <x v="265"/>
    <s v="Shipped"/>
    <x v="2"/>
    <x v="2"/>
    <x v="1"/>
    <s v="REV21121"/>
    <x v="264"/>
  </r>
  <r>
    <s v="CUST5000"/>
    <s v="Danielle"/>
    <s v="Romero"/>
    <x v="0"/>
    <s v="Adults"/>
    <d v="2023-04-01T00:00:00"/>
    <x v="8"/>
    <s v="PROD108"/>
    <s v="Fitbit Versa 3"/>
    <x v="0"/>
    <x v="4"/>
    <n v="229"/>
    <s v="ORD11122"/>
    <x v="317"/>
    <s v="Returned"/>
    <x v="0"/>
    <x v="4"/>
    <x v="4"/>
    <s v="REV21122"/>
    <x v="714"/>
  </r>
  <r>
    <s v="CUST4148"/>
    <s v="Kelly"/>
    <s v="Morris"/>
    <x v="0"/>
    <s v="Senior"/>
    <d v="2024-04-13T00:00:00"/>
    <x v="2"/>
    <s v="PROD108"/>
    <s v="Fitbit Versa 3"/>
    <x v="0"/>
    <x v="3"/>
    <n v="229"/>
    <s v="ORD11123"/>
    <x v="101"/>
    <s v="Cancelled"/>
    <x v="0"/>
    <x v="3"/>
    <x v="2"/>
    <s v="REV21123"/>
    <x v="715"/>
  </r>
  <r>
    <s v="CUST5600"/>
    <s v="Lee"/>
    <s v="Miller"/>
    <x v="2"/>
    <s v="Senior"/>
    <d v="2021-09-27T00:00:00"/>
    <x v="6"/>
    <s v="PROD109"/>
    <s v="Kindle Paperwhite"/>
    <x v="5"/>
    <x v="0"/>
    <n v="129"/>
    <s v="ORD11124"/>
    <x v="608"/>
    <s v="Pending"/>
    <x v="2"/>
    <x v="4"/>
    <x v="0"/>
    <s v="REV21124"/>
    <x v="716"/>
  </r>
  <r>
    <s v="CUST2880"/>
    <s v="Theresa"/>
    <s v="Schwartz"/>
    <x v="2"/>
    <s v="Senior"/>
    <d v="2024-04-05T00:00:00"/>
    <x v="9"/>
    <s v="PROD101"/>
    <s v="Samsung Galaxy S23"/>
    <x v="0"/>
    <x v="0"/>
    <n v="899"/>
    <s v="ORD11125"/>
    <x v="461"/>
    <s v="Delivered"/>
    <x v="2"/>
    <x v="3"/>
    <x v="2"/>
    <s v="REV21125"/>
    <x v="133"/>
  </r>
  <r>
    <s v="CUST4380"/>
    <s v="Michael"/>
    <s v="Carson"/>
    <x v="1"/>
    <s v="Teenagers"/>
    <d v="2025-06-27T00:00:00"/>
    <x v="2"/>
    <s v="PROD110"/>
    <s v="Harry Potter Box Set"/>
    <x v="5"/>
    <x v="0"/>
    <n v="80"/>
    <s v="ORD11126"/>
    <x v="721"/>
    <s v="Shipped"/>
    <x v="0"/>
    <x v="1"/>
    <x v="0"/>
    <s v="REV21126"/>
    <x v="461"/>
  </r>
  <r>
    <s v="CUST3879"/>
    <s v="Ann"/>
    <s v="Vang"/>
    <x v="0"/>
    <s v="Adults"/>
    <d v="2021-05-06T00:00:00"/>
    <x v="7"/>
    <s v="PROD111"/>
    <s v="Lego Star Wars Set"/>
    <x v="2"/>
    <x v="1"/>
    <n v="59"/>
    <s v="ORD11127"/>
    <x v="477"/>
    <s v="Shipped"/>
    <x v="0"/>
    <x v="4"/>
    <x v="4"/>
    <s v="REV21127"/>
    <x v="293"/>
  </r>
  <r>
    <s v="CUST3572"/>
    <s v="Antonio"/>
    <s v="Taylor"/>
    <x v="1"/>
    <s v="Senior"/>
    <d v="2024-08-26T00:00:00"/>
    <x v="4"/>
    <s v="PROD114"/>
    <s v="Yoga Mat"/>
    <x v="4"/>
    <x v="3"/>
    <n v="25"/>
    <s v="ORD11128"/>
    <x v="153"/>
    <s v="Returned"/>
    <x v="0"/>
    <x v="1"/>
    <x v="2"/>
    <s v="REV21128"/>
    <x v="717"/>
  </r>
  <r>
    <s v="CUST5868"/>
    <s v="Bobby"/>
    <s v="Carroll"/>
    <x v="2"/>
    <s v="Teenagers"/>
    <d v="2022-10-08T00:00:00"/>
    <x v="0"/>
    <s v="PROD108"/>
    <s v="Fitbit Versa 3"/>
    <x v="0"/>
    <x v="3"/>
    <n v="229"/>
    <s v="ORD11129"/>
    <x v="388"/>
    <s v="Cancelled"/>
    <x v="0"/>
    <x v="0"/>
    <x v="4"/>
    <s v="REV21129"/>
    <x v="587"/>
  </r>
  <r>
    <s v="CUST1033"/>
    <s v="Randy"/>
    <s v="Anderson"/>
    <x v="0"/>
    <s v="Senior"/>
    <d v="2024-08-17T00:00:00"/>
    <x v="6"/>
    <s v="PROD105"/>
    <s v="Adidas Running Shoes"/>
    <x v="1"/>
    <x v="0"/>
    <n v="110"/>
    <s v="ORD11130"/>
    <x v="722"/>
    <s v="Pending"/>
    <x v="0"/>
    <x v="0"/>
    <x v="1"/>
    <s v="REV21130"/>
    <x v="198"/>
  </r>
  <r>
    <s v="CUST1260"/>
    <s v="Michael"/>
    <s v="Hamilton"/>
    <x v="2"/>
    <s v="Senior"/>
    <d v="2021-09-27T00:00:00"/>
    <x v="1"/>
    <s v="PROD114"/>
    <s v="Yoga Mat"/>
    <x v="4"/>
    <x v="1"/>
    <n v="25"/>
    <s v="ORD11131"/>
    <x v="723"/>
    <s v="Shipped"/>
    <x v="2"/>
    <x v="1"/>
    <x v="2"/>
    <s v="REV21131"/>
    <x v="205"/>
  </r>
  <r>
    <s v="CUST2679"/>
    <s v="Jason"/>
    <s v="Adams"/>
    <x v="2"/>
    <s v="Adults"/>
    <d v="2021-11-23T00:00:00"/>
    <x v="4"/>
    <s v="PROD114"/>
    <s v="Yoga Mat"/>
    <x v="4"/>
    <x v="0"/>
    <n v="25"/>
    <s v="ORD11132"/>
    <x v="477"/>
    <s v="Delivered"/>
    <x v="2"/>
    <x v="2"/>
    <x v="4"/>
    <s v="REV21132"/>
    <x v="418"/>
  </r>
  <r>
    <s v="CUST5982"/>
    <s v="Philip"/>
    <s v="White"/>
    <x v="0"/>
    <s v="Adults"/>
    <d v="2023-09-11T00:00:00"/>
    <x v="1"/>
    <s v="PROD109"/>
    <s v="Kindle Paperwhite"/>
    <x v="5"/>
    <x v="4"/>
    <n v="129"/>
    <s v="ORD11133"/>
    <x v="299"/>
    <s v="Returned"/>
    <x v="2"/>
    <x v="1"/>
    <x v="4"/>
    <s v="REV21133"/>
    <x v="630"/>
  </r>
  <r>
    <s v="CUST5868"/>
    <s v="Bobby"/>
    <s v="Carroll"/>
    <x v="2"/>
    <s v="Teenagers"/>
    <d v="2022-10-08T00:00:00"/>
    <x v="0"/>
    <s v="PROD105"/>
    <s v="Adidas Running Shoes"/>
    <x v="1"/>
    <x v="2"/>
    <n v="110"/>
    <s v="ORD11134"/>
    <x v="724"/>
    <s v="Returned"/>
    <x v="1"/>
    <x v="1"/>
    <x v="4"/>
    <s v="REV21134"/>
    <x v="695"/>
  </r>
  <r>
    <s v="CUST3442"/>
    <s v="Brad"/>
    <s v="Hooper"/>
    <x v="0"/>
    <s v="Senior"/>
    <d v="2021-07-26T00:00:00"/>
    <x v="3"/>
    <s v="PROD111"/>
    <s v="Lego Star Wars Set"/>
    <x v="2"/>
    <x v="1"/>
    <n v="59"/>
    <s v="ORD11135"/>
    <x v="725"/>
    <s v="Pending"/>
    <x v="0"/>
    <x v="2"/>
    <x v="3"/>
    <s v="REV21135"/>
    <x v="333"/>
  </r>
  <r>
    <s v="CUST4150"/>
    <s v="Traci"/>
    <s v="Sosa"/>
    <x v="0"/>
    <s v="Senior"/>
    <d v="2023-11-12T00:00:00"/>
    <x v="1"/>
    <s v="PROD103"/>
    <s v="Levi's Jeans"/>
    <x v="1"/>
    <x v="0"/>
    <n v="59"/>
    <s v="ORD11136"/>
    <x v="726"/>
    <s v="Shipped"/>
    <x v="1"/>
    <x v="4"/>
    <x v="2"/>
    <s v="REV21136"/>
    <x v="492"/>
  </r>
  <r>
    <s v="CUST1522"/>
    <s v="Penny"/>
    <s v="Drake"/>
    <x v="1"/>
    <s v="Teenagers"/>
    <d v="2021-10-24T00:00:00"/>
    <x v="8"/>
    <s v="PROD105"/>
    <s v="Adidas Running Shoes"/>
    <x v="1"/>
    <x v="3"/>
    <n v="110"/>
    <s v="ORD11137"/>
    <x v="86"/>
    <s v="Shipped"/>
    <x v="1"/>
    <x v="4"/>
    <x v="3"/>
    <s v="REV21137"/>
    <x v="55"/>
  </r>
  <r>
    <s v="CUST4602"/>
    <s v="Stacy"/>
    <s v="Brown"/>
    <x v="2"/>
    <s v="Teenagers"/>
    <d v="2023-08-30T00:00:00"/>
    <x v="0"/>
    <s v="PROD101"/>
    <s v="Samsung Galaxy S23"/>
    <x v="0"/>
    <x v="1"/>
    <n v="899"/>
    <s v="ORD11138"/>
    <x v="347"/>
    <s v="Delivered"/>
    <x v="1"/>
    <x v="2"/>
    <x v="4"/>
    <s v="REV21138"/>
    <x v="278"/>
  </r>
  <r>
    <s v="CUST2329"/>
    <s v="Tanya"/>
    <s v="Parker"/>
    <x v="0"/>
    <s v="Senior"/>
    <d v="2024-01-08T00:00:00"/>
    <x v="8"/>
    <s v="PROD112"/>
    <s v="Barbie Dreamhouse"/>
    <x v="2"/>
    <x v="4"/>
    <n v="199"/>
    <s v="ORD11139"/>
    <x v="496"/>
    <s v="Delivered"/>
    <x v="2"/>
    <x v="3"/>
    <x v="2"/>
    <s v="REV21139"/>
    <x v="718"/>
  </r>
  <r>
    <s v="CUST3917"/>
    <s v="Bridget"/>
    <s v="Reynolds"/>
    <x v="0"/>
    <s v="Adults"/>
    <d v="2022-02-25T00:00:00"/>
    <x v="9"/>
    <s v="PROD112"/>
    <s v="Barbie Dreamhouse"/>
    <x v="2"/>
    <x v="1"/>
    <n v="199"/>
    <s v="ORD11140"/>
    <x v="28"/>
    <s v="Pending"/>
    <x v="2"/>
    <x v="0"/>
    <x v="2"/>
    <s v="REV21140"/>
    <x v="719"/>
  </r>
  <r>
    <s v="CUST1827"/>
    <s v="David"/>
    <s v="Watson"/>
    <x v="0"/>
    <s v="Adults"/>
    <d v="2023-12-12T00:00:00"/>
    <x v="0"/>
    <s v="PROD100"/>
    <s v="iPhone 14"/>
    <x v="0"/>
    <x v="3"/>
    <n v="999"/>
    <s v="ORD11141"/>
    <x v="446"/>
    <s v="Shipped"/>
    <x v="2"/>
    <x v="3"/>
    <x v="0"/>
    <s v="REV21141"/>
    <x v="720"/>
  </r>
  <r>
    <s v="CUST1079"/>
    <s v="Brett"/>
    <s v="Baker"/>
    <x v="1"/>
    <s v="Teenagers"/>
    <d v="2021-05-06T00:00:00"/>
    <x v="0"/>
    <s v="PROD100"/>
    <s v="iPhone 14"/>
    <x v="0"/>
    <x v="1"/>
    <n v="999"/>
    <s v="ORD11142"/>
    <x v="49"/>
    <s v="Returned"/>
    <x v="0"/>
    <x v="0"/>
    <x v="3"/>
    <s v="REV21142"/>
    <x v="1"/>
  </r>
  <r>
    <s v="CUST2937"/>
    <s v="Rita"/>
    <s v="Castro"/>
    <x v="1"/>
    <s v="Senior"/>
    <d v="2022-05-31T00:00:00"/>
    <x v="7"/>
    <s v="PROD100"/>
    <s v="iPhone 14"/>
    <x v="0"/>
    <x v="3"/>
    <n v="999"/>
    <s v="ORD11143"/>
    <x v="727"/>
    <s v="Returned"/>
    <x v="1"/>
    <x v="4"/>
    <x v="2"/>
    <s v="REV21143"/>
    <x v="72"/>
  </r>
  <r>
    <s v="CUST4379"/>
    <s v="Kayla"/>
    <s v="Bryan"/>
    <x v="2"/>
    <s v="Senior"/>
    <d v="2020-09-18T00:00:00"/>
    <x v="0"/>
    <s v="PROD102"/>
    <s v="Sony Headphones"/>
    <x v="0"/>
    <x v="0"/>
    <n v="199"/>
    <s v="ORD11144"/>
    <x v="630"/>
    <s v="Shipped"/>
    <x v="2"/>
    <x v="1"/>
    <x v="1"/>
    <s v="REV21144"/>
    <x v="547"/>
  </r>
  <r>
    <s v="CUST2444"/>
    <s v="Amanda"/>
    <s v="King"/>
    <x v="1"/>
    <s v="Teenagers"/>
    <d v="2021-11-02T00:00:00"/>
    <x v="4"/>
    <s v="PROD103"/>
    <s v="Levi's Jeans"/>
    <x v="1"/>
    <x v="3"/>
    <n v="59"/>
    <s v="ORD11145"/>
    <x v="647"/>
    <s v="Cancelled"/>
    <x v="1"/>
    <x v="0"/>
    <x v="0"/>
    <s v="REV21145"/>
    <x v="557"/>
  </r>
  <r>
    <s v="CUST2416"/>
    <s v="Larry"/>
    <s v="Johnson"/>
    <x v="2"/>
    <s v="Adults"/>
    <d v="2023-06-17T00:00:00"/>
    <x v="3"/>
    <s v="PROD110"/>
    <s v="Harry Potter Box Set"/>
    <x v="5"/>
    <x v="1"/>
    <n v="80"/>
    <s v="ORD11146"/>
    <x v="244"/>
    <s v="Delivered"/>
    <x v="2"/>
    <x v="3"/>
    <x v="2"/>
    <s v="REV21146"/>
    <x v="280"/>
  </r>
  <r>
    <s v="CUST5359"/>
    <s v="Ashley"/>
    <s v="Brown"/>
    <x v="2"/>
    <s v="Adults"/>
    <d v="2024-05-26T00:00:00"/>
    <x v="4"/>
    <s v="PROD110"/>
    <s v="Harry Potter Box Set"/>
    <x v="5"/>
    <x v="2"/>
    <n v="80"/>
    <s v="ORD11147"/>
    <x v="728"/>
    <s v="Cancelled"/>
    <x v="1"/>
    <x v="4"/>
    <x v="4"/>
    <s v="REV21147"/>
    <x v="717"/>
  </r>
  <r>
    <s v="CUST3078"/>
    <s v="Allison"/>
    <s v="Morrow"/>
    <x v="2"/>
    <s v="Adults"/>
    <d v="2020-08-31T00:00:00"/>
    <x v="9"/>
    <s v="PROD110"/>
    <s v="Harry Potter Box Set"/>
    <x v="5"/>
    <x v="2"/>
    <n v="80"/>
    <s v="ORD11148"/>
    <x v="578"/>
    <s v="Pending"/>
    <x v="0"/>
    <x v="3"/>
    <x v="4"/>
    <s v="REV21148"/>
    <x v="110"/>
  </r>
  <r>
    <s v="CUST5741"/>
    <s v="Katrina"/>
    <s v="Benitez"/>
    <x v="2"/>
    <s v="Senior"/>
    <d v="2021-04-24T00:00:00"/>
    <x v="3"/>
    <s v="PROD110"/>
    <s v="Harry Potter Box Set"/>
    <x v="5"/>
    <x v="2"/>
    <n v="80"/>
    <s v="ORD11149"/>
    <x v="305"/>
    <s v="Delivered"/>
    <x v="1"/>
    <x v="1"/>
    <x v="2"/>
    <s v="REV21149"/>
    <x v="721"/>
  </r>
  <r>
    <s v="CUST4131"/>
    <s v="Chad"/>
    <s v="Cunningham"/>
    <x v="1"/>
    <s v="Adults"/>
    <d v="2022-03-22T00:00:00"/>
    <x v="2"/>
    <s v="PROD108"/>
    <s v="Fitbit Versa 3"/>
    <x v="0"/>
    <x v="4"/>
    <n v="229"/>
    <s v="ORD11150"/>
    <x v="672"/>
    <s v="Shipped"/>
    <x v="0"/>
    <x v="0"/>
    <x v="2"/>
    <s v="REV21150"/>
    <x v="722"/>
  </r>
  <r>
    <s v="CUST5055"/>
    <s v="Evelyn"/>
    <s v="Chandler"/>
    <x v="0"/>
    <s v="Teenagers"/>
    <d v="2020-11-12T00:00:00"/>
    <x v="2"/>
    <s v="PROD113"/>
    <s v="Wilson Tennis Racket"/>
    <x v="4"/>
    <x v="0"/>
    <n v="149"/>
    <s v="ORD11151"/>
    <x v="729"/>
    <s v="Cancelled"/>
    <x v="0"/>
    <x v="2"/>
    <x v="2"/>
    <s v="REV21151"/>
    <x v="723"/>
  </r>
  <r>
    <s v="CUST5404"/>
    <s v="Calvin"/>
    <s v="Horton"/>
    <x v="0"/>
    <s v="Adults"/>
    <d v="2023-10-27T00:00:00"/>
    <x v="3"/>
    <s v="PROD111"/>
    <s v="Lego Star Wars Set"/>
    <x v="2"/>
    <x v="0"/>
    <n v="59"/>
    <s v="ORD11152"/>
    <x v="517"/>
    <s v="Cancelled"/>
    <x v="2"/>
    <x v="2"/>
    <x v="2"/>
    <s v="REV21152"/>
    <x v="246"/>
  </r>
  <r>
    <s v="CUST5412"/>
    <s v="Nancy"/>
    <s v="Lawson"/>
    <x v="1"/>
    <s v="Teenagers"/>
    <d v="2024-10-17T00:00:00"/>
    <x v="0"/>
    <s v="PROD111"/>
    <s v="Lego Star Wars Set"/>
    <x v="2"/>
    <x v="2"/>
    <n v="59"/>
    <s v="ORD11153"/>
    <x v="618"/>
    <s v="Pending"/>
    <x v="2"/>
    <x v="4"/>
    <x v="1"/>
    <s v="REV21153"/>
    <x v="293"/>
  </r>
  <r>
    <s v="CUST4960"/>
    <s v="Melanie"/>
    <s v="Martinez"/>
    <x v="2"/>
    <s v="Senior"/>
    <d v="2023-08-11T00:00:00"/>
    <x v="4"/>
    <s v="PROD103"/>
    <s v="Levi's Jeans"/>
    <x v="1"/>
    <x v="1"/>
    <n v="59"/>
    <s v="ORD11154"/>
    <x v="167"/>
    <s v="Delivered"/>
    <x v="2"/>
    <x v="0"/>
    <x v="4"/>
    <s v="REV21154"/>
    <x v="89"/>
  </r>
  <r>
    <s v="CUST4158"/>
    <s v="Nicholas"/>
    <s v="Garcia"/>
    <x v="2"/>
    <s v="Senior"/>
    <d v="2022-03-27T00:00:00"/>
    <x v="0"/>
    <s v="PROD107"/>
    <s v="Dyson Vacuum"/>
    <x v="3"/>
    <x v="0"/>
    <n v="399"/>
    <s v="ORD11155"/>
    <x v="257"/>
    <s v="Returned"/>
    <x v="0"/>
    <x v="3"/>
    <x v="4"/>
    <s v="REV21155"/>
    <x v="724"/>
  </r>
  <r>
    <s v="CUST5708"/>
    <s v="Hannah"/>
    <s v="Ramos"/>
    <x v="1"/>
    <s v="Adults"/>
    <d v="2025-03-18T00:00:00"/>
    <x v="2"/>
    <s v="PROD107"/>
    <s v="Dyson Vacuum"/>
    <x v="3"/>
    <x v="0"/>
    <n v="399"/>
    <s v="ORD11156"/>
    <x v="249"/>
    <s v="Delivered"/>
    <x v="1"/>
    <x v="3"/>
    <x v="2"/>
    <s v="REV21156"/>
    <x v="613"/>
  </r>
  <r>
    <s v="CUST5300"/>
    <s v="Laura"/>
    <s v="Kerr"/>
    <x v="1"/>
    <s v="Senior"/>
    <d v="2021-06-07T00:00:00"/>
    <x v="1"/>
    <s v="PROD107"/>
    <s v="Dyson Vacuum"/>
    <x v="3"/>
    <x v="2"/>
    <n v="399"/>
    <s v="ORD11157"/>
    <x v="730"/>
    <s v="Shipped"/>
    <x v="0"/>
    <x v="1"/>
    <x v="1"/>
    <s v="REV21157"/>
    <x v="248"/>
  </r>
  <r>
    <s v="CUST3152"/>
    <s v="Alexis"/>
    <s v="Williamson"/>
    <x v="1"/>
    <s v="Teenagers"/>
    <d v="2023-03-27T00:00:00"/>
    <x v="1"/>
    <s v="PROD110"/>
    <s v="Harry Potter Box Set"/>
    <x v="5"/>
    <x v="0"/>
    <n v="80"/>
    <s v="ORD11158"/>
    <x v="650"/>
    <s v="Cancelled"/>
    <x v="0"/>
    <x v="1"/>
    <x v="2"/>
    <s v="REV21158"/>
    <x v="238"/>
  </r>
  <r>
    <s v="CUST4459"/>
    <s v="Lisa"/>
    <s v="Thomas"/>
    <x v="2"/>
    <s v="Adults"/>
    <d v="2024-11-21T00:00:00"/>
    <x v="3"/>
    <s v="PROD110"/>
    <s v="Harry Potter Box Set"/>
    <x v="5"/>
    <x v="1"/>
    <n v="80"/>
    <s v="ORD11159"/>
    <x v="709"/>
    <s v="Cancelled"/>
    <x v="0"/>
    <x v="4"/>
    <x v="2"/>
    <s v="REV21159"/>
    <x v="356"/>
  </r>
  <r>
    <s v="CUST1614"/>
    <s v="Rebecca"/>
    <s v="Allen"/>
    <x v="2"/>
    <s v="Senior"/>
    <d v="2022-08-17T00:00:00"/>
    <x v="4"/>
    <s v="PROD109"/>
    <s v="Kindle Paperwhite"/>
    <x v="5"/>
    <x v="0"/>
    <n v="129"/>
    <s v="ORD11160"/>
    <x v="731"/>
    <s v="Shipped"/>
    <x v="2"/>
    <x v="2"/>
    <x v="2"/>
    <s v="REV21160"/>
    <x v="725"/>
  </r>
  <r>
    <s v="CUST5893"/>
    <s v="David"/>
    <s v="Lloyd"/>
    <x v="2"/>
    <s v="Adults"/>
    <d v="2024-06-13T00:00:00"/>
    <x v="8"/>
    <s v="PROD114"/>
    <s v="Yoga Mat"/>
    <x v="4"/>
    <x v="0"/>
    <n v="25"/>
    <s v="ORD11161"/>
    <x v="178"/>
    <s v="Cancelled"/>
    <x v="1"/>
    <x v="4"/>
    <x v="1"/>
    <s v="REV21161"/>
    <x v="726"/>
  </r>
  <r>
    <s v="CUST4495"/>
    <s v="Veronica"/>
    <s v="Hughes"/>
    <x v="1"/>
    <s v="Adults"/>
    <d v="2024-08-12T00:00:00"/>
    <x v="5"/>
    <s v="PROD110"/>
    <s v="Harry Potter Box Set"/>
    <x v="5"/>
    <x v="4"/>
    <n v="80"/>
    <s v="ORD11162"/>
    <x v="652"/>
    <s v="Cancelled"/>
    <x v="1"/>
    <x v="0"/>
    <x v="2"/>
    <s v="REV21162"/>
    <x v="727"/>
  </r>
  <r>
    <s v="CUST3737"/>
    <s v="Corey"/>
    <s v="Holmes"/>
    <x v="1"/>
    <s v="Adults"/>
    <d v="2022-06-10T00:00:00"/>
    <x v="1"/>
    <s v="PROD113"/>
    <s v="Wilson Tennis Racket"/>
    <x v="4"/>
    <x v="1"/>
    <n v="149"/>
    <s v="ORD11163"/>
    <x v="732"/>
    <s v="Shipped"/>
    <x v="0"/>
    <x v="0"/>
    <x v="3"/>
    <s v="REV21163"/>
    <x v="676"/>
  </r>
  <r>
    <s v="CUST4214"/>
    <s v="David"/>
    <s v="Cooper"/>
    <x v="0"/>
    <s v="Teenagers"/>
    <d v="2023-08-31T00:00:00"/>
    <x v="0"/>
    <s v="PROD104"/>
    <s v="Nike Air Max"/>
    <x v="1"/>
    <x v="0"/>
    <n v="120"/>
    <s v="ORD11164"/>
    <x v="733"/>
    <s v="Pending"/>
    <x v="1"/>
    <x v="2"/>
    <x v="0"/>
    <s v="REV21164"/>
    <x v="728"/>
  </r>
  <r>
    <s v="CUST3138"/>
    <s v="Cory"/>
    <s v="Benton"/>
    <x v="0"/>
    <s v="Adults"/>
    <d v="2021-05-07T00:00:00"/>
    <x v="0"/>
    <s v="PROD112"/>
    <s v="Barbie Dreamhouse"/>
    <x v="2"/>
    <x v="3"/>
    <n v="199"/>
    <s v="ORD11165"/>
    <x v="734"/>
    <s v="Cancelled"/>
    <x v="2"/>
    <x v="3"/>
    <x v="2"/>
    <s v="REV21165"/>
    <x v="271"/>
  </r>
  <r>
    <s v="CUST3465"/>
    <s v="Stephen"/>
    <s v="Hill"/>
    <x v="2"/>
    <s v="Adults"/>
    <d v="2021-02-22T00:00:00"/>
    <x v="1"/>
    <s v="PROD106"/>
    <s v="Instant Pot"/>
    <x v="3"/>
    <x v="0"/>
    <n v="99"/>
    <s v="ORD11166"/>
    <x v="181"/>
    <s v="Cancelled"/>
    <x v="0"/>
    <x v="2"/>
    <x v="1"/>
    <s v="REV21166"/>
    <x v="195"/>
  </r>
  <r>
    <s v="CUST1125"/>
    <s v="Brandon"/>
    <s v="Johnson"/>
    <x v="1"/>
    <s v="Adults"/>
    <d v="2024-03-10T00:00:00"/>
    <x v="6"/>
    <s v="PROD103"/>
    <s v="Levi's Jeans"/>
    <x v="1"/>
    <x v="4"/>
    <n v="59"/>
    <s v="ORD11167"/>
    <x v="735"/>
    <s v="Pending"/>
    <x v="0"/>
    <x v="1"/>
    <x v="0"/>
    <s v="REV21167"/>
    <x v="2"/>
  </r>
  <r>
    <s v="CUST3958"/>
    <s v="James"/>
    <s v="Thomas"/>
    <x v="1"/>
    <s v="Teenagers"/>
    <d v="2023-11-13T00:00:00"/>
    <x v="5"/>
    <s v="PROD108"/>
    <s v="Fitbit Versa 3"/>
    <x v="0"/>
    <x v="2"/>
    <n v="229"/>
    <s v="ORD11168"/>
    <x v="473"/>
    <s v="Pending"/>
    <x v="0"/>
    <x v="3"/>
    <x v="4"/>
    <s v="REV21168"/>
    <x v="299"/>
  </r>
  <r>
    <s v="CUST1307"/>
    <s v="Sheila"/>
    <s v="Robinson"/>
    <x v="0"/>
    <s v="Adults"/>
    <d v="2021-06-27T00:00:00"/>
    <x v="8"/>
    <s v="PROD103"/>
    <s v="Levi's Jeans"/>
    <x v="1"/>
    <x v="1"/>
    <n v="59"/>
    <s v="ORD11169"/>
    <x v="651"/>
    <s v="Delivered"/>
    <x v="0"/>
    <x v="3"/>
    <x v="4"/>
    <s v="REV21169"/>
    <x v="466"/>
  </r>
  <r>
    <s v="CUST3689"/>
    <s v="Robert"/>
    <s v="Miller"/>
    <x v="0"/>
    <s v="Senior"/>
    <d v="2023-12-15T00:00:00"/>
    <x v="8"/>
    <s v="PROD108"/>
    <s v="Fitbit Versa 3"/>
    <x v="0"/>
    <x v="3"/>
    <n v="229"/>
    <s v="ORD11170"/>
    <x v="692"/>
    <s v="Delivered"/>
    <x v="0"/>
    <x v="1"/>
    <x v="0"/>
    <s v="REV21170"/>
    <x v="404"/>
  </r>
  <r>
    <s v="CUST5817"/>
    <s v="Reginald"/>
    <s v="Chavez"/>
    <x v="2"/>
    <s v="Senior"/>
    <d v="2023-02-14T00:00:00"/>
    <x v="5"/>
    <s v="PROD102"/>
    <s v="Sony Headphones"/>
    <x v="0"/>
    <x v="1"/>
    <n v="199"/>
    <s v="ORD11171"/>
    <x v="736"/>
    <s v="Returned"/>
    <x v="1"/>
    <x v="2"/>
    <x v="0"/>
    <s v="REV21171"/>
    <x v="251"/>
  </r>
  <r>
    <s v="CUST1050"/>
    <s v="Ryan"/>
    <s v="Howe"/>
    <x v="0"/>
    <s v="Senior"/>
    <d v="2020-11-30T00:00:00"/>
    <x v="2"/>
    <s v="PROD108"/>
    <s v="Fitbit Versa 3"/>
    <x v="0"/>
    <x v="4"/>
    <n v="229"/>
    <s v="ORD11172"/>
    <x v="716"/>
    <s v="Cancelled"/>
    <x v="0"/>
    <x v="0"/>
    <x v="0"/>
    <s v="REV21172"/>
    <x v="729"/>
  </r>
  <r>
    <s v="CUST4509"/>
    <s v="Jennifer"/>
    <s v="Kelley"/>
    <x v="0"/>
    <s v="Adults"/>
    <d v="2024-11-23T00:00:00"/>
    <x v="5"/>
    <s v="PROD108"/>
    <s v="Fitbit Versa 3"/>
    <x v="0"/>
    <x v="2"/>
    <n v="229"/>
    <s v="ORD11173"/>
    <x v="303"/>
    <s v="Pending"/>
    <x v="0"/>
    <x v="3"/>
    <x v="3"/>
    <s v="REV21173"/>
    <x v="730"/>
  </r>
  <r>
    <s v="CUST1696"/>
    <s v="Lori"/>
    <s v="Torres"/>
    <x v="2"/>
    <s v="Senior"/>
    <d v="2024-06-30T00:00:00"/>
    <x v="7"/>
    <s v="PROD111"/>
    <s v="Lego Star Wars Set"/>
    <x v="2"/>
    <x v="1"/>
    <n v="59"/>
    <s v="ORD11174"/>
    <x v="725"/>
    <s v="Pending"/>
    <x v="1"/>
    <x v="0"/>
    <x v="1"/>
    <s v="REV21174"/>
    <x v="317"/>
  </r>
  <r>
    <s v="CUST5413"/>
    <s v="David"/>
    <s v="Combs"/>
    <x v="1"/>
    <s v="Teenagers"/>
    <d v="2023-04-17T00:00:00"/>
    <x v="1"/>
    <s v="PROD107"/>
    <s v="Dyson Vacuum"/>
    <x v="3"/>
    <x v="2"/>
    <n v="399"/>
    <s v="ORD11175"/>
    <x v="114"/>
    <s v="Returned"/>
    <x v="2"/>
    <x v="0"/>
    <x v="4"/>
    <s v="REV21175"/>
    <x v="37"/>
  </r>
  <r>
    <s v="CUST1193"/>
    <s v="Robert"/>
    <s v="Kidd"/>
    <x v="0"/>
    <s v="Senior"/>
    <d v="2023-11-16T00:00:00"/>
    <x v="6"/>
    <s v="PROD112"/>
    <s v="Barbie Dreamhouse"/>
    <x v="2"/>
    <x v="2"/>
    <n v="199"/>
    <s v="ORD11176"/>
    <x v="430"/>
    <s v="Returned"/>
    <x v="1"/>
    <x v="1"/>
    <x v="1"/>
    <s v="REV21176"/>
    <x v="731"/>
  </r>
  <r>
    <s v="CUST5262"/>
    <s v="Amanda"/>
    <s v="Bean"/>
    <x v="1"/>
    <s v="Teenagers"/>
    <d v="2023-06-06T00:00:00"/>
    <x v="6"/>
    <s v="PROD110"/>
    <s v="Harry Potter Box Set"/>
    <x v="5"/>
    <x v="2"/>
    <n v="80"/>
    <s v="ORD11177"/>
    <x v="462"/>
    <s v="Shipped"/>
    <x v="2"/>
    <x v="3"/>
    <x v="4"/>
    <s v="REV21177"/>
    <x v="732"/>
  </r>
  <r>
    <s v="CUST4635"/>
    <s v="James"/>
    <s v="Castillo"/>
    <x v="2"/>
    <s v="Senior"/>
    <d v="2022-01-02T00:00:00"/>
    <x v="6"/>
    <s v="PROD103"/>
    <s v="Levi's Jeans"/>
    <x v="1"/>
    <x v="2"/>
    <n v="59"/>
    <s v="ORD11178"/>
    <x v="33"/>
    <s v="Returned"/>
    <x v="2"/>
    <x v="0"/>
    <x v="0"/>
    <s v="REV21178"/>
    <x v="733"/>
  </r>
  <r>
    <s v="CUST5922"/>
    <s v="Scott"/>
    <s v="Mills"/>
    <x v="0"/>
    <s v="Teenagers"/>
    <d v="2021-02-26T00:00:00"/>
    <x v="4"/>
    <s v="PROD101"/>
    <s v="Samsung Galaxy S23"/>
    <x v="0"/>
    <x v="3"/>
    <n v="899"/>
    <s v="ORD11179"/>
    <x v="101"/>
    <s v="Cancelled"/>
    <x v="0"/>
    <x v="3"/>
    <x v="0"/>
    <s v="REV21179"/>
    <x v="561"/>
  </r>
  <r>
    <s v="CUST5635"/>
    <s v="Christine"/>
    <s v="Stephens"/>
    <x v="2"/>
    <s v="Adults"/>
    <d v="2021-10-28T00:00:00"/>
    <x v="6"/>
    <s v="PROD113"/>
    <s v="Wilson Tennis Racket"/>
    <x v="4"/>
    <x v="1"/>
    <n v="149"/>
    <s v="ORD11180"/>
    <x v="737"/>
    <s v="Cancelled"/>
    <x v="0"/>
    <x v="0"/>
    <x v="0"/>
    <s v="REV21180"/>
    <x v="214"/>
  </r>
  <r>
    <s v="CUST3788"/>
    <s v="Tina"/>
    <s v="Mcgrath"/>
    <x v="0"/>
    <s v="Senior"/>
    <d v="2023-05-01T00:00:00"/>
    <x v="8"/>
    <s v="PROD105"/>
    <s v="Adidas Running Shoes"/>
    <x v="1"/>
    <x v="0"/>
    <n v="110"/>
    <s v="ORD11181"/>
    <x v="186"/>
    <s v="Cancelled"/>
    <x v="1"/>
    <x v="1"/>
    <x v="2"/>
    <s v="REV21181"/>
    <x v="713"/>
  </r>
  <r>
    <s v="CUST1944"/>
    <s v="Adam"/>
    <s v="Ayala"/>
    <x v="0"/>
    <s v="Teenagers"/>
    <d v="2024-08-17T00:00:00"/>
    <x v="6"/>
    <s v="PROD105"/>
    <s v="Adidas Running Shoes"/>
    <x v="1"/>
    <x v="4"/>
    <n v="110"/>
    <s v="ORD11182"/>
    <x v="438"/>
    <s v="Cancelled"/>
    <x v="0"/>
    <x v="2"/>
    <x v="2"/>
    <s v="REV21182"/>
    <x v="734"/>
  </r>
  <r>
    <s v="CUST4335"/>
    <s v="Kimberly"/>
    <s v="Reilly"/>
    <x v="2"/>
    <s v="Teenagers"/>
    <d v="2021-10-28T00:00:00"/>
    <x v="6"/>
    <s v="PROD104"/>
    <s v="Nike Air Max"/>
    <x v="1"/>
    <x v="1"/>
    <n v="120"/>
    <s v="ORD11183"/>
    <x v="607"/>
    <s v="Shipped"/>
    <x v="0"/>
    <x v="3"/>
    <x v="1"/>
    <s v="REV21183"/>
    <x v="370"/>
  </r>
  <r>
    <s v="CUST1332"/>
    <s v="Jennifer"/>
    <s v="Le"/>
    <x v="1"/>
    <s v="Adults"/>
    <d v="2024-03-09T00:00:00"/>
    <x v="5"/>
    <s v="PROD108"/>
    <s v="Fitbit Versa 3"/>
    <x v="0"/>
    <x v="1"/>
    <n v="229"/>
    <s v="ORD11184"/>
    <x v="344"/>
    <s v="Pending"/>
    <x v="0"/>
    <x v="4"/>
    <x v="0"/>
    <s v="REV21184"/>
    <x v="577"/>
  </r>
  <r>
    <s v="CUST5489"/>
    <s v="Amanda"/>
    <s v="Herrera"/>
    <x v="2"/>
    <s v="Teenagers"/>
    <d v="2024-03-07T00:00:00"/>
    <x v="9"/>
    <s v="PROD109"/>
    <s v="Kindle Paperwhite"/>
    <x v="5"/>
    <x v="3"/>
    <n v="129"/>
    <s v="ORD11185"/>
    <x v="615"/>
    <s v="Cancelled"/>
    <x v="1"/>
    <x v="4"/>
    <x v="1"/>
    <s v="REV21185"/>
    <x v="135"/>
  </r>
  <r>
    <s v="CUST5226"/>
    <s v="Jill"/>
    <s v="Cole"/>
    <x v="1"/>
    <s v="Senior"/>
    <d v="2021-12-12T00:00:00"/>
    <x v="1"/>
    <s v="PROD109"/>
    <s v="Kindle Paperwhite"/>
    <x v="5"/>
    <x v="1"/>
    <n v="129"/>
    <s v="ORD11186"/>
    <x v="286"/>
    <s v="Pending"/>
    <x v="2"/>
    <x v="1"/>
    <x v="2"/>
    <s v="REV21186"/>
    <x v="735"/>
  </r>
  <r>
    <s v="CUST1125"/>
    <s v="Brandon"/>
    <s v="Johnson"/>
    <x v="1"/>
    <s v="Adults"/>
    <d v="2024-03-10T00:00:00"/>
    <x v="6"/>
    <s v="PROD109"/>
    <s v="Kindle Paperwhite"/>
    <x v="5"/>
    <x v="1"/>
    <n v="129"/>
    <s v="ORD11187"/>
    <x v="738"/>
    <s v="Shipped"/>
    <x v="1"/>
    <x v="1"/>
    <x v="1"/>
    <s v="REV21187"/>
    <x v="82"/>
  </r>
  <r>
    <s v="CUST5832"/>
    <s v="Nathaniel"/>
    <s v="Townsend"/>
    <x v="2"/>
    <s v="Adults"/>
    <d v="2024-06-13T00:00:00"/>
    <x v="7"/>
    <s v="PROD100"/>
    <s v="iPhone 14"/>
    <x v="0"/>
    <x v="2"/>
    <n v="999"/>
    <s v="ORD11188"/>
    <x v="120"/>
    <s v="Shipped"/>
    <x v="0"/>
    <x v="4"/>
    <x v="4"/>
    <s v="REV21188"/>
    <x v="736"/>
  </r>
  <r>
    <s v="CUST5650"/>
    <s v="Sonia"/>
    <s v="Cummings"/>
    <x v="0"/>
    <s v="Adults"/>
    <d v="2025-07-07T00:00:00"/>
    <x v="3"/>
    <s v="PROD112"/>
    <s v="Barbie Dreamhouse"/>
    <x v="2"/>
    <x v="3"/>
    <n v="199"/>
    <s v="ORD11189"/>
    <x v="616"/>
    <s v="Returned"/>
    <x v="2"/>
    <x v="0"/>
    <x v="2"/>
    <s v="REV21189"/>
    <x v="737"/>
  </r>
  <r>
    <s v="CUST3711"/>
    <s v="Haley"/>
    <s v="Small"/>
    <x v="1"/>
    <s v="Senior"/>
    <d v="2024-06-02T00:00:00"/>
    <x v="3"/>
    <s v="PROD112"/>
    <s v="Barbie Dreamhouse"/>
    <x v="2"/>
    <x v="4"/>
    <n v="199"/>
    <s v="ORD11190"/>
    <x v="380"/>
    <s v="Shipped"/>
    <x v="2"/>
    <x v="3"/>
    <x v="4"/>
    <s v="REV21190"/>
    <x v="738"/>
  </r>
  <r>
    <s v="CUST1690"/>
    <s v="Bonnie"/>
    <s v="Valencia"/>
    <x v="0"/>
    <s v="Senior"/>
    <d v="2023-02-09T00:00:00"/>
    <x v="9"/>
    <s v="PROD104"/>
    <s v="Nike Air Max"/>
    <x v="1"/>
    <x v="4"/>
    <n v="120"/>
    <s v="ORD11191"/>
    <x v="739"/>
    <s v="Pending"/>
    <x v="1"/>
    <x v="4"/>
    <x v="1"/>
    <s v="REV21191"/>
    <x v="204"/>
  </r>
  <r>
    <s v="CUST3877"/>
    <s v="Benjamin"/>
    <s v="Torres"/>
    <x v="2"/>
    <s v="Adults"/>
    <d v="2024-07-29T00:00:00"/>
    <x v="6"/>
    <s v="PROD100"/>
    <s v="iPhone 14"/>
    <x v="0"/>
    <x v="1"/>
    <n v="999"/>
    <s v="ORD11192"/>
    <x v="216"/>
    <s v="Returned"/>
    <x v="2"/>
    <x v="2"/>
    <x v="4"/>
    <s v="REV21192"/>
    <x v="739"/>
  </r>
  <r>
    <s v="CUST2523"/>
    <s v="Blake"/>
    <s v="Foster"/>
    <x v="0"/>
    <s v="Senior"/>
    <d v="2025-04-20T00:00:00"/>
    <x v="3"/>
    <s v="PROD102"/>
    <s v="Sony Headphones"/>
    <x v="0"/>
    <x v="3"/>
    <n v="199"/>
    <s v="ORD11193"/>
    <x v="740"/>
    <s v="Cancelled"/>
    <x v="1"/>
    <x v="1"/>
    <x v="0"/>
    <s v="REV21193"/>
    <x v="740"/>
  </r>
  <r>
    <s v="CUST5060"/>
    <s v="Nathan"/>
    <s v="Andrade"/>
    <x v="0"/>
    <s v="Adults"/>
    <d v="2020-12-14T00:00:00"/>
    <x v="0"/>
    <s v="PROD103"/>
    <s v="Levi's Jeans"/>
    <x v="1"/>
    <x v="4"/>
    <n v="59"/>
    <s v="ORD11194"/>
    <x v="741"/>
    <s v="Shipped"/>
    <x v="1"/>
    <x v="3"/>
    <x v="4"/>
    <s v="REV21194"/>
    <x v="342"/>
  </r>
  <r>
    <s v="CUST5165"/>
    <s v="Derek"/>
    <s v="Anderson"/>
    <x v="0"/>
    <s v="Teenagers"/>
    <d v="2023-11-17T00:00:00"/>
    <x v="4"/>
    <s v="PROD108"/>
    <s v="Fitbit Versa 3"/>
    <x v="0"/>
    <x v="2"/>
    <n v="229"/>
    <s v="ORD11195"/>
    <x v="377"/>
    <s v="Pending"/>
    <x v="0"/>
    <x v="4"/>
    <x v="2"/>
    <s v="REV21195"/>
    <x v="296"/>
  </r>
  <r>
    <s v="CUST3452"/>
    <s v="Brendan"/>
    <s v="Cross"/>
    <x v="0"/>
    <s v="Teenagers"/>
    <d v="2025-05-23T00:00:00"/>
    <x v="9"/>
    <s v="PROD105"/>
    <s v="Adidas Running Shoes"/>
    <x v="1"/>
    <x v="4"/>
    <n v="110"/>
    <s v="ORD11196"/>
    <x v="5"/>
    <s v="Delivered"/>
    <x v="1"/>
    <x v="4"/>
    <x v="2"/>
    <s v="REV21196"/>
    <x v="741"/>
  </r>
  <r>
    <s v="CUST1461"/>
    <s v="Sabrina"/>
    <s v="Herrera"/>
    <x v="0"/>
    <s v="Adults"/>
    <d v="2024-07-21T00:00:00"/>
    <x v="5"/>
    <s v="PROD114"/>
    <s v="Yoga Mat"/>
    <x v="4"/>
    <x v="3"/>
    <n v="25"/>
    <s v="ORD11197"/>
    <x v="724"/>
    <s v="Cancelled"/>
    <x v="0"/>
    <x v="1"/>
    <x v="4"/>
    <s v="REV21197"/>
    <x v="401"/>
  </r>
  <r>
    <s v="CUST4568"/>
    <s v="Brian"/>
    <s v="Riley"/>
    <x v="0"/>
    <s v="Senior"/>
    <d v="2021-03-04T00:00:00"/>
    <x v="7"/>
    <s v="PROD110"/>
    <s v="Harry Potter Box Set"/>
    <x v="5"/>
    <x v="3"/>
    <n v="80"/>
    <s v="ORD11198"/>
    <x v="742"/>
    <s v="Returned"/>
    <x v="2"/>
    <x v="2"/>
    <x v="3"/>
    <s v="REV21198"/>
    <x v="31"/>
  </r>
  <r>
    <s v="CUST3703"/>
    <s v="Andrea"/>
    <s v="Graham"/>
    <x v="2"/>
    <s v="Adults"/>
    <d v="2025-05-03T00:00:00"/>
    <x v="1"/>
    <s v="PROD102"/>
    <s v="Sony Headphones"/>
    <x v="0"/>
    <x v="1"/>
    <n v="199"/>
    <s v="ORD11199"/>
    <x v="743"/>
    <s v="Cancelled"/>
    <x v="0"/>
    <x v="0"/>
    <x v="2"/>
    <s v="REV21199"/>
    <x v="478"/>
  </r>
  <r>
    <s v="CUST5740"/>
    <s v="Kathleen"/>
    <s v="Alexander"/>
    <x v="0"/>
    <s v="Teenagers"/>
    <d v="2021-10-29T00:00:00"/>
    <x v="7"/>
    <s v="PROD112"/>
    <s v="Barbie Dreamhouse"/>
    <x v="2"/>
    <x v="0"/>
    <n v="199"/>
    <s v="ORD11200"/>
    <x v="744"/>
    <s v="Returned"/>
    <x v="1"/>
    <x v="4"/>
    <x v="3"/>
    <s v="REV21200"/>
    <x v="742"/>
  </r>
  <r>
    <s v="CUST2807"/>
    <s v="Steven"/>
    <s v="Parks"/>
    <x v="1"/>
    <s v="Senior"/>
    <d v="2022-11-26T00:00:00"/>
    <x v="3"/>
    <s v="PROD108"/>
    <s v="Fitbit Versa 3"/>
    <x v="0"/>
    <x v="4"/>
    <n v="229"/>
    <s v="ORD11201"/>
    <x v="475"/>
    <s v="Pending"/>
    <x v="0"/>
    <x v="2"/>
    <x v="2"/>
    <s v="REV21201"/>
    <x v="67"/>
  </r>
  <r>
    <s v="CUST1068"/>
    <s v="Ashley"/>
    <s v="Nguyen"/>
    <x v="2"/>
    <s v="Senior"/>
    <d v="2024-01-01T00:00:00"/>
    <x v="7"/>
    <s v="PROD113"/>
    <s v="Wilson Tennis Racket"/>
    <x v="4"/>
    <x v="1"/>
    <n v="149"/>
    <s v="ORD11202"/>
    <x v="585"/>
    <s v="Returned"/>
    <x v="0"/>
    <x v="1"/>
    <x v="0"/>
    <s v="REV21202"/>
    <x v="743"/>
  </r>
  <r>
    <s v="CUST2356"/>
    <s v="Erica"/>
    <s v="Shelton"/>
    <x v="1"/>
    <s v="Teenagers"/>
    <d v="2025-03-29T00:00:00"/>
    <x v="9"/>
    <s v="PROD106"/>
    <s v="Instant Pot"/>
    <x v="3"/>
    <x v="4"/>
    <n v="99"/>
    <s v="ORD11203"/>
    <x v="745"/>
    <s v="Cancelled"/>
    <x v="0"/>
    <x v="2"/>
    <x v="3"/>
    <s v="REV21203"/>
    <x v="558"/>
  </r>
  <r>
    <s v="CUST1143"/>
    <s v="Glenn"/>
    <s v="Foley"/>
    <x v="2"/>
    <s v="Senior"/>
    <d v="2024-05-10T00:00:00"/>
    <x v="6"/>
    <s v="PROD107"/>
    <s v="Dyson Vacuum"/>
    <x v="3"/>
    <x v="0"/>
    <n v="399"/>
    <s v="ORD11204"/>
    <x v="746"/>
    <s v="Shipped"/>
    <x v="2"/>
    <x v="3"/>
    <x v="2"/>
    <s v="REV21204"/>
    <x v="744"/>
  </r>
  <r>
    <s v="CUST4692"/>
    <s v="Jillian"/>
    <s v="Cisneros"/>
    <x v="0"/>
    <s v="Senior"/>
    <d v="2022-12-19T00:00:00"/>
    <x v="3"/>
    <s v="PROD103"/>
    <s v="Levi's Jeans"/>
    <x v="1"/>
    <x v="3"/>
    <n v="59"/>
    <s v="ORD11205"/>
    <x v="747"/>
    <s v="Pending"/>
    <x v="0"/>
    <x v="3"/>
    <x v="1"/>
    <s v="REV21205"/>
    <x v="219"/>
  </r>
  <r>
    <s v="CUST1216"/>
    <s v="Becky"/>
    <s v="Kennedy"/>
    <x v="0"/>
    <s v="Adults"/>
    <d v="2024-01-01T00:00:00"/>
    <x v="4"/>
    <s v="PROD101"/>
    <s v="Samsung Galaxy S23"/>
    <x v="0"/>
    <x v="2"/>
    <n v="899"/>
    <s v="ORD11206"/>
    <x v="748"/>
    <s v="Returned"/>
    <x v="1"/>
    <x v="4"/>
    <x v="0"/>
    <s v="REV21206"/>
    <x v="745"/>
  </r>
  <r>
    <s v="CUST2613"/>
    <s v="Antonio"/>
    <s v="Matthews"/>
    <x v="1"/>
    <s v="Teenagers"/>
    <d v="2022-01-23T00:00:00"/>
    <x v="2"/>
    <s v="PROD107"/>
    <s v="Dyson Vacuum"/>
    <x v="3"/>
    <x v="1"/>
    <n v="399"/>
    <s v="ORD11207"/>
    <x v="46"/>
    <s v="Delivered"/>
    <x v="0"/>
    <x v="0"/>
    <x v="0"/>
    <s v="REV21207"/>
    <x v="224"/>
  </r>
  <r>
    <s v="CUST5750"/>
    <s v="Chase"/>
    <s v="Smith"/>
    <x v="0"/>
    <s v="Adults"/>
    <d v="2024-06-29T00:00:00"/>
    <x v="6"/>
    <s v="PROD109"/>
    <s v="Kindle Paperwhite"/>
    <x v="5"/>
    <x v="4"/>
    <n v="129"/>
    <s v="ORD11208"/>
    <x v="414"/>
    <s v="Shipped"/>
    <x v="1"/>
    <x v="3"/>
    <x v="3"/>
    <s v="REV21208"/>
    <x v="106"/>
  </r>
  <r>
    <s v="CUST4551"/>
    <s v="Dawn"/>
    <s v="Howard"/>
    <x v="2"/>
    <s v="Teenagers"/>
    <d v="2023-03-18T00:00:00"/>
    <x v="6"/>
    <s v="PROD101"/>
    <s v="Samsung Galaxy S23"/>
    <x v="0"/>
    <x v="4"/>
    <n v="899"/>
    <s v="ORD11209"/>
    <x v="608"/>
    <s v="Delivered"/>
    <x v="0"/>
    <x v="1"/>
    <x v="0"/>
    <s v="REV21209"/>
    <x v="510"/>
  </r>
  <r>
    <s v="CUST3299"/>
    <s v="Suzanne"/>
    <s v="Robinson"/>
    <x v="2"/>
    <s v="Senior"/>
    <d v="2022-08-04T00:00:00"/>
    <x v="6"/>
    <s v="PROD113"/>
    <s v="Wilson Tennis Racket"/>
    <x v="4"/>
    <x v="3"/>
    <n v="149"/>
    <s v="ORD11210"/>
    <x v="749"/>
    <s v="Cancelled"/>
    <x v="2"/>
    <x v="3"/>
    <x v="0"/>
    <s v="REV21210"/>
    <x v="98"/>
  </r>
  <r>
    <s v="CUST5603"/>
    <s v="Victor"/>
    <s v="Khan"/>
    <x v="2"/>
    <s v="Senior"/>
    <d v="2021-07-30T00:00:00"/>
    <x v="3"/>
    <s v="PROD103"/>
    <s v="Levi's Jeans"/>
    <x v="1"/>
    <x v="1"/>
    <n v="59"/>
    <s v="ORD11211"/>
    <x v="29"/>
    <s v="Shipped"/>
    <x v="1"/>
    <x v="4"/>
    <x v="4"/>
    <s v="REV21211"/>
    <x v="746"/>
  </r>
  <r>
    <s v="CUST5952"/>
    <s v="Erin"/>
    <s v="Bradley"/>
    <x v="2"/>
    <s v="Teenagers"/>
    <d v="2021-06-17T00:00:00"/>
    <x v="8"/>
    <s v="PROD100"/>
    <s v="iPhone 14"/>
    <x v="0"/>
    <x v="0"/>
    <n v="999"/>
    <s v="ORD11212"/>
    <x v="377"/>
    <s v="Pending"/>
    <x v="0"/>
    <x v="2"/>
    <x v="2"/>
    <s v="REV21212"/>
    <x v="747"/>
  </r>
  <r>
    <s v="CUST2661"/>
    <s v="Sean"/>
    <s v="Alvarez"/>
    <x v="0"/>
    <s v="Senior"/>
    <d v="2024-03-03T00:00:00"/>
    <x v="8"/>
    <s v="PROD101"/>
    <s v="Samsung Galaxy S23"/>
    <x v="0"/>
    <x v="2"/>
    <n v="899"/>
    <s v="ORD11213"/>
    <x v="750"/>
    <s v="Cancelled"/>
    <x v="1"/>
    <x v="4"/>
    <x v="3"/>
    <s v="REV21213"/>
    <x v="582"/>
  </r>
  <r>
    <s v="CUST4676"/>
    <s v="Michael"/>
    <s v="Brown"/>
    <x v="1"/>
    <s v="Teenagers"/>
    <d v="2025-03-17T00:00:00"/>
    <x v="8"/>
    <s v="PROD100"/>
    <s v="iPhone 14"/>
    <x v="0"/>
    <x v="4"/>
    <n v="999"/>
    <s v="ORD11214"/>
    <x v="14"/>
    <s v="Returned"/>
    <x v="0"/>
    <x v="2"/>
    <x v="2"/>
    <s v="REV21214"/>
    <x v="748"/>
  </r>
  <r>
    <s v="CUST5200"/>
    <s v="Ralph"/>
    <s v="Oneill"/>
    <x v="2"/>
    <s v="Adults"/>
    <d v="2024-01-02T00:00:00"/>
    <x v="8"/>
    <s v="PROD110"/>
    <s v="Harry Potter Box Set"/>
    <x v="5"/>
    <x v="3"/>
    <n v="80"/>
    <s v="ORD11215"/>
    <x v="751"/>
    <s v="Cancelled"/>
    <x v="0"/>
    <x v="1"/>
    <x v="1"/>
    <s v="REV21215"/>
    <x v="749"/>
  </r>
  <r>
    <s v="CUST3761"/>
    <s v="Michael"/>
    <s v="Marquez"/>
    <x v="0"/>
    <s v="Adults"/>
    <d v="2023-11-02T00:00:00"/>
    <x v="9"/>
    <s v="PROD113"/>
    <s v="Wilson Tennis Racket"/>
    <x v="4"/>
    <x v="2"/>
    <n v="149"/>
    <s v="ORD11216"/>
    <x v="532"/>
    <s v="Returned"/>
    <x v="1"/>
    <x v="4"/>
    <x v="1"/>
    <s v="REV21216"/>
    <x v="409"/>
  </r>
  <r>
    <s v="CUST2010"/>
    <s v="Scott"/>
    <s v="Ballard"/>
    <x v="2"/>
    <s v="Adults"/>
    <d v="2023-08-28T00:00:00"/>
    <x v="1"/>
    <s v="PROD101"/>
    <s v="Samsung Galaxy S23"/>
    <x v="0"/>
    <x v="1"/>
    <n v="899"/>
    <s v="ORD11217"/>
    <x v="514"/>
    <s v="Delivered"/>
    <x v="0"/>
    <x v="1"/>
    <x v="4"/>
    <s v="REV21217"/>
    <x v="628"/>
  </r>
  <r>
    <s v="CUST3817"/>
    <s v="Rebecca"/>
    <s v="Calderon"/>
    <x v="0"/>
    <s v="Adults"/>
    <d v="2021-02-09T00:00:00"/>
    <x v="7"/>
    <s v="PROD107"/>
    <s v="Dyson Vacuum"/>
    <x v="3"/>
    <x v="2"/>
    <n v="399"/>
    <s v="ORD11218"/>
    <x v="332"/>
    <s v="Returned"/>
    <x v="2"/>
    <x v="3"/>
    <x v="0"/>
    <s v="REV21218"/>
    <x v="709"/>
  </r>
  <r>
    <s v="CUST4383"/>
    <s v="Tiffany"/>
    <s v="Koch"/>
    <x v="0"/>
    <s v="Senior"/>
    <d v="2020-08-30T00:00:00"/>
    <x v="4"/>
    <s v="PROD112"/>
    <s v="Barbie Dreamhouse"/>
    <x v="2"/>
    <x v="0"/>
    <n v="199"/>
    <s v="ORD11219"/>
    <x v="614"/>
    <s v="Shipped"/>
    <x v="1"/>
    <x v="1"/>
    <x v="2"/>
    <s v="REV21219"/>
    <x v="636"/>
  </r>
  <r>
    <s v="CUST5774"/>
    <s v="Steven"/>
    <s v="Roth"/>
    <x v="2"/>
    <s v="Senior"/>
    <d v="2021-01-25T00:00:00"/>
    <x v="1"/>
    <s v="PROD105"/>
    <s v="Adidas Running Shoes"/>
    <x v="1"/>
    <x v="1"/>
    <n v="110"/>
    <s v="ORD11220"/>
    <x v="234"/>
    <s v="Pending"/>
    <x v="2"/>
    <x v="1"/>
    <x v="1"/>
    <s v="REV21220"/>
    <x v="750"/>
  </r>
  <r>
    <s v="CUST1921"/>
    <s v="Christy"/>
    <s v="Sanders"/>
    <x v="0"/>
    <s v="Senior"/>
    <d v="2024-02-26T00:00:00"/>
    <x v="6"/>
    <s v="PROD101"/>
    <s v="Samsung Galaxy S23"/>
    <x v="0"/>
    <x v="3"/>
    <n v="899"/>
    <s v="ORD11221"/>
    <x v="365"/>
    <s v="Returned"/>
    <x v="1"/>
    <x v="4"/>
    <x v="3"/>
    <s v="REV21221"/>
    <x v="114"/>
  </r>
  <r>
    <s v="CUST3552"/>
    <s v="George"/>
    <s v="Hart"/>
    <x v="2"/>
    <s v="Teenagers"/>
    <d v="2024-08-09T00:00:00"/>
    <x v="6"/>
    <s v="PROD102"/>
    <s v="Sony Headphones"/>
    <x v="0"/>
    <x v="1"/>
    <n v="199"/>
    <s v="ORD11222"/>
    <x v="359"/>
    <s v="Shipped"/>
    <x v="2"/>
    <x v="1"/>
    <x v="0"/>
    <s v="REV21222"/>
    <x v="751"/>
  </r>
  <r>
    <s v="CUST2128"/>
    <s v="John"/>
    <s v="Jackson"/>
    <x v="1"/>
    <s v="Teenagers"/>
    <d v="2025-04-21T00:00:00"/>
    <x v="6"/>
    <s v="PROD111"/>
    <s v="Lego Star Wars Set"/>
    <x v="2"/>
    <x v="4"/>
    <n v="59"/>
    <s v="ORD11223"/>
    <x v="411"/>
    <s v="Shipped"/>
    <x v="2"/>
    <x v="2"/>
    <x v="0"/>
    <s v="REV21223"/>
    <x v="448"/>
  </r>
  <r>
    <s v="CUST5017"/>
    <s v="Sabrina"/>
    <s v="Smith"/>
    <x v="0"/>
    <s v="Senior"/>
    <d v="2024-01-02T00:00:00"/>
    <x v="8"/>
    <s v="PROD112"/>
    <s v="Barbie Dreamhouse"/>
    <x v="2"/>
    <x v="1"/>
    <n v="199"/>
    <s v="ORD11224"/>
    <x v="752"/>
    <s v="Cancelled"/>
    <x v="2"/>
    <x v="4"/>
    <x v="3"/>
    <s v="REV21224"/>
    <x v="752"/>
  </r>
  <r>
    <s v="CUST4076"/>
    <s v="Laura"/>
    <s v="Rocha"/>
    <x v="1"/>
    <s v="Senior"/>
    <d v="2023-07-23T00:00:00"/>
    <x v="3"/>
    <s v="PROD105"/>
    <s v="Adidas Running Shoes"/>
    <x v="1"/>
    <x v="0"/>
    <n v="110"/>
    <s v="ORD11225"/>
    <x v="753"/>
    <s v="Returned"/>
    <x v="1"/>
    <x v="3"/>
    <x v="0"/>
    <s v="REV21225"/>
    <x v="189"/>
  </r>
  <r>
    <s v="CUST1351"/>
    <s v="Kathleen"/>
    <s v="Bell"/>
    <x v="2"/>
    <s v="Senior"/>
    <d v="2023-02-19T00:00:00"/>
    <x v="6"/>
    <s v="PROD107"/>
    <s v="Dyson Vacuum"/>
    <x v="3"/>
    <x v="1"/>
    <n v="399"/>
    <s v="ORD11226"/>
    <x v="679"/>
    <s v="Pending"/>
    <x v="0"/>
    <x v="0"/>
    <x v="3"/>
    <s v="REV21226"/>
    <x v="719"/>
  </r>
  <r>
    <s v="CUST4911"/>
    <s v="Olivia"/>
    <s v="Ortiz"/>
    <x v="2"/>
    <s v="Adults"/>
    <d v="2023-02-15T00:00:00"/>
    <x v="1"/>
    <s v="PROD109"/>
    <s v="Kindle Paperwhite"/>
    <x v="5"/>
    <x v="3"/>
    <n v="129"/>
    <s v="ORD11227"/>
    <x v="21"/>
    <s v="Shipped"/>
    <x v="0"/>
    <x v="2"/>
    <x v="2"/>
    <s v="REV21227"/>
    <x v="753"/>
  </r>
  <r>
    <s v="CUST5790"/>
    <s v="Michael"/>
    <s v="Conner"/>
    <x v="0"/>
    <s v="Teenagers"/>
    <d v="2025-05-28T00:00:00"/>
    <x v="6"/>
    <s v="PROD109"/>
    <s v="Kindle Paperwhite"/>
    <x v="5"/>
    <x v="3"/>
    <n v="129"/>
    <s v="ORD11228"/>
    <x v="407"/>
    <s v="Cancelled"/>
    <x v="1"/>
    <x v="3"/>
    <x v="3"/>
    <s v="REV21228"/>
    <x v="705"/>
  </r>
  <r>
    <s v="CUST5165"/>
    <s v="Derek"/>
    <s v="Anderson"/>
    <x v="0"/>
    <s v="Teenagers"/>
    <d v="2023-11-17T00:00:00"/>
    <x v="4"/>
    <s v="PROD105"/>
    <s v="Adidas Running Shoes"/>
    <x v="1"/>
    <x v="3"/>
    <n v="110"/>
    <s v="ORD11229"/>
    <x v="582"/>
    <s v="Pending"/>
    <x v="1"/>
    <x v="1"/>
    <x v="4"/>
    <s v="REV21229"/>
    <x v="335"/>
  </r>
  <r>
    <s v="CUST4259"/>
    <s v="Mary"/>
    <s v="Tucker"/>
    <x v="1"/>
    <s v="Adults"/>
    <d v="2020-10-04T00:00:00"/>
    <x v="3"/>
    <s v="PROD101"/>
    <s v="Samsung Galaxy S23"/>
    <x v="0"/>
    <x v="4"/>
    <n v="899"/>
    <s v="ORD11230"/>
    <x v="469"/>
    <s v="Delivered"/>
    <x v="1"/>
    <x v="0"/>
    <x v="2"/>
    <s v="REV21230"/>
    <x v="561"/>
  </r>
  <r>
    <s v="CUST4688"/>
    <s v="Wayne"/>
    <s v="Jones"/>
    <x v="2"/>
    <s v="Adults"/>
    <d v="2022-11-17T00:00:00"/>
    <x v="6"/>
    <s v="PROD114"/>
    <s v="Yoga Mat"/>
    <x v="4"/>
    <x v="0"/>
    <n v="25"/>
    <s v="ORD11231"/>
    <x v="754"/>
    <s v="Pending"/>
    <x v="1"/>
    <x v="2"/>
    <x v="4"/>
    <s v="REV21231"/>
    <x v="750"/>
  </r>
  <r>
    <s v="CUST1196"/>
    <s v="Joshua"/>
    <s v="Zimmerman"/>
    <x v="1"/>
    <s v="Teenagers"/>
    <d v="2024-04-02T00:00:00"/>
    <x v="2"/>
    <s v="PROD105"/>
    <s v="Adidas Running Shoes"/>
    <x v="1"/>
    <x v="0"/>
    <n v="110"/>
    <s v="ORD11232"/>
    <x v="755"/>
    <s v="Shipped"/>
    <x v="2"/>
    <x v="0"/>
    <x v="4"/>
    <s v="REV21232"/>
    <x v="754"/>
  </r>
  <r>
    <s v="CUST1739"/>
    <s v="Brandon"/>
    <s v="Smith"/>
    <x v="1"/>
    <s v="Teenagers"/>
    <d v="2023-12-26T00:00:00"/>
    <x v="8"/>
    <s v="PROD108"/>
    <s v="Fitbit Versa 3"/>
    <x v="0"/>
    <x v="0"/>
    <n v="229"/>
    <s v="ORD11233"/>
    <x v="500"/>
    <s v="Shipped"/>
    <x v="2"/>
    <x v="3"/>
    <x v="4"/>
    <s v="REV21233"/>
    <x v="430"/>
  </r>
  <r>
    <s v="CUST5473"/>
    <s v="Kaitlyn"/>
    <s v="Taylor"/>
    <x v="1"/>
    <s v="Adults"/>
    <d v="2020-09-13T00:00:00"/>
    <x v="9"/>
    <s v="PROD113"/>
    <s v="Wilson Tennis Racket"/>
    <x v="4"/>
    <x v="4"/>
    <n v="149"/>
    <s v="ORD11234"/>
    <x v="756"/>
    <s v="Shipped"/>
    <x v="2"/>
    <x v="0"/>
    <x v="4"/>
    <s v="REV21234"/>
    <x v="185"/>
  </r>
  <r>
    <s v="CUST1268"/>
    <s v="Erin"/>
    <s v="Gonzalez"/>
    <x v="1"/>
    <s v="Senior"/>
    <d v="2020-09-18T00:00:00"/>
    <x v="0"/>
    <s v="PROD102"/>
    <s v="Sony Headphones"/>
    <x v="0"/>
    <x v="3"/>
    <n v="199"/>
    <s v="ORD11235"/>
    <x v="697"/>
    <s v="Shipped"/>
    <x v="2"/>
    <x v="3"/>
    <x v="1"/>
    <s v="REV21235"/>
    <x v="466"/>
  </r>
  <r>
    <s v="CUST2778"/>
    <s v="John"/>
    <s v="Thomas"/>
    <x v="2"/>
    <s v="Adults"/>
    <d v="2024-08-14T00:00:00"/>
    <x v="5"/>
    <s v="PROD113"/>
    <s v="Wilson Tennis Racket"/>
    <x v="4"/>
    <x v="0"/>
    <n v="149"/>
    <s v="ORD11236"/>
    <x v="355"/>
    <s v="Delivered"/>
    <x v="1"/>
    <x v="4"/>
    <x v="3"/>
    <s v="REV21236"/>
    <x v="755"/>
  </r>
  <r>
    <s v="CUST3180"/>
    <s v="Eric"/>
    <s v="Turner"/>
    <x v="2"/>
    <s v="Senior"/>
    <d v="2022-09-27T00:00:00"/>
    <x v="8"/>
    <s v="PROD109"/>
    <s v="Kindle Paperwhite"/>
    <x v="5"/>
    <x v="2"/>
    <n v="129"/>
    <s v="ORD11237"/>
    <x v="757"/>
    <s v="Cancelled"/>
    <x v="2"/>
    <x v="3"/>
    <x v="3"/>
    <s v="REV21237"/>
    <x v="722"/>
  </r>
  <r>
    <s v="CUST2192"/>
    <s v="Gary"/>
    <s v="Ramirez"/>
    <x v="2"/>
    <s v="Teenagers"/>
    <d v="2023-01-20T00:00:00"/>
    <x v="2"/>
    <s v="PROD111"/>
    <s v="Lego Star Wars Set"/>
    <x v="2"/>
    <x v="1"/>
    <n v="59"/>
    <s v="ORD11238"/>
    <x v="758"/>
    <s v="Shipped"/>
    <x v="1"/>
    <x v="4"/>
    <x v="1"/>
    <s v="REV21238"/>
    <x v="441"/>
  </r>
  <r>
    <s v="CUST2119"/>
    <s v="David"/>
    <s v="Strong"/>
    <x v="0"/>
    <s v="Teenagers"/>
    <d v="2024-06-19T00:00:00"/>
    <x v="4"/>
    <s v="PROD112"/>
    <s v="Barbie Dreamhouse"/>
    <x v="2"/>
    <x v="4"/>
    <n v="199"/>
    <s v="ORD11239"/>
    <x v="269"/>
    <s v="Shipped"/>
    <x v="2"/>
    <x v="4"/>
    <x v="1"/>
    <s v="REV21239"/>
    <x v="451"/>
  </r>
  <r>
    <s v="CUST4188"/>
    <s v="Ruben"/>
    <s v="Harris"/>
    <x v="0"/>
    <s v="Senior"/>
    <d v="2021-10-29T00:00:00"/>
    <x v="5"/>
    <s v="PROD104"/>
    <s v="Nike Air Max"/>
    <x v="1"/>
    <x v="4"/>
    <n v="120"/>
    <s v="ORD11240"/>
    <x v="273"/>
    <s v="Shipped"/>
    <x v="1"/>
    <x v="2"/>
    <x v="1"/>
    <s v="REV21240"/>
    <x v="716"/>
  </r>
  <r>
    <s v="CUST2352"/>
    <s v="Gregory"/>
    <s v="Smith"/>
    <x v="2"/>
    <s v="Adults"/>
    <d v="2024-11-27T00:00:00"/>
    <x v="4"/>
    <s v="PROD111"/>
    <s v="Lego Star Wars Set"/>
    <x v="2"/>
    <x v="0"/>
    <n v="59"/>
    <s v="ORD11241"/>
    <x v="759"/>
    <s v="Cancelled"/>
    <x v="1"/>
    <x v="3"/>
    <x v="1"/>
    <s v="REV21241"/>
    <x v="756"/>
  </r>
  <r>
    <s v="CUST2947"/>
    <s v="Sarah"/>
    <s v="Ross"/>
    <x v="2"/>
    <s v="Senior"/>
    <d v="2022-10-26T00:00:00"/>
    <x v="1"/>
    <s v="PROD100"/>
    <s v="iPhone 14"/>
    <x v="0"/>
    <x v="1"/>
    <n v="999"/>
    <s v="ORD11242"/>
    <x v="355"/>
    <s v="Returned"/>
    <x v="1"/>
    <x v="3"/>
    <x v="4"/>
    <s v="REV21242"/>
    <x v="299"/>
  </r>
  <r>
    <s v="CUST1555"/>
    <s v="Hunter"/>
    <s v="Watson"/>
    <x v="1"/>
    <s v="Senior"/>
    <d v="2021-03-28T00:00:00"/>
    <x v="8"/>
    <s v="PROD111"/>
    <s v="Lego Star Wars Set"/>
    <x v="2"/>
    <x v="1"/>
    <n v="59"/>
    <s v="ORD11243"/>
    <x v="760"/>
    <s v="Delivered"/>
    <x v="2"/>
    <x v="0"/>
    <x v="3"/>
    <s v="REV21243"/>
    <x v="10"/>
  </r>
  <r>
    <s v="CUST4484"/>
    <s v="Leroy"/>
    <s v="Young"/>
    <x v="0"/>
    <s v="Senior"/>
    <d v="2025-02-01T00:00:00"/>
    <x v="3"/>
    <s v="PROD107"/>
    <s v="Dyson Vacuum"/>
    <x v="3"/>
    <x v="4"/>
    <n v="399"/>
    <s v="ORD11244"/>
    <x v="761"/>
    <s v="Pending"/>
    <x v="0"/>
    <x v="4"/>
    <x v="1"/>
    <s v="REV21244"/>
    <x v="232"/>
  </r>
  <r>
    <s v="CUST5093"/>
    <s v="Brenda"/>
    <s v="Vaughn"/>
    <x v="2"/>
    <s v="Senior"/>
    <d v="2021-01-06T00:00:00"/>
    <x v="9"/>
    <s v="PROD100"/>
    <s v="iPhone 14"/>
    <x v="0"/>
    <x v="0"/>
    <n v="999"/>
    <s v="ORD11245"/>
    <x v="720"/>
    <s v="Shipped"/>
    <x v="1"/>
    <x v="2"/>
    <x v="2"/>
    <s v="REV21245"/>
    <x v="178"/>
  </r>
  <r>
    <s v="CUST2919"/>
    <s v="Jason"/>
    <s v="Wright"/>
    <x v="1"/>
    <s v="Adults"/>
    <d v="2022-01-20T00:00:00"/>
    <x v="3"/>
    <s v="PROD105"/>
    <s v="Adidas Running Shoes"/>
    <x v="1"/>
    <x v="2"/>
    <n v="110"/>
    <s v="ORD11246"/>
    <x v="180"/>
    <s v="Cancelled"/>
    <x v="1"/>
    <x v="2"/>
    <x v="2"/>
    <s v="REV21246"/>
    <x v="590"/>
  </r>
  <r>
    <s v="CUST2133"/>
    <s v="Morgan"/>
    <s v="Zamora"/>
    <x v="1"/>
    <s v="Teenagers"/>
    <d v="2025-07-21T00:00:00"/>
    <x v="1"/>
    <s v="PROD109"/>
    <s v="Kindle Paperwhite"/>
    <x v="5"/>
    <x v="1"/>
    <n v="129"/>
    <s v="ORD11247"/>
    <x v="730"/>
    <s v="Pending"/>
    <x v="0"/>
    <x v="1"/>
    <x v="4"/>
    <s v="REV21247"/>
    <x v="246"/>
  </r>
  <r>
    <s v="CUST5217"/>
    <s v="Keith"/>
    <s v="Dawson"/>
    <x v="0"/>
    <s v="Senior"/>
    <d v="2020-10-07T00:00:00"/>
    <x v="5"/>
    <s v="PROD109"/>
    <s v="Kindle Paperwhite"/>
    <x v="5"/>
    <x v="0"/>
    <n v="129"/>
    <s v="ORD11248"/>
    <x v="695"/>
    <s v="Returned"/>
    <x v="1"/>
    <x v="0"/>
    <x v="0"/>
    <s v="REV21248"/>
    <x v="257"/>
  </r>
  <r>
    <s v="CUST5802"/>
    <s v="Carl"/>
    <s v="Knight"/>
    <x v="2"/>
    <s v="Teenagers"/>
    <d v="2023-09-04T00:00:00"/>
    <x v="0"/>
    <s v="PROD110"/>
    <s v="Harry Potter Box Set"/>
    <x v="5"/>
    <x v="1"/>
    <n v="80"/>
    <s v="ORD11249"/>
    <x v="736"/>
    <s v="Returned"/>
    <x v="2"/>
    <x v="4"/>
    <x v="4"/>
    <s v="REV21249"/>
    <x v="403"/>
  </r>
  <r>
    <s v="CUST4344"/>
    <s v="Ashley"/>
    <s v="Page"/>
    <x v="1"/>
    <s v="Teenagers"/>
    <d v="2023-06-11T00:00:00"/>
    <x v="6"/>
    <s v="PROD113"/>
    <s v="Wilson Tennis Racket"/>
    <x v="4"/>
    <x v="2"/>
    <n v="149"/>
    <s v="ORD11250"/>
    <x v="77"/>
    <s v="Pending"/>
    <x v="2"/>
    <x v="2"/>
    <x v="4"/>
    <s v="REV21250"/>
    <x v="757"/>
  </r>
  <r>
    <s v="CUST5979"/>
    <s v="Briana"/>
    <s v="Lewis"/>
    <x v="2"/>
    <s v="Teenagers"/>
    <d v="2024-02-24T00:00:00"/>
    <x v="8"/>
    <s v="PROD103"/>
    <s v="Levi's Jeans"/>
    <x v="1"/>
    <x v="1"/>
    <n v="59"/>
    <s v="ORD11251"/>
    <x v="762"/>
    <s v="Delivered"/>
    <x v="1"/>
    <x v="1"/>
    <x v="3"/>
    <s v="REV21251"/>
    <x v="758"/>
  </r>
  <r>
    <s v="CUST3414"/>
    <s v="Amanda"/>
    <s v="Fernandez"/>
    <x v="2"/>
    <s v="Senior"/>
    <d v="2024-03-08T00:00:00"/>
    <x v="6"/>
    <s v="PROD105"/>
    <s v="Adidas Running Shoes"/>
    <x v="1"/>
    <x v="1"/>
    <n v="110"/>
    <s v="ORD11252"/>
    <x v="571"/>
    <s v="Pending"/>
    <x v="2"/>
    <x v="4"/>
    <x v="1"/>
    <s v="REV21252"/>
    <x v="690"/>
  </r>
  <r>
    <s v="CUST3562"/>
    <s v="Lauren"/>
    <s v="Terry"/>
    <x v="0"/>
    <s v="Teenagers"/>
    <d v="2020-12-19T00:00:00"/>
    <x v="2"/>
    <s v="PROD106"/>
    <s v="Instant Pot"/>
    <x v="3"/>
    <x v="0"/>
    <n v="99"/>
    <s v="ORD11253"/>
    <x v="763"/>
    <s v="Cancelled"/>
    <x v="2"/>
    <x v="1"/>
    <x v="1"/>
    <s v="REV21253"/>
    <x v="604"/>
  </r>
  <r>
    <s v="CUST3507"/>
    <s v="James"/>
    <s v="White"/>
    <x v="1"/>
    <s v="Senior"/>
    <d v="2022-07-22T00:00:00"/>
    <x v="1"/>
    <s v="PROD110"/>
    <s v="Harry Potter Box Set"/>
    <x v="5"/>
    <x v="2"/>
    <n v="80"/>
    <s v="ORD11254"/>
    <x v="25"/>
    <s v="Cancelled"/>
    <x v="2"/>
    <x v="1"/>
    <x v="3"/>
    <s v="REV21254"/>
    <x v="450"/>
  </r>
  <r>
    <s v="CUST4201"/>
    <s v="William"/>
    <s v="Roberts"/>
    <x v="1"/>
    <s v="Senior"/>
    <d v="2021-07-05T00:00:00"/>
    <x v="4"/>
    <s v="PROD113"/>
    <s v="Wilson Tennis Racket"/>
    <x v="4"/>
    <x v="4"/>
    <n v="149"/>
    <s v="ORD11255"/>
    <x v="764"/>
    <s v="Cancelled"/>
    <x v="2"/>
    <x v="0"/>
    <x v="0"/>
    <s v="REV21255"/>
    <x v="732"/>
  </r>
  <r>
    <s v="CUST3331"/>
    <s v="Patricia"/>
    <s v="Rivera"/>
    <x v="0"/>
    <s v="Senior"/>
    <d v="2025-03-10T00:00:00"/>
    <x v="8"/>
    <s v="PROD112"/>
    <s v="Barbie Dreamhouse"/>
    <x v="2"/>
    <x v="4"/>
    <n v="199"/>
    <s v="ORD11256"/>
    <x v="249"/>
    <s v="Delivered"/>
    <x v="1"/>
    <x v="2"/>
    <x v="3"/>
    <s v="REV21256"/>
    <x v="759"/>
  </r>
  <r>
    <s v="CUST5991"/>
    <s v="Teresa"/>
    <s v="Cruz"/>
    <x v="0"/>
    <s v="Senior"/>
    <d v="2025-07-07T00:00:00"/>
    <x v="9"/>
    <s v="PROD104"/>
    <s v="Nike Air Max"/>
    <x v="1"/>
    <x v="4"/>
    <n v="120"/>
    <s v="ORD11257"/>
    <x v="434"/>
    <s v="Pending"/>
    <x v="0"/>
    <x v="0"/>
    <x v="3"/>
    <s v="REV21257"/>
    <x v="253"/>
  </r>
  <r>
    <s v="CUST4561"/>
    <s v="April"/>
    <s v="Wilson"/>
    <x v="1"/>
    <s v="Teenagers"/>
    <d v="2021-03-01T00:00:00"/>
    <x v="1"/>
    <s v="PROD108"/>
    <s v="Fitbit Versa 3"/>
    <x v="0"/>
    <x v="4"/>
    <n v="229"/>
    <s v="ORD11258"/>
    <x v="74"/>
    <s v="Delivered"/>
    <x v="0"/>
    <x v="1"/>
    <x v="2"/>
    <s v="REV21258"/>
    <x v="403"/>
  </r>
  <r>
    <s v="CUST3868"/>
    <s v="Joshua"/>
    <s v="Russell"/>
    <x v="2"/>
    <s v="Teenagers"/>
    <d v="2021-09-16T00:00:00"/>
    <x v="5"/>
    <s v="PROD112"/>
    <s v="Barbie Dreamhouse"/>
    <x v="2"/>
    <x v="1"/>
    <n v="199"/>
    <s v="ORD11259"/>
    <x v="702"/>
    <s v="Pending"/>
    <x v="1"/>
    <x v="4"/>
    <x v="1"/>
    <s v="REV21259"/>
    <x v="629"/>
  </r>
  <r>
    <s v="CUST4634"/>
    <s v="Christina"/>
    <s v="Weber"/>
    <x v="2"/>
    <s v="Senior"/>
    <d v="2024-06-27T00:00:00"/>
    <x v="2"/>
    <s v="PROD110"/>
    <s v="Harry Potter Box Set"/>
    <x v="5"/>
    <x v="2"/>
    <n v="80"/>
    <s v="ORD11260"/>
    <x v="765"/>
    <s v="Returned"/>
    <x v="1"/>
    <x v="2"/>
    <x v="1"/>
    <s v="REV21260"/>
    <x v="760"/>
  </r>
  <r>
    <s v="CUST4670"/>
    <s v="Eric"/>
    <s v="Bates"/>
    <x v="1"/>
    <s v="Teenagers"/>
    <d v="2020-11-07T00:00:00"/>
    <x v="4"/>
    <s v="PROD109"/>
    <s v="Kindle Paperwhite"/>
    <x v="5"/>
    <x v="2"/>
    <n v="129"/>
    <s v="ORD11261"/>
    <x v="766"/>
    <s v="Cancelled"/>
    <x v="1"/>
    <x v="4"/>
    <x v="0"/>
    <s v="REV21261"/>
    <x v="129"/>
  </r>
  <r>
    <s v="CUST4724"/>
    <s v="Jody"/>
    <s v="Rogers"/>
    <x v="2"/>
    <s v="Teenagers"/>
    <d v="2021-04-10T00:00:00"/>
    <x v="8"/>
    <s v="PROD113"/>
    <s v="Wilson Tennis Racket"/>
    <x v="4"/>
    <x v="1"/>
    <n v="149"/>
    <s v="ORD11262"/>
    <x v="582"/>
    <s v="Returned"/>
    <x v="0"/>
    <x v="0"/>
    <x v="4"/>
    <s v="REV21262"/>
    <x v="761"/>
  </r>
  <r>
    <s v="CUST5079"/>
    <s v="Eric"/>
    <s v="Bryant"/>
    <x v="1"/>
    <s v="Senior"/>
    <d v="2024-07-19T00:00:00"/>
    <x v="8"/>
    <s v="PROD100"/>
    <s v="iPhone 14"/>
    <x v="0"/>
    <x v="1"/>
    <n v="999"/>
    <s v="ORD11263"/>
    <x v="101"/>
    <s v="Delivered"/>
    <x v="0"/>
    <x v="4"/>
    <x v="3"/>
    <s v="REV21263"/>
    <x v="762"/>
  </r>
  <r>
    <s v="CUST4590"/>
    <s v="Heather"/>
    <s v="Smith"/>
    <x v="1"/>
    <s v="Teenagers"/>
    <d v="2023-10-25T00:00:00"/>
    <x v="5"/>
    <s v="PROD106"/>
    <s v="Instant Pot"/>
    <x v="3"/>
    <x v="0"/>
    <n v="99"/>
    <s v="ORD11264"/>
    <x v="767"/>
    <s v="Delivered"/>
    <x v="2"/>
    <x v="2"/>
    <x v="2"/>
    <s v="REV21264"/>
    <x v="763"/>
  </r>
  <r>
    <s v="CUST2758"/>
    <s v="Roy"/>
    <s v="Thomas"/>
    <x v="1"/>
    <s v="Adults"/>
    <d v="2021-04-27T00:00:00"/>
    <x v="9"/>
    <s v="PROD110"/>
    <s v="Harry Potter Box Set"/>
    <x v="5"/>
    <x v="4"/>
    <n v="80"/>
    <s v="ORD11265"/>
    <x v="768"/>
    <s v="Returned"/>
    <x v="1"/>
    <x v="2"/>
    <x v="4"/>
    <s v="REV21265"/>
    <x v="764"/>
  </r>
  <r>
    <s v="CUST3933"/>
    <s v="Rachel"/>
    <s v="Thompson"/>
    <x v="0"/>
    <s v="Senior"/>
    <d v="2023-12-23T00:00:00"/>
    <x v="3"/>
    <s v="PROD101"/>
    <s v="Samsung Galaxy S23"/>
    <x v="0"/>
    <x v="3"/>
    <n v="899"/>
    <s v="ORD11266"/>
    <x v="769"/>
    <s v="Shipped"/>
    <x v="1"/>
    <x v="0"/>
    <x v="4"/>
    <s v="REV21266"/>
    <x v="410"/>
  </r>
  <r>
    <s v="CUST3210"/>
    <s v="John"/>
    <s v="Guerrero"/>
    <x v="1"/>
    <s v="Teenagers"/>
    <d v="2025-08-03T00:00:00"/>
    <x v="7"/>
    <s v="PROD112"/>
    <s v="Barbie Dreamhouse"/>
    <x v="2"/>
    <x v="4"/>
    <n v="199"/>
    <s v="ORD11267"/>
    <x v="770"/>
    <s v="Pending"/>
    <x v="2"/>
    <x v="0"/>
    <x v="4"/>
    <s v="REV21267"/>
    <x v="765"/>
  </r>
  <r>
    <s v="CUST4130"/>
    <s v="Gloria"/>
    <s v="Bush"/>
    <x v="1"/>
    <s v="Adults"/>
    <d v="2023-08-26T00:00:00"/>
    <x v="8"/>
    <s v="PROD103"/>
    <s v="Levi's Jeans"/>
    <x v="1"/>
    <x v="2"/>
    <n v="59"/>
    <s v="ORD11268"/>
    <x v="307"/>
    <s v="Cancelled"/>
    <x v="0"/>
    <x v="3"/>
    <x v="2"/>
    <s v="REV21268"/>
    <x v="605"/>
  </r>
  <r>
    <s v="CUST2892"/>
    <s v="Michael"/>
    <s v="Nelson"/>
    <x v="2"/>
    <s v="Adults"/>
    <d v="2021-02-01T00:00:00"/>
    <x v="0"/>
    <s v="PROD106"/>
    <s v="Instant Pot"/>
    <x v="3"/>
    <x v="2"/>
    <n v="99"/>
    <s v="ORD11269"/>
    <x v="644"/>
    <s v="Delivered"/>
    <x v="0"/>
    <x v="0"/>
    <x v="3"/>
    <s v="REV21269"/>
    <x v="766"/>
  </r>
  <r>
    <s v="CUST2473"/>
    <s v="Timothy"/>
    <s v="Bennett"/>
    <x v="2"/>
    <s v="Teenagers"/>
    <d v="2020-12-19T00:00:00"/>
    <x v="1"/>
    <s v="PROD106"/>
    <s v="Instant Pot"/>
    <x v="3"/>
    <x v="3"/>
    <n v="99"/>
    <s v="ORD11270"/>
    <x v="756"/>
    <s v="Returned"/>
    <x v="0"/>
    <x v="4"/>
    <x v="1"/>
    <s v="REV21270"/>
    <x v="767"/>
  </r>
  <r>
    <s v="CUST2311"/>
    <s v="Debra"/>
    <s v="Wilkinson"/>
    <x v="2"/>
    <s v="Adults"/>
    <d v="2023-01-08T00:00:00"/>
    <x v="0"/>
    <s v="PROD104"/>
    <s v="Nike Air Max"/>
    <x v="1"/>
    <x v="1"/>
    <n v="120"/>
    <s v="ORD11271"/>
    <x v="771"/>
    <s v="Returned"/>
    <x v="0"/>
    <x v="2"/>
    <x v="4"/>
    <s v="REV21271"/>
    <x v="768"/>
  </r>
  <r>
    <s v="CUST5636"/>
    <s v="Karen"/>
    <s v="Dixon"/>
    <x v="1"/>
    <s v="Adults"/>
    <d v="2021-02-15T00:00:00"/>
    <x v="8"/>
    <s v="PROD113"/>
    <s v="Wilson Tennis Racket"/>
    <x v="4"/>
    <x v="3"/>
    <n v="149"/>
    <s v="ORD11272"/>
    <x v="324"/>
    <s v="Shipped"/>
    <x v="2"/>
    <x v="3"/>
    <x v="1"/>
    <s v="REV21272"/>
    <x v="769"/>
  </r>
  <r>
    <s v="CUST4954"/>
    <s v="James"/>
    <s v="Davies"/>
    <x v="2"/>
    <s v="Teenagers"/>
    <d v="2024-05-07T00:00:00"/>
    <x v="2"/>
    <s v="PROD104"/>
    <s v="Nike Air Max"/>
    <x v="1"/>
    <x v="2"/>
    <n v="120"/>
    <s v="ORD11273"/>
    <x v="183"/>
    <s v="Shipped"/>
    <x v="1"/>
    <x v="4"/>
    <x v="3"/>
    <s v="REV21273"/>
    <x v="700"/>
  </r>
  <r>
    <s v="CUST1137"/>
    <s v="Isabel"/>
    <s v="Pope"/>
    <x v="0"/>
    <s v="Adults"/>
    <d v="2022-06-06T00:00:00"/>
    <x v="7"/>
    <s v="PROD102"/>
    <s v="Sony Headphones"/>
    <x v="0"/>
    <x v="3"/>
    <n v="199"/>
    <s v="ORD11274"/>
    <x v="772"/>
    <s v="Shipped"/>
    <x v="0"/>
    <x v="3"/>
    <x v="3"/>
    <s v="REV21274"/>
    <x v="11"/>
  </r>
  <r>
    <s v="CUST2620"/>
    <s v="Samantha"/>
    <s v="Knox"/>
    <x v="2"/>
    <s v="Senior"/>
    <d v="2025-02-28T00:00:00"/>
    <x v="9"/>
    <s v="PROD110"/>
    <s v="Harry Potter Box Set"/>
    <x v="5"/>
    <x v="0"/>
    <n v="80"/>
    <s v="ORD11275"/>
    <x v="755"/>
    <s v="Returned"/>
    <x v="2"/>
    <x v="0"/>
    <x v="0"/>
    <s v="REV21275"/>
    <x v="254"/>
  </r>
  <r>
    <s v="CUST1164"/>
    <s v="Karen"/>
    <s v="Price"/>
    <x v="0"/>
    <s v="Senior"/>
    <d v="2022-05-12T00:00:00"/>
    <x v="0"/>
    <s v="PROD101"/>
    <s v="Samsung Galaxy S23"/>
    <x v="0"/>
    <x v="3"/>
    <n v="899"/>
    <s v="ORD11276"/>
    <x v="76"/>
    <s v="Returned"/>
    <x v="0"/>
    <x v="4"/>
    <x v="2"/>
    <s v="REV21276"/>
    <x v="170"/>
  </r>
  <r>
    <s v="CUST2341"/>
    <s v="Sydney"/>
    <s v="Richardson"/>
    <x v="0"/>
    <s v="Adults"/>
    <d v="2021-07-20T00:00:00"/>
    <x v="3"/>
    <s v="PROD102"/>
    <s v="Sony Headphones"/>
    <x v="0"/>
    <x v="0"/>
    <n v="199"/>
    <s v="ORD11277"/>
    <x v="299"/>
    <s v="Delivered"/>
    <x v="1"/>
    <x v="1"/>
    <x v="0"/>
    <s v="REV21277"/>
    <x v="748"/>
  </r>
  <r>
    <s v="CUST4326"/>
    <s v="Bradley"/>
    <s v="Wright"/>
    <x v="2"/>
    <s v="Teenagers"/>
    <d v="2024-05-27T00:00:00"/>
    <x v="7"/>
    <s v="PROD114"/>
    <s v="Yoga Mat"/>
    <x v="4"/>
    <x v="2"/>
    <n v="25"/>
    <s v="ORD11278"/>
    <x v="21"/>
    <s v="Cancelled"/>
    <x v="2"/>
    <x v="1"/>
    <x v="1"/>
    <s v="REV21278"/>
    <x v="455"/>
  </r>
  <r>
    <s v="CUST2434"/>
    <s v="Bailey"/>
    <s v="Watson"/>
    <x v="0"/>
    <s v="Adults"/>
    <d v="2024-05-25T00:00:00"/>
    <x v="6"/>
    <s v="PROD114"/>
    <s v="Yoga Mat"/>
    <x v="4"/>
    <x v="2"/>
    <n v="25"/>
    <s v="ORD11279"/>
    <x v="415"/>
    <s v="Returned"/>
    <x v="0"/>
    <x v="4"/>
    <x v="3"/>
    <s v="REV21279"/>
    <x v="483"/>
  </r>
  <r>
    <s v="CUST5196"/>
    <s v="Elizabeth"/>
    <s v="Sanchez"/>
    <x v="2"/>
    <s v="Teenagers"/>
    <d v="2023-02-11T00:00:00"/>
    <x v="7"/>
    <s v="PROD106"/>
    <s v="Instant Pot"/>
    <x v="3"/>
    <x v="2"/>
    <n v="99"/>
    <s v="ORD11280"/>
    <x v="35"/>
    <s v="Cancelled"/>
    <x v="0"/>
    <x v="0"/>
    <x v="4"/>
    <s v="REV21280"/>
    <x v="770"/>
  </r>
  <r>
    <s v="CUST3320"/>
    <s v="Christopher"/>
    <s v="Roberts"/>
    <x v="0"/>
    <s v="Senior"/>
    <d v="2022-11-03T00:00:00"/>
    <x v="2"/>
    <s v="PROD101"/>
    <s v="Samsung Galaxy S23"/>
    <x v="0"/>
    <x v="0"/>
    <n v="899"/>
    <s v="ORD11281"/>
    <x v="578"/>
    <s v="Returned"/>
    <x v="0"/>
    <x v="3"/>
    <x v="4"/>
    <s v="REV21281"/>
    <x v="771"/>
  </r>
  <r>
    <s v="CUST3314"/>
    <s v="Desiree"/>
    <s v="Hardin"/>
    <x v="2"/>
    <s v="Teenagers"/>
    <d v="2022-12-01T00:00:00"/>
    <x v="9"/>
    <s v="PROD112"/>
    <s v="Barbie Dreamhouse"/>
    <x v="2"/>
    <x v="4"/>
    <n v="199"/>
    <s v="ORD11282"/>
    <x v="766"/>
    <s v="Pending"/>
    <x v="0"/>
    <x v="0"/>
    <x v="0"/>
    <s v="REV21282"/>
    <x v="98"/>
  </r>
  <r>
    <s v="CUST3566"/>
    <s v="Sharon"/>
    <s v="Walter"/>
    <x v="1"/>
    <s v="Senior"/>
    <d v="2024-10-13T00:00:00"/>
    <x v="7"/>
    <s v="PROD108"/>
    <s v="Fitbit Versa 3"/>
    <x v="0"/>
    <x v="0"/>
    <n v="229"/>
    <s v="ORD11283"/>
    <x v="773"/>
    <s v="Delivered"/>
    <x v="0"/>
    <x v="3"/>
    <x v="0"/>
    <s v="REV21283"/>
    <x v="708"/>
  </r>
  <r>
    <s v="CUST4977"/>
    <s v="Sandra"/>
    <s v="Davenport"/>
    <x v="1"/>
    <s v="Adults"/>
    <d v="2022-09-12T00:00:00"/>
    <x v="0"/>
    <s v="PROD112"/>
    <s v="Barbie Dreamhouse"/>
    <x v="2"/>
    <x v="0"/>
    <n v="199"/>
    <s v="ORD11284"/>
    <x v="390"/>
    <s v="Shipped"/>
    <x v="0"/>
    <x v="3"/>
    <x v="4"/>
    <s v="REV21284"/>
    <x v="610"/>
  </r>
  <r>
    <s v="CUST2614"/>
    <s v="Jonathan"/>
    <s v="Silva"/>
    <x v="0"/>
    <s v="Senior"/>
    <d v="2023-10-25T00:00:00"/>
    <x v="9"/>
    <s v="PROD109"/>
    <s v="Kindle Paperwhite"/>
    <x v="5"/>
    <x v="0"/>
    <n v="129"/>
    <s v="ORD11285"/>
    <x v="448"/>
    <s v="Returned"/>
    <x v="1"/>
    <x v="4"/>
    <x v="1"/>
    <s v="REV21285"/>
    <x v="333"/>
  </r>
  <r>
    <s v="CUST2963"/>
    <s v="Russell"/>
    <s v="Sanders"/>
    <x v="0"/>
    <s v="Senior"/>
    <d v="2022-11-28T00:00:00"/>
    <x v="7"/>
    <s v="PROD100"/>
    <s v="iPhone 14"/>
    <x v="0"/>
    <x v="4"/>
    <n v="999"/>
    <s v="ORD11286"/>
    <x v="774"/>
    <s v="Pending"/>
    <x v="1"/>
    <x v="0"/>
    <x v="1"/>
    <s v="REV21286"/>
    <x v="325"/>
  </r>
  <r>
    <s v="CUST4665"/>
    <s v="Sandra"/>
    <s v="Meyer"/>
    <x v="0"/>
    <s v="Teenagers"/>
    <d v="2023-07-27T00:00:00"/>
    <x v="3"/>
    <s v="PROD100"/>
    <s v="iPhone 14"/>
    <x v="0"/>
    <x v="2"/>
    <n v="999"/>
    <s v="ORD11287"/>
    <x v="775"/>
    <s v="Returned"/>
    <x v="2"/>
    <x v="1"/>
    <x v="4"/>
    <s v="REV21287"/>
    <x v="171"/>
  </r>
  <r>
    <s v="CUST2452"/>
    <s v="Jerry"/>
    <s v="Galloway"/>
    <x v="1"/>
    <s v="Adults"/>
    <d v="2022-08-11T00:00:00"/>
    <x v="3"/>
    <s v="PROD106"/>
    <s v="Instant Pot"/>
    <x v="3"/>
    <x v="2"/>
    <n v="99"/>
    <s v="ORD11288"/>
    <x v="767"/>
    <s v="Delivered"/>
    <x v="2"/>
    <x v="4"/>
    <x v="4"/>
    <s v="REV21288"/>
    <x v="653"/>
  </r>
  <r>
    <s v="CUST2861"/>
    <s v="Lindsey"/>
    <s v="Yoder"/>
    <x v="0"/>
    <s v="Teenagers"/>
    <d v="2021-10-24T00:00:00"/>
    <x v="5"/>
    <s v="PROD108"/>
    <s v="Fitbit Versa 3"/>
    <x v="0"/>
    <x v="2"/>
    <n v="229"/>
    <s v="ORD11289"/>
    <x v="635"/>
    <s v="Delivered"/>
    <x v="2"/>
    <x v="0"/>
    <x v="4"/>
    <s v="REV21289"/>
    <x v="772"/>
  </r>
  <r>
    <s v="CUST5161"/>
    <s v="Alison"/>
    <s v="Curtis"/>
    <x v="1"/>
    <s v="Senior"/>
    <d v="2023-04-12T00:00:00"/>
    <x v="3"/>
    <s v="PROD109"/>
    <s v="Kindle Paperwhite"/>
    <x v="5"/>
    <x v="2"/>
    <n v="129"/>
    <s v="ORD11290"/>
    <x v="196"/>
    <s v="Cancelled"/>
    <x v="0"/>
    <x v="4"/>
    <x v="0"/>
    <s v="REV21290"/>
    <x v="178"/>
  </r>
  <r>
    <s v="CUST4506"/>
    <s v="Nathan"/>
    <s v="Vega"/>
    <x v="1"/>
    <s v="Teenagers"/>
    <d v="2022-08-02T00:00:00"/>
    <x v="1"/>
    <s v="PROD107"/>
    <s v="Dyson Vacuum"/>
    <x v="3"/>
    <x v="0"/>
    <n v="399"/>
    <s v="ORD11291"/>
    <x v="21"/>
    <s v="Delivered"/>
    <x v="1"/>
    <x v="4"/>
    <x v="3"/>
    <s v="REV21291"/>
    <x v="773"/>
  </r>
  <r>
    <s v="CUST5994"/>
    <s v="Brooke"/>
    <s v="Ray"/>
    <x v="1"/>
    <s v="Teenagers"/>
    <d v="2023-02-14T00:00:00"/>
    <x v="1"/>
    <s v="PROD108"/>
    <s v="Fitbit Versa 3"/>
    <x v="0"/>
    <x v="3"/>
    <n v="229"/>
    <s v="ORD11292"/>
    <x v="776"/>
    <s v="Delivered"/>
    <x v="1"/>
    <x v="1"/>
    <x v="3"/>
    <s v="REV21292"/>
    <x v="394"/>
  </r>
  <r>
    <s v="CUST1666"/>
    <s v="Jennifer"/>
    <s v="Clark"/>
    <x v="2"/>
    <s v="Senior"/>
    <d v="2023-02-15T00:00:00"/>
    <x v="4"/>
    <s v="PROD110"/>
    <s v="Harry Potter Box Set"/>
    <x v="5"/>
    <x v="4"/>
    <n v="80"/>
    <s v="ORD11293"/>
    <x v="73"/>
    <s v="Cancelled"/>
    <x v="0"/>
    <x v="3"/>
    <x v="1"/>
    <s v="REV21293"/>
    <x v="774"/>
  </r>
  <r>
    <s v="CUST5500"/>
    <s v="Paula"/>
    <s v="Meza"/>
    <x v="0"/>
    <s v="Teenagers"/>
    <d v="2024-10-13T00:00:00"/>
    <x v="7"/>
    <s v="PROD108"/>
    <s v="Fitbit Versa 3"/>
    <x v="0"/>
    <x v="4"/>
    <n v="229"/>
    <s v="ORD11294"/>
    <x v="777"/>
    <s v="Shipped"/>
    <x v="2"/>
    <x v="2"/>
    <x v="1"/>
    <s v="REV21294"/>
    <x v="33"/>
  </r>
  <r>
    <s v="CUST1322"/>
    <s v="Stacy"/>
    <s v="Williams"/>
    <x v="0"/>
    <s v="Teenagers"/>
    <d v="2021-02-10T00:00:00"/>
    <x v="1"/>
    <s v="PROD105"/>
    <s v="Adidas Running Shoes"/>
    <x v="1"/>
    <x v="1"/>
    <n v="110"/>
    <s v="ORD11295"/>
    <x v="209"/>
    <s v="Returned"/>
    <x v="1"/>
    <x v="2"/>
    <x v="0"/>
    <s v="REV21295"/>
    <x v="775"/>
  </r>
  <r>
    <s v="CUST4246"/>
    <s v="Melissa"/>
    <s v="Hoover"/>
    <x v="2"/>
    <s v="Senior"/>
    <d v="2025-04-20T00:00:00"/>
    <x v="0"/>
    <s v="PROD103"/>
    <s v="Levi's Jeans"/>
    <x v="1"/>
    <x v="4"/>
    <n v="59"/>
    <s v="ORD11296"/>
    <x v="720"/>
    <s v="Pending"/>
    <x v="1"/>
    <x v="0"/>
    <x v="2"/>
    <s v="REV21296"/>
    <x v="468"/>
  </r>
  <r>
    <s v="CUST3726"/>
    <s v="Anthony"/>
    <s v="Chase"/>
    <x v="0"/>
    <s v="Senior"/>
    <d v="2025-07-05T00:00:00"/>
    <x v="2"/>
    <s v="PROD106"/>
    <s v="Instant Pot"/>
    <x v="3"/>
    <x v="3"/>
    <n v="99"/>
    <s v="ORD11297"/>
    <x v="423"/>
    <s v="Delivered"/>
    <x v="2"/>
    <x v="0"/>
    <x v="4"/>
    <s v="REV21297"/>
    <x v="362"/>
  </r>
  <r>
    <s v="CUST5156"/>
    <s v="Curtis"/>
    <s v="Sanchez"/>
    <x v="0"/>
    <s v="Senior"/>
    <d v="2023-06-20T00:00:00"/>
    <x v="8"/>
    <s v="PROD108"/>
    <s v="Fitbit Versa 3"/>
    <x v="0"/>
    <x v="2"/>
    <n v="229"/>
    <s v="ORD11298"/>
    <x v="778"/>
    <s v="Cancelled"/>
    <x v="1"/>
    <x v="2"/>
    <x v="1"/>
    <s v="REV21298"/>
    <x v="776"/>
  </r>
  <r>
    <s v="CUST1704"/>
    <s v="Philip"/>
    <s v="Lutz"/>
    <x v="1"/>
    <s v="Adults"/>
    <d v="2020-10-15T00:00:00"/>
    <x v="3"/>
    <s v="PROD107"/>
    <s v="Dyson Vacuum"/>
    <x v="3"/>
    <x v="1"/>
    <n v="399"/>
    <s v="ORD11299"/>
    <x v="606"/>
    <s v="Delivered"/>
    <x v="0"/>
    <x v="2"/>
    <x v="3"/>
    <s v="REV21299"/>
    <x v="342"/>
  </r>
  <r>
    <s v="CUST4860"/>
    <s v="Leslie"/>
    <s v="Rios"/>
    <x v="1"/>
    <s v="Adults"/>
    <d v="2025-06-30T00:00:00"/>
    <x v="3"/>
    <s v="PROD102"/>
    <s v="Sony Headphones"/>
    <x v="0"/>
    <x v="4"/>
    <n v="199"/>
    <s v="ORD11300"/>
    <x v="600"/>
    <s v="Returned"/>
    <x v="1"/>
    <x v="3"/>
    <x v="2"/>
    <s v="REV21300"/>
    <x v="720"/>
  </r>
  <r>
    <s v="CUST1309"/>
    <s v="Jeffrey"/>
    <s v="Rice"/>
    <x v="0"/>
    <s v="Teenagers"/>
    <d v="2023-08-09T00:00:00"/>
    <x v="9"/>
    <s v="PROD112"/>
    <s v="Barbie Dreamhouse"/>
    <x v="2"/>
    <x v="4"/>
    <n v="199"/>
    <s v="ORD11301"/>
    <x v="16"/>
    <s v="Returned"/>
    <x v="2"/>
    <x v="0"/>
    <x v="2"/>
    <s v="REV21301"/>
    <x v="730"/>
  </r>
  <r>
    <s v="CUST3684"/>
    <s v="Tracy"/>
    <s v="Smith"/>
    <x v="2"/>
    <s v="Teenagers"/>
    <d v="2023-03-03T00:00:00"/>
    <x v="2"/>
    <s v="PROD110"/>
    <s v="Harry Potter Box Set"/>
    <x v="5"/>
    <x v="3"/>
    <n v="80"/>
    <s v="ORD11302"/>
    <x v="779"/>
    <s v="Shipped"/>
    <x v="0"/>
    <x v="4"/>
    <x v="1"/>
    <s v="REV21302"/>
    <x v="706"/>
  </r>
  <r>
    <s v="CUST4467"/>
    <s v="Jennifer"/>
    <s v="Williams"/>
    <x v="1"/>
    <s v="Adults"/>
    <d v="2020-08-29T00:00:00"/>
    <x v="6"/>
    <s v="PROD114"/>
    <s v="Yoga Mat"/>
    <x v="4"/>
    <x v="4"/>
    <n v="25"/>
    <s v="ORD11303"/>
    <x v="290"/>
    <s v="Delivered"/>
    <x v="2"/>
    <x v="0"/>
    <x v="0"/>
    <s v="REV21303"/>
    <x v="405"/>
  </r>
  <r>
    <s v="CUST1659"/>
    <s v="Shannon"/>
    <s v="Green"/>
    <x v="1"/>
    <s v="Adults"/>
    <d v="2021-08-19T00:00:00"/>
    <x v="7"/>
    <s v="PROD106"/>
    <s v="Instant Pot"/>
    <x v="3"/>
    <x v="4"/>
    <n v="99"/>
    <s v="ORD11304"/>
    <x v="519"/>
    <s v="Pending"/>
    <x v="2"/>
    <x v="3"/>
    <x v="2"/>
    <s v="REV21304"/>
    <x v="404"/>
  </r>
  <r>
    <s v="CUST4847"/>
    <s v="Keith"/>
    <s v="Cox"/>
    <x v="0"/>
    <s v="Adults"/>
    <d v="2020-11-05T00:00:00"/>
    <x v="6"/>
    <s v="PROD109"/>
    <s v="Kindle Paperwhite"/>
    <x v="5"/>
    <x v="3"/>
    <n v="129"/>
    <s v="ORD11305"/>
    <x v="664"/>
    <s v="Cancelled"/>
    <x v="0"/>
    <x v="1"/>
    <x v="2"/>
    <s v="REV21305"/>
    <x v="643"/>
  </r>
  <r>
    <s v="CUST2375"/>
    <s v="Julia"/>
    <s v="Benjamin"/>
    <x v="2"/>
    <s v="Senior"/>
    <d v="2025-05-07T00:00:00"/>
    <x v="0"/>
    <s v="PROD110"/>
    <s v="Harry Potter Box Set"/>
    <x v="5"/>
    <x v="1"/>
    <n v="80"/>
    <s v="ORD11306"/>
    <x v="125"/>
    <s v="Returned"/>
    <x v="2"/>
    <x v="1"/>
    <x v="2"/>
    <s v="REV21306"/>
    <x v="654"/>
  </r>
  <r>
    <s v="CUST1358"/>
    <s v="Heather"/>
    <s v="Garcia"/>
    <x v="0"/>
    <s v="Adults"/>
    <d v="2020-10-05T00:00:00"/>
    <x v="9"/>
    <s v="PROD103"/>
    <s v="Levi's Jeans"/>
    <x v="1"/>
    <x v="1"/>
    <n v="59"/>
    <s v="ORD11307"/>
    <x v="780"/>
    <s v="Cancelled"/>
    <x v="2"/>
    <x v="2"/>
    <x v="3"/>
    <s v="REV21307"/>
    <x v="607"/>
  </r>
  <r>
    <s v="CUST2685"/>
    <s v="Matthew"/>
    <s v="Good"/>
    <x v="0"/>
    <s v="Teenagers"/>
    <d v="2022-08-26T00:00:00"/>
    <x v="8"/>
    <s v="PROD108"/>
    <s v="Fitbit Versa 3"/>
    <x v="0"/>
    <x v="0"/>
    <n v="229"/>
    <s v="ORD11308"/>
    <x v="781"/>
    <s v="Returned"/>
    <x v="0"/>
    <x v="2"/>
    <x v="0"/>
    <s v="REV21308"/>
    <x v="777"/>
  </r>
  <r>
    <s v="CUST2393"/>
    <s v="Brandon"/>
    <s v="Camacho"/>
    <x v="0"/>
    <s v="Teenagers"/>
    <d v="2022-12-31T00:00:00"/>
    <x v="2"/>
    <s v="PROD107"/>
    <s v="Dyson Vacuum"/>
    <x v="3"/>
    <x v="0"/>
    <n v="399"/>
    <s v="ORD11309"/>
    <x v="782"/>
    <s v="Delivered"/>
    <x v="2"/>
    <x v="0"/>
    <x v="0"/>
    <s v="REV21309"/>
    <x v="79"/>
  </r>
  <r>
    <s v="CUST5705"/>
    <s v="Veronica"/>
    <s v="Barnes"/>
    <x v="0"/>
    <s v="Adults"/>
    <d v="2022-05-17T00:00:00"/>
    <x v="3"/>
    <s v="PROD101"/>
    <s v="Samsung Galaxy S23"/>
    <x v="0"/>
    <x v="1"/>
    <n v="899"/>
    <s v="ORD11310"/>
    <x v="62"/>
    <s v="Cancelled"/>
    <x v="1"/>
    <x v="2"/>
    <x v="2"/>
    <s v="REV21310"/>
    <x v="778"/>
  </r>
  <r>
    <s v="CUST2069"/>
    <s v="William"/>
    <s v="Taylor"/>
    <x v="2"/>
    <s v="Senior"/>
    <d v="2021-02-17T00:00:00"/>
    <x v="8"/>
    <s v="PROD100"/>
    <s v="iPhone 14"/>
    <x v="0"/>
    <x v="2"/>
    <n v="999"/>
    <s v="ORD11311"/>
    <x v="188"/>
    <s v="Cancelled"/>
    <x v="2"/>
    <x v="4"/>
    <x v="4"/>
    <s v="REV21311"/>
    <x v="71"/>
  </r>
  <r>
    <s v="CUST4655"/>
    <s v="Holly"/>
    <s v="David"/>
    <x v="2"/>
    <s v="Teenagers"/>
    <d v="2022-09-17T00:00:00"/>
    <x v="3"/>
    <s v="PROD109"/>
    <s v="Kindle Paperwhite"/>
    <x v="5"/>
    <x v="0"/>
    <n v="129"/>
    <s v="ORD11312"/>
    <x v="165"/>
    <s v="Pending"/>
    <x v="1"/>
    <x v="2"/>
    <x v="4"/>
    <s v="REV21312"/>
    <x v="541"/>
  </r>
  <r>
    <s v="CUST4203"/>
    <s v="Austin"/>
    <s v="Pena"/>
    <x v="2"/>
    <s v="Adults"/>
    <d v="2021-07-29T00:00:00"/>
    <x v="2"/>
    <s v="PROD105"/>
    <s v="Adidas Running Shoes"/>
    <x v="1"/>
    <x v="1"/>
    <n v="110"/>
    <s v="ORD11313"/>
    <x v="780"/>
    <s v="Delivered"/>
    <x v="2"/>
    <x v="4"/>
    <x v="3"/>
    <s v="REV21313"/>
    <x v="113"/>
  </r>
  <r>
    <s v="CUST2241"/>
    <s v="Karen"/>
    <s v="Brown"/>
    <x v="1"/>
    <s v="Senior"/>
    <d v="2021-02-02T00:00:00"/>
    <x v="5"/>
    <s v="PROD102"/>
    <s v="Sony Headphones"/>
    <x v="0"/>
    <x v="1"/>
    <n v="199"/>
    <s v="ORD11314"/>
    <x v="783"/>
    <s v="Pending"/>
    <x v="0"/>
    <x v="3"/>
    <x v="2"/>
    <s v="REV21314"/>
    <x v="434"/>
  </r>
  <r>
    <s v="CUST4050"/>
    <s v="Cesar"/>
    <s v="Krueger"/>
    <x v="2"/>
    <s v="Adults"/>
    <d v="2022-04-20T00:00:00"/>
    <x v="4"/>
    <s v="PROD109"/>
    <s v="Kindle Paperwhite"/>
    <x v="5"/>
    <x v="3"/>
    <n v="129"/>
    <s v="ORD11315"/>
    <x v="784"/>
    <s v="Returned"/>
    <x v="0"/>
    <x v="2"/>
    <x v="1"/>
    <s v="REV21315"/>
    <x v="231"/>
  </r>
  <r>
    <s v="CUST5885"/>
    <s v="Jeremy"/>
    <s v="Scott"/>
    <x v="1"/>
    <s v="Teenagers"/>
    <d v="2021-03-14T00:00:00"/>
    <x v="7"/>
    <s v="PROD110"/>
    <s v="Harry Potter Box Set"/>
    <x v="5"/>
    <x v="4"/>
    <n v="80"/>
    <s v="ORD11316"/>
    <x v="785"/>
    <s v="Shipped"/>
    <x v="1"/>
    <x v="0"/>
    <x v="3"/>
    <s v="REV21316"/>
    <x v="779"/>
  </r>
  <r>
    <s v="CUST5889"/>
    <s v="Christine"/>
    <s v="Hancock"/>
    <x v="1"/>
    <s v="Teenagers"/>
    <d v="2023-04-02T00:00:00"/>
    <x v="3"/>
    <s v="PROD101"/>
    <s v="Samsung Galaxy S23"/>
    <x v="0"/>
    <x v="0"/>
    <n v="899"/>
    <s v="ORD11317"/>
    <x v="358"/>
    <s v="Pending"/>
    <x v="0"/>
    <x v="0"/>
    <x v="3"/>
    <s v="REV21317"/>
    <x v="564"/>
  </r>
  <r>
    <s v="CUST5655"/>
    <s v="Paul"/>
    <s v="Young"/>
    <x v="0"/>
    <s v="Teenagers"/>
    <d v="2023-11-12T00:00:00"/>
    <x v="3"/>
    <s v="PROD105"/>
    <s v="Adidas Running Shoes"/>
    <x v="1"/>
    <x v="1"/>
    <n v="110"/>
    <s v="ORD11318"/>
    <x v="339"/>
    <s v="Pending"/>
    <x v="2"/>
    <x v="3"/>
    <x v="0"/>
    <s v="REV21318"/>
    <x v="780"/>
  </r>
  <r>
    <s v="CUST2305"/>
    <s v="Jennifer"/>
    <s v="Brown"/>
    <x v="2"/>
    <s v="Adults"/>
    <d v="2021-02-21T00:00:00"/>
    <x v="9"/>
    <s v="PROD105"/>
    <s v="Adidas Running Shoes"/>
    <x v="1"/>
    <x v="1"/>
    <n v="110"/>
    <s v="ORD11319"/>
    <x v="530"/>
    <s v="Pending"/>
    <x v="2"/>
    <x v="1"/>
    <x v="3"/>
    <s v="REV21319"/>
    <x v="506"/>
  </r>
  <r>
    <s v="CUST3809"/>
    <s v="Marc"/>
    <s v="Jones"/>
    <x v="1"/>
    <s v="Teenagers"/>
    <d v="2021-11-26T00:00:00"/>
    <x v="9"/>
    <s v="PROD114"/>
    <s v="Yoga Mat"/>
    <x v="4"/>
    <x v="0"/>
    <n v="25"/>
    <s v="ORD11320"/>
    <x v="786"/>
    <s v="Returned"/>
    <x v="1"/>
    <x v="0"/>
    <x v="3"/>
    <s v="REV21320"/>
    <x v="781"/>
  </r>
  <r>
    <s v="CUST1886"/>
    <s v="Jessica"/>
    <s v="Simmons"/>
    <x v="2"/>
    <s v="Teenagers"/>
    <d v="2022-07-10T00:00:00"/>
    <x v="1"/>
    <s v="PROD111"/>
    <s v="Lego Star Wars Set"/>
    <x v="2"/>
    <x v="0"/>
    <n v="59"/>
    <s v="ORD11321"/>
    <x v="69"/>
    <s v="Shipped"/>
    <x v="2"/>
    <x v="0"/>
    <x v="1"/>
    <s v="REV21321"/>
    <x v="298"/>
  </r>
  <r>
    <s v="CUST5430"/>
    <s v="Brian"/>
    <s v="Leblanc"/>
    <x v="1"/>
    <s v="Senior"/>
    <d v="2021-06-12T00:00:00"/>
    <x v="7"/>
    <s v="PROD100"/>
    <s v="iPhone 14"/>
    <x v="0"/>
    <x v="1"/>
    <n v="999"/>
    <s v="ORD11322"/>
    <x v="336"/>
    <s v="Shipped"/>
    <x v="0"/>
    <x v="2"/>
    <x v="2"/>
    <s v="REV21322"/>
    <x v="782"/>
  </r>
  <r>
    <s v="CUST3121"/>
    <s v="Kimberly"/>
    <s v="James"/>
    <x v="0"/>
    <s v="Teenagers"/>
    <d v="2021-11-12T00:00:00"/>
    <x v="4"/>
    <s v="PROD112"/>
    <s v="Barbie Dreamhouse"/>
    <x v="2"/>
    <x v="2"/>
    <n v="199"/>
    <s v="ORD11323"/>
    <x v="315"/>
    <s v="Pending"/>
    <x v="1"/>
    <x v="3"/>
    <x v="0"/>
    <s v="REV21323"/>
    <x v="593"/>
  </r>
  <r>
    <s v="CUST2548"/>
    <s v="Caitlyn"/>
    <s v="Roach"/>
    <x v="1"/>
    <s v="Adults"/>
    <d v="2024-05-22T00:00:00"/>
    <x v="0"/>
    <s v="PROD105"/>
    <s v="Adidas Running Shoes"/>
    <x v="1"/>
    <x v="0"/>
    <n v="110"/>
    <s v="ORD11324"/>
    <x v="540"/>
    <s v="Returned"/>
    <x v="1"/>
    <x v="0"/>
    <x v="4"/>
    <s v="REV21324"/>
    <x v="333"/>
  </r>
  <r>
    <s v="CUST4040"/>
    <s v="Ryan"/>
    <s v="Thompson"/>
    <x v="1"/>
    <s v="Teenagers"/>
    <d v="2020-09-03T00:00:00"/>
    <x v="6"/>
    <s v="PROD100"/>
    <s v="iPhone 14"/>
    <x v="0"/>
    <x v="2"/>
    <n v="999"/>
    <s v="ORD11325"/>
    <x v="477"/>
    <s v="Cancelled"/>
    <x v="2"/>
    <x v="2"/>
    <x v="4"/>
    <s v="REV21325"/>
    <x v="381"/>
  </r>
  <r>
    <s v="CUST4999"/>
    <s v="Ryan"/>
    <s v="Cohen"/>
    <x v="2"/>
    <s v="Teenagers"/>
    <d v="2023-11-11T00:00:00"/>
    <x v="9"/>
    <s v="PROD108"/>
    <s v="Fitbit Versa 3"/>
    <x v="0"/>
    <x v="0"/>
    <n v="229"/>
    <s v="ORD11326"/>
    <x v="471"/>
    <s v="Delivered"/>
    <x v="0"/>
    <x v="3"/>
    <x v="0"/>
    <s v="REV21326"/>
    <x v="783"/>
  </r>
  <r>
    <s v="CUST2750"/>
    <s v="Kathryn"/>
    <s v="Johnson"/>
    <x v="0"/>
    <s v="Senior"/>
    <d v="2021-08-16T00:00:00"/>
    <x v="7"/>
    <s v="PROD109"/>
    <s v="Kindle Paperwhite"/>
    <x v="5"/>
    <x v="0"/>
    <n v="129"/>
    <s v="ORD11327"/>
    <x v="458"/>
    <s v="Delivered"/>
    <x v="1"/>
    <x v="2"/>
    <x v="4"/>
    <s v="REV21327"/>
    <x v="78"/>
  </r>
  <r>
    <s v="CUST2160"/>
    <s v="Anna"/>
    <s v="Wyatt"/>
    <x v="2"/>
    <s v="Senior"/>
    <d v="2023-03-12T00:00:00"/>
    <x v="7"/>
    <s v="PROD112"/>
    <s v="Barbie Dreamhouse"/>
    <x v="2"/>
    <x v="1"/>
    <n v="199"/>
    <s v="ORD11328"/>
    <x v="29"/>
    <s v="Delivered"/>
    <x v="2"/>
    <x v="3"/>
    <x v="1"/>
    <s v="REV21328"/>
    <x v="583"/>
  </r>
  <r>
    <s v="CUST4607"/>
    <s v="Aaron"/>
    <s v="Smith"/>
    <x v="1"/>
    <s v="Teenagers"/>
    <d v="2022-04-09T00:00:00"/>
    <x v="5"/>
    <s v="PROD103"/>
    <s v="Levi's Jeans"/>
    <x v="1"/>
    <x v="2"/>
    <n v="59"/>
    <s v="ORD11329"/>
    <x v="625"/>
    <s v="Returned"/>
    <x v="2"/>
    <x v="0"/>
    <x v="0"/>
    <s v="REV21329"/>
    <x v="346"/>
  </r>
  <r>
    <s v="CUST5880"/>
    <s v="Shelby"/>
    <s v="Nunez"/>
    <x v="0"/>
    <s v="Senior"/>
    <d v="2025-05-23T00:00:00"/>
    <x v="1"/>
    <s v="PROD105"/>
    <s v="Adidas Running Shoes"/>
    <x v="1"/>
    <x v="3"/>
    <n v="110"/>
    <s v="ORD11330"/>
    <x v="377"/>
    <s v="Pending"/>
    <x v="1"/>
    <x v="0"/>
    <x v="2"/>
    <s v="REV21330"/>
    <x v="538"/>
  </r>
  <r>
    <s v="CUST5422"/>
    <s v="Amy"/>
    <s v="Gillespie"/>
    <x v="2"/>
    <s v="Adults"/>
    <d v="2021-08-30T00:00:00"/>
    <x v="2"/>
    <s v="PROD111"/>
    <s v="Lego Star Wars Set"/>
    <x v="2"/>
    <x v="0"/>
    <n v="59"/>
    <s v="ORD11331"/>
    <x v="356"/>
    <s v="Delivered"/>
    <x v="0"/>
    <x v="1"/>
    <x v="4"/>
    <s v="REV21331"/>
    <x v="459"/>
  </r>
  <r>
    <s v="CUST1674"/>
    <s v="Chelsea"/>
    <s v="Lin"/>
    <x v="1"/>
    <s v="Adults"/>
    <d v="2021-06-20T00:00:00"/>
    <x v="5"/>
    <s v="PROD107"/>
    <s v="Dyson Vacuum"/>
    <x v="3"/>
    <x v="0"/>
    <n v="399"/>
    <s v="ORD11332"/>
    <x v="787"/>
    <s v="Cancelled"/>
    <x v="2"/>
    <x v="1"/>
    <x v="1"/>
    <s v="REV21332"/>
    <x v="102"/>
  </r>
  <r>
    <s v="CUST2476"/>
    <s v="Randall"/>
    <s v="Marquez"/>
    <x v="1"/>
    <s v="Adults"/>
    <d v="2024-10-24T00:00:00"/>
    <x v="7"/>
    <s v="PROD105"/>
    <s v="Adidas Running Shoes"/>
    <x v="1"/>
    <x v="0"/>
    <n v="110"/>
    <s v="ORD11333"/>
    <x v="271"/>
    <s v="Delivered"/>
    <x v="2"/>
    <x v="2"/>
    <x v="4"/>
    <s v="REV21333"/>
    <x v="238"/>
  </r>
  <r>
    <s v="CUST3027"/>
    <s v="Michelle"/>
    <s v="Dixon"/>
    <x v="2"/>
    <s v="Teenagers"/>
    <d v="2022-10-10T00:00:00"/>
    <x v="1"/>
    <s v="PROD107"/>
    <s v="Dyson Vacuum"/>
    <x v="3"/>
    <x v="0"/>
    <n v="399"/>
    <s v="ORD11334"/>
    <x v="48"/>
    <s v="Cancelled"/>
    <x v="2"/>
    <x v="3"/>
    <x v="1"/>
    <s v="REV21334"/>
    <x v="784"/>
  </r>
  <r>
    <s v="CUST2684"/>
    <s v="Margaret"/>
    <s v="Phillips"/>
    <x v="0"/>
    <s v="Senior"/>
    <d v="2024-02-25T00:00:00"/>
    <x v="3"/>
    <s v="PROD106"/>
    <s v="Instant Pot"/>
    <x v="3"/>
    <x v="4"/>
    <n v="99"/>
    <s v="ORD11335"/>
    <x v="788"/>
    <s v="Shipped"/>
    <x v="2"/>
    <x v="2"/>
    <x v="4"/>
    <s v="REV21335"/>
    <x v="785"/>
  </r>
  <r>
    <s v="CUST5035"/>
    <s v="Mary"/>
    <s v="Ali"/>
    <x v="0"/>
    <s v="Teenagers"/>
    <d v="2024-03-13T00:00:00"/>
    <x v="8"/>
    <s v="PROD112"/>
    <s v="Barbie Dreamhouse"/>
    <x v="2"/>
    <x v="3"/>
    <n v="199"/>
    <s v="ORD11336"/>
    <x v="514"/>
    <s v="Returned"/>
    <x v="2"/>
    <x v="0"/>
    <x v="0"/>
    <s v="REV21336"/>
    <x v="355"/>
  </r>
  <r>
    <s v="CUST2429"/>
    <s v="Christina"/>
    <s v="Monroe"/>
    <x v="1"/>
    <s v="Adults"/>
    <d v="2021-08-14T00:00:00"/>
    <x v="0"/>
    <s v="PROD101"/>
    <s v="Samsung Galaxy S23"/>
    <x v="0"/>
    <x v="2"/>
    <n v="899"/>
    <s v="ORD11337"/>
    <x v="689"/>
    <s v="Cancelled"/>
    <x v="1"/>
    <x v="3"/>
    <x v="2"/>
    <s v="REV21337"/>
    <x v="409"/>
  </r>
  <r>
    <s v="CUST1793"/>
    <s v="Dustin"/>
    <s v="Wallace"/>
    <x v="1"/>
    <s v="Adults"/>
    <d v="2025-06-17T00:00:00"/>
    <x v="1"/>
    <s v="PROD107"/>
    <s v="Dyson Vacuum"/>
    <x v="3"/>
    <x v="2"/>
    <n v="399"/>
    <s v="ORD11338"/>
    <x v="789"/>
    <s v="Delivered"/>
    <x v="0"/>
    <x v="4"/>
    <x v="1"/>
    <s v="REV21338"/>
    <x v="522"/>
  </r>
  <r>
    <s v="CUST3763"/>
    <s v="David"/>
    <s v="Thomas"/>
    <x v="0"/>
    <s v="Adults"/>
    <d v="2024-06-28T00:00:00"/>
    <x v="2"/>
    <s v="PROD105"/>
    <s v="Adidas Running Shoes"/>
    <x v="1"/>
    <x v="1"/>
    <n v="110"/>
    <s v="ORD11339"/>
    <x v="405"/>
    <s v="Delivered"/>
    <x v="2"/>
    <x v="0"/>
    <x v="0"/>
    <s v="REV21339"/>
    <x v="62"/>
  </r>
  <r>
    <s v="CUST4358"/>
    <s v="Nicole"/>
    <s v="Moore"/>
    <x v="1"/>
    <s v="Adults"/>
    <d v="2021-03-13T00:00:00"/>
    <x v="2"/>
    <s v="PROD111"/>
    <s v="Lego Star Wars Set"/>
    <x v="2"/>
    <x v="0"/>
    <n v="59"/>
    <s v="ORD11340"/>
    <x v="790"/>
    <s v="Pending"/>
    <x v="2"/>
    <x v="0"/>
    <x v="3"/>
    <s v="REV21340"/>
    <x v="786"/>
  </r>
  <r>
    <s v="CUST3731"/>
    <s v="Steven"/>
    <s v="Perry"/>
    <x v="0"/>
    <s v="Teenagers"/>
    <d v="2023-06-21T00:00:00"/>
    <x v="5"/>
    <s v="PROD109"/>
    <s v="Kindle Paperwhite"/>
    <x v="5"/>
    <x v="0"/>
    <n v="129"/>
    <s v="ORD11341"/>
    <x v="699"/>
    <s v="Delivered"/>
    <x v="1"/>
    <x v="1"/>
    <x v="1"/>
    <s v="REV21341"/>
    <x v="201"/>
  </r>
  <r>
    <s v="CUST3479"/>
    <s v="Sharon"/>
    <s v="Glenn"/>
    <x v="0"/>
    <s v="Teenagers"/>
    <d v="2020-09-24T00:00:00"/>
    <x v="7"/>
    <s v="PROD102"/>
    <s v="Sony Headphones"/>
    <x v="0"/>
    <x v="4"/>
    <n v="199"/>
    <s v="ORD11342"/>
    <x v="32"/>
    <s v="Cancelled"/>
    <x v="2"/>
    <x v="3"/>
    <x v="1"/>
    <s v="REV21342"/>
    <x v="224"/>
  </r>
  <r>
    <s v="CUST5937"/>
    <s v="David"/>
    <s v="Mata"/>
    <x v="1"/>
    <s v="Teenagers"/>
    <d v="2021-12-06T00:00:00"/>
    <x v="1"/>
    <s v="PROD100"/>
    <s v="iPhone 14"/>
    <x v="0"/>
    <x v="0"/>
    <n v="999"/>
    <s v="ORD11343"/>
    <x v="791"/>
    <s v="Returned"/>
    <x v="1"/>
    <x v="2"/>
    <x v="4"/>
    <s v="REV21343"/>
    <x v="787"/>
  </r>
  <r>
    <s v="CUST2119"/>
    <s v="David"/>
    <s v="Strong"/>
    <x v="0"/>
    <s v="Teenagers"/>
    <d v="2024-06-19T00:00:00"/>
    <x v="4"/>
    <s v="PROD106"/>
    <s v="Instant Pot"/>
    <x v="3"/>
    <x v="4"/>
    <n v="99"/>
    <s v="ORD11344"/>
    <x v="734"/>
    <s v="Delivered"/>
    <x v="1"/>
    <x v="4"/>
    <x v="0"/>
    <s v="REV21344"/>
    <x v="788"/>
  </r>
  <r>
    <s v="CUST1624"/>
    <s v="Laura"/>
    <s v="Villa"/>
    <x v="0"/>
    <s v="Senior"/>
    <d v="2021-10-23T00:00:00"/>
    <x v="0"/>
    <s v="PROD114"/>
    <s v="Yoga Mat"/>
    <x v="4"/>
    <x v="3"/>
    <n v="25"/>
    <s v="ORD11345"/>
    <x v="202"/>
    <s v="Returned"/>
    <x v="0"/>
    <x v="0"/>
    <x v="4"/>
    <s v="REV21345"/>
    <x v="426"/>
  </r>
  <r>
    <s v="CUST5605"/>
    <s v="Christopher"/>
    <s v="Freeman"/>
    <x v="2"/>
    <s v="Teenagers"/>
    <d v="2025-05-04T00:00:00"/>
    <x v="2"/>
    <s v="PROD111"/>
    <s v="Lego Star Wars Set"/>
    <x v="2"/>
    <x v="0"/>
    <n v="59"/>
    <s v="ORD11346"/>
    <x v="531"/>
    <s v="Shipped"/>
    <x v="1"/>
    <x v="1"/>
    <x v="1"/>
    <s v="REV21346"/>
    <x v="332"/>
  </r>
  <r>
    <s v="CUST2234"/>
    <s v="Rachel"/>
    <s v="Fitzpatrick"/>
    <x v="2"/>
    <s v="Adults"/>
    <d v="2022-07-13T00:00:00"/>
    <x v="1"/>
    <s v="PROD113"/>
    <s v="Wilson Tennis Racket"/>
    <x v="4"/>
    <x v="0"/>
    <n v="149"/>
    <s v="ORD11347"/>
    <x v="407"/>
    <s v="Shipped"/>
    <x v="2"/>
    <x v="2"/>
    <x v="2"/>
    <s v="REV21347"/>
    <x v="789"/>
  </r>
  <r>
    <s v="CUST3967"/>
    <s v="Jennifer"/>
    <s v="Wilkerson"/>
    <x v="2"/>
    <s v="Adults"/>
    <d v="2025-04-02T00:00:00"/>
    <x v="2"/>
    <s v="PROD100"/>
    <s v="iPhone 14"/>
    <x v="0"/>
    <x v="0"/>
    <n v="999"/>
    <s v="ORD11348"/>
    <x v="515"/>
    <s v="Cancelled"/>
    <x v="0"/>
    <x v="3"/>
    <x v="1"/>
    <s v="REV21348"/>
    <x v="626"/>
  </r>
  <r>
    <s v="CUST4718"/>
    <s v="Angela"/>
    <s v="Sweeney"/>
    <x v="1"/>
    <s v="Adults"/>
    <d v="2024-11-29T00:00:00"/>
    <x v="9"/>
    <s v="PROD105"/>
    <s v="Adidas Running Shoes"/>
    <x v="1"/>
    <x v="2"/>
    <n v="110"/>
    <s v="ORD11349"/>
    <x v="67"/>
    <s v="Pending"/>
    <x v="0"/>
    <x v="0"/>
    <x v="1"/>
    <s v="REV21349"/>
    <x v="790"/>
  </r>
  <r>
    <s v="CUST5410"/>
    <s v="Joseph"/>
    <s v="Jackson"/>
    <x v="1"/>
    <s v="Senior"/>
    <d v="2025-08-19T00:00:00"/>
    <x v="6"/>
    <s v="PROD107"/>
    <s v="Dyson Vacuum"/>
    <x v="3"/>
    <x v="4"/>
    <n v="399"/>
    <s v="ORD11350"/>
    <x v="203"/>
    <s v="Shipped"/>
    <x v="1"/>
    <x v="2"/>
    <x v="3"/>
    <s v="REV21350"/>
    <x v="791"/>
  </r>
  <r>
    <s v="CUST2352"/>
    <s v="Gregory"/>
    <s v="Smith"/>
    <x v="2"/>
    <s v="Adults"/>
    <d v="2024-11-27T00:00:00"/>
    <x v="4"/>
    <s v="PROD109"/>
    <s v="Kindle Paperwhite"/>
    <x v="5"/>
    <x v="0"/>
    <n v="129"/>
    <s v="ORD11351"/>
    <x v="86"/>
    <s v="Cancelled"/>
    <x v="2"/>
    <x v="0"/>
    <x v="2"/>
    <s v="REV21351"/>
    <x v="246"/>
  </r>
  <r>
    <s v="CUST1355"/>
    <s v="Sarah"/>
    <s v="Collins"/>
    <x v="1"/>
    <s v="Adults"/>
    <d v="2022-12-30T00:00:00"/>
    <x v="8"/>
    <s v="PROD100"/>
    <s v="iPhone 14"/>
    <x v="0"/>
    <x v="0"/>
    <n v="999"/>
    <s v="ORD11352"/>
    <x v="792"/>
    <s v="Cancelled"/>
    <x v="0"/>
    <x v="3"/>
    <x v="3"/>
    <s v="REV21352"/>
    <x v="217"/>
  </r>
  <r>
    <s v="CUST1631"/>
    <s v="Tara"/>
    <s v="Valenzuela"/>
    <x v="1"/>
    <s v="Teenagers"/>
    <d v="2022-08-21T00:00:00"/>
    <x v="3"/>
    <s v="PROD105"/>
    <s v="Adidas Running Shoes"/>
    <x v="1"/>
    <x v="0"/>
    <n v="110"/>
    <s v="ORD11353"/>
    <x v="340"/>
    <s v="Returned"/>
    <x v="2"/>
    <x v="1"/>
    <x v="0"/>
    <s v="REV21353"/>
    <x v="792"/>
  </r>
  <r>
    <s v="CUST5606"/>
    <s v="Sylvia"/>
    <s v="Elliott"/>
    <x v="1"/>
    <s v="Adults"/>
    <d v="2023-09-17T00:00:00"/>
    <x v="0"/>
    <s v="PROD110"/>
    <s v="Harry Potter Box Set"/>
    <x v="5"/>
    <x v="0"/>
    <n v="80"/>
    <s v="ORD11354"/>
    <x v="102"/>
    <s v="Pending"/>
    <x v="2"/>
    <x v="2"/>
    <x v="2"/>
    <s v="REV21354"/>
    <x v="597"/>
  </r>
  <r>
    <s v="CUST4647"/>
    <s v="Ann"/>
    <s v="Bailey"/>
    <x v="2"/>
    <s v="Senior"/>
    <d v="2022-03-10T00:00:00"/>
    <x v="8"/>
    <s v="PROD111"/>
    <s v="Lego Star Wars Set"/>
    <x v="2"/>
    <x v="4"/>
    <n v="59"/>
    <s v="ORD11355"/>
    <x v="431"/>
    <s v="Cancelled"/>
    <x v="1"/>
    <x v="0"/>
    <x v="0"/>
    <s v="REV21355"/>
    <x v="130"/>
  </r>
  <r>
    <s v="CUST3619"/>
    <s v="Brittany"/>
    <s v="Harvey"/>
    <x v="1"/>
    <s v="Senior"/>
    <d v="2024-06-29T00:00:00"/>
    <x v="8"/>
    <s v="PROD103"/>
    <s v="Levi's Jeans"/>
    <x v="1"/>
    <x v="4"/>
    <n v="59"/>
    <s v="ORD11356"/>
    <x v="575"/>
    <s v="Returned"/>
    <x v="0"/>
    <x v="1"/>
    <x v="0"/>
    <s v="REV21356"/>
    <x v="300"/>
  </r>
  <r>
    <s v="CUST1115"/>
    <s v="William"/>
    <s v="James"/>
    <x v="0"/>
    <s v="Senior"/>
    <d v="2020-11-07T00:00:00"/>
    <x v="3"/>
    <s v="PROD101"/>
    <s v="Samsung Galaxy S23"/>
    <x v="0"/>
    <x v="2"/>
    <n v="899"/>
    <s v="ORD11357"/>
    <x v="158"/>
    <s v="Cancelled"/>
    <x v="2"/>
    <x v="3"/>
    <x v="1"/>
    <s v="REV21357"/>
    <x v="108"/>
  </r>
  <r>
    <s v="CUST1928"/>
    <s v="Trevor"/>
    <s v="Sharp"/>
    <x v="2"/>
    <s v="Teenagers"/>
    <d v="2025-02-23T00:00:00"/>
    <x v="8"/>
    <s v="PROD113"/>
    <s v="Wilson Tennis Racket"/>
    <x v="4"/>
    <x v="1"/>
    <n v="149"/>
    <s v="ORD11358"/>
    <x v="208"/>
    <s v="Returned"/>
    <x v="1"/>
    <x v="0"/>
    <x v="1"/>
    <s v="REV21358"/>
    <x v="653"/>
  </r>
  <r>
    <s v="CUST2962"/>
    <s v="Andrew"/>
    <s v="Meyer"/>
    <x v="0"/>
    <s v="Senior"/>
    <d v="2022-12-31T00:00:00"/>
    <x v="2"/>
    <s v="PROD101"/>
    <s v="Samsung Galaxy S23"/>
    <x v="0"/>
    <x v="2"/>
    <n v="899"/>
    <s v="ORD11359"/>
    <x v="793"/>
    <s v="Cancelled"/>
    <x v="2"/>
    <x v="1"/>
    <x v="3"/>
    <s v="REV21359"/>
    <x v="583"/>
  </r>
  <r>
    <s v="CUST3373"/>
    <s v="Tammy"/>
    <s v="Martin"/>
    <x v="1"/>
    <s v="Senior"/>
    <d v="2024-12-15T00:00:00"/>
    <x v="6"/>
    <s v="PROD107"/>
    <s v="Dyson Vacuum"/>
    <x v="3"/>
    <x v="4"/>
    <n v="399"/>
    <s v="ORD11360"/>
    <x v="98"/>
    <s v="Shipped"/>
    <x v="0"/>
    <x v="1"/>
    <x v="0"/>
    <s v="REV21360"/>
    <x v="197"/>
  </r>
  <r>
    <s v="CUST3868"/>
    <s v="Joshua"/>
    <s v="Russell"/>
    <x v="2"/>
    <s v="Teenagers"/>
    <d v="2021-09-16T00:00:00"/>
    <x v="5"/>
    <s v="PROD102"/>
    <s v="Sony Headphones"/>
    <x v="0"/>
    <x v="0"/>
    <n v="199"/>
    <s v="ORD11361"/>
    <x v="469"/>
    <s v="Pending"/>
    <x v="2"/>
    <x v="4"/>
    <x v="2"/>
    <s v="REV21361"/>
    <x v="742"/>
  </r>
  <r>
    <s v="CUST5969"/>
    <s v="Joel"/>
    <s v="Brooks"/>
    <x v="0"/>
    <s v="Adults"/>
    <d v="2025-02-18T00:00:00"/>
    <x v="7"/>
    <s v="PROD112"/>
    <s v="Barbie Dreamhouse"/>
    <x v="2"/>
    <x v="0"/>
    <n v="199"/>
    <s v="ORD11362"/>
    <x v="398"/>
    <s v="Cancelled"/>
    <x v="0"/>
    <x v="0"/>
    <x v="4"/>
    <s v="REV21362"/>
    <x v="298"/>
  </r>
  <r>
    <s v="CUST1267"/>
    <s v="Connie"/>
    <s v="Sampson"/>
    <x v="0"/>
    <s v="Teenagers"/>
    <d v="2021-11-18T00:00:00"/>
    <x v="9"/>
    <s v="PROD102"/>
    <s v="Sony Headphones"/>
    <x v="0"/>
    <x v="0"/>
    <n v="199"/>
    <s v="ORD11363"/>
    <x v="464"/>
    <s v="Delivered"/>
    <x v="0"/>
    <x v="3"/>
    <x v="0"/>
    <s v="REV21363"/>
    <x v="187"/>
  </r>
  <r>
    <s v="CUST3716"/>
    <s v="Ricardo"/>
    <s v="Hernandez"/>
    <x v="0"/>
    <s v="Teenagers"/>
    <d v="2023-12-10T00:00:00"/>
    <x v="9"/>
    <s v="PROD110"/>
    <s v="Harry Potter Box Set"/>
    <x v="5"/>
    <x v="3"/>
    <n v="80"/>
    <s v="ORD11364"/>
    <x v="455"/>
    <s v="Returned"/>
    <x v="2"/>
    <x v="4"/>
    <x v="0"/>
    <s v="REV21364"/>
    <x v="128"/>
  </r>
  <r>
    <s v="CUST4568"/>
    <s v="Brian"/>
    <s v="Riley"/>
    <x v="0"/>
    <s v="Senior"/>
    <d v="2021-03-04T00:00:00"/>
    <x v="7"/>
    <s v="PROD107"/>
    <s v="Dyson Vacuum"/>
    <x v="3"/>
    <x v="0"/>
    <n v="399"/>
    <s v="ORD11365"/>
    <x v="231"/>
    <s v="Delivered"/>
    <x v="0"/>
    <x v="3"/>
    <x v="4"/>
    <s v="REV21365"/>
    <x v="710"/>
  </r>
  <r>
    <s v="CUST2971"/>
    <s v="Rachael"/>
    <s v="Chandler"/>
    <x v="0"/>
    <s v="Adults"/>
    <d v="2022-07-31T00:00:00"/>
    <x v="8"/>
    <s v="PROD111"/>
    <s v="Lego Star Wars Set"/>
    <x v="2"/>
    <x v="3"/>
    <n v="59"/>
    <s v="ORD11366"/>
    <x v="794"/>
    <s v="Returned"/>
    <x v="1"/>
    <x v="1"/>
    <x v="3"/>
    <s v="REV21366"/>
    <x v="703"/>
  </r>
  <r>
    <s v="CUST2318"/>
    <s v="Travis"/>
    <s v="White"/>
    <x v="2"/>
    <s v="Senior"/>
    <d v="2024-12-17T00:00:00"/>
    <x v="9"/>
    <s v="PROD107"/>
    <s v="Dyson Vacuum"/>
    <x v="3"/>
    <x v="1"/>
    <n v="399"/>
    <s v="ORD11367"/>
    <x v="795"/>
    <s v="Cancelled"/>
    <x v="2"/>
    <x v="0"/>
    <x v="3"/>
    <s v="REV21367"/>
    <x v="793"/>
  </r>
  <r>
    <s v="CUST4123"/>
    <s v="Brian"/>
    <s v="Jones"/>
    <x v="1"/>
    <s v="Teenagers"/>
    <d v="2023-09-24T00:00:00"/>
    <x v="3"/>
    <s v="PROD102"/>
    <s v="Sony Headphones"/>
    <x v="0"/>
    <x v="4"/>
    <n v="199"/>
    <s v="ORD11368"/>
    <x v="680"/>
    <s v="Cancelled"/>
    <x v="0"/>
    <x v="1"/>
    <x v="4"/>
    <s v="REV21368"/>
    <x v="533"/>
  </r>
  <r>
    <s v="CUST5745"/>
    <s v="Karen"/>
    <s v="Howard"/>
    <x v="0"/>
    <s v="Adults"/>
    <d v="2022-11-07T00:00:00"/>
    <x v="0"/>
    <s v="PROD112"/>
    <s v="Barbie Dreamhouse"/>
    <x v="2"/>
    <x v="0"/>
    <n v="199"/>
    <s v="ORD11369"/>
    <x v="550"/>
    <s v="Delivered"/>
    <x v="1"/>
    <x v="4"/>
    <x v="4"/>
    <s v="REV21369"/>
    <x v="540"/>
  </r>
  <r>
    <s v="CUST5147"/>
    <s v="Nicholas"/>
    <s v="Yoder"/>
    <x v="0"/>
    <s v="Senior"/>
    <d v="2023-01-21T00:00:00"/>
    <x v="2"/>
    <s v="PROD102"/>
    <s v="Sony Headphones"/>
    <x v="0"/>
    <x v="4"/>
    <n v="199"/>
    <s v="ORD11370"/>
    <x v="265"/>
    <s v="Cancelled"/>
    <x v="0"/>
    <x v="4"/>
    <x v="3"/>
    <s v="REV21370"/>
    <x v="794"/>
  </r>
  <r>
    <s v="CUST2158"/>
    <s v="Stacey"/>
    <s v="Nguyen"/>
    <x v="0"/>
    <s v="Adults"/>
    <d v="2025-04-14T00:00:00"/>
    <x v="7"/>
    <s v="PROD101"/>
    <s v="Samsung Galaxy S23"/>
    <x v="0"/>
    <x v="1"/>
    <n v="899"/>
    <s v="ORD11371"/>
    <x v="796"/>
    <s v="Pending"/>
    <x v="0"/>
    <x v="3"/>
    <x v="0"/>
    <s v="REV21371"/>
    <x v="795"/>
  </r>
  <r>
    <s v="CUST2896"/>
    <s v="Michael"/>
    <s v="Smith"/>
    <x v="2"/>
    <s v="Teenagers"/>
    <d v="2021-02-28T00:00:00"/>
    <x v="1"/>
    <s v="PROD105"/>
    <s v="Adidas Running Shoes"/>
    <x v="1"/>
    <x v="1"/>
    <n v="110"/>
    <s v="ORD11372"/>
    <x v="382"/>
    <s v="Pending"/>
    <x v="0"/>
    <x v="0"/>
    <x v="4"/>
    <s v="REV21372"/>
    <x v="157"/>
  </r>
  <r>
    <s v="CUST4642"/>
    <s v="Brent"/>
    <s v="Mathis"/>
    <x v="2"/>
    <s v="Adults"/>
    <d v="2023-03-10T00:00:00"/>
    <x v="6"/>
    <s v="PROD100"/>
    <s v="iPhone 14"/>
    <x v="0"/>
    <x v="0"/>
    <n v="999"/>
    <s v="ORD11373"/>
    <x v="488"/>
    <s v="Cancelled"/>
    <x v="2"/>
    <x v="3"/>
    <x v="4"/>
    <s v="REV21373"/>
    <x v="264"/>
  </r>
  <r>
    <s v="CUST2674"/>
    <s v="Ryan"/>
    <s v="Kim"/>
    <x v="1"/>
    <s v="Teenagers"/>
    <d v="2025-02-01T00:00:00"/>
    <x v="9"/>
    <s v="PROD110"/>
    <s v="Harry Potter Box Set"/>
    <x v="5"/>
    <x v="1"/>
    <n v="80"/>
    <s v="ORD11374"/>
    <x v="136"/>
    <s v="Shipped"/>
    <x v="1"/>
    <x v="0"/>
    <x v="1"/>
    <s v="REV21374"/>
    <x v="796"/>
  </r>
  <r>
    <s v="CUST4473"/>
    <s v="Jennifer"/>
    <s v="Adams"/>
    <x v="2"/>
    <s v="Adults"/>
    <d v="2024-05-10T00:00:00"/>
    <x v="6"/>
    <s v="PROD113"/>
    <s v="Wilson Tennis Racket"/>
    <x v="4"/>
    <x v="1"/>
    <n v="149"/>
    <s v="ORD11375"/>
    <x v="797"/>
    <s v="Delivered"/>
    <x v="1"/>
    <x v="2"/>
    <x v="3"/>
    <s v="REV21375"/>
    <x v="267"/>
  </r>
  <r>
    <s v="CUST2186"/>
    <s v="Ashley"/>
    <s v="Jones"/>
    <x v="0"/>
    <s v="Teenagers"/>
    <d v="2021-01-07T00:00:00"/>
    <x v="4"/>
    <s v="PROD108"/>
    <s v="Fitbit Versa 3"/>
    <x v="0"/>
    <x v="2"/>
    <n v="229"/>
    <s v="ORD11376"/>
    <x v="157"/>
    <s v="Returned"/>
    <x v="2"/>
    <x v="3"/>
    <x v="4"/>
    <s v="REV21376"/>
    <x v="797"/>
  </r>
  <r>
    <s v="CUST3525"/>
    <s v="Heather"/>
    <s v="Williams"/>
    <x v="0"/>
    <s v="Senior"/>
    <d v="2022-07-25T00:00:00"/>
    <x v="2"/>
    <s v="PROD104"/>
    <s v="Nike Air Max"/>
    <x v="1"/>
    <x v="1"/>
    <n v="120"/>
    <s v="ORD11377"/>
    <x v="798"/>
    <s v="Shipped"/>
    <x v="0"/>
    <x v="3"/>
    <x v="4"/>
    <s v="REV21377"/>
    <x v="163"/>
  </r>
  <r>
    <s v="CUST4953"/>
    <s v="Steve"/>
    <s v="Holt"/>
    <x v="1"/>
    <s v="Senior"/>
    <d v="2022-05-30T00:00:00"/>
    <x v="9"/>
    <s v="PROD110"/>
    <s v="Harry Potter Box Set"/>
    <x v="5"/>
    <x v="3"/>
    <n v="80"/>
    <s v="ORD11378"/>
    <x v="799"/>
    <s v="Cancelled"/>
    <x v="0"/>
    <x v="0"/>
    <x v="3"/>
    <s v="REV21378"/>
    <x v="405"/>
  </r>
  <r>
    <s v="CUST3719"/>
    <s v="Joel"/>
    <s v="Harper"/>
    <x v="0"/>
    <s v="Teenagers"/>
    <d v="2025-02-26T00:00:00"/>
    <x v="4"/>
    <s v="PROD102"/>
    <s v="Sony Headphones"/>
    <x v="0"/>
    <x v="2"/>
    <n v="199"/>
    <s v="ORD11379"/>
    <x v="660"/>
    <s v="Cancelled"/>
    <x v="1"/>
    <x v="1"/>
    <x v="2"/>
    <s v="REV21379"/>
    <x v="798"/>
  </r>
  <r>
    <s v="CUST1098"/>
    <s v="Wayne"/>
    <s v="Tyler"/>
    <x v="1"/>
    <s v="Adults"/>
    <d v="2022-04-24T00:00:00"/>
    <x v="2"/>
    <s v="PROD112"/>
    <s v="Barbie Dreamhouse"/>
    <x v="2"/>
    <x v="3"/>
    <n v="199"/>
    <s v="ORD11380"/>
    <x v="800"/>
    <s v="Shipped"/>
    <x v="2"/>
    <x v="0"/>
    <x v="0"/>
    <s v="REV21380"/>
    <x v="342"/>
  </r>
  <r>
    <s v="CUST3784"/>
    <s v="John"/>
    <s v="Young"/>
    <x v="1"/>
    <s v="Teenagers"/>
    <d v="2023-06-24T00:00:00"/>
    <x v="0"/>
    <s v="PROD108"/>
    <s v="Fitbit Versa 3"/>
    <x v="0"/>
    <x v="2"/>
    <n v="229"/>
    <s v="ORD11381"/>
    <x v="587"/>
    <s v="Returned"/>
    <x v="1"/>
    <x v="2"/>
    <x v="3"/>
    <s v="REV21381"/>
    <x v="799"/>
  </r>
  <r>
    <s v="CUST1958"/>
    <s v="Kathryn"/>
    <s v="Duarte"/>
    <x v="2"/>
    <s v="Adults"/>
    <d v="2022-08-19T00:00:00"/>
    <x v="0"/>
    <s v="PROD102"/>
    <s v="Sony Headphones"/>
    <x v="0"/>
    <x v="3"/>
    <n v="199"/>
    <s v="ORD11382"/>
    <x v="485"/>
    <s v="Pending"/>
    <x v="0"/>
    <x v="1"/>
    <x v="2"/>
    <s v="REV21382"/>
    <x v="800"/>
  </r>
  <r>
    <s v="CUST1214"/>
    <s v="Kyle"/>
    <s v="Caldwell"/>
    <x v="1"/>
    <s v="Senior"/>
    <d v="2024-06-05T00:00:00"/>
    <x v="3"/>
    <s v="PROD106"/>
    <s v="Instant Pot"/>
    <x v="3"/>
    <x v="4"/>
    <n v="99"/>
    <s v="ORD11383"/>
    <x v="291"/>
    <s v="Pending"/>
    <x v="2"/>
    <x v="0"/>
    <x v="2"/>
    <s v="REV21383"/>
    <x v="773"/>
  </r>
  <r>
    <s v="CUST5258"/>
    <s v="Michael"/>
    <s v="Morgan"/>
    <x v="1"/>
    <s v="Adults"/>
    <d v="2023-02-13T00:00:00"/>
    <x v="3"/>
    <s v="PROD106"/>
    <s v="Instant Pot"/>
    <x v="3"/>
    <x v="3"/>
    <n v="99"/>
    <s v="ORD11384"/>
    <x v="51"/>
    <s v="Returned"/>
    <x v="2"/>
    <x v="3"/>
    <x v="3"/>
    <s v="REV21384"/>
    <x v="149"/>
  </r>
  <r>
    <s v="CUST1762"/>
    <s v="Michael"/>
    <s v="Dickerson"/>
    <x v="1"/>
    <s v="Adults"/>
    <d v="2024-04-30T00:00:00"/>
    <x v="7"/>
    <s v="PROD100"/>
    <s v="iPhone 14"/>
    <x v="0"/>
    <x v="3"/>
    <n v="999"/>
    <s v="ORD11385"/>
    <x v="801"/>
    <s v="Pending"/>
    <x v="0"/>
    <x v="1"/>
    <x v="4"/>
    <s v="REV21385"/>
    <x v="393"/>
  </r>
  <r>
    <s v="CUST3421"/>
    <s v="John"/>
    <s v="Green"/>
    <x v="2"/>
    <s v="Adults"/>
    <d v="2021-12-05T00:00:00"/>
    <x v="9"/>
    <s v="PROD106"/>
    <s v="Instant Pot"/>
    <x v="3"/>
    <x v="2"/>
    <n v="99"/>
    <s v="ORD11386"/>
    <x v="531"/>
    <s v="Returned"/>
    <x v="0"/>
    <x v="1"/>
    <x v="3"/>
    <s v="REV21386"/>
    <x v="341"/>
  </r>
  <r>
    <s v="CUST5604"/>
    <s v="Jason"/>
    <s v="Sharp"/>
    <x v="2"/>
    <s v="Adults"/>
    <d v="2021-03-20T00:00:00"/>
    <x v="8"/>
    <s v="PROD101"/>
    <s v="Samsung Galaxy S23"/>
    <x v="0"/>
    <x v="1"/>
    <n v="899"/>
    <s v="ORD11387"/>
    <x v="568"/>
    <s v="Shipped"/>
    <x v="2"/>
    <x v="1"/>
    <x v="0"/>
    <s v="REV21387"/>
    <x v="792"/>
  </r>
  <r>
    <s v="CUST5375"/>
    <s v="Tim"/>
    <s v="Wise"/>
    <x v="0"/>
    <s v="Adults"/>
    <d v="2023-01-06T00:00:00"/>
    <x v="0"/>
    <s v="PROD106"/>
    <s v="Instant Pot"/>
    <x v="3"/>
    <x v="1"/>
    <n v="99"/>
    <s v="ORD11388"/>
    <x v="802"/>
    <s v="Delivered"/>
    <x v="1"/>
    <x v="4"/>
    <x v="1"/>
    <s v="REV21388"/>
    <x v="246"/>
  </r>
  <r>
    <s v="CUST2382"/>
    <s v="Danielle"/>
    <s v="Baker"/>
    <x v="0"/>
    <s v="Adults"/>
    <d v="2021-10-13T00:00:00"/>
    <x v="0"/>
    <s v="PROD112"/>
    <s v="Barbie Dreamhouse"/>
    <x v="2"/>
    <x v="0"/>
    <n v="199"/>
    <s v="ORD11389"/>
    <x v="425"/>
    <s v="Returned"/>
    <x v="0"/>
    <x v="0"/>
    <x v="0"/>
    <s v="REV21389"/>
    <x v="497"/>
  </r>
  <r>
    <s v="CUST2231"/>
    <s v="Katie"/>
    <s v="Waters"/>
    <x v="2"/>
    <s v="Adults"/>
    <d v="2024-01-16T00:00:00"/>
    <x v="7"/>
    <s v="PROD112"/>
    <s v="Barbie Dreamhouse"/>
    <x v="2"/>
    <x v="2"/>
    <n v="199"/>
    <s v="ORD11390"/>
    <x v="597"/>
    <s v="Cancelled"/>
    <x v="1"/>
    <x v="4"/>
    <x v="2"/>
    <s v="REV21390"/>
    <x v="205"/>
  </r>
  <r>
    <s v="CUST3151"/>
    <s v="Lindsay"/>
    <s v="Mcintosh"/>
    <x v="0"/>
    <s v="Senior"/>
    <d v="2025-06-27T00:00:00"/>
    <x v="3"/>
    <s v="PROD112"/>
    <s v="Barbie Dreamhouse"/>
    <x v="2"/>
    <x v="0"/>
    <n v="199"/>
    <s v="ORD11391"/>
    <x v="462"/>
    <s v="Returned"/>
    <x v="1"/>
    <x v="0"/>
    <x v="1"/>
    <s v="REV21391"/>
    <x v="134"/>
  </r>
  <r>
    <s v="CUST5627"/>
    <s v="William"/>
    <s v="Myers"/>
    <x v="2"/>
    <s v="Teenagers"/>
    <d v="2022-02-16T00:00:00"/>
    <x v="8"/>
    <s v="PROD106"/>
    <s v="Instant Pot"/>
    <x v="3"/>
    <x v="4"/>
    <n v="99"/>
    <s v="ORD11392"/>
    <x v="99"/>
    <s v="Cancelled"/>
    <x v="1"/>
    <x v="2"/>
    <x v="1"/>
    <s v="REV21392"/>
    <x v="801"/>
  </r>
  <r>
    <s v="CUST4949"/>
    <s v="Fred"/>
    <s v="Bishop"/>
    <x v="0"/>
    <s v="Teenagers"/>
    <d v="2024-09-11T00:00:00"/>
    <x v="3"/>
    <s v="PROD100"/>
    <s v="iPhone 14"/>
    <x v="0"/>
    <x v="4"/>
    <n v="999"/>
    <s v="ORD11393"/>
    <x v="803"/>
    <s v="Shipped"/>
    <x v="2"/>
    <x v="3"/>
    <x v="1"/>
    <s v="REV21393"/>
    <x v="389"/>
  </r>
  <r>
    <s v="CUST5309"/>
    <s v="Roberto"/>
    <s v="Crane"/>
    <x v="1"/>
    <s v="Senior"/>
    <d v="2022-10-26T00:00:00"/>
    <x v="5"/>
    <s v="PROD104"/>
    <s v="Nike Air Max"/>
    <x v="1"/>
    <x v="3"/>
    <n v="120"/>
    <s v="ORD11394"/>
    <x v="804"/>
    <s v="Shipped"/>
    <x v="0"/>
    <x v="1"/>
    <x v="2"/>
    <s v="REV21394"/>
    <x v="193"/>
  </r>
  <r>
    <s v="CUST3006"/>
    <s v="Charles"/>
    <s v="Cruz"/>
    <x v="0"/>
    <s v="Teenagers"/>
    <d v="2021-12-03T00:00:00"/>
    <x v="5"/>
    <s v="PROD106"/>
    <s v="Instant Pot"/>
    <x v="3"/>
    <x v="1"/>
    <n v="99"/>
    <s v="ORD11395"/>
    <x v="805"/>
    <s v="Cancelled"/>
    <x v="2"/>
    <x v="2"/>
    <x v="0"/>
    <s v="REV21395"/>
    <x v="11"/>
  </r>
  <r>
    <s v="CUST3279"/>
    <s v="Michael"/>
    <s v="Lindsey"/>
    <x v="1"/>
    <s v="Teenagers"/>
    <d v="2021-05-28T00:00:00"/>
    <x v="4"/>
    <s v="PROD104"/>
    <s v="Nike Air Max"/>
    <x v="1"/>
    <x v="0"/>
    <n v="120"/>
    <s v="ORD11396"/>
    <x v="665"/>
    <s v="Cancelled"/>
    <x v="1"/>
    <x v="3"/>
    <x v="2"/>
    <s v="REV21396"/>
    <x v="793"/>
  </r>
  <r>
    <s v="CUST2987"/>
    <s v="Kayla"/>
    <s v="Parker"/>
    <x v="1"/>
    <s v="Adults"/>
    <d v="2021-01-28T00:00:00"/>
    <x v="9"/>
    <s v="PROD101"/>
    <s v="Samsung Galaxy S23"/>
    <x v="0"/>
    <x v="0"/>
    <n v="899"/>
    <s v="ORD11397"/>
    <x v="421"/>
    <s v="Returned"/>
    <x v="1"/>
    <x v="3"/>
    <x v="1"/>
    <s v="REV21397"/>
    <x v="368"/>
  </r>
  <r>
    <s v="CUST1155"/>
    <s v="Tina"/>
    <s v="Vargas"/>
    <x v="1"/>
    <s v="Adults"/>
    <d v="2021-11-13T00:00:00"/>
    <x v="2"/>
    <s v="PROD109"/>
    <s v="Kindle Paperwhite"/>
    <x v="5"/>
    <x v="0"/>
    <n v="129"/>
    <s v="ORD11398"/>
    <x v="618"/>
    <s v="Pending"/>
    <x v="2"/>
    <x v="0"/>
    <x v="3"/>
    <s v="REV21398"/>
    <x v="78"/>
  </r>
  <r>
    <s v="CUST2366"/>
    <s v="Lauren"/>
    <s v="Davis"/>
    <x v="2"/>
    <s v="Senior"/>
    <d v="2024-04-24T00:00:00"/>
    <x v="1"/>
    <s v="PROD109"/>
    <s v="Kindle Paperwhite"/>
    <x v="5"/>
    <x v="2"/>
    <n v="129"/>
    <s v="ORD11399"/>
    <x v="153"/>
    <s v="Cancelled"/>
    <x v="1"/>
    <x v="2"/>
    <x v="3"/>
    <s v="REV21399"/>
    <x v="74"/>
  </r>
  <r>
    <s v="CUST2930"/>
    <s v="Deborah"/>
    <s v="Martin"/>
    <x v="0"/>
    <s v="Teenagers"/>
    <d v="2021-08-27T00:00:00"/>
    <x v="8"/>
    <s v="PROD106"/>
    <s v="Instant Pot"/>
    <x v="3"/>
    <x v="1"/>
    <n v="99"/>
    <s v="ORD11400"/>
    <x v="161"/>
    <s v="Pending"/>
    <x v="1"/>
    <x v="2"/>
    <x v="4"/>
    <s v="REV21400"/>
    <x v="127"/>
  </r>
  <r>
    <s v="CUST1301"/>
    <s v="Nicole"/>
    <s v="Simpson"/>
    <x v="2"/>
    <s v="Adults"/>
    <d v="2023-03-28T00:00:00"/>
    <x v="8"/>
    <s v="PROD108"/>
    <s v="Fitbit Versa 3"/>
    <x v="0"/>
    <x v="2"/>
    <n v="229"/>
    <s v="ORD11401"/>
    <x v="408"/>
    <s v="Pending"/>
    <x v="0"/>
    <x v="0"/>
    <x v="3"/>
    <s v="REV21401"/>
    <x v="802"/>
  </r>
  <r>
    <s v="CUST3541"/>
    <s v="Joel"/>
    <s v="Gregory"/>
    <x v="1"/>
    <s v="Teenagers"/>
    <d v="2023-06-01T00:00:00"/>
    <x v="8"/>
    <s v="PROD107"/>
    <s v="Dyson Vacuum"/>
    <x v="3"/>
    <x v="1"/>
    <n v="399"/>
    <s v="ORD11402"/>
    <x v="806"/>
    <s v="Shipped"/>
    <x v="2"/>
    <x v="1"/>
    <x v="4"/>
    <s v="REV21402"/>
    <x v="73"/>
  </r>
  <r>
    <s v="CUST5539"/>
    <s v="Jared"/>
    <s v="Wilson"/>
    <x v="0"/>
    <s v="Teenagers"/>
    <d v="2022-02-06T00:00:00"/>
    <x v="6"/>
    <s v="PROD101"/>
    <s v="Samsung Galaxy S23"/>
    <x v="0"/>
    <x v="2"/>
    <n v="899"/>
    <s v="ORD11403"/>
    <x v="669"/>
    <s v="Pending"/>
    <x v="1"/>
    <x v="4"/>
    <x v="1"/>
    <s v="REV21403"/>
    <x v="454"/>
  </r>
  <r>
    <s v="CUST4581"/>
    <s v="Isabel"/>
    <s v="Smith"/>
    <x v="1"/>
    <s v="Teenagers"/>
    <d v="2023-12-02T00:00:00"/>
    <x v="3"/>
    <s v="PROD105"/>
    <s v="Adidas Running Shoes"/>
    <x v="1"/>
    <x v="0"/>
    <n v="110"/>
    <s v="ORD11404"/>
    <x v="731"/>
    <s v="Pending"/>
    <x v="2"/>
    <x v="1"/>
    <x v="3"/>
    <s v="REV21404"/>
    <x v="361"/>
  </r>
  <r>
    <s v="CUST4689"/>
    <s v="Francisco"/>
    <s v="Young"/>
    <x v="2"/>
    <s v="Senior"/>
    <d v="2021-11-03T00:00:00"/>
    <x v="8"/>
    <s v="PROD102"/>
    <s v="Sony Headphones"/>
    <x v="0"/>
    <x v="0"/>
    <n v="199"/>
    <s v="ORD11405"/>
    <x v="302"/>
    <s v="Delivered"/>
    <x v="1"/>
    <x v="0"/>
    <x v="2"/>
    <s v="REV21405"/>
    <x v="101"/>
  </r>
  <r>
    <s v="CUST5892"/>
    <s v="Joshua"/>
    <s v="Hansen"/>
    <x v="2"/>
    <s v="Adults"/>
    <d v="2023-02-01T00:00:00"/>
    <x v="9"/>
    <s v="PROD113"/>
    <s v="Wilson Tennis Racket"/>
    <x v="4"/>
    <x v="3"/>
    <n v="149"/>
    <s v="ORD11406"/>
    <x v="567"/>
    <s v="Shipped"/>
    <x v="0"/>
    <x v="0"/>
    <x v="3"/>
    <s v="REV21406"/>
    <x v="416"/>
  </r>
  <r>
    <s v="CUST1940"/>
    <s v="Christian"/>
    <s v="Nichols"/>
    <x v="0"/>
    <s v="Senior"/>
    <d v="2023-10-15T00:00:00"/>
    <x v="4"/>
    <s v="PROD113"/>
    <s v="Wilson Tennis Racket"/>
    <x v="4"/>
    <x v="3"/>
    <n v="149"/>
    <s v="ORD11407"/>
    <x v="807"/>
    <s v="Shipped"/>
    <x v="0"/>
    <x v="3"/>
    <x v="2"/>
    <s v="REV21407"/>
    <x v="733"/>
  </r>
  <r>
    <s v="CUST3743"/>
    <s v="Corey"/>
    <s v="Moon"/>
    <x v="0"/>
    <s v="Adults"/>
    <d v="2021-06-04T00:00:00"/>
    <x v="4"/>
    <s v="PROD111"/>
    <s v="Lego Star Wars Set"/>
    <x v="2"/>
    <x v="2"/>
    <n v="59"/>
    <s v="ORD11408"/>
    <x v="256"/>
    <s v="Cancelled"/>
    <x v="0"/>
    <x v="3"/>
    <x v="4"/>
    <s v="REV21408"/>
    <x v="803"/>
  </r>
  <r>
    <s v="CUST4510"/>
    <s v="Jason"/>
    <s v="Garcia"/>
    <x v="2"/>
    <s v="Adults"/>
    <d v="2023-12-11T00:00:00"/>
    <x v="3"/>
    <s v="PROD108"/>
    <s v="Fitbit Versa 3"/>
    <x v="0"/>
    <x v="0"/>
    <n v="229"/>
    <s v="ORD11409"/>
    <x v="542"/>
    <s v="Delivered"/>
    <x v="2"/>
    <x v="0"/>
    <x v="0"/>
    <s v="REV21409"/>
    <x v="306"/>
  </r>
  <r>
    <s v="CUST4156"/>
    <s v="James"/>
    <s v="Fry"/>
    <x v="0"/>
    <s v="Senior"/>
    <d v="2021-12-27T00:00:00"/>
    <x v="7"/>
    <s v="PROD102"/>
    <s v="Sony Headphones"/>
    <x v="0"/>
    <x v="3"/>
    <n v="199"/>
    <s v="ORD11410"/>
    <x v="808"/>
    <s v="Returned"/>
    <x v="2"/>
    <x v="0"/>
    <x v="4"/>
    <s v="REV21410"/>
    <x v="804"/>
  </r>
  <r>
    <s v="CUST5695"/>
    <s v="Tammy"/>
    <s v="Davidson"/>
    <x v="0"/>
    <s v="Adults"/>
    <d v="2023-09-11T00:00:00"/>
    <x v="4"/>
    <s v="PROD102"/>
    <s v="Sony Headphones"/>
    <x v="0"/>
    <x v="3"/>
    <n v="199"/>
    <s v="ORD11411"/>
    <x v="263"/>
    <s v="Cancelled"/>
    <x v="1"/>
    <x v="3"/>
    <x v="0"/>
    <s v="REV21411"/>
    <x v="441"/>
  </r>
  <r>
    <s v="CUST3560"/>
    <s v="Alison"/>
    <s v="Dougherty"/>
    <x v="1"/>
    <s v="Teenagers"/>
    <d v="2021-03-24T00:00:00"/>
    <x v="4"/>
    <s v="PROD108"/>
    <s v="Fitbit Versa 3"/>
    <x v="0"/>
    <x v="2"/>
    <n v="229"/>
    <s v="ORD11412"/>
    <x v="406"/>
    <s v="Cancelled"/>
    <x v="1"/>
    <x v="2"/>
    <x v="2"/>
    <s v="REV21412"/>
    <x v="805"/>
  </r>
  <r>
    <s v="CUST4137"/>
    <s v="Gregory"/>
    <s v="Jones"/>
    <x v="0"/>
    <s v="Adults"/>
    <d v="2022-08-29T00:00:00"/>
    <x v="8"/>
    <s v="PROD108"/>
    <s v="Fitbit Versa 3"/>
    <x v="0"/>
    <x v="1"/>
    <n v="229"/>
    <s v="ORD11413"/>
    <x v="640"/>
    <s v="Returned"/>
    <x v="0"/>
    <x v="2"/>
    <x v="0"/>
    <s v="REV21413"/>
    <x v="806"/>
  </r>
  <r>
    <s v="CUST4356"/>
    <s v="Bill"/>
    <s v="Carter"/>
    <x v="0"/>
    <s v="Adults"/>
    <d v="2023-06-26T00:00:00"/>
    <x v="3"/>
    <s v="PROD101"/>
    <s v="Samsung Galaxy S23"/>
    <x v="0"/>
    <x v="1"/>
    <n v="899"/>
    <s v="ORD11414"/>
    <x v="615"/>
    <s v="Shipped"/>
    <x v="2"/>
    <x v="4"/>
    <x v="4"/>
    <s v="REV21414"/>
    <x v="45"/>
  </r>
  <r>
    <s v="CUST4441"/>
    <s v="Susan"/>
    <s v="Myers"/>
    <x v="0"/>
    <s v="Teenagers"/>
    <d v="2021-06-27T00:00:00"/>
    <x v="8"/>
    <s v="PROD112"/>
    <s v="Barbie Dreamhouse"/>
    <x v="2"/>
    <x v="2"/>
    <n v="199"/>
    <s v="ORD11415"/>
    <x v="809"/>
    <s v="Cancelled"/>
    <x v="0"/>
    <x v="1"/>
    <x v="0"/>
    <s v="REV21415"/>
    <x v="33"/>
  </r>
  <r>
    <s v="CUST4049"/>
    <s v="Bradley"/>
    <s v="Simon"/>
    <x v="1"/>
    <s v="Adults"/>
    <d v="2022-04-12T00:00:00"/>
    <x v="2"/>
    <s v="PROD112"/>
    <s v="Barbie Dreamhouse"/>
    <x v="2"/>
    <x v="4"/>
    <n v="199"/>
    <s v="ORD11416"/>
    <x v="319"/>
    <s v="Pending"/>
    <x v="2"/>
    <x v="1"/>
    <x v="0"/>
    <s v="REV21416"/>
    <x v="440"/>
  </r>
  <r>
    <s v="CUST3574"/>
    <s v="Ashley"/>
    <s v="Ross"/>
    <x v="2"/>
    <s v="Senior"/>
    <d v="2022-03-11T00:00:00"/>
    <x v="6"/>
    <s v="PROD105"/>
    <s v="Adidas Running Shoes"/>
    <x v="1"/>
    <x v="1"/>
    <n v="110"/>
    <s v="ORD11417"/>
    <x v="39"/>
    <s v="Pending"/>
    <x v="2"/>
    <x v="2"/>
    <x v="1"/>
    <s v="REV21417"/>
    <x v="299"/>
  </r>
  <r>
    <s v="CUST4704"/>
    <s v="Stacy"/>
    <s v="Adams"/>
    <x v="0"/>
    <s v="Adults"/>
    <d v="2023-11-16T00:00:00"/>
    <x v="2"/>
    <s v="PROD107"/>
    <s v="Dyson Vacuum"/>
    <x v="3"/>
    <x v="1"/>
    <n v="399"/>
    <s v="ORD11418"/>
    <x v="36"/>
    <s v="Returned"/>
    <x v="2"/>
    <x v="4"/>
    <x v="2"/>
    <s v="REV21418"/>
    <x v="143"/>
  </r>
  <r>
    <s v="CUST3698"/>
    <s v="Amanda"/>
    <s v="Stephens"/>
    <x v="0"/>
    <s v="Adults"/>
    <d v="2020-12-15T00:00:00"/>
    <x v="5"/>
    <s v="PROD113"/>
    <s v="Wilson Tennis Racket"/>
    <x v="4"/>
    <x v="1"/>
    <n v="149"/>
    <s v="ORD11419"/>
    <x v="428"/>
    <s v="Shipped"/>
    <x v="1"/>
    <x v="3"/>
    <x v="4"/>
    <s v="REV21419"/>
    <x v="514"/>
  </r>
  <r>
    <s v="CUST4635"/>
    <s v="James"/>
    <s v="Castillo"/>
    <x v="2"/>
    <s v="Senior"/>
    <d v="2022-01-02T00:00:00"/>
    <x v="6"/>
    <s v="PROD107"/>
    <s v="Dyson Vacuum"/>
    <x v="3"/>
    <x v="1"/>
    <n v="399"/>
    <s v="ORD11420"/>
    <x v="561"/>
    <s v="Delivered"/>
    <x v="0"/>
    <x v="2"/>
    <x v="0"/>
    <s v="REV21420"/>
    <x v="807"/>
  </r>
  <r>
    <s v="CUST4068"/>
    <s v="Derek"/>
    <s v="Hammond"/>
    <x v="0"/>
    <s v="Senior"/>
    <d v="2024-08-09T00:00:00"/>
    <x v="4"/>
    <s v="PROD110"/>
    <s v="Harry Potter Box Set"/>
    <x v="5"/>
    <x v="1"/>
    <n v="80"/>
    <s v="ORD11421"/>
    <x v="810"/>
    <s v="Cancelled"/>
    <x v="0"/>
    <x v="2"/>
    <x v="2"/>
    <s v="REV21421"/>
    <x v="529"/>
  </r>
  <r>
    <s v="CUST4556"/>
    <s v="Rachel"/>
    <s v="Sosa"/>
    <x v="1"/>
    <s v="Adults"/>
    <d v="2025-01-26T00:00:00"/>
    <x v="8"/>
    <s v="PROD113"/>
    <s v="Wilson Tennis Racket"/>
    <x v="4"/>
    <x v="0"/>
    <n v="149"/>
    <s v="ORD11422"/>
    <x v="811"/>
    <s v="Shipped"/>
    <x v="0"/>
    <x v="4"/>
    <x v="2"/>
    <s v="REV21422"/>
    <x v="686"/>
  </r>
  <r>
    <s v="CUST5258"/>
    <s v="Michael"/>
    <s v="Morgan"/>
    <x v="1"/>
    <s v="Adults"/>
    <d v="2023-02-13T00:00:00"/>
    <x v="3"/>
    <s v="PROD105"/>
    <s v="Adidas Running Shoes"/>
    <x v="1"/>
    <x v="2"/>
    <n v="110"/>
    <s v="ORD11423"/>
    <x v="118"/>
    <s v="Pending"/>
    <x v="1"/>
    <x v="0"/>
    <x v="1"/>
    <s v="REV21423"/>
    <x v="529"/>
  </r>
  <r>
    <s v="CUST2276"/>
    <s v="John"/>
    <s v="Jennings"/>
    <x v="0"/>
    <s v="Senior"/>
    <d v="2022-03-31T00:00:00"/>
    <x v="0"/>
    <s v="PROD104"/>
    <s v="Nike Air Max"/>
    <x v="1"/>
    <x v="4"/>
    <n v="120"/>
    <s v="ORD11424"/>
    <x v="812"/>
    <s v="Delivered"/>
    <x v="0"/>
    <x v="0"/>
    <x v="4"/>
    <s v="REV21424"/>
    <x v="222"/>
  </r>
  <r>
    <s v="CUST1810"/>
    <s v="Heidi"/>
    <s v="Thompson"/>
    <x v="0"/>
    <s v="Adults"/>
    <d v="2021-10-22T00:00:00"/>
    <x v="0"/>
    <s v="PROD106"/>
    <s v="Instant Pot"/>
    <x v="3"/>
    <x v="1"/>
    <n v="99"/>
    <s v="ORD11425"/>
    <x v="743"/>
    <s v="Delivered"/>
    <x v="2"/>
    <x v="2"/>
    <x v="1"/>
    <s v="REV21425"/>
    <x v="387"/>
  </r>
  <r>
    <s v="CUST1605"/>
    <s v="Kristen"/>
    <s v="Ramirez"/>
    <x v="2"/>
    <s v="Adults"/>
    <d v="2025-01-26T00:00:00"/>
    <x v="2"/>
    <s v="PROD107"/>
    <s v="Dyson Vacuum"/>
    <x v="3"/>
    <x v="2"/>
    <n v="399"/>
    <s v="ORD11426"/>
    <x v="813"/>
    <s v="Delivered"/>
    <x v="2"/>
    <x v="3"/>
    <x v="2"/>
    <s v="REV21426"/>
    <x v="137"/>
  </r>
  <r>
    <s v="CUST2268"/>
    <s v="Caleb"/>
    <s v="Doyle"/>
    <x v="0"/>
    <s v="Teenagers"/>
    <d v="2023-01-18T00:00:00"/>
    <x v="8"/>
    <s v="PROD104"/>
    <s v="Nike Air Max"/>
    <x v="1"/>
    <x v="2"/>
    <n v="120"/>
    <s v="ORD11427"/>
    <x v="814"/>
    <s v="Cancelled"/>
    <x v="2"/>
    <x v="2"/>
    <x v="4"/>
    <s v="REV21427"/>
    <x v="377"/>
  </r>
  <r>
    <s v="CUST3108"/>
    <s v="Kelsey"/>
    <s v="Mata"/>
    <x v="0"/>
    <s v="Adults"/>
    <d v="2023-07-22T00:00:00"/>
    <x v="3"/>
    <s v="PROD112"/>
    <s v="Barbie Dreamhouse"/>
    <x v="2"/>
    <x v="2"/>
    <n v="199"/>
    <s v="ORD11428"/>
    <x v="716"/>
    <s v="Returned"/>
    <x v="2"/>
    <x v="3"/>
    <x v="3"/>
    <s v="REV21428"/>
    <x v="384"/>
  </r>
  <r>
    <s v="CUST2628"/>
    <s v="Roberta"/>
    <s v="Davis"/>
    <x v="2"/>
    <s v="Teenagers"/>
    <d v="2020-12-05T00:00:00"/>
    <x v="5"/>
    <s v="PROD106"/>
    <s v="Instant Pot"/>
    <x v="3"/>
    <x v="0"/>
    <n v="99"/>
    <s v="ORD11429"/>
    <x v="220"/>
    <s v="Cancelled"/>
    <x v="0"/>
    <x v="2"/>
    <x v="3"/>
    <s v="REV21429"/>
    <x v="624"/>
  </r>
  <r>
    <s v="CUST5022"/>
    <s v="William"/>
    <s v="Ward"/>
    <x v="2"/>
    <s v="Senior"/>
    <d v="2021-12-06T00:00:00"/>
    <x v="5"/>
    <s v="PROD111"/>
    <s v="Lego Star Wars Set"/>
    <x v="2"/>
    <x v="2"/>
    <n v="59"/>
    <s v="ORD11430"/>
    <x v="815"/>
    <s v="Pending"/>
    <x v="2"/>
    <x v="3"/>
    <x v="2"/>
    <s v="REV21430"/>
    <x v="56"/>
  </r>
  <r>
    <s v="CUST5057"/>
    <s v="John"/>
    <s v="Rogers"/>
    <x v="1"/>
    <s v="Teenagers"/>
    <d v="2024-03-28T00:00:00"/>
    <x v="8"/>
    <s v="PROD102"/>
    <s v="Sony Headphones"/>
    <x v="0"/>
    <x v="0"/>
    <n v="199"/>
    <s v="ORD11431"/>
    <x v="783"/>
    <s v="Delivered"/>
    <x v="0"/>
    <x v="0"/>
    <x v="1"/>
    <s v="REV21431"/>
    <x v="808"/>
  </r>
  <r>
    <s v="CUST2054"/>
    <s v="Riley"/>
    <s v="Lewis"/>
    <x v="0"/>
    <s v="Teenagers"/>
    <d v="2024-05-10T00:00:00"/>
    <x v="8"/>
    <s v="PROD102"/>
    <s v="Sony Headphones"/>
    <x v="0"/>
    <x v="3"/>
    <n v="199"/>
    <s v="ORD11432"/>
    <x v="747"/>
    <s v="Shipped"/>
    <x v="2"/>
    <x v="0"/>
    <x v="4"/>
    <s v="REV21432"/>
    <x v="809"/>
  </r>
  <r>
    <s v="CUST2601"/>
    <s v="Laurie"/>
    <s v="Henderson"/>
    <x v="1"/>
    <s v="Senior"/>
    <d v="2025-07-05T00:00:00"/>
    <x v="9"/>
    <s v="PROD104"/>
    <s v="Nike Air Max"/>
    <x v="1"/>
    <x v="2"/>
    <n v="120"/>
    <s v="ORD11433"/>
    <x v="513"/>
    <s v="Cancelled"/>
    <x v="2"/>
    <x v="4"/>
    <x v="4"/>
    <s v="REV21433"/>
    <x v="810"/>
  </r>
  <r>
    <s v="CUST1617"/>
    <s v="Susan"/>
    <s v="Newman"/>
    <x v="1"/>
    <s v="Teenagers"/>
    <d v="2024-09-04T00:00:00"/>
    <x v="3"/>
    <s v="PROD105"/>
    <s v="Adidas Running Shoes"/>
    <x v="1"/>
    <x v="2"/>
    <n v="110"/>
    <s v="ORD11434"/>
    <x v="816"/>
    <s v="Delivered"/>
    <x v="0"/>
    <x v="4"/>
    <x v="2"/>
    <s v="REV21434"/>
    <x v="811"/>
  </r>
  <r>
    <s v="CUST3436"/>
    <s v="Larry"/>
    <s v="Bryan"/>
    <x v="1"/>
    <s v="Teenagers"/>
    <d v="2023-09-23T00:00:00"/>
    <x v="7"/>
    <s v="PROD103"/>
    <s v="Levi's Jeans"/>
    <x v="1"/>
    <x v="3"/>
    <n v="59"/>
    <s v="ORD11435"/>
    <x v="790"/>
    <s v="Cancelled"/>
    <x v="2"/>
    <x v="0"/>
    <x v="2"/>
    <s v="REV21435"/>
    <x v="772"/>
  </r>
  <r>
    <s v="CUST4341"/>
    <s v="Michael"/>
    <s v="Hanna"/>
    <x v="0"/>
    <s v="Senior"/>
    <d v="2024-02-24T00:00:00"/>
    <x v="3"/>
    <s v="PROD103"/>
    <s v="Levi's Jeans"/>
    <x v="1"/>
    <x v="2"/>
    <n v="59"/>
    <s v="ORD11436"/>
    <x v="817"/>
    <s v="Returned"/>
    <x v="2"/>
    <x v="3"/>
    <x v="4"/>
    <s v="REV21436"/>
    <x v="219"/>
  </r>
  <r>
    <s v="CUST3347"/>
    <s v="Dawn"/>
    <s v="Hanson"/>
    <x v="1"/>
    <s v="Adults"/>
    <d v="2022-01-31T00:00:00"/>
    <x v="5"/>
    <s v="PROD108"/>
    <s v="Fitbit Versa 3"/>
    <x v="0"/>
    <x v="0"/>
    <n v="229"/>
    <s v="ORD11437"/>
    <x v="818"/>
    <s v="Shipped"/>
    <x v="1"/>
    <x v="3"/>
    <x v="2"/>
    <s v="REV21437"/>
    <x v="569"/>
  </r>
  <r>
    <s v="CUST4369"/>
    <s v="Michael"/>
    <s v="Barber"/>
    <x v="0"/>
    <s v="Adults"/>
    <d v="2025-06-18T00:00:00"/>
    <x v="1"/>
    <s v="PROD103"/>
    <s v="Levi's Jeans"/>
    <x v="1"/>
    <x v="4"/>
    <n v="59"/>
    <s v="ORD11438"/>
    <x v="206"/>
    <s v="Shipped"/>
    <x v="2"/>
    <x v="4"/>
    <x v="3"/>
    <s v="REV21438"/>
    <x v="812"/>
  </r>
  <r>
    <s v="CUST4987"/>
    <s v="Karen"/>
    <s v="Barker"/>
    <x v="0"/>
    <s v="Teenagers"/>
    <d v="2020-12-09T00:00:00"/>
    <x v="2"/>
    <s v="PROD103"/>
    <s v="Levi's Jeans"/>
    <x v="1"/>
    <x v="4"/>
    <n v="59"/>
    <s v="ORD11439"/>
    <x v="357"/>
    <s v="Returned"/>
    <x v="0"/>
    <x v="0"/>
    <x v="3"/>
    <s v="REV21439"/>
    <x v="168"/>
  </r>
  <r>
    <s v="CUST1911"/>
    <s v="Jessica"/>
    <s v="Miller"/>
    <x v="1"/>
    <s v="Adults"/>
    <d v="2022-07-25T00:00:00"/>
    <x v="5"/>
    <s v="PROD114"/>
    <s v="Yoga Mat"/>
    <x v="4"/>
    <x v="3"/>
    <n v="25"/>
    <s v="ORD11440"/>
    <x v="238"/>
    <s v="Shipped"/>
    <x v="0"/>
    <x v="3"/>
    <x v="2"/>
    <s v="REV21440"/>
    <x v="813"/>
  </r>
  <r>
    <s v="CUST5129"/>
    <s v="Sara"/>
    <s v="Zamora"/>
    <x v="0"/>
    <s v="Adults"/>
    <d v="2024-07-12T00:00:00"/>
    <x v="9"/>
    <s v="PROD107"/>
    <s v="Dyson Vacuum"/>
    <x v="3"/>
    <x v="4"/>
    <n v="399"/>
    <s v="ORD11441"/>
    <x v="819"/>
    <s v="Cancelled"/>
    <x v="0"/>
    <x v="2"/>
    <x v="3"/>
    <s v="REV21441"/>
    <x v="585"/>
  </r>
  <r>
    <s v="CUST5837"/>
    <s v="Melanie"/>
    <s v="Griffin"/>
    <x v="0"/>
    <s v="Adults"/>
    <d v="2025-01-11T00:00:00"/>
    <x v="8"/>
    <s v="PROD101"/>
    <s v="Samsung Galaxy S23"/>
    <x v="0"/>
    <x v="3"/>
    <n v="899"/>
    <s v="ORD11442"/>
    <x v="820"/>
    <s v="Shipped"/>
    <x v="2"/>
    <x v="1"/>
    <x v="0"/>
    <s v="REV21442"/>
    <x v="814"/>
  </r>
  <r>
    <s v="CUST4406"/>
    <s v="Gregory"/>
    <s v="Navarro"/>
    <x v="1"/>
    <s v="Senior"/>
    <d v="2021-08-11T00:00:00"/>
    <x v="2"/>
    <s v="PROD112"/>
    <s v="Barbie Dreamhouse"/>
    <x v="2"/>
    <x v="4"/>
    <n v="199"/>
    <s v="ORD11443"/>
    <x v="380"/>
    <s v="Delivered"/>
    <x v="0"/>
    <x v="0"/>
    <x v="2"/>
    <s v="REV21443"/>
    <x v="446"/>
  </r>
  <r>
    <s v="CUST4169"/>
    <s v="Donald"/>
    <s v="Kelly"/>
    <x v="1"/>
    <s v="Teenagers"/>
    <d v="2022-11-24T00:00:00"/>
    <x v="2"/>
    <s v="PROD112"/>
    <s v="Barbie Dreamhouse"/>
    <x v="2"/>
    <x v="0"/>
    <n v="199"/>
    <s v="ORD11444"/>
    <x v="49"/>
    <s v="Pending"/>
    <x v="1"/>
    <x v="2"/>
    <x v="2"/>
    <s v="REV21444"/>
    <x v="512"/>
  </r>
  <r>
    <s v="CUST1797"/>
    <s v="Ronald"/>
    <s v="Evans"/>
    <x v="0"/>
    <s v="Senior"/>
    <d v="2024-08-27T00:00:00"/>
    <x v="0"/>
    <s v="PROD107"/>
    <s v="Dyson Vacuum"/>
    <x v="3"/>
    <x v="0"/>
    <n v="399"/>
    <s v="ORD11445"/>
    <x v="561"/>
    <s v="Cancelled"/>
    <x v="0"/>
    <x v="2"/>
    <x v="1"/>
    <s v="REV21445"/>
    <x v="28"/>
  </r>
  <r>
    <s v="CUST2708"/>
    <s v="Adrienne"/>
    <s v="Brooks"/>
    <x v="1"/>
    <s v="Adults"/>
    <d v="2023-03-17T00:00:00"/>
    <x v="1"/>
    <s v="PROD111"/>
    <s v="Lego Star Wars Set"/>
    <x v="2"/>
    <x v="4"/>
    <n v="59"/>
    <s v="ORD11446"/>
    <x v="577"/>
    <s v="Shipped"/>
    <x v="2"/>
    <x v="2"/>
    <x v="3"/>
    <s v="REV21446"/>
    <x v="815"/>
  </r>
  <r>
    <s v="CUST1769"/>
    <s v="Jeffrey"/>
    <s v="Travis"/>
    <x v="0"/>
    <s v="Senior"/>
    <d v="2024-02-03T00:00:00"/>
    <x v="8"/>
    <s v="PROD103"/>
    <s v="Levi's Jeans"/>
    <x v="1"/>
    <x v="3"/>
    <n v="59"/>
    <s v="ORD11447"/>
    <x v="821"/>
    <s v="Delivered"/>
    <x v="1"/>
    <x v="1"/>
    <x v="1"/>
    <s v="REV21447"/>
    <x v="248"/>
  </r>
  <r>
    <s v="CUST2580"/>
    <s v="Sarah"/>
    <s v="Knight"/>
    <x v="1"/>
    <s v="Teenagers"/>
    <d v="2024-08-16T00:00:00"/>
    <x v="1"/>
    <s v="PROD114"/>
    <s v="Yoga Mat"/>
    <x v="4"/>
    <x v="1"/>
    <n v="25"/>
    <s v="ORD11448"/>
    <x v="822"/>
    <s v="Returned"/>
    <x v="2"/>
    <x v="2"/>
    <x v="4"/>
    <s v="REV21448"/>
    <x v="343"/>
  </r>
  <r>
    <s v="CUST5850"/>
    <s v="Amanda"/>
    <s v="Waller"/>
    <x v="2"/>
    <s v="Adults"/>
    <d v="2024-02-21T00:00:00"/>
    <x v="6"/>
    <s v="PROD112"/>
    <s v="Barbie Dreamhouse"/>
    <x v="2"/>
    <x v="1"/>
    <n v="199"/>
    <s v="ORD11449"/>
    <x v="556"/>
    <s v="Pending"/>
    <x v="2"/>
    <x v="2"/>
    <x v="0"/>
    <s v="REV21449"/>
    <x v="38"/>
  </r>
  <r>
    <s v="CUST5813"/>
    <s v="Jonathan"/>
    <s v="Garcia"/>
    <x v="0"/>
    <s v="Teenagers"/>
    <d v="2021-11-10T00:00:00"/>
    <x v="1"/>
    <s v="PROD103"/>
    <s v="Levi's Jeans"/>
    <x v="1"/>
    <x v="4"/>
    <n v="59"/>
    <s v="ORD11450"/>
    <x v="823"/>
    <s v="Delivered"/>
    <x v="0"/>
    <x v="0"/>
    <x v="2"/>
    <s v="REV21450"/>
    <x v="4"/>
  </r>
  <r>
    <s v="CUST2021"/>
    <s v="Kristin"/>
    <s v="Park"/>
    <x v="1"/>
    <s v="Senior"/>
    <d v="2024-02-19T00:00:00"/>
    <x v="8"/>
    <s v="PROD104"/>
    <s v="Nike Air Max"/>
    <x v="1"/>
    <x v="1"/>
    <n v="120"/>
    <s v="ORD11451"/>
    <x v="56"/>
    <s v="Cancelled"/>
    <x v="2"/>
    <x v="3"/>
    <x v="0"/>
    <s v="REV21451"/>
    <x v="816"/>
  </r>
  <r>
    <s v="CUST1833"/>
    <s v="Rebekah"/>
    <s v="Leblanc"/>
    <x v="1"/>
    <s v="Adults"/>
    <d v="2023-01-26T00:00:00"/>
    <x v="3"/>
    <s v="PROD108"/>
    <s v="Fitbit Versa 3"/>
    <x v="0"/>
    <x v="4"/>
    <n v="229"/>
    <s v="ORD11452"/>
    <x v="656"/>
    <s v="Delivered"/>
    <x v="1"/>
    <x v="3"/>
    <x v="2"/>
    <s v="REV21452"/>
    <x v="201"/>
  </r>
  <r>
    <s v="CUST4491"/>
    <s v="Phillip"/>
    <s v="Tran"/>
    <x v="1"/>
    <s v="Senior"/>
    <d v="2022-03-16T00:00:00"/>
    <x v="0"/>
    <s v="PROD114"/>
    <s v="Yoga Mat"/>
    <x v="4"/>
    <x v="3"/>
    <n v="25"/>
    <s v="ORD11453"/>
    <x v="314"/>
    <s v="Pending"/>
    <x v="0"/>
    <x v="2"/>
    <x v="3"/>
    <s v="REV21453"/>
    <x v="512"/>
  </r>
  <r>
    <s v="CUST3237"/>
    <s v="Brian"/>
    <s v="Bond"/>
    <x v="0"/>
    <s v="Teenagers"/>
    <d v="2022-02-23T00:00:00"/>
    <x v="6"/>
    <s v="PROD112"/>
    <s v="Barbie Dreamhouse"/>
    <x v="2"/>
    <x v="3"/>
    <n v="199"/>
    <s v="ORD11454"/>
    <x v="83"/>
    <s v="Cancelled"/>
    <x v="0"/>
    <x v="2"/>
    <x v="3"/>
    <s v="REV21454"/>
    <x v="551"/>
  </r>
  <r>
    <s v="CUST5598"/>
    <s v="Kelsey"/>
    <s v="Nolan"/>
    <x v="0"/>
    <s v="Senior"/>
    <d v="2022-12-16T00:00:00"/>
    <x v="5"/>
    <s v="PROD104"/>
    <s v="Nike Air Max"/>
    <x v="1"/>
    <x v="3"/>
    <n v="120"/>
    <s v="ORD11455"/>
    <x v="675"/>
    <s v="Cancelled"/>
    <x v="2"/>
    <x v="3"/>
    <x v="3"/>
    <s v="REV21455"/>
    <x v="786"/>
  </r>
  <r>
    <s v="CUST1402"/>
    <s v="Randall"/>
    <s v="Hart"/>
    <x v="2"/>
    <s v="Teenagers"/>
    <d v="2023-01-03T00:00:00"/>
    <x v="5"/>
    <s v="PROD106"/>
    <s v="Instant Pot"/>
    <x v="3"/>
    <x v="0"/>
    <n v="99"/>
    <s v="ORD11456"/>
    <x v="824"/>
    <s v="Pending"/>
    <x v="1"/>
    <x v="4"/>
    <x v="3"/>
    <s v="REV21456"/>
    <x v="504"/>
  </r>
  <r>
    <s v="CUST1945"/>
    <s v="Rebecca"/>
    <s v="Berg"/>
    <x v="1"/>
    <s v="Teenagers"/>
    <d v="2022-08-13T00:00:00"/>
    <x v="9"/>
    <s v="PROD110"/>
    <s v="Harry Potter Box Set"/>
    <x v="5"/>
    <x v="2"/>
    <n v="80"/>
    <s v="ORD11457"/>
    <x v="825"/>
    <s v="Shipped"/>
    <x v="1"/>
    <x v="4"/>
    <x v="3"/>
    <s v="REV21457"/>
    <x v="272"/>
  </r>
  <r>
    <s v="CUST2063"/>
    <s v="Kathy"/>
    <s v="Wilson"/>
    <x v="2"/>
    <s v="Adults"/>
    <d v="2022-09-14T00:00:00"/>
    <x v="3"/>
    <s v="PROD108"/>
    <s v="Fitbit Versa 3"/>
    <x v="0"/>
    <x v="2"/>
    <n v="229"/>
    <s v="ORD11458"/>
    <x v="619"/>
    <s v="Returned"/>
    <x v="0"/>
    <x v="4"/>
    <x v="1"/>
    <s v="REV21458"/>
    <x v="282"/>
  </r>
  <r>
    <s v="CUST4943"/>
    <s v="Joseph"/>
    <s v="Johnson"/>
    <x v="0"/>
    <s v="Adults"/>
    <d v="2024-10-04T00:00:00"/>
    <x v="0"/>
    <s v="PROD109"/>
    <s v="Kindle Paperwhite"/>
    <x v="5"/>
    <x v="1"/>
    <n v="129"/>
    <s v="ORD11459"/>
    <x v="826"/>
    <s v="Cancelled"/>
    <x v="2"/>
    <x v="1"/>
    <x v="2"/>
    <s v="REV21459"/>
    <x v="368"/>
  </r>
  <r>
    <s v="CUST1820"/>
    <s v="Richard"/>
    <s v="Peters"/>
    <x v="2"/>
    <s v="Senior"/>
    <d v="2024-10-13T00:00:00"/>
    <x v="0"/>
    <s v="PROD100"/>
    <s v="iPhone 14"/>
    <x v="0"/>
    <x v="3"/>
    <n v="999"/>
    <s v="ORD11460"/>
    <x v="646"/>
    <s v="Pending"/>
    <x v="1"/>
    <x v="0"/>
    <x v="4"/>
    <s v="REV21460"/>
    <x v="817"/>
  </r>
  <r>
    <s v="CUST1010"/>
    <s v="Anthony"/>
    <s v="Wise"/>
    <x v="0"/>
    <s v="Adults"/>
    <d v="2022-08-04T00:00:00"/>
    <x v="5"/>
    <s v="PROD107"/>
    <s v="Dyson Vacuum"/>
    <x v="3"/>
    <x v="1"/>
    <n v="399"/>
    <s v="ORD11461"/>
    <x v="827"/>
    <s v="Delivered"/>
    <x v="0"/>
    <x v="0"/>
    <x v="4"/>
    <s v="REV21461"/>
    <x v="676"/>
  </r>
  <r>
    <s v="CUST3502"/>
    <s v="Rhonda"/>
    <s v="Mckee"/>
    <x v="0"/>
    <s v="Senior"/>
    <d v="2025-02-23T00:00:00"/>
    <x v="9"/>
    <s v="PROD104"/>
    <s v="Nike Air Max"/>
    <x v="1"/>
    <x v="1"/>
    <n v="120"/>
    <s v="ORD11462"/>
    <x v="330"/>
    <s v="Delivered"/>
    <x v="2"/>
    <x v="2"/>
    <x v="3"/>
    <s v="REV21462"/>
    <x v="466"/>
  </r>
  <r>
    <s v="CUST3426"/>
    <s v="Ernest"/>
    <s v="Johnson"/>
    <x v="1"/>
    <s v="Senior"/>
    <d v="2021-04-17T00:00:00"/>
    <x v="1"/>
    <s v="PROD101"/>
    <s v="Samsung Galaxy S23"/>
    <x v="0"/>
    <x v="1"/>
    <n v="899"/>
    <s v="ORD11463"/>
    <x v="816"/>
    <s v="Pending"/>
    <x v="2"/>
    <x v="1"/>
    <x v="1"/>
    <s v="REV21463"/>
    <x v="418"/>
  </r>
  <r>
    <s v="CUST2096"/>
    <s v="Bryan"/>
    <s v="Williams"/>
    <x v="2"/>
    <s v="Senior"/>
    <d v="2022-10-17T00:00:00"/>
    <x v="6"/>
    <s v="PROD106"/>
    <s v="Instant Pot"/>
    <x v="3"/>
    <x v="1"/>
    <n v="99"/>
    <s v="ORD11464"/>
    <x v="730"/>
    <s v="Cancelled"/>
    <x v="0"/>
    <x v="0"/>
    <x v="1"/>
    <s v="REV21464"/>
    <x v="0"/>
  </r>
  <r>
    <s v="CUST5756"/>
    <s v="Steve"/>
    <s v="Price"/>
    <x v="0"/>
    <s v="Teenagers"/>
    <d v="2022-05-04T00:00:00"/>
    <x v="6"/>
    <s v="PROD101"/>
    <s v="Samsung Galaxy S23"/>
    <x v="0"/>
    <x v="1"/>
    <n v="899"/>
    <s v="ORD11465"/>
    <x v="490"/>
    <s v="Returned"/>
    <x v="1"/>
    <x v="1"/>
    <x v="3"/>
    <s v="REV21465"/>
    <x v="152"/>
  </r>
  <r>
    <s v="CUST5814"/>
    <s v="Blake"/>
    <s v="Reyes"/>
    <x v="2"/>
    <s v="Teenagers"/>
    <d v="2024-08-10T00:00:00"/>
    <x v="7"/>
    <s v="PROD114"/>
    <s v="Yoga Mat"/>
    <x v="4"/>
    <x v="0"/>
    <n v="25"/>
    <s v="ORD11466"/>
    <x v="828"/>
    <s v="Cancelled"/>
    <x v="1"/>
    <x v="2"/>
    <x v="3"/>
    <s v="REV21466"/>
    <x v="818"/>
  </r>
  <r>
    <s v="CUST1383"/>
    <s v="Kelli"/>
    <s v="Heath"/>
    <x v="0"/>
    <s v="Adults"/>
    <d v="2023-04-25T00:00:00"/>
    <x v="8"/>
    <s v="PROD104"/>
    <s v="Nike Air Max"/>
    <x v="1"/>
    <x v="0"/>
    <n v="120"/>
    <s v="ORD11467"/>
    <x v="624"/>
    <s v="Delivered"/>
    <x v="1"/>
    <x v="3"/>
    <x v="3"/>
    <s v="REV21467"/>
    <x v="442"/>
  </r>
  <r>
    <s v="CUST3956"/>
    <s v="Nancy"/>
    <s v="Olson"/>
    <x v="2"/>
    <s v="Adults"/>
    <d v="2024-08-12T00:00:00"/>
    <x v="6"/>
    <s v="PROD101"/>
    <s v="Samsung Galaxy S23"/>
    <x v="0"/>
    <x v="1"/>
    <n v="899"/>
    <s v="ORD11468"/>
    <x v="84"/>
    <s v="Delivered"/>
    <x v="1"/>
    <x v="2"/>
    <x v="1"/>
    <s v="REV21468"/>
    <x v="527"/>
  </r>
  <r>
    <s v="CUST4939"/>
    <s v="Mark"/>
    <s v="Williams"/>
    <x v="0"/>
    <s v="Senior"/>
    <d v="2021-11-09T00:00:00"/>
    <x v="7"/>
    <s v="PROD111"/>
    <s v="Lego Star Wars Set"/>
    <x v="2"/>
    <x v="2"/>
    <n v="59"/>
    <s v="ORD11469"/>
    <x v="707"/>
    <s v="Shipped"/>
    <x v="2"/>
    <x v="0"/>
    <x v="2"/>
    <s v="REV21469"/>
    <x v="819"/>
  </r>
  <r>
    <s v="CUST1425"/>
    <s v="Tara"/>
    <s v="Mcknight"/>
    <x v="2"/>
    <s v="Senior"/>
    <d v="2022-08-31T00:00:00"/>
    <x v="7"/>
    <s v="PROD111"/>
    <s v="Lego Star Wars Set"/>
    <x v="2"/>
    <x v="3"/>
    <n v="59"/>
    <s v="ORD11470"/>
    <x v="491"/>
    <s v="Pending"/>
    <x v="0"/>
    <x v="1"/>
    <x v="4"/>
    <s v="REV21470"/>
    <x v="820"/>
  </r>
  <r>
    <s v="CUST3817"/>
    <s v="Rebecca"/>
    <s v="Calderon"/>
    <x v="0"/>
    <s v="Adults"/>
    <d v="2021-02-09T00:00:00"/>
    <x v="7"/>
    <s v="PROD108"/>
    <s v="Fitbit Versa 3"/>
    <x v="0"/>
    <x v="3"/>
    <n v="229"/>
    <s v="ORD11471"/>
    <x v="779"/>
    <s v="Returned"/>
    <x v="1"/>
    <x v="3"/>
    <x v="4"/>
    <s v="REV21471"/>
    <x v="552"/>
  </r>
  <r>
    <s v="CUST3386"/>
    <s v="Holly"/>
    <s v="Hill"/>
    <x v="2"/>
    <s v="Senior"/>
    <d v="2023-03-28T00:00:00"/>
    <x v="5"/>
    <s v="PROD103"/>
    <s v="Levi's Jeans"/>
    <x v="1"/>
    <x v="0"/>
    <n v="59"/>
    <s v="ORD11472"/>
    <x v="674"/>
    <s v="Cancelled"/>
    <x v="0"/>
    <x v="3"/>
    <x v="0"/>
    <s v="REV21472"/>
    <x v="821"/>
  </r>
  <r>
    <s v="CUST4037"/>
    <s v="Colleen"/>
    <s v="Dixon"/>
    <x v="0"/>
    <s v="Teenagers"/>
    <d v="2021-01-24T00:00:00"/>
    <x v="6"/>
    <s v="PROD102"/>
    <s v="Sony Headphones"/>
    <x v="0"/>
    <x v="1"/>
    <n v="199"/>
    <s v="ORD11473"/>
    <x v="829"/>
    <s v="Pending"/>
    <x v="0"/>
    <x v="2"/>
    <x v="2"/>
    <s v="REV21473"/>
    <x v="822"/>
  </r>
  <r>
    <s v="CUST4937"/>
    <s v="Brady"/>
    <s v="Lopez"/>
    <x v="2"/>
    <s v="Adults"/>
    <d v="2024-10-30T00:00:00"/>
    <x v="9"/>
    <s v="PROD105"/>
    <s v="Adidas Running Shoes"/>
    <x v="1"/>
    <x v="0"/>
    <n v="110"/>
    <s v="ORD11474"/>
    <x v="429"/>
    <s v="Shipped"/>
    <x v="1"/>
    <x v="4"/>
    <x v="4"/>
    <s v="REV21474"/>
    <x v="311"/>
  </r>
  <r>
    <s v="CUST2630"/>
    <s v="Amber"/>
    <s v="Cruz"/>
    <x v="0"/>
    <s v="Adults"/>
    <d v="2023-06-03T00:00:00"/>
    <x v="4"/>
    <s v="PROD106"/>
    <s v="Instant Pot"/>
    <x v="3"/>
    <x v="4"/>
    <n v="99"/>
    <s v="ORD11475"/>
    <x v="812"/>
    <s v="Shipped"/>
    <x v="2"/>
    <x v="3"/>
    <x v="1"/>
    <s v="REV21475"/>
    <x v="659"/>
  </r>
  <r>
    <s v="CUST4889"/>
    <s v="Daniel"/>
    <s v="Mullen"/>
    <x v="1"/>
    <s v="Adults"/>
    <d v="2024-04-10T00:00:00"/>
    <x v="8"/>
    <s v="PROD113"/>
    <s v="Wilson Tennis Racket"/>
    <x v="4"/>
    <x v="1"/>
    <n v="149"/>
    <s v="ORD11476"/>
    <x v="382"/>
    <s v="Pending"/>
    <x v="2"/>
    <x v="1"/>
    <x v="3"/>
    <s v="REV21476"/>
    <x v="823"/>
  </r>
  <r>
    <s v="CUST4178"/>
    <s v="Vanessa"/>
    <s v="Johnson"/>
    <x v="0"/>
    <s v="Teenagers"/>
    <d v="2022-12-30T00:00:00"/>
    <x v="9"/>
    <s v="PROD100"/>
    <s v="iPhone 14"/>
    <x v="0"/>
    <x v="0"/>
    <n v="999"/>
    <s v="ORD11477"/>
    <x v="484"/>
    <s v="Cancelled"/>
    <x v="1"/>
    <x v="4"/>
    <x v="1"/>
    <s v="REV21477"/>
    <x v="171"/>
  </r>
  <r>
    <s v="CUST4614"/>
    <s v="Jessica"/>
    <s v="Hamilton"/>
    <x v="1"/>
    <s v="Adults"/>
    <d v="2025-01-27T00:00:00"/>
    <x v="9"/>
    <s v="PROD109"/>
    <s v="Kindle Paperwhite"/>
    <x v="5"/>
    <x v="3"/>
    <n v="129"/>
    <s v="ORD11478"/>
    <x v="830"/>
    <s v="Shipped"/>
    <x v="2"/>
    <x v="0"/>
    <x v="4"/>
    <s v="REV21478"/>
    <x v="441"/>
  </r>
  <r>
    <s v="CUST1839"/>
    <s v="Richard"/>
    <s v="Fox"/>
    <x v="1"/>
    <s v="Adults"/>
    <d v="2022-10-31T00:00:00"/>
    <x v="4"/>
    <s v="PROD100"/>
    <s v="iPhone 14"/>
    <x v="0"/>
    <x v="1"/>
    <n v="999"/>
    <s v="ORD11479"/>
    <x v="733"/>
    <s v="Pending"/>
    <x v="2"/>
    <x v="2"/>
    <x v="0"/>
    <s v="REV21479"/>
    <x v="406"/>
  </r>
  <r>
    <s v="CUST4767"/>
    <s v="Jenna"/>
    <s v="James"/>
    <x v="0"/>
    <s v="Senior"/>
    <d v="2023-04-12T00:00:00"/>
    <x v="4"/>
    <s v="PROD100"/>
    <s v="iPhone 14"/>
    <x v="0"/>
    <x v="2"/>
    <n v="999"/>
    <s v="ORD11480"/>
    <x v="421"/>
    <s v="Cancelled"/>
    <x v="1"/>
    <x v="3"/>
    <x v="4"/>
    <s v="REV21480"/>
    <x v="241"/>
  </r>
  <r>
    <s v="CUST3287"/>
    <s v="Leslie"/>
    <s v="Carter"/>
    <x v="1"/>
    <s v="Teenagers"/>
    <d v="2024-12-10T00:00:00"/>
    <x v="4"/>
    <s v="PROD114"/>
    <s v="Yoga Mat"/>
    <x v="4"/>
    <x v="2"/>
    <n v="25"/>
    <s v="ORD11481"/>
    <x v="831"/>
    <s v="Returned"/>
    <x v="2"/>
    <x v="1"/>
    <x v="1"/>
    <s v="REV21481"/>
    <x v="824"/>
  </r>
  <r>
    <s v="CUST3207"/>
    <s v="Richard"/>
    <s v="Miller"/>
    <x v="2"/>
    <s v="Teenagers"/>
    <d v="2023-09-17T00:00:00"/>
    <x v="8"/>
    <s v="PROD113"/>
    <s v="Wilson Tennis Racket"/>
    <x v="4"/>
    <x v="4"/>
    <n v="149"/>
    <s v="ORD11482"/>
    <x v="832"/>
    <s v="Cancelled"/>
    <x v="1"/>
    <x v="4"/>
    <x v="2"/>
    <s v="REV21482"/>
    <x v="825"/>
  </r>
  <r>
    <s v="CUST3246"/>
    <s v="Steven"/>
    <s v="Brooks"/>
    <x v="2"/>
    <s v="Teenagers"/>
    <d v="2024-07-12T00:00:00"/>
    <x v="5"/>
    <s v="PROD105"/>
    <s v="Adidas Running Shoes"/>
    <x v="1"/>
    <x v="2"/>
    <n v="110"/>
    <s v="ORD11483"/>
    <x v="77"/>
    <s v="Cancelled"/>
    <x v="0"/>
    <x v="2"/>
    <x v="1"/>
    <s v="REV21483"/>
    <x v="620"/>
  </r>
  <r>
    <s v="CUST2332"/>
    <s v="Cheryl"/>
    <s v="Walker"/>
    <x v="1"/>
    <s v="Adults"/>
    <d v="2020-09-13T00:00:00"/>
    <x v="0"/>
    <s v="PROD114"/>
    <s v="Yoga Mat"/>
    <x v="4"/>
    <x v="0"/>
    <n v="25"/>
    <s v="ORD11484"/>
    <x v="210"/>
    <s v="Cancelled"/>
    <x v="2"/>
    <x v="4"/>
    <x v="1"/>
    <s v="REV21484"/>
    <x v="826"/>
  </r>
  <r>
    <s v="CUST2925"/>
    <s v="Mary"/>
    <s v="Warren"/>
    <x v="1"/>
    <s v="Senior"/>
    <d v="2021-12-20T00:00:00"/>
    <x v="5"/>
    <s v="PROD107"/>
    <s v="Dyson Vacuum"/>
    <x v="3"/>
    <x v="0"/>
    <n v="399"/>
    <s v="ORD11485"/>
    <x v="833"/>
    <s v="Returned"/>
    <x v="2"/>
    <x v="3"/>
    <x v="2"/>
    <s v="REV21485"/>
    <x v="827"/>
  </r>
  <r>
    <s v="CUST3174"/>
    <s v="Sonya"/>
    <s v="Parker"/>
    <x v="0"/>
    <s v="Senior"/>
    <d v="2021-03-28T00:00:00"/>
    <x v="3"/>
    <s v="PROD102"/>
    <s v="Sony Headphones"/>
    <x v="0"/>
    <x v="3"/>
    <n v="199"/>
    <s v="ORD11486"/>
    <x v="832"/>
    <s v="Delivered"/>
    <x v="2"/>
    <x v="4"/>
    <x v="2"/>
    <s v="REV21486"/>
    <x v="755"/>
  </r>
  <r>
    <s v="CUST5110"/>
    <s v="Amy"/>
    <s v="Jones"/>
    <x v="0"/>
    <s v="Teenagers"/>
    <d v="2025-04-19T00:00:00"/>
    <x v="5"/>
    <s v="PROD101"/>
    <s v="Samsung Galaxy S23"/>
    <x v="0"/>
    <x v="4"/>
    <n v="899"/>
    <s v="ORD11487"/>
    <x v="5"/>
    <s v="Pending"/>
    <x v="1"/>
    <x v="2"/>
    <x v="1"/>
    <s v="REV21487"/>
    <x v="468"/>
  </r>
  <r>
    <s v="CUST3812"/>
    <s v="Amy"/>
    <s v="Brown"/>
    <x v="0"/>
    <s v="Adults"/>
    <d v="2022-07-21T00:00:00"/>
    <x v="0"/>
    <s v="PROD104"/>
    <s v="Nike Air Max"/>
    <x v="1"/>
    <x v="0"/>
    <n v="120"/>
    <s v="ORD11488"/>
    <x v="286"/>
    <s v="Cancelled"/>
    <x v="2"/>
    <x v="4"/>
    <x v="2"/>
    <s v="REV21488"/>
    <x v="828"/>
  </r>
  <r>
    <s v="CUST1423"/>
    <s v="Keith"/>
    <s v="Barnett"/>
    <x v="1"/>
    <s v="Senior"/>
    <d v="2023-05-01T00:00:00"/>
    <x v="2"/>
    <s v="PROD108"/>
    <s v="Fitbit Versa 3"/>
    <x v="0"/>
    <x v="3"/>
    <n v="229"/>
    <s v="ORD11489"/>
    <x v="263"/>
    <s v="Delivered"/>
    <x v="1"/>
    <x v="0"/>
    <x v="3"/>
    <s v="REV21489"/>
    <x v="829"/>
  </r>
  <r>
    <s v="CUST2684"/>
    <s v="Margaret"/>
    <s v="Phillips"/>
    <x v="0"/>
    <s v="Senior"/>
    <d v="2024-02-25T00:00:00"/>
    <x v="3"/>
    <s v="PROD114"/>
    <s v="Yoga Mat"/>
    <x v="4"/>
    <x v="3"/>
    <n v="25"/>
    <s v="ORD11490"/>
    <x v="94"/>
    <s v="Shipped"/>
    <x v="1"/>
    <x v="3"/>
    <x v="1"/>
    <s v="REV21490"/>
    <x v="748"/>
  </r>
  <r>
    <s v="CUST4704"/>
    <s v="Stacy"/>
    <s v="Adams"/>
    <x v="0"/>
    <s v="Adults"/>
    <d v="2023-11-16T00:00:00"/>
    <x v="2"/>
    <s v="PROD107"/>
    <s v="Dyson Vacuum"/>
    <x v="3"/>
    <x v="1"/>
    <n v="399"/>
    <s v="ORD11491"/>
    <x v="356"/>
    <s v="Cancelled"/>
    <x v="2"/>
    <x v="4"/>
    <x v="3"/>
    <s v="REV21491"/>
    <x v="702"/>
  </r>
  <r>
    <s v="CUST4053"/>
    <s v="Tina"/>
    <s v="Reyes"/>
    <x v="1"/>
    <s v="Senior"/>
    <d v="2022-09-17T00:00:00"/>
    <x v="0"/>
    <s v="PROD105"/>
    <s v="Adidas Running Shoes"/>
    <x v="1"/>
    <x v="4"/>
    <n v="110"/>
    <s v="ORD11492"/>
    <x v="834"/>
    <s v="Delivered"/>
    <x v="0"/>
    <x v="4"/>
    <x v="2"/>
    <s v="REV21492"/>
    <x v="773"/>
  </r>
  <r>
    <s v="CUST1703"/>
    <s v="Eric"/>
    <s v="Henry"/>
    <x v="2"/>
    <s v="Senior"/>
    <d v="2023-08-24T00:00:00"/>
    <x v="1"/>
    <s v="PROD101"/>
    <s v="Samsung Galaxy S23"/>
    <x v="0"/>
    <x v="0"/>
    <n v="899"/>
    <s v="ORD11493"/>
    <x v="649"/>
    <s v="Pending"/>
    <x v="2"/>
    <x v="1"/>
    <x v="0"/>
    <s v="REV21493"/>
    <x v="341"/>
  </r>
  <r>
    <s v="CUST4243"/>
    <s v="Denise"/>
    <s v="Johnston"/>
    <x v="1"/>
    <s v="Senior"/>
    <d v="2020-09-05T00:00:00"/>
    <x v="2"/>
    <s v="PROD107"/>
    <s v="Dyson Vacuum"/>
    <x v="3"/>
    <x v="0"/>
    <n v="399"/>
    <s v="ORD11494"/>
    <x v="792"/>
    <s v="Delivered"/>
    <x v="0"/>
    <x v="2"/>
    <x v="1"/>
    <s v="REV21494"/>
    <x v="830"/>
  </r>
  <r>
    <s v="CUST3168"/>
    <s v="Alex"/>
    <s v="Carey"/>
    <x v="0"/>
    <s v="Adults"/>
    <d v="2025-07-25T00:00:00"/>
    <x v="1"/>
    <s v="PROD100"/>
    <s v="iPhone 14"/>
    <x v="0"/>
    <x v="4"/>
    <n v="999"/>
    <s v="ORD11495"/>
    <x v="835"/>
    <s v="Shipped"/>
    <x v="1"/>
    <x v="0"/>
    <x v="3"/>
    <s v="REV21495"/>
    <x v="711"/>
  </r>
  <r>
    <s v="CUST5155"/>
    <s v="Michael"/>
    <s v="Wilson"/>
    <x v="2"/>
    <s v="Adults"/>
    <d v="2024-03-05T00:00:00"/>
    <x v="3"/>
    <s v="PROD106"/>
    <s v="Instant Pot"/>
    <x v="3"/>
    <x v="3"/>
    <n v="99"/>
    <s v="ORD11496"/>
    <x v="836"/>
    <s v="Shipped"/>
    <x v="0"/>
    <x v="4"/>
    <x v="4"/>
    <s v="REV21496"/>
    <x v="258"/>
  </r>
  <r>
    <s v="CUST3965"/>
    <s v="John"/>
    <s v="Burgess"/>
    <x v="1"/>
    <s v="Senior"/>
    <d v="2024-11-07T00:00:00"/>
    <x v="8"/>
    <s v="PROD114"/>
    <s v="Yoga Mat"/>
    <x v="4"/>
    <x v="2"/>
    <n v="25"/>
    <s v="ORD11497"/>
    <x v="115"/>
    <s v="Delivered"/>
    <x v="2"/>
    <x v="2"/>
    <x v="4"/>
    <s v="REV21497"/>
    <x v="831"/>
  </r>
  <r>
    <s v="CUST4807"/>
    <s v="Andre"/>
    <s v="Perez"/>
    <x v="1"/>
    <s v="Adults"/>
    <d v="2024-11-15T00:00:00"/>
    <x v="9"/>
    <s v="PROD100"/>
    <s v="iPhone 14"/>
    <x v="0"/>
    <x v="2"/>
    <n v="999"/>
    <s v="ORD11498"/>
    <x v="298"/>
    <s v="Delivered"/>
    <x v="0"/>
    <x v="3"/>
    <x v="0"/>
    <s v="REV21498"/>
    <x v="614"/>
  </r>
  <r>
    <s v="CUST2876"/>
    <s v="Katie"/>
    <s v="Atkinson"/>
    <x v="1"/>
    <s v="Teenagers"/>
    <d v="2023-01-31T00:00:00"/>
    <x v="1"/>
    <s v="PROD112"/>
    <s v="Barbie Dreamhouse"/>
    <x v="2"/>
    <x v="0"/>
    <n v="199"/>
    <s v="ORD11499"/>
    <x v="531"/>
    <s v="Cancelled"/>
    <x v="0"/>
    <x v="3"/>
    <x v="0"/>
    <s v="REV21499"/>
    <x v="782"/>
  </r>
  <r>
    <s v="CUST5799"/>
    <s v="Henry"/>
    <s v="Anderson"/>
    <x v="2"/>
    <s v="Teenagers"/>
    <d v="2024-05-26T00:00:00"/>
    <x v="9"/>
    <s v="PROD105"/>
    <s v="Adidas Running Shoes"/>
    <x v="1"/>
    <x v="3"/>
    <n v="110"/>
    <s v="ORD11500"/>
    <x v="467"/>
    <s v="Pending"/>
    <x v="0"/>
    <x v="2"/>
    <x v="0"/>
    <s v="REV21500"/>
    <x v="832"/>
  </r>
  <r>
    <s v="CUST5443"/>
    <s v="Angela"/>
    <s v="Mcclain"/>
    <x v="1"/>
    <s v="Teenagers"/>
    <d v="2023-03-13T00:00:00"/>
    <x v="2"/>
    <s v="PROD111"/>
    <s v="Lego Star Wars Set"/>
    <x v="2"/>
    <x v="2"/>
    <n v="59"/>
    <s v="ORD11501"/>
    <x v="546"/>
    <s v="Shipped"/>
    <x v="0"/>
    <x v="1"/>
    <x v="3"/>
    <s v="REV21501"/>
    <x v="695"/>
  </r>
  <r>
    <s v="CUST1097"/>
    <s v="Eric"/>
    <s v="Conley"/>
    <x v="0"/>
    <s v="Senior"/>
    <d v="2022-04-11T00:00:00"/>
    <x v="5"/>
    <s v="PROD106"/>
    <s v="Instant Pot"/>
    <x v="3"/>
    <x v="0"/>
    <n v="99"/>
    <s v="ORD11502"/>
    <x v="198"/>
    <s v="Delivered"/>
    <x v="1"/>
    <x v="3"/>
    <x v="0"/>
    <s v="REV21502"/>
    <x v="833"/>
  </r>
  <r>
    <s v="CUST4038"/>
    <s v="Angelica"/>
    <s v="Porter"/>
    <x v="1"/>
    <s v="Senior"/>
    <d v="2025-08-03T00:00:00"/>
    <x v="7"/>
    <s v="PROD101"/>
    <s v="Samsung Galaxy S23"/>
    <x v="0"/>
    <x v="4"/>
    <n v="899"/>
    <s v="ORD11503"/>
    <x v="778"/>
    <s v="Shipped"/>
    <x v="1"/>
    <x v="4"/>
    <x v="3"/>
    <s v="REV21503"/>
    <x v="312"/>
  </r>
  <r>
    <s v="CUST4497"/>
    <s v="Scott"/>
    <s v="Hernandez"/>
    <x v="2"/>
    <s v="Teenagers"/>
    <d v="2023-09-09T00:00:00"/>
    <x v="7"/>
    <s v="PROD104"/>
    <s v="Nike Air Max"/>
    <x v="1"/>
    <x v="3"/>
    <n v="120"/>
    <s v="ORD11504"/>
    <x v="609"/>
    <s v="Pending"/>
    <x v="0"/>
    <x v="2"/>
    <x v="3"/>
    <s v="REV21504"/>
    <x v="834"/>
  </r>
  <r>
    <s v="CUST2382"/>
    <s v="Danielle"/>
    <s v="Baker"/>
    <x v="0"/>
    <s v="Adults"/>
    <d v="2021-10-13T00:00:00"/>
    <x v="0"/>
    <s v="PROD110"/>
    <s v="Harry Potter Box Set"/>
    <x v="5"/>
    <x v="0"/>
    <n v="80"/>
    <s v="ORD11505"/>
    <x v="676"/>
    <s v="Delivered"/>
    <x v="0"/>
    <x v="2"/>
    <x v="4"/>
    <s v="REV21505"/>
    <x v="477"/>
  </r>
  <r>
    <s v="CUST4926"/>
    <s v="James"/>
    <s v="White"/>
    <x v="1"/>
    <s v="Teenagers"/>
    <d v="2025-02-19T00:00:00"/>
    <x v="3"/>
    <s v="PROD102"/>
    <s v="Sony Headphones"/>
    <x v="0"/>
    <x v="4"/>
    <n v="199"/>
    <s v="ORD11506"/>
    <x v="704"/>
    <s v="Returned"/>
    <x v="1"/>
    <x v="2"/>
    <x v="2"/>
    <s v="REV21506"/>
    <x v="769"/>
  </r>
  <r>
    <s v="CUST5445"/>
    <s v="Jennifer"/>
    <s v="Wilson"/>
    <x v="2"/>
    <s v="Teenagers"/>
    <d v="2020-12-24T00:00:00"/>
    <x v="6"/>
    <s v="PROD105"/>
    <s v="Adidas Running Shoes"/>
    <x v="1"/>
    <x v="4"/>
    <n v="110"/>
    <s v="ORD11507"/>
    <x v="677"/>
    <s v="Cancelled"/>
    <x v="1"/>
    <x v="2"/>
    <x v="3"/>
    <s v="REV21507"/>
    <x v="739"/>
  </r>
  <r>
    <s v="CUST2192"/>
    <s v="Gary"/>
    <s v="Ramirez"/>
    <x v="2"/>
    <s v="Teenagers"/>
    <d v="2023-01-20T00:00:00"/>
    <x v="2"/>
    <s v="PROD113"/>
    <s v="Wilson Tennis Racket"/>
    <x v="4"/>
    <x v="2"/>
    <n v="149"/>
    <s v="ORD11508"/>
    <x v="267"/>
    <s v="Pending"/>
    <x v="1"/>
    <x v="4"/>
    <x v="2"/>
    <s v="REV21508"/>
    <x v="91"/>
  </r>
  <r>
    <s v="CUST5670"/>
    <s v="Bryan"/>
    <s v="Ramos"/>
    <x v="0"/>
    <s v="Senior"/>
    <d v="2021-05-13T00:00:00"/>
    <x v="5"/>
    <s v="PROD101"/>
    <s v="Samsung Galaxy S23"/>
    <x v="0"/>
    <x v="0"/>
    <n v="899"/>
    <s v="ORD11509"/>
    <x v="837"/>
    <s v="Shipped"/>
    <x v="2"/>
    <x v="4"/>
    <x v="3"/>
    <s v="REV21509"/>
    <x v="651"/>
  </r>
  <r>
    <s v="CUST2620"/>
    <s v="Samantha"/>
    <s v="Knox"/>
    <x v="2"/>
    <s v="Senior"/>
    <d v="2025-02-28T00:00:00"/>
    <x v="9"/>
    <s v="PROD110"/>
    <s v="Harry Potter Box Set"/>
    <x v="5"/>
    <x v="3"/>
    <n v="80"/>
    <s v="ORD11510"/>
    <x v="80"/>
    <s v="Shipped"/>
    <x v="0"/>
    <x v="0"/>
    <x v="4"/>
    <s v="REV21510"/>
    <x v="835"/>
  </r>
  <r>
    <s v="CUST2686"/>
    <s v="Kyle"/>
    <s v="Lawrence"/>
    <x v="0"/>
    <s v="Adults"/>
    <d v="2021-12-08T00:00:00"/>
    <x v="5"/>
    <s v="PROD110"/>
    <s v="Harry Potter Box Set"/>
    <x v="5"/>
    <x v="2"/>
    <n v="80"/>
    <s v="ORD11511"/>
    <x v="699"/>
    <s v="Delivered"/>
    <x v="1"/>
    <x v="4"/>
    <x v="0"/>
    <s v="REV21511"/>
    <x v="740"/>
  </r>
  <r>
    <s v="CUST2525"/>
    <s v="Alexis"/>
    <s v="Vazquez"/>
    <x v="2"/>
    <s v="Adults"/>
    <d v="2022-11-26T00:00:00"/>
    <x v="6"/>
    <s v="PROD101"/>
    <s v="Samsung Galaxy S23"/>
    <x v="0"/>
    <x v="1"/>
    <n v="899"/>
    <s v="ORD11512"/>
    <x v="59"/>
    <s v="Returned"/>
    <x v="1"/>
    <x v="4"/>
    <x v="4"/>
    <s v="REV21512"/>
    <x v="60"/>
  </r>
  <r>
    <s v="CUST5779"/>
    <s v="Jonathan"/>
    <s v="Arnold"/>
    <x v="1"/>
    <s v="Adults"/>
    <d v="2022-04-16T00:00:00"/>
    <x v="8"/>
    <s v="PROD105"/>
    <s v="Adidas Running Shoes"/>
    <x v="1"/>
    <x v="1"/>
    <n v="110"/>
    <s v="ORD11513"/>
    <x v="838"/>
    <s v="Pending"/>
    <x v="1"/>
    <x v="3"/>
    <x v="1"/>
    <s v="REV21513"/>
    <x v="836"/>
  </r>
  <r>
    <s v="CUST1727"/>
    <s v="Donald"/>
    <s v="Copeland"/>
    <x v="1"/>
    <s v="Adults"/>
    <d v="2020-11-15T00:00:00"/>
    <x v="6"/>
    <s v="PROD103"/>
    <s v="Levi's Jeans"/>
    <x v="1"/>
    <x v="1"/>
    <n v="59"/>
    <s v="ORD11514"/>
    <x v="839"/>
    <s v="Delivered"/>
    <x v="1"/>
    <x v="3"/>
    <x v="2"/>
    <s v="REV21514"/>
    <x v="210"/>
  </r>
  <r>
    <s v="CUST4866"/>
    <s v="Brianna"/>
    <s v="Johnson"/>
    <x v="1"/>
    <s v="Senior"/>
    <d v="2022-06-24T00:00:00"/>
    <x v="3"/>
    <s v="PROD108"/>
    <s v="Fitbit Versa 3"/>
    <x v="0"/>
    <x v="0"/>
    <n v="229"/>
    <s v="ORD11515"/>
    <x v="182"/>
    <s v="Returned"/>
    <x v="2"/>
    <x v="3"/>
    <x v="2"/>
    <s v="REV21515"/>
    <x v="280"/>
  </r>
  <r>
    <s v="CUST4301"/>
    <s v="Mark"/>
    <s v="Reyes"/>
    <x v="1"/>
    <s v="Adults"/>
    <d v="2023-12-12T00:00:00"/>
    <x v="4"/>
    <s v="PROD112"/>
    <s v="Barbie Dreamhouse"/>
    <x v="2"/>
    <x v="1"/>
    <n v="199"/>
    <s v="ORD11516"/>
    <x v="241"/>
    <s v="Returned"/>
    <x v="0"/>
    <x v="2"/>
    <x v="3"/>
    <s v="REV21516"/>
    <x v="752"/>
  </r>
  <r>
    <s v="CUST4055"/>
    <s v="Joann"/>
    <s v="Robinson"/>
    <x v="0"/>
    <s v="Senior"/>
    <d v="2022-04-09T00:00:00"/>
    <x v="6"/>
    <s v="PROD113"/>
    <s v="Wilson Tennis Racket"/>
    <x v="4"/>
    <x v="2"/>
    <n v="149"/>
    <s v="ORD11517"/>
    <x v="297"/>
    <s v="Returned"/>
    <x v="1"/>
    <x v="2"/>
    <x v="3"/>
    <s v="REV21517"/>
    <x v="636"/>
  </r>
  <r>
    <s v="CUST3476"/>
    <s v="Roberto"/>
    <s v="Rogers"/>
    <x v="2"/>
    <s v="Adults"/>
    <d v="2025-03-09T00:00:00"/>
    <x v="9"/>
    <s v="PROD105"/>
    <s v="Adidas Running Shoes"/>
    <x v="1"/>
    <x v="4"/>
    <n v="110"/>
    <s v="ORD11518"/>
    <x v="494"/>
    <s v="Shipped"/>
    <x v="2"/>
    <x v="4"/>
    <x v="3"/>
    <s v="REV21518"/>
    <x v="805"/>
  </r>
  <r>
    <s v="CUST5513"/>
    <s v="Tammy"/>
    <s v="Holland"/>
    <x v="2"/>
    <s v="Senior"/>
    <d v="2023-05-06T00:00:00"/>
    <x v="0"/>
    <s v="PROD106"/>
    <s v="Instant Pot"/>
    <x v="3"/>
    <x v="1"/>
    <n v="99"/>
    <s v="ORD11519"/>
    <x v="19"/>
    <s v="Returned"/>
    <x v="0"/>
    <x v="0"/>
    <x v="0"/>
    <s v="REV21519"/>
    <x v="198"/>
  </r>
  <r>
    <s v="CUST3271"/>
    <s v="Steven"/>
    <s v="Parsons"/>
    <x v="0"/>
    <s v="Teenagers"/>
    <d v="2022-07-22T00:00:00"/>
    <x v="4"/>
    <s v="PROD106"/>
    <s v="Instant Pot"/>
    <x v="3"/>
    <x v="0"/>
    <n v="99"/>
    <s v="ORD11520"/>
    <x v="840"/>
    <s v="Cancelled"/>
    <x v="2"/>
    <x v="2"/>
    <x v="3"/>
    <s v="REV21520"/>
    <x v="834"/>
  </r>
  <r>
    <s v="CUST3441"/>
    <s v="David"/>
    <s v="Moore"/>
    <x v="0"/>
    <s v="Adults"/>
    <d v="2023-05-28T00:00:00"/>
    <x v="4"/>
    <s v="PROD111"/>
    <s v="Lego Star Wars Set"/>
    <x v="2"/>
    <x v="2"/>
    <n v="59"/>
    <s v="ORD11521"/>
    <x v="834"/>
    <s v="Shipped"/>
    <x v="1"/>
    <x v="3"/>
    <x v="0"/>
    <s v="REV21521"/>
    <x v="9"/>
  </r>
  <r>
    <s v="CUST3745"/>
    <s v="Bonnie"/>
    <s v="Young"/>
    <x v="1"/>
    <s v="Teenagers"/>
    <d v="2020-11-12T00:00:00"/>
    <x v="1"/>
    <s v="PROD105"/>
    <s v="Adidas Running Shoes"/>
    <x v="1"/>
    <x v="4"/>
    <n v="110"/>
    <s v="ORD11522"/>
    <x v="841"/>
    <s v="Shipped"/>
    <x v="2"/>
    <x v="3"/>
    <x v="3"/>
    <s v="REV21522"/>
    <x v="837"/>
  </r>
  <r>
    <s v="CUST2805"/>
    <s v="Pamela"/>
    <s v="Chambers"/>
    <x v="0"/>
    <s v="Senior"/>
    <d v="2025-02-24T00:00:00"/>
    <x v="2"/>
    <s v="PROD111"/>
    <s v="Lego Star Wars Set"/>
    <x v="2"/>
    <x v="3"/>
    <n v="59"/>
    <s v="ORD11523"/>
    <x v="842"/>
    <s v="Pending"/>
    <x v="2"/>
    <x v="3"/>
    <x v="0"/>
    <s v="REV21523"/>
    <x v="84"/>
  </r>
  <r>
    <s v="CUST4333"/>
    <s v="Anthony"/>
    <s v="Griffin"/>
    <x v="1"/>
    <s v="Senior"/>
    <d v="2022-05-05T00:00:00"/>
    <x v="0"/>
    <s v="PROD112"/>
    <s v="Barbie Dreamhouse"/>
    <x v="2"/>
    <x v="3"/>
    <n v="199"/>
    <s v="ORD11524"/>
    <x v="826"/>
    <s v="Shipped"/>
    <x v="0"/>
    <x v="1"/>
    <x v="2"/>
    <s v="REV21524"/>
    <x v="196"/>
  </r>
  <r>
    <s v="CUST3428"/>
    <s v="Jack"/>
    <s v="Cox"/>
    <x v="2"/>
    <s v="Teenagers"/>
    <d v="2020-10-10T00:00:00"/>
    <x v="1"/>
    <s v="PROD108"/>
    <s v="Fitbit Versa 3"/>
    <x v="0"/>
    <x v="1"/>
    <n v="229"/>
    <s v="ORD11525"/>
    <x v="77"/>
    <s v="Returned"/>
    <x v="1"/>
    <x v="2"/>
    <x v="4"/>
    <s v="REV21525"/>
    <x v="838"/>
  </r>
  <r>
    <s v="CUST5736"/>
    <s v="Jasmine"/>
    <s v="Buckley"/>
    <x v="1"/>
    <s v="Senior"/>
    <d v="2024-10-31T00:00:00"/>
    <x v="0"/>
    <s v="PROD103"/>
    <s v="Levi's Jeans"/>
    <x v="1"/>
    <x v="3"/>
    <n v="59"/>
    <s v="ORD11526"/>
    <x v="241"/>
    <s v="Cancelled"/>
    <x v="0"/>
    <x v="4"/>
    <x v="4"/>
    <s v="REV21526"/>
    <x v="595"/>
  </r>
  <r>
    <s v="CUST1541"/>
    <s v="Jesse"/>
    <s v="Farrell"/>
    <x v="0"/>
    <s v="Senior"/>
    <d v="2022-08-31T00:00:00"/>
    <x v="2"/>
    <s v="PROD106"/>
    <s v="Instant Pot"/>
    <x v="3"/>
    <x v="0"/>
    <n v="99"/>
    <s v="ORD11527"/>
    <x v="215"/>
    <s v="Shipped"/>
    <x v="0"/>
    <x v="2"/>
    <x v="2"/>
    <s v="REV21527"/>
    <x v="343"/>
  </r>
  <r>
    <s v="CUST3424"/>
    <s v="Nichole"/>
    <s v="Costa"/>
    <x v="0"/>
    <s v="Teenagers"/>
    <d v="2022-01-12T00:00:00"/>
    <x v="9"/>
    <s v="PROD106"/>
    <s v="Instant Pot"/>
    <x v="3"/>
    <x v="3"/>
    <n v="99"/>
    <s v="ORD11528"/>
    <x v="416"/>
    <s v="Shipped"/>
    <x v="0"/>
    <x v="0"/>
    <x v="3"/>
    <s v="REV21528"/>
    <x v="351"/>
  </r>
  <r>
    <s v="CUST5040"/>
    <s v="Amanda"/>
    <s v="Houston"/>
    <x v="1"/>
    <s v="Adults"/>
    <d v="2022-10-21T00:00:00"/>
    <x v="8"/>
    <s v="PROD104"/>
    <s v="Nike Air Max"/>
    <x v="1"/>
    <x v="1"/>
    <n v="120"/>
    <s v="ORD11529"/>
    <x v="250"/>
    <s v="Pending"/>
    <x v="0"/>
    <x v="2"/>
    <x v="4"/>
    <s v="REV21529"/>
    <x v="253"/>
  </r>
  <r>
    <s v="CUST2178"/>
    <s v="William"/>
    <s v="Davis"/>
    <x v="1"/>
    <s v="Adults"/>
    <d v="2025-04-22T00:00:00"/>
    <x v="7"/>
    <s v="PROD108"/>
    <s v="Fitbit Versa 3"/>
    <x v="0"/>
    <x v="4"/>
    <n v="229"/>
    <s v="ORD11530"/>
    <x v="643"/>
    <s v="Delivered"/>
    <x v="2"/>
    <x v="0"/>
    <x v="0"/>
    <s v="REV21530"/>
    <x v="261"/>
  </r>
  <r>
    <s v="CUST2258"/>
    <s v="Devon"/>
    <s v="Martinez"/>
    <x v="1"/>
    <s v="Senior"/>
    <d v="2023-02-07T00:00:00"/>
    <x v="9"/>
    <s v="PROD105"/>
    <s v="Adidas Running Shoes"/>
    <x v="1"/>
    <x v="1"/>
    <n v="110"/>
    <s v="ORD11531"/>
    <x v="318"/>
    <s v="Shipped"/>
    <x v="0"/>
    <x v="4"/>
    <x v="3"/>
    <s v="REV21531"/>
    <x v="595"/>
  </r>
  <r>
    <s v="CUST4194"/>
    <s v="Lisa"/>
    <s v="Brooks"/>
    <x v="2"/>
    <s v="Adults"/>
    <d v="2024-11-09T00:00:00"/>
    <x v="0"/>
    <s v="PROD101"/>
    <s v="Samsung Galaxy S23"/>
    <x v="0"/>
    <x v="1"/>
    <n v="899"/>
    <s v="ORD11532"/>
    <x v="83"/>
    <s v="Pending"/>
    <x v="1"/>
    <x v="3"/>
    <x v="4"/>
    <s v="REV21532"/>
    <x v="796"/>
  </r>
  <r>
    <s v="CUST2162"/>
    <s v="Robert"/>
    <s v="Ross"/>
    <x v="1"/>
    <s v="Adults"/>
    <d v="2023-06-30T00:00:00"/>
    <x v="2"/>
    <s v="PROD107"/>
    <s v="Dyson Vacuum"/>
    <x v="3"/>
    <x v="3"/>
    <n v="399"/>
    <s v="ORD11533"/>
    <x v="38"/>
    <s v="Shipped"/>
    <x v="0"/>
    <x v="3"/>
    <x v="2"/>
    <s v="REV21533"/>
    <x v="575"/>
  </r>
  <r>
    <s v="CUST1244"/>
    <s v="Luke"/>
    <s v="Hernandez"/>
    <x v="1"/>
    <s v="Teenagers"/>
    <d v="2025-01-11T00:00:00"/>
    <x v="4"/>
    <s v="PROD102"/>
    <s v="Sony Headphones"/>
    <x v="0"/>
    <x v="4"/>
    <n v="199"/>
    <s v="ORD11534"/>
    <x v="13"/>
    <s v="Cancelled"/>
    <x v="2"/>
    <x v="4"/>
    <x v="1"/>
    <s v="REV21534"/>
    <x v="839"/>
  </r>
  <r>
    <s v="CUST2579"/>
    <s v="Robin"/>
    <s v="Wade"/>
    <x v="1"/>
    <s v="Senior"/>
    <d v="2021-12-09T00:00:00"/>
    <x v="3"/>
    <s v="PROD111"/>
    <s v="Lego Star Wars Set"/>
    <x v="2"/>
    <x v="2"/>
    <n v="59"/>
    <s v="ORD11535"/>
    <x v="754"/>
    <s v="Delivered"/>
    <x v="0"/>
    <x v="0"/>
    <x v="0"/>
    <s v="REV21535"/>
    <x v="542"/>
  </r>
  <r>
    <s v="CUST3589"/>
    <s v="Joseph"/>
    <s v="Frye"/>
    <x v="0"/>
    <s v="Teenagers"/>
    <d v="2025-07-14T00:00:00"/>
    <x v="5"/>
    <s v="PROD112"/>
    <s v="Barbie Dreamhouse"/>
    <x v="2"/>
    <x v="0"/>
    <n v="199"/>
    <s v="ORD11536"/>
    <x v="5"/>
    <s v="Returned"/>
    <x v="1"/>
    <x v="4"/>
    <x v="1"/>
    <s v="REV21536"/>
    <x v="247"/>
  </r>
  <r>
    <s v="CUST5524"/>
    <s v="Ronnie"/>
    <s v="Sanchez"/>
    <x v="1"/>
    <s v="Senior"/>
    <d v="2022-10-25T00:00:00"/>
    <x v="1"/>
    <s v="PROD103"/>
    <s v="Levi's Jeans"/>
    <x v="1"/>
    <x v="2"/>
    <n v="59"/>
    <s v="ORD11537"/>
    <x v="80"/>
    <s v="Shipped"/>
    <x v="2"/>
    <x v="1"/>
    <x v="4"/>
    <s v="REV21537"/>
    <x v="218"/>
  </r>
  <r>
    <s v="CUST4006"/>
    <s v="Angela"/>
    <s v="Murray"/>
    <x v="1"/>
    <s v="Teenagers"/>
    <d v="2020-09-28T00:00:00"/>
    <x v="8"/>
    <s v="PROD113"/>
    <s v="Wilson Tennis Racket"/>
    <x v="4"/>
    <x v="3"/>
    <n v="149"/>
    <s v="ORD11538"/>
    <x v="240"/>
    <s v="Shipped"/>
    <x v="2"/>
    <x v="1"/>
    <x v="0"/>
    <s v="REV21538"/>
    <x v="840"/>
  </r>
  <r>
    <s v="CUST3882"/>
    <s v="Cheryl"/>
    <s v="Lane"/>
    <x v="2"/>
    <s v="Teenagers"/>
    <d v="2023-01-19T00:00:00"/>
    <x v="2"/>
    <s v="PROD110"/>
    <s v="Harry Potter Box Set"/>
    <x v="5"/>
    <x v="1"/>
    <n v="80"/>
    <s v="ORD11539"/>
    <x v="511"/>
    <s v="Cancelled"/>
    <x v="1"/>
    <x v="0"/>
    <x v="1"/>
    <s v="REV21539"/>
    <x v="809"/>
  </r>
  <r>
    <s v="CUST4961"/>
    <s v="Travis"/>
    <s v="Cole"/>
    <x v="1"/>
    <s v="Adults"/>
    <d v="2025-06-14T00:00:00"/>
    <x v="7"/>
    <s v="PROD112"/>
    <s v="Barbie Dreamhouse"/>
    <x v="2"/>
    <x v="4"/>
    <n v="199"/>
    <s v="ORD11540"/>
    <x v="93"/>
    <s v="Returned"/>
    <x v="0"/>
    <x v="0"/>
    <x v="4"/>
    <s v="REV21540"/>
    <x v="678"/>
  </r>
  <r>
    <s v="CUST3798"/>
    <s v="Parker"/>
    <s v="Ramirez"/>
    <x v="2"/>
    <s v="Senior"/>
    <d v="2023-06-14T00:00:00"/>
    <x v="5"/>
    <s v="PROD111"/>
    <s v="Lego Star Wars Set"/>
    <x v="2"/>
    <x v="4"/>
    <n v="59"/>
    <s v="ORD11541"/>
    <x v="497"/>
    <s v="Shipped"/>
    <x v="2"/>
    <x v="2"/>
    <x v="3"/>
    <s v="REV21541"/>
    <x v="754"/>
  </r>
  <r>
    <s v="CUST2833"/>
    <s v="Tara"/>
    <s v="Harris"/>
    <x v="2"/>
    <s v="Teenagers"/>
    <d v="2022-09-07T00:00:00"/>
    <x v="4"/>
    <s v="PROD103"/>
    <s v="Levi's Jeans"/>
    <x v="1"/>
    <x v="4"/>
    <n v="59"/>
    <s v="ORD11542"/>
    <x v="551"/>
    <s v="Shipped"/>
    <x v="2"/>
    <x v="2"/>
    <x v="2"/>
    <s v="REV21542"/>
    <x v="407"/>
  </r>
  <r>
    <s v="CUST5543"/>
    <s v="Katelyn"/>
    <s v="Payne"/>
    <x v="2"/>
    <s v="Senior"/>
    <d v="2023-01-06T00:00:00"/>
    <x v="6"/>
    <s v="PROD114"/>
    <s v="Yoga Mat"/>
    <x v="4"/>
    <x v="4"/>
    <n v="25"/>
    <s v="ORD11543"/>
    <x v="843"/>
    <s v="Returned"/>
    <x v="2"/>
    <x v="1"/>
    <x v="4"/>
    <s v="REV21543"/>
    <x v="687"/>
  </r>
  <r>
    <s v="CUST4925"/>
    <s v="Peter"/>
    <s v="West"/>
    <x v="2"/>
    <s v="Senior"/>
    <d v="2022-09-20T00:00:00"/>
    <x v="2"/>
    <s v="PROD108"/>
    <s v="Fitbit Versa 3"/>
    <x v="0"/>
    <x v="1"/>
    <n v="229"/>
    <s v="ORD11544"/>
    <x v="182"/>
    <s v="Shipped"/>
    <x v="1"/>
    <x v="4"/>
    <x v="2"/>
    <s v="REV21544"/>
    <x v="506"/>
  </r>
  <r>
    <s v="CUST2718"/>
    <s v="Patricia"/>
    <s v="Richardson"/>
    <x v="0"/>
    <s v="Teenagers"/>
    <d v="2022-06-12T00:00:00"/>
    <x v="7"/>
    <s v="PROD103"/>
    <s v="Levi's Jeans"/>
    <x v="1"/>
    <x v="4"/>
    <n v="59"/>
    <s v="ORD11545"/>
    <x v="159"/>
    <s v="Pending"/>
    <x v="2"/>
    <x v="3"/>
    <x v="2"/>
    <s v="REV21545"/>
    <x v="841"/>
  </r>
  <r>
    <s v="CUST3403"/>
    <s v="Douglas"/>
    <s v="Solomon"/>
    <x v="2"/>
    <s v="Teenagers"/>
    <d v="2024-12-21T00:00:00"/>
    <x v="3"/>
    <s v="PROD104"/>
    <s v="Nike Air Max"/>
    <x v="1"/>
    <x v="2"/>
    <n v="120"/>
    <s v="ORD11546"/>
    <x v="97"/>
    <s v="Returned"/>
    <x v="0"/>
    <x v="3"/>
    <x v="2"/>
    <s v="REV21546"/>
    <x v="59"/>
  </r>
  <r>
    <s v="CUST2302"/>
    <s v="Sherri"/>
    <s v="Perry"/>
    <x v="0"/>
    <s v="Adults"/>
    <d v="2025-03-06T00:00:00"/>
    <x v="5"/>
    <s v="PROD108"/>
    <s v="Fitbit Versa 3"/>
    <x v="0"/>
    <x v="2"/>
    <n v="229"/>
    <s v="ORD11547"/>
    <x v="753"/>
    <s v="Delivered"/>
    <x v="0"/>
    <x v="0"/>
    <x v="3"/>
    <s v="REV21547"/>
    <x v="268"/>
  </r>
  <r>
    <s v="CUST3002"/>
    <s v="Ernest"/>
    <s v="Torres"/>
    <x v="0"/>
    <s v="Senior"/>
    <d v="2024-05-04T00:00:00"/>
    <x v="2"/>
    <s v="PROD110"/>
    <s v="Harry Potter Box Set"/>
    <x v="5"/>
    <x v="1"/>
    <n v="80"/>
    <s v="ORD11548"/>
    <x v="844"/>
    <s v="Delivered"/>
    <x v="1"/>
    <x v="4"/>
    <x v="0"/>
    <s v="REV21548"/>
    <x v="842"/>
  </r>
  <r>
    <s v="CUST3801"/>
    <s v="Tammy"/>
    <s v="Franco"/>
    <x v="0"/>
    <s v="Teenagers"/>
    <d v="2023-10-05T00:00:00"/>
    <x v="5"/>
    <s v="PROD110"/>
    <s v="Harry Potter Box Set"/>
    <x v="5"/>
    <x v="3"/>
    <n v="80"/>
    <s v="ORD11549"/>
    <x v="666"/>
    <s v="Shipped"/>
    <x v="1"/>
    <x v="0"/>
    <x v="3"/>
    <s v="REV21549"/>
    <x v="545"/>
  </r>
  <r>
    <s v="CUST5876"/>
    <s v="Sarah"/>
    <s v="Smith"/>
    <x v="1"/>
    <s v="Teenagers"/>
    <d v="2022-01-23T00:00:00"/>
    <x v="7"/>
    <s v="PROD108"/>
    <s v="Fitbit Versa 3"/>
    <x v="0"/>
    <x v="0"/>
    <n v="229"/>
    <s v="ORD11550"/>
    <x v="660"/>
    <s v="Delivered"/>
    <x v="2"/>
    <x v="4"/>
    <x v="3"/>
    <s v="REV21550"/>
    <x v="818"/>
  </r>
  <r>
    <s v="CUST1678"/>
    <s v="Tyler"/>
    <s v="Frank"/>
    <x v="0"/>
    <s v="Adults"/>
    <d v="2021-03-27T00:00:00"/>
    <x v="2"/>
    <s v="PROD108"/>
    <s v="Fitbit Versa 3"/>
    <x v="0"/>
    <x v="0"/>
    <n v="229"/>
    <s v="ORD11551"/>
    <x v="576"/>
    <s v="Delivered"/>
    <x v="0"/>
    <x v="3"/>
    <x v="1"/>
    <s v="REV21551"/>
    <x v="219"/>
  </r>
  <r>
    <s v="CUST1274"/>
    <s v="Ellen"/>
    <s v="Thomas"/>
    <x v="0"/>
    <s v="Adults"/>
    <d v="2023-12-25T00:00:00"/>
    <x v="5"/>
    <s v="PROD100"/>
    <s v="iPhone 14"/>
    <x v="0"/>
    <x v="2"/>
    <n v="999"/>
    <s v="ORD11552"/>
    <x v="130"/>
    <s v="Delivered"/>
    <x v="2"/>
    <x v="3"/>
    <x v="3"/>
    <s v="REV21552"/>
    <x v="843"/>
  </r>
  <r>
    <s v="CUST5332"/>
    <s v="Jason"/>
    <s v="Ford"/>
    <x v="1"/>
    <s v="Senior"/>
    <d v="2024-06-09T00:00:00"/>
    <x v="0"/>
    <s v="PROD107"/>
    <s v="Dyson Vacuum"/>
    <x v="3"/>
    <x v="2"/>
    <n v="399"/>
    <s v="ORD11553"/>
    <x v="288"/>
    <s v="Returned"/>
    <x v="0"/>
    <x v="4"/>
    <x v="3"/>
    <s v="REV21553"/>
    <x v="844"/>
  </r>
  <r>
    <s v="CUST1099"/>
    <s v="Joe"/>
    <s v="Clark"/>
    <x v="2"/>
    <s v="Teenagers"/>
    <d v="2020-11-18T00:00:00"/>
    <x v="3"/>
    <s v="PROD100"/>
    <s v="iPhone 14"/>
    <x v="0"/>
    <x v="3"/>
    <n v="999"/>
    <s v="ORD11554"/>
    <x v="244"/>
    <s v="Cancelled"/>
    <x v="2"/>
    <x v="0"/>
    <x v="0"/>
    <s v="REV21554"/>
    <x v="723"/>
  </r>
  <r>
    <s v="CUST4925"/>
    <s v="Peter"/>
    <s v="West"/>
    <x v="2"/>
    <s v="Senior"/>
    <d v="2022-09-20T00:00:00"/>
    <x v="2"/>
    <s v="PROD112"/>
    <s v="Barbie Dreamhouse"/>
    <x v="2"/>
    <x v="3"/>
    <n v="199"/>
    <s v="ORD11555"/>
    <x v="637"/>
    <s v="Pending"/>
    <x v="1"/>
    <x v="3"/>
    <x v="4"/>
    <s v="REV21555"/>
    <x v="845"/>
  </r>
  <r>
    <s v="CUST5160"/>
    <s v="Christopher"/>
    <s v="Bailey"/>
    <x v="0"/>
    <s v="Senior"/>
    <d v="2022-01-21T00:00:00"/>
    <x v="1"/>
    <s v="PROD106"/>
    <s v="Instant Pot"/>
    <x v="3"/>
    <x v="3"/>
    <n v="99"/>
    <s v="ORD11556"/>
    <x v="744"/>
    <s v="Delivered"/>
    <x v="2"/>
    <x v="4"/>
    <x v="1"/>
    <s v="REV21556"/>
    <x v="846"/>
  </r>
  <r>
    <s v="CUST4503"/>
    <s v="Jesse"/>
    <s v="Conrad"/>
    <x v="2"/>
    <s v="Senior"/>
    <d v="2024-07-16T00:00:00"/>
    <x v="6"/>
    <s v="PROD111"/>
    <s v="Lego Star Wars Set"/>
    <x v="2"/>
    <x v="4"/>
    <n v="59"/>
    <s v="ORD11557"/>
    <x v="296"/>
    <s v="Returned"/>
    <x v="0"/>
    <x v="0"/>
    <x v="0"/>
    <s v="REV21557"/>
    <x v="847"/>
  </r>
  <r>
    <s v="CUST2053"/>
    <s v="Isaac"/>
    <s v="Garcia"/>
    <x v="2"/>
    <s v="Adults"/>
    <d v="2025-04-13T00:00:00"/>
    <x v="3"/>
    <s v="PROD101"/>
    <s v="Samsung Galaxy S23"/>
    <x v="0"/>
    <x v="4"/>
    <n v="899"/>
    <s v="ORD11558"/>
    <x v="357"/>
    <s v="Delivered"/>
    <x v="0"/>
    <x v="3"/>
    <x v="2"/>
    <s v="REV21558"/>
    <x v="465"/>
  </r>
  <r>
    <s v="CUST4533"/>
    <s v="Melissa"/>
    <s v="West"/>
    <x v="2"/>
    <s v="Senior"/>
    <d v="2022-10-25T00:00:00"/>
    <x v="8"/>
    <s v="PROD107"/>
    <s v="Dyson Vacuum"/>
    <x v="3"/>
    <x v="0"/>
    <n v="399"/>
    <s v="ORD11559"/>
    <x v="591"/>
    <s v="Pending"/>
    <x v="2"/>
    <x v="2"/>
    <x v="4"/>
    <s v="REV21559"/>
    <x v="99"/>
  </r>
  <r>
    <s v="CUST4904"/>
    <s v="Kara"/>
    <s v="King"/>
    <x v="1"/>
    <s v="Senior"/>
    <d v="2022-12-17T00:00:00"/>
    <x v="6"/>
    <s v="PROD106"/>
    <s v="Instant Pot"/>
    <x v="3"/>
    <x v="4"/>
    <n v="99"/>
    <s v="ORD11560"/>
    <x v="111"/>
    <s v="Shipped"/>
    <x v="1"/>
    <x v="4"/>
    <x v="0"/>
    <s v="REV21560"/>
    <x v="149"/>
  </r>
  <r>
    <s v="CUST1859"/>
    <s v="Sophia"/>
    <s v="Gray"/>
    <x v="1"/>
    <s v="Adults"/>
    <d v="2021-08-30T00:00:00"/>
    <x v="7"/>
    <s v="PROD108"/>
    <s v="Fitbit Versa 3"/>
    <x v="0"/>
    <x v="2"/>
    <n v="229"/>
    <s v="ORD11561"/>
    <x v="731"/>
    <s v="Pending"/>
    <x v="0"/>
    <x v="0"/>
    <x v="4"/>
    <s v="REV21561"/>
    <x v="702"/>
  </r>
  <r>
    <s v="CUST1533"/>
    <s v="Samantha"/>
    <s v="Williams"/>
    <x v="0"/>
    <s v="Adults"/>
    <d v="2021-09-07T00:00:00"/>
    <x v="4"/>
    <s v="PROD101"/>
    <s v="Samsung Galaxy S23"/>
    <x v="0"/>
    <x v="0"/>
    <n v="899"/>
    <s v="ORD11562"/>
    <x v="845"/>
    <s v="Shipped"/>
    <x v="1"/>
    <x v="2"/>
    <x v="3"/>
    <s v="REV21562"/>
    <x v="490"/>
  </r>
  <r>
    <s v="CUST2045"/>
    <s v="Blake"/>
    <s v="Sellers"/>
    <x v="0"/>
    <s v="Adults"/>
    <d v="2020-09-04T00:00:00"/>
    <x v="1"/>
    <s v="PROD104"/>
    <s v="Nike Air Max"/>
    <x v="1"/>
    <x v="1"/>
    <n v="120"/>
    <s v="ORD11563"/>
    <x v="355"/>
    <s v="Returned"/>
    <x v="0"/>
    <x v="1"/>
    <x v="4"/>
    <s v="REV21563"/>
    <x v="207"/>
  </r>
  <r>
    <s v="CUST5523"/>
    <s v="Scott"/>
    <s v="Ellis"/>
    <x v="1"/>
    <s v="Adults"/>
    <d v="2020-09-09T00:00:00"/>
    <x v="9"/>
    <s v="PROD103"/>
    <s v="Levi's Jeans"/>
    <x v="1"/>
    <x v="3"/>
    <n v="59"/>
    <s v="ORD11564"/>
    <x v="735"/>
    <s v="Delivered"/>
    <x v="1"/>
    <x v="4"/>
    <x v="3"/>
    <s v="REV21564"/>
    <x v="31"/>
  </r>
  <r>
    <s v="CUST4565"/>
    <s v="Sarah"/>
    <s v="Douglas"/>
    <x v="2"/>
    <s v="Teenagers"/>
    <d v="2023-02-05T00:00:00"/>
    <x v="1"/>
    <s v="PROD111"/>
    <s v="Lego Star Wars Set"/>
    <x v="2"/>
    <x v="4"/>
    <n v="59"/>
    <s v="ORD11565"/>
    <x v="846"/>
    <s v="Returned"/>
    <x v="1"/>
    <x v="4"/>
    <x v="2"/>
    <s v="REV21565"/>
    <x v="233"/>
  </r>
  <r>
    <s v="CUST1094"/>
    <s v="Patricia"/>
    <s v="Deleon"/>
    <x v="1"/>
    <s v="Senior"/>
    <d v="2021-03-09T00:00:00"/>
    <x v="1"/>
    <s v="PROD113"/>
    <s v="Wilson Tennis Racket"/>
    <x v="4"/>
    <x v="2"/>
    <n v="149"/>
    <s v="ORD11566"/>
    <x v="762"/>
    <s v="Shipped"/>
    <x v="0"/>
    <x v="2"/>
    <x v="0"/>
    <s v="REV21566"/>
    <x v="454"/>
  </r>
  <r>
    <s v="CUST5024"/>
    <s v="Kayla"/>
    <s v="Cortez"/>
    <x v="1"/>
    <s v="Senior"/>
    <d v="2021-06-14T00:00:00"/>
    <x v="6"/>
    <s v="PROD103"/>
    <s v="Levi's Jeans"/>
    <x v="1"/>
    <x v="0"/>
    <n v="59"/>
    <s v="ORD11567"/>
    <x v="427"/>
    <s v="Delivered"/>
    <x v="0"/>
    <x v="4"/>
    <x v="2"/>
    <s v="REV21567"/>
    <x v="188"/>
  </r>
  <r>
    <s v="CUST5984"/>
    <s v="James"/>
    <s v="Clark"/>
    <x v="2"/>
    <s v="Teenagers"/>
    <d v="2024-05-14T00:00:00"/>
    <x v="0"/>
    <s v="PROD106"/>
    <s v="Instant Pot"/>
    <x v="3"/>
    <x v="0"/>
    <n v="99"/>
    <s v="ORD11568"/>
    <x v="478"/>
    <s v="Delivered"/>
    <x v="2"/>
    <x v="0"/>
    <x v="1"/>
    <s v="REV21568"/>
    <x v="848"/>
  </r>
  <r>
    <s v="CUST1575"/>
    <s v="Lisa"/>
    <s v="Barton"/>
    <x v="1"/>
    <s v="Senior"/>
    <d v="2025-05-02T00:00:00"/>
    <x v="1"/>
    <s v="PROD106"/>
    <s v="Instant Pot"/>
    <x v="3"/>
    <x v="2"/>
    <n v="99"/>
    <s v="ORD11569"/>
    <x v="454"/>
    <s v="Pending"/>
    <x v="1"/>
    <x v="1"/>
    <x v="1"/>
    <s v="REV21569"/>
    <x v="65"/>
  </r>
  <r>
    <s v="CUST2494"/>
    <s v="William"/>
    <s v="Parker"/>
    <x v="0"/>
    <s v="Teenagers"/>
    <d v="2021-11-01T00:00:00"/>
    <x v="5"/>
    <s v="PROD114"/>
    <s v="Yoga Mat"/>
    <x v="4"/>
    <x v="3"/>
    <n v="25"/>
    <s v="ORD11570"/>
    <x v="450"/>
    <s v="Shipped"/>
    <x v="2"/>
    <x v="1"/>
    <x v="2"/>
    <s v="REV21570"/>
    <x v="830"/>
  </r>
  <r>
    <s v="CUST1648"/>
    <s v="Ann"/>
    <s v="Marshall"/>
    <x v="1"/>
    <s v="Senior"/>
    <d v="2020-12-04T00:00:00"/>
    <x v="0"/>
    <s v="PROD113"/>
    <s v="Wilson Tennis Racket"/>
    <x v="4"/>
    <x v="2"/>
    <n v="149"/>
    <s v="ORD11571"/>
    <x v="564"/>
    <s v="Delivered"/>
    <x v="1"/>
    <x v="1"/>
    <x v="1"/>
    <s v="REV21571"/>
    <x v="69"/>
  </r>
  <r>
    <s v="CUST3465"/>
    <s v="Stephen"/>
    <s v="Hill"/>
    <x v="2"/>
    <s v="Adults"/>
    <d v="2021-02-22T00:00:00"/>
    <x v="1"/>
    <s v="PROD112"/>
    <s v="Barbie Dreamhouse"/>
    <x v="2"/>
    <x v="0"/>
    <n v="199"/>
    <s v="ORD11572"/>
    <x v="343"/>
    <s v="Delivered"/>
    <x v="1"/>
    <x v="1"/>
    <x v="4"/>
    <s v="REV21572"/>
    <x v="849"/>
  </r>
  <r>
    <s v="CUST5045"/>
    <s v="Michele"/>
    <s v="Wade"/>
    <x v="2"/>
    <s v="Senior"/>
    <d v="2020-08-26T00:00:00"/>
    <x v="4"/>
    <s v="PROD101"/>
    <s v="Samsung Galaxy S23"/>
    <x v="0"/>
    <x v="2"/>
    <n v="899"/>
    <s v="ORD11573"/>
    <x v="492"/>
    <s v="Cancelled"/>
    <x v="1"/>
    <x v="3"/>
    <x v="3"/>
    <s v="REV21573"/>
    <x v="231"/>
  </r>
  <r>
    <s v="CUST5805"/>
    <s v="Lindsey"/>
    <s v="Miller"/>
    <x v="0"/>
    <s v="Senior"/>
    <d v="2023-10-14T00:00:00"/>
    <x v="8"/>
    <s v="PROD112"/>
    <s v="Barbie Dreamhouse"/>
    <x v="2"/>
    <x v="4"/>
    <n v="199"/>
    <s v="ORD11574"/>
    <x v="490"/>
    <s v="Pending"/>
    <x v="2"/>
    <x v="2"/>
    <x v="2"/>
    <s v="REV21574"/>
    <x v="108"/>
  </r>
  <r>
    <s v="CUST1280"/>
    <s v="Andrea"/>
    <s v="Williams"/>
    <x v="2"/>
    <s v="Senior"/>
    <d v="2023-03-20T00:00:00"/>
    <x v="3"/>
    <s v="PROD109"/>
    <s v="Kindle Paperwhite"/>
    <x v="5"/>
    <x v="3"/>
    <n v="129"/>
    <s v="ORD11575"/>
    <x v="847"/>
    <s v="Pending"/>
    <x v="0"/>
    <x v="2"/>
    <x v="4"/>
    <s v="REV21575"/>
    <x v="755"/>
  </r>
  <r>
    <s v="CUST3633"/>
    <s v="Lauren"/>
    <s v="Gray"/>
    <x v="1"/>
    <s v="Senior"/>
    <d v="2025-06-01T00:00:00"/>
    <x v="8"/>
    <s v="PROD110"/>
    <s v="Harry Potter Box Set"/>
    <x v="5"/>
    <x v="2"/>
    <n v="80"/>
    <s v="ORD11576"/>
    <x v="688"/>
    <s v="Returned"/>
    <x v="0"/>
    <x v="1"/>
    <x v="0"/>
    <s v="REV21576"/>
    <x v="244"/>
  </r>
  <r>
    <s v="CUST1007"/>
    <s v="Andrew"/>
    <s v="Howard"/>
    <x v="1"/>
    <s v="Teenagers"/>
    <d v="2020-12-16T00:00:00"/>
    <x v="6"/>
    <s v="PROD102"/>
    <s v="Sony Headphones"/>
    <x v="0"/>
    <x v="1"/>
    <n v="199"/>
    <s v="ORD11577"/>
    <x v="506"/>
    <s v="Delivered"/>
    <x v="2"/>
    <x v="0"/>
    <x v="2"/>
    <s v="REV21577"/>
    <x v="738"/>
  </r>
  <r>
    <s v="CUST4534"/>
    <s v="Paul"/>
    <s v="Norris"/>
    <x v="2"/>
    <s v="Adults"/>
    <d v="2022-05-08T00:00:00"/>
    <x v="7"/>
    <s v="PROD105"/>
    <s v="Adidas Running Shoes"/>
    <x v="1"/>
    <x v="1"/>
    <n v="110"/>
    <s v="ORD11578"/>
    <x v="612"/>
    <s v="Pending"/>
    <x v="2"/>
    <x v="3"/>
    <x v="4"/>
    <s v="REV21578"/>
    <x v="56"/>
  </r>
  <r>
    <s v="CUST2883"/>
    <s v="Robert"/>
    <s v="Morse"/>
    <x v="0"/>
    <s v="Adults"/>
    <d v="2022-09-18T00:00:00"/>
    <x v="6"/>
    <s v="PROD106"/>
    <s v="Instant Pot"/>
    <x v="3"/>
    <x v="2"/>
    <n v="99"/>
    <s v="ORD11579"/>
    <x v="752"/>
    <s v="Shipped"/>
    <x v="2"/>
    <x v="1"/>
    <x v="2"/>
    <s v="REV21579"/>
    <x v="293"/>
  </r>
  <r>
    <s v="CUST3335"/>
    <s v="Jaclyn"/>
    <s v="Schwartz"/>
    <x v="0"/>
    <s v="Teenagers"/>
    <d v="2023-04-29T00:00:00"/>
    <x v="4"/>
    <s v="PROD109"/>
    <s v="Kindle Paperwhite"/>
    <x v="5"/>
    <x v="0"/>
    <n v="129"/>
    <s v="ORD11580"/>
    <x v="191"/>
    <s v="Returned"/>
    <x v="2"/>
    <x v="2"/>
    <x v="0"/>
    <s v="REV21580"/>
    <x v="303"/>
  </r>
  <r>
    <s v="CUST5027"/>
    <s v="Edward"/>
    <s v="Holder"/>
    <x v="0"/>
    <s v="Senior"/>
    <d v="2023-03-27T00:00:00"/>
    <x v="2"/>
    <s v="PROD100"/>
    <s v="iPhone 14"/>
    <x v="0"/>
    <x v="2"/>
    <n v="999"/>
    <s v="ORD11581"/>
    <x v="579"/>
    <s v="Delivered"/>
    <x v="2"/>
    <x v="1"/>
    <x v="0"/>
    <s v="REV21581"/>
    <x v="85"/>
  </r>
  <r>
    <s v="CUST5616"/>
    <s v="Sara"/>
    <s v="Krause"/>
    <x v="2"/>
    <s v="Senior"/>
    <d v="2022-06-30T00:00:00"/>
    <x v="3"/>
    <s v="PROD102"/>
    <s v="Sony Headphones"/>
    <x v="0"/>
    <x v="1"/>
    <n v="199"/>
    <s v="ORD11582"/>
    <x v="222"/>
    <s v="Delivered"/>
    <x v="2"/>
    <x v="0"/>
    <x v="4"/>
    <s v="REV21582"/>
    <x v="73"/>
  </r>
  <r>
    <s v="CUST4921"/>
    <s v="Jacqueline"/>
    <s v="Bowen"/>
    <x v="0"/>
    <s v="Senior"/>
    <d v="2021-01-08T00:00:00"/>
    <x v="4"/>
    <s v="PROD102"/>
    <s v="Sony Headphones"/>
    <x v="0"/>
    <x v="1"/>
    <n v="199"/>
    <s v="ORD11583"/>
    <x v="848"/>
    <s v="Delivered"/>
    <x v="0"/>
    <x v="0"/>
    <x v="4"/>
    <s v="REV21583"/>
    <x v="750"/>
  </r>
  <r>
    <s v="CUST2236"/>
    <s v="Mark"/>
    <s v="Ford"/>
    <x v="0"/>
    <s v="Senior"/>
    <d v="2021-05-28T00:00:00"/>
    <x v="3"/>
    <s v="PROD108"/>
    <s v="Fitbit Versa 3"/>
    <x v="0"/>
    <x v="2"/>
    <n v="229"/>
    <s v="ORD11584"/>
    <x v="505"/>
    <s v="Delivered"/>
    <x v="0"/>
    <x v="4"/>
    <x v="1"/>
    <s v="REV21584"/>
    <x v="10"/>
  </r>
  <r>
    <s v="CUST1609"/>
    <s v="Thomas"/>
    <s v="Larson"/>
    <x v="2"/>
    <s v="Senior"/>
    <d v="2023-01-10T00:00:00"/>
    <x v="0"/>
    <s v="PROD107"/>
    <s v="Dyson Vacuum"/>
    <x v="3"/>
    <x v="0"/>
    <n v="399"/>
    <s v="ORD11585"/>
    <x v="849"/>
    <s v="Returned"/>
    <x v="0"/>
    <x v="4"/>
    <x v="1"/>
    <s v="REV21585"/>
    <x v="850"/>
  </r>
  <r>
    <s v="CUST4745"/>
    <s v="Rachel"/>
    <s v="Taylor"/>
    <x v="1"/>
    <s v="Teenagers"/>
    <d v="2022-05-14T00:00:00"/>
    <x v="1"/>
    <s v="PROD112"/>
    <s v="Barbie Dreamhouse"/>
    <x v="2"/>
    <x v="3"/>
    <n v="199"/>
    <s v="ORD11586"/>
    <x v="459"/>
    <s v="Cancelled"/>
    <x v="1"/>
    <x v="0"/>
    <x v="2"/>
    <s v="REV21586"/>
    <x v="851"/>
  </r>
  <r>
    <s v="CUST1699"/>
    <s v="Laura"/>
    <s v="Woods"/>
    <x v="2"/>
    <s v="Senior"/>
    <d v="2021-07-22T00:00:00"/>
    <x v="1"/>
    <s v="PROD112"/>
    <s v="Barbie Dreamhouse"/>
    <x v="2"/>
    <x v="4"/>
    <n v="199"/>
    <s v="ORD11587"/>
    <x v="27"/>
    <s v="Pending"/>
    <x v="1"/>
    <x v="2"/>
    <x v="4"/>
    <s v="REV21587"/>
    <x v="278"/>
  </r>
  <r>
    <s v="CUST1952"/>
    <s v="Douglas"/>
    <s v="Rollins"/>
    <x v="2"/>
    <s v="Senior"/>
    <d v="2024-01-28T00:00:00"/>
    <x v="3"/>
    <s v="PROD114"/>
    <s v="Yoga Mat"/>
    <x v="4"/>
    <x v="2"/>
    <n v="25"/>
    <s v="ORD11588"/>
    <x v="256"/>
    <s v="Delivered"/>
    <x v="0"/>
    <x v="2"/>
    <x v="1"/>
    <s v="REV21588"/>
    <x v="365"/>
  </r>
  <r>
    <s v="CUST1636"/>
    <s v="Samantha"/>
    <s v="Cunningham"/>
    <x v="1"/>
    <s v="Adults"/>
    <d v="2023-03-22T00:00:00"/>
    <x v="1"/>
    <s v="PROD107"/>
    <s v="Dyson Vacuum"/>
    <x v="3"/>
    <x v="1"/>
    <n v="399"/>
    <s v="ORD11589"/>
    <x v="300"/>
    <s v="Cancelled"/>
    <x v="1"/>
    <x v="1"/>
    <x v="1"/>
    <s v="REV21589"/>
    <x v="85"/>
  </r>
  <r>
    <s v="CUST5005"/>
    <s v="Danielle"/>
    <s v="Fletcher"/>
    <x v="0"/>
    <s v="Adults"/>
    <d v="2021-04-11T00:00:00"/>
    <x v="3"/>
    <s v="PROD108"/>
    <s v="Fitbit Versa 3"/>
    <x v="0"/>
    <x v="1"/>
    <n v="229"/>
    <s v="ORD11590"/>
    <x v="461"/>
    <s v="Returned"/>
    <x v="0"/>
    <x v="3"/>
    <x v="4"/>
    <s v="REV21590"/>
    <x v="299"/>
  </r>
  <r>
    <s v="CUST3266"/>
    <s v="Sarah"/>
    <s v="Frey"/>
    <x v="1"/>
    <s v="Senior"/>
    <d v="2023-08-19T00:00:00"/>
    <x v="0"/>
    <s v="PROD104"/>
    <s v="Nike Air Max"/>
    <x v="1"/>
    <x v="1"/>
    <n v="120"/>
    <s v="ORD11591"/>
    <x v="646"/>
    <s v="Cancelled"/>
    <x v="1"/>
    <x v="3"/>
    <x v="1"/>
    <s v="REV21591"/>
    <x v="665"/>
  </r>
  <r>
    <s v="CUST2109"/>
    <s v="Emily"/>
    <s v="Russell"/>
    <x v="0"/>
    <s v="Teenagers"/>
    <d v="2023-10-19T00:00:00"/>
    <x v="3"/>
    <s v="PROD101"/>
    <s v="Samsung Galaxy S23"/>
    <x v="0"/>
    <x v="4"/>
    <n v="899"/>
    <s v="ORD11592"/>
    <x v="46"/>
    <s v="Pending"/>
    <x v="1"/>
    <x v="2"/>
    <x v="1"/>
    <s v="REV21592"/>
    <x v="791"/>
  </r>
  <r>
    <s v="CUST2201"/>
    <s v="Zachary"/>
    <s v="Orozco"/>
    <x v="2"/>
    <s v="Teenagers"/>
    <d v="2022-02-17T00:00:00"/>
    <x v="5"/>
    <s v="PROD113"/>
    <s v="Wilson Tennis Racket"/>
    <x v="4"/>
    <x v="3"/>
    <n v="149"/>
    <s v="ORD11593"/>
    <x v="236"/>
    <s v="Cancelled"/>
    <x v="1"/>
    <x v="0"/>
    <x v="1"/>
    <s v="REV21593"/>
    <x v="789"/>
  </r>
  <r>
    <s v="CUST5983"/>
    <s v="Kevin"/>
    <s v="Garcia"/>
    <x v="0"/>
    <s v="Teenagers"/>
    <d v="2024-06-02T00:00:00"/>
    <x v="9"/>
    <s v="PROD110"/>
    <s v="Harry Potter Box Set"/>
    <x v="5"/>
    <x v="0"/>
    <n v="80"/>
    <s v="ORD11594"/>
    <x v="850"/>
    <s v="Shipped"/>
    <x v="1"/>
    <x v="4"/>
    <x v="0"/>
    <s v="REV21594"/>
    <x v="586"/>
  </r>
  <r>
    <s v="CUST4342"/>
    <s v="Benjamin"/>
    <s v="Haas"/>
    <x v="2"/>
    <s v="Teenagers"/>
    <d v="2024-09-02T00:00:00"/>
    <x v="6"/>
    <s v="PROD109"/>
    <s v="Kindle Paperwhite"/>
    <x v="5"/>
    <x v="1"/>
    <n v="129"/>
    <s v="ORD11595"/>
    <x v="240"/>
    <s v="Pending"/>
    <x v="2"/>
    <x v="2"/>
    <x v="1"/>
    <s v="REV21595"/>
    <x v="852"/>
  </r>
  <r>
    <s v="CUST1387"/>
    <s v="Daniel"/>
    <s v="Suarez"/>
    <x v="1"/>
    <s v="Senior"/>
    <d v="2025-04-16T00:00:00"/>
    <x v="9"/>
    <s v="PROD111"/>
    <s v="Lego Star Wars Set"/>
    <x v="2"/>
    <x v="0"/>
    <n v="59"/>
    <s v="ORD11596"/>
    <x v="851"/>
    <s v="Delivered"/>
    <x v="1"/>
    <x v="2"/>
    <x v="0"/>
    <s v="REV21596"/>
    <x v="110"/>
  </r>
  <r>
    <s v="CUST2254"/>
    <s v="Nathan"/>
    <s v="Roberts"/>
    <x v="1"/>
    <s v="Adults"/>
    <d v="2021-02-01T00:00:00"/>
    <x v="9"/>
    <s v="PROD106"/>
    <s v="Instant Pot"/>
    <x v="3"/>
    <x v="2"/>
    <n v="99"/>
    <s v="ORD11597"/>
    <x v="809"/>
    <s v="Shipped"/>
    <x v="1"/>
    <x v="1"/>
    <x v="4"/>
    <s v="REV21597"/>
    <x v="616"/>
  </r>
  <r>
    <s v="CUST1292"/>
    <s v="Ann"/>
    <s v="Crawford"/>
    <x v="0"/>
    <s v="Teenagers"/>
    <d v="2023-02-20T00:00:00"/>
    <x v="5"/>
    <s v="PROD106"/>
    <s v="Instant Pot"/>
    <x v="3"/>
    <x v="4"/>
    <n v="99"/>
    <s v="ORD11598"/>
    <x v="852"/>
    <s v="Pending"/>
    <x v="2"/>
    <x v="3"/>
    <x v="3"/>
    <s v="REV21598"/>
    <x v="853"/>
  </r>
  <r>
    <s v="CUST5939"/>
    <s v="Roger"/>
    <s v="Thomas"/>
    <x v="1"/>
    <s v="Teenagers"/>
    <d v="2024-09-06T00:00:00"/>
    <x v="9"/>
    <s v="PROD113"/>
    <s v="Wilson Tennis Racket"/>
    <x v="4"/>
    <x v="4"/>
    <n v="149"/>
    <s v="ORD11599"/>
    <x v="405"/>
    <s v="Pending"/>
    <x v="0"/>
    <x v="1"/>
    <x v="0"/>
    <s v="REV21599"/>
    <x v="854"/>
  </r>
  <r>
    <s v="CUST5156"/>
    <s v="Curtis"/>
    <s v="Sanchez"/>
    <x v="0"/>
    <s v="Senior"/>
    <d v="2023-06-20T00:00:00"/>
    <x v="8"/>
    <s v="PROD101"/>
    <s v="Samsung Galaxy S23"/>
    <x v="0"/>
    <x v="3"/>
    <n v="899"/>
    <s v="ORD11600"/>
    <x v="91"/>
    <s v="Pending"/>
    <x v="1"/>
    <x v="1"/>
    <x v="3"/>
    <s v="REV21600"/>
    <x v="659"/>
  </r>
  <r>
    <s v="CUST1739"/>
    <s v="Brandon"/>
    <s v="Smith"/>
    <x v="1"/>
    <s v="Teenagers"/>
    <d v="2023-12-26T00:00:00"/>
    <x v="8"/>
    <s v="PROD102"/>
    <s v="Sony Headphones"/>
    <x v="0"/>
    <x v="1"/>
    <n v="199"/>
    <s v="ORD11601"/>
    <x v="834"/>
    <s v="Cancelled"/>
    <x v="1"/>
    <x v="0"/>
    <x v="1"/>
    <s v="REV21601"/>
    <x v="42"/>
  </r>
  <r>
    <s v="CUST3394"/>
    <s v="Ashley"/>
    <s v="Austin"/>
    <x v="1"/>
    <s v="Senior"/>
    <d v="2024-07-08T00:00:00"/>
    <x v="4"/>
    <s v="PROD102"/>
    <s v="Sony Headphones"/>
    <x v="0"/>
    <x v="0"/>
    <n v="199"/>
    <s v="ORD11602"/>
    <x v="129"/>
    <s v="Returned"/>
    <x v="2"/>
    <x v="1"/>
    <x v="1"/>
    <s v="REV21602"/>
    <x v="261"/>
  </r>
  <r>
    <s v="CUST3436"/>
    <s v="Larry"/>
    <s v="Bryan"/>
    <x v="1"/>
    <s v="Teenagers"/>
    <d v="2023-09-23T00:00:00"/>
    <x v="7"/>
    <s v="PROD112"/>
    <s v="Barbie Dreamhouse"/>
    <x v="2"/>
    <x v="2"/>
    <n v="199"/>
    <s v="ORD11603"/>
    <x v="853"/>
    <s v="Pending"/>
    <x v="2"/>
    <x v="4"/>
    <x v="0"/>
    <s v="REV21603"/>
    <x v="705"/>
  </r>
  <r>
    <s v="CUST1628"/>
    <s v="Jennifer"/>
    <s v="Robinson"/>
    <x v="2"/>
    <s v="Adults"/>
    <d v="2022-10-01T00:00:00"/>
    <x v="9"/>
    <s v="PROD104"/>
    <s v="Nike Air Max"/>
    <x v="1"/>
    <x v="2"/>
    <n v="120"/>
    <s v="ORD11604"/>
    <x v="854"/>
    <s v="Pending"/>
    <x v="0"/>
    <x v="2"/>
    <x v="1"/>
    <s v="REV21604"/>
    <x v="855"/>
  </r>
  <r>
    <s v="CUST2168"/>
    <s v="Michael"/>
    <s v="Burns"/>
    <x v="1"/>
    <s v="Adults"/>
    <d v="2025-06-28T00:00:00"/>
    <x v="5"/>
    <s v="PROD114"/>
    <s v="Yoga Mat"/>
    <x v="4"/>
    <x v="2"/>
    <n v="25"/>
    <s v="ORD11605"/>
    <x v="419"/>
    <s v="Shipped"/>
    <x v="1"/>
    <x v="0"/>
    <x v="2"/>
    <s v="REV21605"/>
    <x v="531"/>
  </r>
  <r>
    <s v="CUST1282"/>
    <s v="Kevin"/>
    <s v="Whitaker"/>
    <x v="2"/>
    <s v="Teenagers"/>
    <d v="2022-02-16T00:00:00"/>
    <x v="3"/>
    <s v="PROD108"/>
    <s v="Fitbit Versa 3"/>
    <x v="0"/>
    <x v="4"/>
    <n v="229"/>
    <s v="ORD11606"/>
    <x v="3"/>
    <s v="Cancelled"/>
    <x v="2"/>
    <x v="0"/>
    <x v="3"/>
    <s v="REV21606"/>
    <x v="647"/>
  </r>
  <r>
    <s v="CUST1220"/>
    <s v="Lauren"/>
    <s v="Rosales"/>
    <x v="2"/>
    <s v="Senior"/>
    <d v="2021-09-10T00:00:00"/>
    <x v="1"/>
    <s v="PROD110"/>
    <s v="Harry Potter Box Set"/>
    <x v="5"/>
    <x v="0"/>
    <n v="80"/>
    <s v="ORD11607"/>
    <x v="625"/>
    <s v="Delivered"/>
    <x v="0"/>
    <x v="3"/>
    <x v="3"/>
    <s v="REV21607"/>
    <x v="139"/>
  </r>
  <r>
    <s v="CUST4485"/>
    <s v="Ashley"/>
    <s v="Hampton"/>
    <x v="1"/>
    <s v="Adults"/>
    <d v="2022-10-30T00:00:00"/>
    <x v="5"/>
    <s v="PROD104"/>
    <s v="Nike Air Max"/>
    <x v="1"/>
    <x v="4"/>
    <n v="120"/>
    <s v="ORD11608"/>
    <x v="382"/>
    <s v="Pending"/>
    <x v="0"/>
    <x v="0"/>
    <x v="0"/>
    <s v="REV21608"/>
    <x v="258"/>
  </r>
  <r>
    <s v="CUST3609"/>
    <s v="William"/>
    <s v="Brown"/>
    <x v="1"/>
    <s v="Senior"/>
    <d v="2021-08-25T00:00:00"/>
    <x v="1"/>
    <s v="PROD102"/>
    <s v="Sony Headphones"/>
    <x v="0"/>
    <x v="2"/>
    <n v="199"/>
    <s v="ORD11609"/>
    <x v="127"/>
    <s v="Delivered"/>
    <x v="0"/>
    <x v="1"/>
    <x v="3"/>
    <s v="REV21609"/>
    <x v="1"/>
  </r>
  <r>
    <s v="CUST4780"/>
    <s v="Jonathan"/>
    <s v="Nelson"/>
    <x v="2"/>
    <s v="Adults"/>
    <d v="2023-08-02T00:00:00"/>
    <x v="5"/>
    <s v="PROD108"/>
    <s v="Fitbit Versa 3"/>
    <x v="0"/>
    <x v="3"/>
    <n v="229"/>
    <s v="ORD11610"/>
    <x v="524"/>
    <s v="Returned"/>
    <x v="2"/>
    <x v="4"/>
    <x v="3"/>
    <s v="REV21610"/>
    <x v="18"/>
  </r>
  <r>
    <s v="CUST3763"/>
    <s v="David"/>
    <s v="Thomas"/>
    <x v="0"/>
    <s v="Adults"/>
    <d v="2024-06-28T00:00:00"/>
    <x v="2"/>
    <s v="PROD113"/>
    <s v="Wilson Tennis Racket"/>
    <x v="4"/>
    <x v="1"/>
    <n v="149"/>
    <s v="ORD11611"/>
    <x v="28"/>
    <s v="Cancelled"/>
    <x v="0"/>
    <x v="0"/>
    <x v="2"/>
    <s v="REV21611"/>
    <x v="456"/>
  </r>
  <r>
    <s v="CUST4836"/>
    <s v="Brett"/>
    <s v="Lucero"/>
    <x v="1"/>
    <s v="Teenagers"/>
    <d v="2022-09-06T00:00:00"/>
    <x v="8"/>
    <s v="PROD100"/>
    <s v="iPhone 14"/>
    <x v="0"/>
    <x v="4"/>
    <n v="999"/>
    <s v="ORD11612"/>
    <x v="855"/>
    <s v="Pending"/>
    <x v="2"/>
    <x v="2"/>
    <x v="4"/>
    <s v="REV21612"/>
    <x v="856"/>
  </r>
  <r>
    <s v="CUST4679"/>
    <s v="Lauren"/>
    <s v="Holden"/>
    <x v="1"/>
    <s v="Teenagers"/>
    <d v="2021-10-14T00:00:00"/>
    <x v="9"/>
    <s v="PROD110"/>
    <s v="Harry Potter Box Set"/>
    <x v="5"/>
    <x v="4"/>
    <n v="80"/>
    <s v="ORD11613"/>
    <x v="184"/>
    <s v="Returned"/>
    <x v="1"/>
    <x v="3"/>
    <x v="3"/>
    <s v="REV21613"/>
    <x v="445"/>
  </r>
  <r>
    <s v="CUST5302"/>
    <s v="Karen"/>
    <s v="Gray"/>
    <x v="1"/>
    <s v="Adults"/>
    <d v="2021-02-25T00:00:00"/>
    <x v="8"/>
    <s v="PROD110"/>
    <s v="Harry Potter Box Set"/>
    <x v="5"/>
    <x v="1"/>
    <n v="80"/>
    <s v="ORD11614"/>
    <x v="856"/>
    <s v="Cancelled"/>
    <x v="0"/>
    <x v="3"/>
    <x v="3"/>
    <s v="REV21614"/>
    <x v="760"/>
  </r>
  <r>
    <s v="CUST4568"/>
    <s v="Brian"/>
    <s v="Riley"/>
    <x v="0"/>
    <s v="Senior"/>
    <d v="2021-03-04T00:00:00"/>
    <x v="7"/>
    <s v="PROD108"/>
    <s v="Fitbit Versa 3"/>
    <x v="0"/>
    <x v="0"/>
    <n v="229"/>
    <s v="ORD11615"/>
    <x v="108"/>
    <s v="Cancelled"/>
    <x v="1"/>
    <x v="0"/>
    <x v="3"/>
    <s v="REV21615"/>
    <x v="320"/>
  </r>
  <r>
    <s v="CUST2723"/>
    <s v="Sharon"/>
    <s v="Lewis"/>
    <x v="0"/>
    <s v="Adults"/>
    <d v="2022-02-19T00:00:00"/>
    <x v="9"/>
    <s v="PROD106"/>
    <s v="Instant Pot"/>
    <x v="3"/>
    <x v="2"/>
    <n v="99"/>
    <s v="ORD11616"/>
    <x v="510"/>
    <s v="Returned"/>
    <x v="1"/>
    <x v="4"/>
    <x v="0"/>
    <s v="REV21616"/>
    <x v="857"/>
  </r>
  <r>
    <s v="CUST3305"/>
    <s v="Joseph"/>
    <s v="Morris"/>
    <x v="2"/>
    <s v="Teenagers"/>
    <d v="2021-02-11T00:00:00"/>
    <x v="7"/>
    <s v="PROD108"/>
    <s v="Fitbit Versa 3"/>
    <x v="0"/>
    <x v="4"/>
    <n v="229"/>
    <s v="ORD11617"/>
    <x v="625"/>
    <s v="Shipped"/>
    <x v="0"/>
    <x v="2"/>
    <x v="0"/>
    <s v="REV21617"/>
    <x v="745"/>
  </r>
  <r>
    <s v="CUST5185"/>
    <s v="Julie"/>
    <s v="Smith"/>
    <x v="0"/>
    <s v="Adults"/>
    <d v="2024-09-26T00:00:00"/>
    <x v="1"/>
    <s v="PROD106"/>
    <s v="Instant Pot"/>
    <x v="3"/>
    <x v="4"/>
    <n v="99"/>
    <s v="ORD11618"/>
    <x v="857"/>
    <s v="Cancelled"/>
    <x v="2"/>
    <x v="3"/>
    <x v="3"/>
    <s v="REV21618"/>
    <x v="858"/>
  </r>
  <r>
    <s v="CUST5726"/>
    <s v="Jennifer"/>
    <s v="Edwards"/>
    <x v="1"/>
    <s v="Senior"/>
    <d v="2023-05-15T00:00:00"/>
    <x v="3"/>
    <s v="PROD103"/>
    <s v="Levi's Jeans"/>
    <x v="1"/>
    <x v="2"/>
    <n v="59"/>
    <s v="ORD11619"/>
    <x v="438"/>
    <s v="Delivered"/>
    <x v="0"/>
    <x v="4"/>
    <x v="4"/>
    <s v="REV21619"/>
    <x v="337"/>
  </r>
  <r>
    <s v="CUST5498"/>
    <s v="Erica"/>
    <s v="Velazquez"/>
    <x v="1"/>
    <s v="Teenagers"/>
    <d v="2025-04-06T00:00:00"/>
    <x v="7"/>
    <s v="PROD107"/>
    <s v="Dyson Vacuum"/>
    <x v="3"/>
    <x v="4"/>
    <n v="399"/>
    <s v="ORD11620"/>
    <x v="650"/>
    <s v="Delivered"/>
    <x v="0"/>
    <x v="2"/>
    <x v="3"/>
    <s v="REV21620"/>
    <x v="638"/>
  </r>
  <r>
    <s v="CUST2576"/>
    <s v="Christopher"/>
    <s v="Moody"/>
    <x v="2"/>
    <s v="Teenagers"/>
    <d v="2020-12-18T00:00:00"/>
    <x v="1"/>
    <s v="PROD108"/>
    <s v="Fitbit Versa 3"/>
    <x v="0"/>
    <x v="2"/>
    <n v="229"/>
    <s v="ORD11621"/>
    <x v="372"/>
    <s v="Shipped"/>
    <x v="1"/>
    <x v="1"/>
    <x v="2"/>
    <s v="REV21621"/>
    <x v="71"/>
  </r>
  <r>
    <s v="CUST2977"/>
    <s v="James"/>
    <s v="Underwood"/>
    <x v="2"/>
    <s v="Teenagers"/>
    <d v="2024-10-21T00:00:00"/>
    <x v="1"/>
    <s v="PROD102"/>
    <s v="Sony Headphones"/>
    <x v="0"/>
    <x v="0"/>
    <n v="199"/>
    <s v="ORD11622"/>
    <x v="36"/>
    <s v="Cancelled"/>
    <x v="2"/>
    <x v="4"/>
    <x v="4"/>
    <s v="REV21622"/>
    <x v="119"/>
  </r>
  <r>
    <s v="CUST3029"/>
    <s v="Laura"/>
    <s v="Lopez"/>
    <x v="0"/>
    <s v="Teenagers"/>
    <d v="2022-11-10T00:00:00"/>
    <x v="6"/>
    <s v="PROD104"/>
    <s v="Nike Air Max"/>
    <x v="1"/>
    <x v="2"/>
    <n v="120"/>
    <s v="ORD11623"/>
    <x v="798"/>
    <s v="Returned"/>
    <x v="0"/>
    <x v="2"/>
    <x v="3"/>
    <s v="REV21623"/>
    <x v="859"/>
  </r>
  <r>
    <s v="CUST3431"/>
    <s v="Lori"/>
    <s v="King"/>
    <x v="2"/>
    <s v="Adults"/>
    <d v="2024-03-02T00:00:00"/>
    <x v="0"/>
    <s v="PROD101"/>
    <s v="Samsung Galaxy S23"/>
    <x v="0"/>
    <x v="2"/>
    <n v="899"/>
    <s v="ORD11624"/>
    <x v="858"/>
    <s v="Cancelled"/>
    <x v="0"/>
    <x v="1"/>
    <x v="2"/>
    <s v="REV21624"/>
    <x v="665"/>
  </r>
  <r>
    <s v="CUST4090"/>
    <s v="Kristine"/>
    <s v="Barker"/>
    <x v="0"/>
    <s v="Senior"/>
    <d v="2021-01-07T00:00:00"/>
    <x v="4"/>
    <s v="PROD104"/>
    <s v="Nike Air Max"/>
    <x v="1"/>
    <x v="1"/>
    <n v="120"/>
    <s v="ORD11625"/>
    <x v="859"/>
    <s v="Returned"/>
    <x v="2"/>
    <x v="4"/>
    <x v="4"/>
    <s v="REV21625"/>
    <x v="860"/>
  </r>
  <r>
    <s v="CUST5324"/>
    <s v="Jamie"/>
    <s v="Murphy"/>
    <x v="2"/>
    <s v="Senior"/>
    <d v="2022-12-26T00:00:00"/>
    <x v="3"/>
    <s v="PROD104"/>
    <s v="Nike Air Max"/>
    <x v="1"/>
    <x v="3"/>
    <n v="120"/>
    <s v="ORD11626"/>
    <x v="88"/>
    <s v="Returned"/>
    <x v="2"/>
    <x v="1"/>
    <x v="3"/>
    <s v="REV21626"/>
    <x v="778"/>
  </r>
  <r>
    <s v="CUST4282"/>
    <s v="Benjamin"/>
    <s v="Simpson"/>
    <x v="2"/>
    <s v="Teenagers"/>
    <d v="2025-03-23T00:00:00"/>
    <x v="4"/>
    <s v="PROD108"/>
    <s v="Fitbit Versa 3"/>
    <x v="0"/>
    <x v="3"/>
    <n v="229"/>
    <s v="ORD11627"/>
    <x v="810"/>
    <s v="Cancelled"/>
    <x v="1"/>
    <x v="0"/>
    <x v="1"/>
    <s v="REV21627"/>
    <x v="221"/>
  </r>
  <r>
    <s v="CUST5066"/>
    <s v="Michelle"/>
    <s v="Dominguez"/>
    <x v="2"/>
    <s v="Senior"/>
    <d v="2023-01-23T00:00:00"/>
    <x v="9"/>
    <s v="PROD111"/>
    <s v="Lego Star Wars Set"/>
    <x v="2"/>
    <x v="1"/>
    <n v="59"/>
    <s v="ORD11628"/>
    <x v="283"/>
    <s v="Pending"/>
    <x v="1"/>
    <x v="0"/>
    <x v="2"/>
    <s v="REV21628"/>
    <x v="42"/>
  </r>
  <r>
    <s v="CUST3295"/>
    <s v="Elizabeth"/>
    <s v="Patterson"/>
    <x v="2"/>
    <s v="Senior"/>
    <d v="2022-02-18T00:00:00"/>
    <x v="0"/>
    <s v="PROD111"/>
    <s v="Lego Star Wars Set"/>
    <x v="2"/>
    <x v="2"/>
    <n v="59"/>
    <s v="ORD11629"/>
    <x v="380"/>
    <s v="Returned"/>
    <x v="0"/>
    <x v="2"/>
    <x v="4"/>
    <s v="REV21629"/>
    <x v="741"/>
  </r>
  <r>
    <s v="CUST3398"/>
    <s v="Jasmine"/>
    <s v="Scott"/>
    <x v="0"/>
    <s v="Adults"/>
    <d v="2023-06-29T00:00:00"/>
    <x v="2"/>
    <s v="PROD103"/>
    <s v="Levi's Jeans"/>
    <x v="1"/>
    <x v="2"/>
    <n v="59"/>
    <s v="ORD11630"/>
    <x v="87"/>
    <s v="Shipped"/>
    <x v="1"/>
    <x v="3"/>
    <x v="0"/>
    <s v="REV21630"/>
    <x v="861"/>
  </r>
  <r>
    <s v="CUST3355"/>
    <s v="Alyssa"/>
    <s v="Miller"/>
    <x v="1"/>
    <s v="Teenagers"/>
    <d v="2021-08-20T00:00:00"/>
    <x v="8"/>
    <s v="PROD108"/>
    <s v="Fitbit Versa 3"/>
    <x v="0"/>
    <x v="0"/>
    <n v="229"/>
    <s v="ORD11631"/>
    <x v="99"/>
    <s v="Cancelled"/>
    <x v="2"/>
    <x v="2"/>
    <x v="0"/>
    <s v="REV21631"/>
    <x v="862"/>
  </r>
  <r>
    <s v="CUST4526"/>
    <s v="Pamela"/>
    <s v="Lyons"/>
    <x v="2"/>
    <s v="Teenagers"/>
    <d v="2023-08-23T00:00:00"/>
    <x v="3"/>
    <s v="PROD100"/>
    <s v="iPhone 14"/>
    <x v="0"/>
    <x v="4"/>
    <n v="999"/>
    <s v="ORD11632"/>
    <x v="714"/>
    <s v="Cancelled"/>
    <x v="0"/>
    <x v="1"/>
    <x v="1"/>
    <s v="REV21632"/>
    <x v="468"/>
  </r>
  <r>
    <s v="CUST2913"/>
    <s v="Juan"/>
    <s v="Hartman"/>
    <x v="1"/>
    <s v="Adults"/>
    <d v="2023-09-16T00:00:00"/>
    <x v="6"/>
    <s v="PROD102"/>
    <s v="Sony Headphones"/>
    <x v="0"/>
    <x v="4"/>
    <n v="199"/>
    <s v="ORD11633"/>
    <x v="232"/>
    <s v="Shipped"/>
    <x v="2"/>
    <x v="0"/>
    <x v="4"/>
    <s v="REV21633"/>
    <x v="863"/>
  </r>
  <r>
    <s v="CUST2209"/>
    <s v="Kristen"/>
    <s v="Johnson"/>
    <x v="0"/>
    <s v="Teenagers"/>
    <d v="2021-06-11T00:00:00"/>
    <x v="0"/>
    <s v="PROD114"/>
    <s v="Yoga Mat"/>
    <x v="4"/>
    <x v="0"/>
    <n v="25"/>
    <s v="ORD11634"/>
    <x v="134"/>
    <s v="Cancelled"/>
    <x v="0"/>
    <x v="0"/>
    <x v="1"/>
    <s v="REV21634"/>
    <x v="864"/>
  </r>
  <r>
    <s v="CUST2735"/>
    <s v="Stephanie"/>
    <s v="Eaton"/>
    <x v="2"/>
    <s v="Senior"/>
    <d v="2021-03-09T00:00:00"/>
    <x v="4"/>
    <s v="PROD110"/>
    <s v="Harry Potter Box Set"/>
    <x v="5"/>
    <x v="4"/>
    <n v="80"/>
    <s v="ORD11635"/>
    <x v="860"/>
    <s v="Delivered"/>
    <x v="2"/>
    <x v="3"/>
    <x v="1"/>
    <s v="REV21635"/>
    <x v="838"/>
  </r>
  <r>
    <s v="CUST1494"/>
    <s v="Cynthia"/>
    <s v="Boyd"/>
    <x v="0"/>
    <s v="Adults"/>
    <d v="2023-05-14T00:00:00"/>
    <x v="2"/>
    <s v="PROD109"/>
    <s v="Kindle Paperwhite"/>
    <x v="5"/>
    <x v="3"/>
    <n v="129"/>
    <s v="ORD11636"/>
    <x v="861"/>
    <s v="Pending"/>
    <x v="1"/>
    <x v="0"/>
    <x v="0"/>
    <s v="REV21636"/>
    <x v="354"/>
  </r>
  <r>
    <s v="CUST1425"/>
    <s v="Tara"/>
    <s v="Mcknight"/>
    <x v="2"/>
    <s v="Senior"/>
    <d v="2022-08-31T00:00:00"/>
    <x v="7"/>
    <s v="PROD101"/>
    <s v="Samsung Galaxy S23"/>
    <x v="0"/>
    <x v="4"/>
    <n v="899"/>
    <s v="ORD11637"/>
    <x v="26"/>
    <s v="Delivered"/>
    <x v="2"/>
    <x v="1"/>
    <x v="4"/>
    <s v="REV21637"/>
    <x v="747"/>
  </r>
  <r>
    <s v="CUST2601"/>
    <s v="Laurie"/>
    <s v="Henderson"/>
    <x v="1"/>
    <s v="Senior"/>
    <d v="2025-07-05T00:00:00"/>
    <x v="9"/>
    <s v="PROD109"/>
    <s v="Kindle Paperwhite"/>
    <x v="5"/>
    <x v="0"/>
    <n v="129"/>
    <s v="ORD11638"/>
    <x v="852"/>
    <s v="Shipped"/>
    <x v="2"/>
    <x v="2"/>
    <x v="0"/>
    <s v="REV21638"/>
    <x v="389"/>
  </r>
  <r>
    <s v="CUST5764"/>
    <s v="Michael"/>
    <s v="Gray"/>
    <x v="1"/>
    <s v="Adults"/>
    <d v="2024-03-24T00:00:00"/>
    <x v="5"/>
    <s v="PROD114"/>
    <s v="Yoga Mat"/>
    <x v="4"/>
    <x v="1"/>
    <n v="25"/>
    <s v="ORD11639"/>
    <x v="157"/>
    <s v="Shipped"/>
    <x v="2"/>
    <x v="4"/>
    <x v="4"/>
    <s v="REV21639"/>
    <x v="549"/>
  </r>
  <r>
    <s v="CUST1029"/>
    <s v="William"/>
    <s v="Ewing"/>
    <x v="2"/>
    <s v="Teenagers"/>
    <d v="2021-04-03T00:00:00"/>
    <x v="7"/>
    <s v="PROD103"/>
    <s v="Levi's Jeans"/>
    <x v="1"/>
    <x v="3"/>
    <n v="59"/>
    <s v="ORD11640"/>
    <x v="731"/>
    <s v="Returned"/>
    <x v="1"/>
    <x v="3"/>
    <x v="2"/>
    <s v="REV21640"/>
    <x v="865"/>
  </r>
  <r>
    <s v="CUST5625"/>
    <s v="Rachel"/>
    <s v="Thomas"/>
    <x v="1"/>
    <s v="Senior"/>
    <d v="2024-02-01T00:00:00"/>
    <x v="0"/>
    <s v="PROD107"/>
    <s v="Dyson Vacuum"/>
    <x v="3"/>
    <x v="4"/>
    <n v="399"/>
    <s v="ORD11641"/>
    <x v="532"/>
    <s v="Delivered"/>
    <x v="1"/>
    <x v="3"/>
    <x v="4"/>
    <s v="REV21641"/>
    <x v="255"/>
  </r>
  <r>
    <s v="CUST5636"/>
    <s v="Karen"/>
    <s v="Dixon"/>
    <x v="1"/>
    <s v="Adults"/>
    <d v="2021-02-15T00:00:00"/>
    <x v="8"/>
    <s v="PROD110"/>
    <s v="Harry Potter Box Set"/>
    <x v="5"/>
    <x v="2"/>
    <n v="80"/>
    <s v="ORD11642"/>
    <x v="792"/>
    <s v="Returned"/>
    <x v="1"/>
    <x v="4"/>
    <x v="4"/>
    <s v="REV21642"/>
    <x v="119"/>
  </r>
  <r>
    <s v="CUST5131"/>
    <s v="Lori"/>
    <s v="Davis"/>
    <x v="2"/>
    <s v="Teenagers"/>
    <d v="2022-02-20T00:00:00"/>
    <x v="6"/>
    <s v="PROD107"/>
    <s v="Dyson Vacuum"/>
    <x v="3"/>
    <x v="2"/>
    <n v="399"/>
    <s v="ORD11643"/>
    <x v="82"/>
    <s v="Pending"/>
    <x v="2"/>
    <x v="0"/>
    <x v="1"/>
    <s v="REV21643"/>
    <x v="540"/>
  </r>
  <r>
    <s v="CUST3633"/>
    <s v="Lauren"/>
    <s v="Gray"/>
    <x v="1"/>
    <s v="Senior"/>
    <d v="2025-06-01T00:00:00"/>
    <x v="8"/>
    <s v="PROD109"/>
    <s v="Kindle Paperwhite"/>
    <x v="5"/>
    <x v="2"/>
    <n v="129"/>
    <s v="ORD11644"/>
    <x v="818"/>
    <s v="Shipped"/>
    <x v="0"/>
    <x v="0"/>
    <x v="0"/>
    <s v="REV21644"/>
    <x v="112"/>
  </r>
  <r>
    <s v="CUST2811"/>
    <s v="Derrick"/>
    <s v="Johnson"/>
    <x v="2"/>
    <s v="Teenagers"/>
    <d v="2024-04-11T00:00:00"/>
    <x v="1"/>
    <s v="PROD113"/>
    <s v="Wilson Tennis Racket"/>
    <x v="4"/>
    <x v="3"/>
    <n v="149"/>
    <s v="ORD11645"/>
    <x v="433"/>
    <s v="Pending"/>
    <x v="1"/>
    <x v="3"/>
    <x v="4"/>
    <s v="REV21645"/>
    <x v="580"/>
  </r>
  <r>
    <s v="CUST4206"/>
    <s v="Ronald"/>
    <s v="Williams"/>
    <x v="0"/>
    <s v="Senior"/>
    <d v="2023-04-24T00:00:00"/>
    <x v="9"/>
    <s v="PROD109"/>
    <s v="Kindle Paperwhite"/>
    <x v="5"/>
    <x v="4"/>
    <n v="129"/>
    <s v="ORD11646"/>
    <x v="462"/>
    <s v="Pending"/>
    <x v="0"/>
    <x v="3"/>
    <x v="1"/>
    <s v="REV21646"/>
    <x v="386"/>
  </r>
  <r>
    <s v="CUST3442"/>
    <s v="Brad"/>
    <s v="Hooper"/>
    <x v="0"/>
    <s v="Senior"/>
    <d v="2021-07-26T00:00:00"/>
    <x v="3"/>
    <s v="PROD102"/>
    <s v="Sony Headphones"/>
    <x v="0"/>
    <x v="1"/>
    <n v="199"/>
    <s v="ORD11647"/>
    <x v="861"/>
    <s v="Shipped"/>
    <x v="0"/>
    <x v="2"/>
    <x v="4"/>
    <s v="REV21647"/>
    <x v="45"/>
  </r>
  <r>
    <s v="CUST1141"/>
    <s v="Amy"/>
    <s v="Wong"/>
    <x v="2"/>
    <s v="Senior"/>
    <d v="2022-06-10T00:00:00"/>
    <x v="8"/>
    <s v="PROD104"/>
    <s v="Nike Air Max"/>
    <x v="1"/>
    <x v="3"/>
    <n v="120"/>
    <s v="ORD11648"/>
    <x v="862"/>
    <s v="Pending"/>
    <x v="2"/>
    <x v="4"/>
    <x v="0"/>
    <s v="REV21648"/>
    <x v="555"/>
  </r>
  <r>
    <s v="CUST4688"/>
    <s v="Wayne"/>
    <s v="Jones"/>
    <x v="2"/>
    <s v="Adults"/>
    <d v="2022-11-17T00:00:00"/>
    <x v="6"/>
    <s v="PROD105"/>
    <s v="Adidas Running Shoes"/>
    <x v="1"/>
    <x v="0"/>
    <n v="110"/>
    <s v="ORD11649"/>
    <x v="50"/>
    <s v="Returned"/>
    <x v="1"/>
    <x v="1"/>
    <x v="1"/>
    <s v="REV21649"/>
    <x v="294"/>
  </r>
  <r>
    <s v="CUST2883"/>
    <s v="Robert"/>
    <s v="Morse"/>
    <x v="0"/>
    <s v="Adults"/>
    <d v="2022-09-18T00:00:00"/>
    <x v="6"/>
    <s v="PROD109"/>
    <s v="Kindle Paperwhite"/>
    <x v="5"/>
    <x v="2"/>
    <n v="129"/>
    <s v="ORD11650"/>
    <x v="431"/>
    <s v="Pending"/>
    <x v="0"/>
    <x v="3"/>
    <x v="2"/>
    <s v="REV21650"/>
    <x v="866"/>
  </r>
  <r>
    <s v="CUST2788"/>
    <s v="Kathy"/>
    <s v="Wilson"/>
    <x v="1"/>
    <s v="Teenagers"/>
    <d v="2024-01-27T00:00:00"/>
    <x v="6"/>
    <s v="PROD106"/>
    <s v="Instant Pot"/>
    <x v="3"/>
    <x v="0"/>
    <n v="99"/>
    <s v="ORD11651"/>
    <x v="640"/>
    <s v="Returned"/>
    <x v="1"/>
    <x v="0"/>
    <x v="3"/>
    <s v="REV21651"/>
    <x v="39"/>
  </r>
  <r>
    <s v="CUST4420"/>
    <s v="Joseph"/>
    <s v="Matthews"/>
    <x v="1"/>
    <s v="Senior"/>
    <d v="2025-03-16T00:00:00"/>
    <x v="8"/>
    <s v="PROD111"/>
    <s v="Lego Star Wars Set"/>
    <x v="2"/>
    <x v="1"/>
    <n v="59"/>
    <s v="ORD11652"/>
    <x v="691"/>
    <s v="Returned"/>
    <x v="2"/>
    <x v="4"/>
    <x v="3"/>
    <s v="REV21652"/>
    <x v="334"/>
  </r>
  <r>
    <s v="CUST1655"/>
    <s v="Rebecca"/>
    <s v="Gray"/>
    <x v="0"/>
    <s v="Teenagers"/>
    <d v="2022-07-18T00:00:00"/>
    <x v="6"/>
    <s v="PROD103"/>
    <s v="Levi's Jeans"/>
    <x v="1"/>
    <x v="1"/>
    <n v="59"/>
    <s v="ORD11653"/>
    <x v="863"/>
    <s v="Returned"/>
    <x v="2"/>
    <x v="1"/>
    <x v="2"/>
    <s v="REV21653"/>
    <x v="149"/>
  </r>
  <r>
    <s v="CUST1839"/>
    <s v="Richard"/>
    <s v="Fox"/>
    <x v="1"/>
    <s v="Adults"/>
    <d v="2022-10-31T00:00:00"/>
    <x v="4"/>
    <s v="PROD101"/>
    <s v="Samsung Galaxy S23"/>
    <x v="0"/>
    <x v="2"/>
    <n v="899"/>
    <s v="ORD11654"/>
    <x v="864"/>
    <s v="Delivered"/>
    <x v="0"/>
    <x v="3"/>
    <x v="3"/>
    <s v="REV21654"/>
    <x v="703"/>
  </r>
  <r>
    <s v="CUST2112"/>
    <s v="Bridget"/>
    <s v="Davis"/>
    <x v="1"/>
    <s v="Teenagers"/>
    <d v="2020-10-31T00:00:00"/>
    <x v="9"/>
    <s v="PROD100"/>
    <s v="iPhone 14"/>
    <x v="0"/>
    <x v="1"/>
    <n v="999"/>
    <s v="ORD11655"/>
    <x v="3"/>
    <s v="Delivered"/>
    <x v="1"/>
    <x v="2"/>
    <x v="0"/>
    <s v="REV21655"/>
    <x v="867"/>
  </r>
  <r>
    <s v="CUST3306"/>
    <s v="Brittany"/>
    <s v="Woodard"/>
    <x v="1"/>
    <s v="Senior"/>
    <d v="2021-12-01T00:00:00"/>
    <x v="2"/>
    <s v="PROD105"/>
    <s v="Adidas Running Shoes"/>
    <x v="1"/>
    <x v="2"/>
    <n v="110"/>
    <s v="ORD11656"/>
    <x v="865"/>
    <s v="Pending"/>
    <x v="0"/>
    <x v="0"/>
    <x v="3"/>
    <s v="REV21656"/>
    <x v="12"/>
  </r>
  <r>
    <s v="CUST2129"/>
    <s v="Melanie"/>
    <s v="Johnson"/>
    <x v="2"/>
    <s v="Adults"/>
    <d v="2025-01-19T00:00:00"/>
    <x v="0"/>
    <s v="PROD113"/>
    <s v="Wilson Tennis Racket"/>
    <x v="4"/>
    <x v="1"/>
    <n v="149"/>
    <s v="ORD11657"/>
    <x v="788"/>
    <s v="Shipped"/>
    <x v="2"/>
    <x v="2"/>
    <x v="0"/>
    <s v="REV21657"/>
    <x v="868"/>
  </r>
  <r>
    <s v="CUST4955"/>
    <s v="Johnathan"/>
    <s v="Whitaker"/>
    <x v="1"/>
    <s v="Senior"/>
    <d v="2025-02-14T00:00:00"/>
    <x v="1"/>
    <s v="PROD112"/>
    <s v="Barbie Dreamhouse"/>
    <x v="2"/>
    <x v="3"/>
    <n v="199"/>
    <s v="ORD11658"/>
    <x v="768"/>
    <s v="Shipped"/>
    <x v="1"/>
    <x v="4"/>
    <x v="4"/>
    <s v="REV21658"/>
    <x v="803"/>
  </r>
  <r>
    <s v="CUST4075"/>
    <s v="Chelsea"/>
    <s v="Andrade"/>
    <x v="0"/>
    <s v="Teenagers"/>
    <d v="2024-06-25T00:00:00"/>
    <x v="4"/>
    <s v="PROD108"/>
    <s v="Fitbit Versa 3"/>
    <x v="0"/>
    <x v="2"/>
    <n v="229"/>
    <s v="ORD11659"/>
    <x v="352"/>
    <s v="Cancelled"/>
    <x v="1"/>
    <x v="1"/>
    <x v="3"/>
    <s v="REV21659"/>
    <x v="869"/>
  </r>
  <r>
    <s v="CUST1182"/>
    <s v="John"/>
    <s v="Jacobs"/>
    <x v="1"/>
    <s v="Senior"/>
    <d v="2023-03-09T00:00:00"/>
    <x v="5"/>
    <s v="PROD102"/>
    <s v="Sony Headphones"/>
    <x v="0"/>
    <x v="2"/>
    <n v="199"/>
    <s v="ORD11660"/>
    <x v="866"/>
    <s v="Shipped"/>
    <x v="1"/>
    <x v="1"/>
    <x v="3"/>
    <s v="REV21660"/>
    <x v="870"/>
  </r>
  <r>
    <s v="CUST4905"/>
    <s v="Betty"/>
    <s v="Thornton"/>
    <x v="2"/>
    <s v="Adults"/>
    <d v="2025-07-15T00:00:00"/>
    <x v="0"/>
    <s v="PROD101"/>
    <s v="Samsung Galaxy S23"/>
    <x v="0"/>
    <x v="2"/>
    <n v="899"/>
    <s v="ORD11661"/>
    <x v="867"/>
    <s v="Shipped"/>
    <x v="1"/>
    <x v="4"/>
    <x v="2"/>
    <s v="REV21661"/>
    <x v="871"/>
  </r>
  <r>
    <s v="CUST4220"/>
    <s v="Hannah"/>
    <s v="Mitchell"/>
    <x v="2"/>
    <s v="Adults"/>
    <d v="2020-09-22T00:00:00"/>
    <x v="9"/>
    <s v="PROD105"/>
    <s v="Adidas Running Shoes"/>
    <x v="1"/>
    <x v="4"/>
    <n v="110"/>
    <s v="ORD11662"/>
    <x v="643"/>
    <s v="Cancelled"/>
    <x v="2"/>
    <x v="3"/>
    <x v="1"/>
    <s v="REV21662"/>
    <x v="845"/>
  </r>
  <r>
    <s v="CUST4241"/>
    <s v="Cameron"/>
    <s v="Adkins"/>
    <x v="2"/>
    <s v="Adults"/>
    <d v="2023-04-14T00:00:00"/>
    <x v="9"/>
    <s v="PROD108"/>
    <s v="Fitbit Versa 3"/>
    <x v="0"/>
    <x v="4"/>
    <n v="229"/>
    <s v="ORD11663"/>
    <x v="157"/>
    <s v="Delivered"/>
    <x v="1"/>
    <x v="4"/>
    <x v="0"/>
    <s v="REV21663"/>
    <x v="872"/>
  </r>
  <r>
    <s v="CUST1895"/>
    <s v="Donna"/>
    <s v="Murray"/>
    <x v="2"/>
    <s v="Teenagers"/>
    <d v="2022-07-27T00:00:00"/>
    <x v="5"/>
    <s v="PROD100"/>
    <s v="iPhone 14"/>
    <x v="0"/>
    <x v="3"/>
    <n v="999"/>
    <s v="ORD11664"/>
    <x v="8"/>
    <s v="Delivered"/>
    <x v="0"/>
    <x v="0"/>
    <x v="4"/>
    <s v="REV21664"/>
    <x v="814"/>
  </r>
  <r>
    <s v="CUST4480"/>
    <s v="Logan"/>
    <s v="Adams"/>
    <x v="2"/>
    <s v="Senior"/>
    <d v="2025-01-19T00:00:00"/>
    <x v="9"/>
    <s v="PROD103"/>
    <s v="Levi's Jeans"/>
    <x v="1"/>
    <x v="0"/>
    <n v="59"/>
    <s v="ORD11665"/>
    <x v="326"/>
    <s v="Shipped"/>
    <x v="1"/>
    <x v="4"/>
    <x v="4"/>
    <s v="REV21665"/>
    <x v="873"/>
  </r>
  <r>
    <s v="CUST3946"/>
    <s v="Kathleen"/>
    <s v="Powell"/>
    <x v="1"/>
    <s v="Senior"/>
    <d v="2025-03-07T00:00:00"/>
    <x v="4"/>
    <s v="PROD111"/>
    <s v="Lego Star Wars Set"/>
    <x v="2"/>
    <x v="1"/>
    <n v="59"/>
    <s v="ORD11666"/>
    <x v="868"/>
    <s v="Shipped"/>
    <x v="0"/>
    <x v="3"/>
    <x v="3"/>
    <s v="REV21666"/>
    <x v="561"/>
  </r>
  <r>
    <s v="CUST3911"/>
    <s v="Daniel"/>
    <s v="Bond"/>
    <x v="0"/>
    <s v="Senior"/>
    <d v="2024-08-21T00:00:00"/>
    <x v="4"/>
    <s v="PROD102"/>
    <s v="Sony Headphones"/>
    <x v="0"/>
    <x v="0"/>
    <n v="199"/>
    <s v="ORD11667"/>
    <x v="8"/>
    <s v="Cancelled"/>
    <x v="1"/>
    <x v="3"/>
    <x v="2"/>
    <s v="REV21667"/>
    <x v="188"/>
  </r>
  <r>
    <s v="CUST5388"/>
    <s v="David"/>
    <s v="Warner"/>
    <x v="0"/>
    <s v="Teenagers"/>
    <d v="2022-10-25T00:00:00"/>
    <x v="8"/>
    <s v="PROD110"/>
    <s v="Harry Potter Box Set"/>
    <x v="5"/>
    <x v="2"/>
    <n v="80"/>
    <s v="ORD11668"/>
    <x v="869"/>
    <s v="Cancelled"/>
    <x v="1"/>
    <x v="4"/>
    <x v="4"/>
    <s v="REV21668"/>
    <x v="543"/>
  </r>
  <r>
    <s v="CUST2445"/>
    <s v="Morgan"/>
    <s v="Young"/>
    <x v="2"/>
    <s v="Teenagers"/>
    <d v="2021-05-28T00:00:00"/>
    <x v="3"/>
    <s v="PROD105"/>
    <s v="Adidas Running Shoes"/>
    <x v="1"/>
    <x v="4"/>
    <n v="110"/>
    <s v="ORD11669"/>
    <x v="816"/>
    <s v="Delivered"/>
    <x v="2"/>
    <x v="4"/>
    <x v="2"/>
    <s v="REV21669"/>
    <x v="20"/>
  </r>
  <r>
    <s v="CUST3352"/>
    <s v="Joshua"/>
    <s v="Montgomery"/>
    <x v="0"/>
    <s v="Adults"/>
    <d v="2023-07-27T00:00:00"/>
    <x v="7"/>
    <s v="PROD111"/>
    <s v="Lego Star Wars Set"/>
    <x v="2"/>
    <x v="1"/>
    <n v="59"/>
    <s v="ORD11670"/>
    <x v="321"/>
    <s v="Returned"/>
    <x v="2"/>
    <x v="1"/>
    <x v="2"/>
    <s v="REV21670"/>
    <x v="350"/>
  </r>
  <r>
    <s v="CUST5046"/>
    <s v="Janet"/>
    <s v="Smith"/>
    <x v="1"/>
    <s v="Senior"/>
    <d v="2023-12-02T00:00:00"/>
    <x v="1"/>
    <s v="PROD110"/>
    <s v="Harry Potter Box Set"/>
    <x v="5"/>
    <x v="0"/>
    <n v="80"/>
    <s v="ORD11671"/>
    <x v="726"/>
    <s v="Returned"/>
    <x v="2"/>
    <x v="0"/>
    <x v="0"/>
    <s v="REV21671"/>
    <x v="874"/>
  </r>
  <r>
    <s v="CUST1257"/>
    <s v="Ryan"/>
    <s v="Nguyen"/>
    <x v="0"/>
    <s v="Adults"/>
    <d v="2024-03-03T00:00:00"/>
    <x v="9"/>
    <s v="PROD114"/>
    <s v="Yoga Mat"/>
    <x v="4"/>
    <x v="1"/>
    <n v="25"/>
    <s v="ORD11672"/>
    <x v="276"/>
    <s v="Delivered"/>
    <x v="1"/>
    <x v="1"/>
    <x v="3"/>
    <s v="REV21672"/>
    <x v="875"/>
  </r>
  <r>
    <s v="CUST4383"/>
    <s v="Tiffany"/>
    <s v="Koch"/>
    <x v="0"/>
    <s v="Senior"/>
    <d v="2020-08-30T00:00:00"/>
    <x v="4"/>
    <s v="PROD105"/>
    <s v="Adidas Running Shoes"/>
    <x v="1"/>
    <x v="3"/>
    <n v="110"/>
    <s v="ORD11673"/>
    <x v="852"/>
    <s v="Pending"/>
    <x v="2"/>
    <x v="1"/>
    <x v="0"/>
    <s v="REV21673"/>
    <x v="876"/>
  </r>
  <r>
    <s v="CUST3377"/>
    <s v="Clinton"/>
    <s v="Barnes"/>
    <x v="0"/>
    <s v="Adults"/>
    <d v="2020-09-09T00:00:00"/>
    <x v="8"/>
    <s v="PROD111"/>
    <s v="Lego Star Wars Set"/>
    <x v="2"/>
    <x v="3"/>
    <n v="59"/>
    <s v="ORD11674"/>
    <x v="445"/>
    <s v="Cancelled"/>
    <x v="0"/>
    <x v="2"/>
    <x v="4"/>
    <s v="REV21674"/>
    <x v="600"/>
  </r>
  <r>
    <s v="CUST1623"/>
    <s v="Joyce"/>
    <s v="Ford"/>
    <x v="1"/>
    <s v="Senior"/>
    <d v="2021-06-01T00:00:00"/>
    <x v="1"/>
    <s v="PROD113"/>
    <s v="Wilson Tennis Racket"/>
    <x v="4"/>
    <x v="1"/>
    <n v="149"/>
    <s v="ORD11675"/>
    <x v="722"/>
    <s v="Shipped"/>
    <x v="1"/>
    <x v="2"/>
    <x v="1"/>
    <s v="REV21675"/>
    <x v="877"/>
  </r>
  <r>
    <s v="CUST4240"/>
    <s v="Jade"/>
    <s v="Cook"/>
    <x v="1"/>
    <s v="Senior"/>
    <d v="2023-11-19T00:00:00"/>
    <x v="6"/>
    <s v="PROD101"/>
    <s v="Samsung Galaxy S23"/>
    <x v="0"/>
    <x v="4"/>
    <n v="899"/>
    <s v="ORD11676"/>
    <x v="608"/>
    <s v="Delivered"/>
    <x v="2"/>
    <x v="2"/>
    <x v="1"/>
    <s v="REV21676"/>
    <x v="83"/>
  </r>
  <r>
    <s v="CUST5395"/>
    <s v="Lisa"/>
    <s v="Proctor"/>
    <x v="0"/>
    <s v="Senior"/>
    <d v="2023-06-25T00:00:00"/>
    <x v="9"/>
    <s v="PROD113"/>
    <s v="Wilson Tennis Racket"/>
    <x v="4"/>
    <x v="0"/>
    <n v="149"/>
    <s v="ORD11677"/>
    <x v="530"/>
    <s v="Returned"/>
    <x v="1"/>
    <x v="4"/>
    <x v="4"/>
    <s v="REV21677"/>
    <x v="391"/>
  </r>
  <r>
    <s v="CUST5827"/>
    <s v="Paul"/>
    <s v="Beasley"/>
    <x v="0"/>
    <s v="Teenagers"/>
    <d v="2023-05-11T00:00:00"/>
    <x v="6"/>
    <s v="PROD110"/>
    <s v="Harry Potter Box Set"/>
    <x v="5"/>
    <x v="4"/>
    <n v="80"/>
    <s v="ORD11678"/>
    <x v="726"/>
    <s v="Returned"/>
    <x v="1"/>
    <x v="2"/>
    <x v="0"/>
    <s v="REV21678"/>
    <x v="540"/>
  </r>
  <r>
    <s v="CUST5564"/>
    <s v="Samuel"/>
    <s v="Green"/>
    <x v="2"/>
    <s v="Senior"/>
    <d v="2024-05-11T00:00:00"/>
    <x v="2"/>
    <s v="PROD111"/>
    <s v="Lego Star Wars Set"/>
    <x v="2"/>
    <x v="2"/>
    <n v="59"/>
    <s v="ORD11679"/>
    <x v="643"/>
    <s v="Shipped"/>
    <x v="2"/>
    <x v="1"/>
    <x v="4"/>
    <s v="REV21679"/>
    <x v="343"/>
  </r>
  <r>
    <s v="CUST3193"/>
    <s v="Michael"/>
    <s v="Brown"/>
    <x v="2"/>
    <s v="Adults"/>
    <d v="2025-06-26T00:00:00"/>
    <x v="3"/>
    <s v="PROD100"/>
    <s v="iPhone 14"/>
    <x v="0"/>
    <x v="0"/>
    <n v="999"/>
    <s v="ORD11680"/>
    <x v="576"/>
    <s v="Delivered"/>
    <x v="0"/>
    <x v="1"/>
    <x v="3"/>
    <s v="REV21680"/>
    <x v="878"/>
  </r>
  <r>
    <s v="CUST5461"/>
    <s v="Nathan"/>
    <s v="Martin"/>
    <x v="0"/>
    <s v="Adults"/>
    <d v="2024-01-14T00:00:00"/>
    <x v="6"/>
    <s v="PROD107"/>
    <s v="Dyson Vacuum"/>
    <x v="3"/>
    <x v="1"/>
    <n v="399"/>
    <s v="ORD11681"/>
    <x v="35"/>
    <s v="Cancelled"/>
    <x v="1"/>
    <x v="1"/>
    <x v="4"/>
    <s v="REV21681"/>
    <x v="633"/>
  </r>
  <r>
    <s v="CUST1524"/>
    <s v="Patrick"/>
    <s v="Bryant"/>
    <x v="0"/>
    <s v="Teenagers"/>
    <d v="2022-01-06T00:00:00"/>
    <x v="4"/>
    <s v="PROD114"/>
    <s v="Yoga Mat"/>
    <x v="4"/>
    <x v="1"/>
    <n v="25"/>
    <s v="ORD11682"/>
    <x v="847"/>
    <s v="Cancelled"/>
    <x v="2"/>
    <x v="3"/>
    <x v="1"/>
    <s v="REV21682"/>
    <x v="642"/>
  </r>
  <r>
    <s v="CUST5650"/>
    <s v="Sonia"/>
    <s v="Cummings"/>
    <x v="0"/>
    <s v="Adults"/>
    <d v="2025-07-07T00:00:00"/>
    <x v="3"/>
    <s v="PROD114"/>
    <s v="Yoga Mat"/>
    <x v="4"/>
    <x v="4"/>
    <n v="25"/>
    <s v="ORD11683"/>
    <x v="48"/>
    <s v="Shipped"/>
    <x v="2"/>
    <x v="1"/>
    <x v="4"/>
    <s v="REV21683"/>
    <x v="668"/>
  </r>
  <r>
    <s v="CUST4827"/>
    <s v="Daniel"/>
    <s v="Price"/>
    <x v="1"/>
    <s v="Senior"/>
    <d v="2022-06-19T00:00:00"/>
    <x v="3"/>
    <s v="PROD114"/>
    <s v="Yoga Mat"/>
    <x v="4"/>
    <x v="1"/>
    <n v="25"/>
    <s v="ORD11684"/>
    <x v="195"/>
    <s v="Delivered"/>
    <x v="0"/>
    <x v="1"/>
    <x v="1"/>
    <s v="REV21684"/>
    <x v="304"/>
  </r>
  <r>
    <s v="CUST4272"/>
    <s v="Karen"/>
    <s v="Robertson"/>
    <x v="0"/>
    <s v="Adults"/>
    <d v="2022-08-15T00:00:00"/>
    <x v="0"/>
    <s v="PROD106"/>
    <s v="Instant Pot"/>
    <x v="3"/>
    <x v="0"/>
    <n v="99"/>
    <s v="ORD11685"/>
    <x v="742"/>
    <s v="Delivered"/>
    <x v="0"/>
    <x v="2"/>
    <x v="0"/>
    <s v="REV21685"/>
    <x v="119"/>
  </r>
  <r>
    <s v="CUST4117"/>
    <s v="Jennifer"/>
    <s v="Lloyd"/>
    <x v="1"/>
    <s v="Senior"/>
    <d v="2022-04-18T00:00:00"/>
    <x v="4"/>
    <s v="PROD111"/>
    <s v="Lego Star Wars Set"/>
    <x v="2"/>
    <x v="1"/>
    <n v="59"/>
    <s v="ORD11686"/>
    <x v="805"/>
    <s v="Pending"/>
    <x v="2"/>
    <x v="4"/>
    <x v="2"/>
    <s v="REV21686"/>
    <x v="760"/>
  </r>
  <r>
    <s v="CUST2352"/>
    <s v="Gregory"/>
    <s v="Smith"/>
    <x v="2"/>
    <s v="Adults"/>
    <d v="2024-11-27T00:00:00"/>
    <x v="4"/>
    <s v="PROD100"/>
    <s v="iPhone 14"/>
    <x v="0"/>
    <x v="0"/>
    <n v="999"/>
    <s v="ORD11687"/>
    <x v="870"/>
    <s v="Pending"/>
    <x v="1"/>
    <x v="3"/>
    <x v="2"/>
    <s v="REV21687"/>
    <x v="543"/>
  </r>
  <r>
    <s v="CUST3665"/>
    <s v="Darlene"/>
    <s v="Payne"/>
    <x v="0"/>
    <s v="Adults"/>
    <d v="2023-10-09T00:00:00"/>
    <x v="0"/>
    <s v="PROD113"/>
    <s v="Wilson Tennis Racket"/>
    <x v="4"/>
    <x v="3"/>
    <n v="149"/>
    <s v="ORD11688"/>
    <x v="362"/>
    <s v="Delivered"/>
    <x v="1"/>
    <x v="3"/>
    <x v="0"/>
    <s v="REV21688"/>
    <x v="79"/>
  </r>
  <r>
    <s v="CUST2919"/>
    <s v="Jason"/>
    <s v="Wright"/>
    <x v="1"/>
    <s v="Adults"/>
    <d v="2022-01-20T00:00:00"/>
    <x v="3"/>
    <s v="PROD106"/>
    <s v="Instant Pot"/>
    <x v="3"/>
    <x v="1"/>
    <n v="99"/>
    <s v="ORD11689"/>
    <x v="847"/>
    <s v="Pending"/>
    <x v="0"/>
    <x v="1"/>
    <x v="1"/>
    <s v="REV21689"/>
    <x v="278"/>
  </r>
  <r>
    <s v="CUST4516"/>
    <s v="Vanessa"/>
    <s v="Yang"/>
    <x v="2"/>
    <s v="Senior"/>
    <d v="2024-07-19T00:00:00"/>
    <x v="1"/>
    <s v="PROD104"/>
    <s v="Nike Air Max"/>
    <x v="1"/>
    <x v="3"/>
    <n v="120"/>
    <s v="ORD11690"/>
    <x v="768"/>
    <s v="Delivered"/>
    <x v="1"/>
    <x v="0"/>
    <x v="3"/>
    <s v="REV21690"/>
    <x v="879"/>
  </r>
  <r>
    <s v="CUST2060"/>
    <s v="Mark"/>
    <s v="Smith"/>
    <x v="1"/>
    <s v="Senior"/>
    <d v="2022-05-08T00:00:00"/>
    <x v="2"/>
    <s v="PROD112"/>
    <s v="Barbie Dreamhouse"/>
    <x v="2"/>
    <x v="3"/>
    <n v="199"/>
    <s v="ORD11691"/>
    <x v="43"/>
    <s v="Shipped"/>
    <x v="1"/>
    <x v="1"/>
    <x v="1"/>
    <s v="REV21691"/>
    <x v="544"/>
  </r>
  <r>
    <s v="CUST1697"/>
    <s v="Randall"/>
    <s v="Montgomery"/>
    <x v="2"/>
    <s v="Senior"/>
    <d v="2022-06-26T00:00:00"/>
    <x v="1"/>
    <s v="PROD112"/>
    <s v="Barbie Dreamhouse"/>
    <x v="2"/>
    <x v="3"/>
    <n v="199"/>
    <s v="ORD11692"/>
    <x v="690"/>
    <s v="Cancelled"/>
    <x v="1"/>
    <x v="3"/>
    <x v="1"/>
    <s v="REV21692"/>
    <x v="374"/>
  </r>
  <r>
    <s v="CUST1063"/>
    <s v="Brittany"/>
    <s v="Combs"/>
    <x v="1"/>
    <s v="Adults"/>
    <d v="2021-11-30T00:00:00"/>
    <x v="8"/>
    <s v="PROD104"/>
    <s v="Nike Air Max"/>
    <x v="1"/>
    <x v="2"/>
    <n v="120"/>
    <s v="ORD11693"/>
    <x v="755"/>
    <s v="Returned"/>
    <x v="2"/>
    <x v="0"/>
    <x v="2"/>
    <s v="REV21693"/>
    <x v="216"/>
  </r>
  <r>
    <s v="CUST1084"/>
    <s v="Bonnie"/>
    <s v="Clark"/>
    <x v="0"/>
    <s v="Senior"/>
    <d v="2024-09-08T00:00:00"/>
    <x v="5"/>
    <s v="PROD100"/>
    <s v="iPhone 14"/>
    <x v="0"/>
    <x v="1"/>
    <n v="999"/>
    <s v="ORD11694"/>
    <x v="479"/>
    <s v="Delivered"/>
    <x v="1"/>
    <x v="2"/>
    <x v="0"/>
    <s v="REV21694"/>
    <x v="880"/>
  </r>
  <r>
    <s v="CUST3011"/>
    <s v="Laura"/>
    <s v="Burke"/>
    <x v="1"/>
    <s v="Adults"/>
    <d v="2022-03-19T00:00:00"/>
    <x v="7"/>
    <s v="PROD102"/>
    <s v="Sony Headphones"/>
    <x v="0"/>
    <x v="0"/>
    <n v="199"/>
    <s v="ORD11695"/>
    <x v="76"/>
    <s v="Cancelled"/>
    <x v="1"/>
    <x v="2"/>
    <x v="4"/>
    <s v="REV21695"/>
    <x v="340"/>
  </r>
  <r>
    <s v="CUST1451"/>
    <s v="Edward"/>
    <s v="Moore"/>
    <x v="0"/>
    <s v="Adults"/>
    <d v="2021-12-25T00:00:00"/>
    <x v="7"/>
    <s v="PROD110"/>
    <s v="Harry Potter Box Set"/>
    <x v="5"/>
    <x v="3"/>
    <n v="80"/>
    <s v="ORD11696"/>
    <x v="524"/>
    <s v="Returned"/>
    <x v="1"/>
    <x v="1"/>
    <x v="3"/>
    <s v="REV21696"/>
    <x v="44"/>
  </r>
  <r>
    <s v="CUST2585"/>
    <s v="Ashley"/>
    <s v="Perez"/>
    <x v="2"/>
    <s v="Senior"/>
    <d v="2022-09-25T00:00:00"/>
    <x v="4"/>
    <s v="PROD103"/>
    <s v="Levi's Jeans"/>
    <x v="1"/>
    <x v="1"/>
    <n v="59"/>
    <s v="ORD11697"/>
    <x v="871"/>
    <s v="Delivered"/>
    <x v="2"/>
    <x v="0"/>
    <x v="4"/>
    <s v="REV21697"/>
    <x v="497"/>
  </r>
  <r>
    <s v="CUST2029"/>
    <s v="Kristen"/>
    <s v="Nichols"/>
    <x v="2"/>
    <s v="Adults"/>
    <d v="2025-07-30T00:00:00"/>
    <x v="8"/>
    <s v="PROD113"/>
    <s v="Wilson Tennis Racket"/>
    <x v="4"/>
    <x v="0"/>
    <n v="149"/>
    <s v="ORD11698"/>
    <x v="91"/>
    <s v="Returned"/>
    <x v="0"/>
    <x v="0"/>
    <x v="1"/>
    <s v="REV21698"/>
    <x v="370"/>
  </r>
  <r>
    <s v="CUST1991"/>
    <s v="Danielle"/>
    <s v="Ibarra"/>
    <x v="1"/>
    <s v="Teenagers"/>
    <d v="2023-09-18T00:00:00"/>
    <x v="9"/>
    <s v="PROD104"/>
    <s v="Nike Air Max"/>
    <x v="1"/>
    <x v="2"/>
    <n v="120"/>
    <s v="ORD11699"/>
    <x v="530"/>
    <s v="Returned"/>
    <x v="0"/>
    <x v="2"/>
    <x v="1"/>
    <s v="REV21699"/>
    <x v="492"/>
  </r>
  <r>
    <s v="CUST2330"/>
    <s v="Thomas"/>
    <s v="Dawson"/>
    <x v="1"/>
    <s v="Senior"/>
    <d v="2023-05-19T00:00:00"/>
    <x v="3"/>
    <s v="PROD104"/>
    <s v="Nike Air Max"/>
    <x v="1"/>
    <x v="4"/>
    <n v="120"/>
    <s v="ORD11700"/>
    <x v="872"/>
    <s v="Shipped"/>
    <x v="1"/>
    <x v="1"/>
    <x v="1"/>
    <s v="REV21700"/>
    <x v="532"/>
  </r>
  <r>
    <s v="CUST4164"/>
    <s v="Jennifer"/>
    <s v="Obrien"/>
    <x v="2"/>
    <s v="Teenagers"/>
    <d v="2025-05-01T00:00:00"/>
    <x v="1"/>
    <s v="PROD103"/>
    <s v="Levi's Jeans"/>
    <x v="1"/>
    <x v="3"/>
    <n v="59"/>
    <s v="ORD11701"/>
    <x v="873"/>
    <s v="Shipped"/>
    <x v="1"/>
    <x v="1"/>
    <x v="4"/>
    <s v="REV21701"/>
    <x v="881"/>
  </r>
  <r>
    <s v="CUST5813"/>
    <s v="Jonathan"/>
    <s v="Garcia"/>
    <x v="0"/>
    <s v="Teenagers"/>
    <d v="2021-11-10T00:00:00"/>
    <x v="1"/>
    <s v="PROD111"/>
    <s v="Lego Star Wars Set"/>
    <x v="2"/>
    <x v="1"/>
    <n v="59"/>
    <s v="ORD11702"/>
    <x v="776"/>
    <s v="Shipped"/>
    <x v="2"/>
    <x v="1"/>
    <x v="0"/>
    <s v="REV21702"/>
    <x v="844"/>
  </r>
  <r>
    <s v="CUST5148"/>
    <s v="Lisa"/>
    <s v="Davis"/>
    <x v="0"/>
    <s v="Senior"/>
    <d v="2021-08-21T00:00:00"/>
    <x v="5"/>
    <s v="PROD112"/>
    <s v="Barbie Dreamhouse"/>
    <x v="2"/>
    <x v="1"/>
    <n v="199"/>
    <s v="ORD11703"/>
    <x v="746"/>
    <s v="Shipped"/>
    <x v="0"/>
    <x v="2"/>
    <x v="4"/>
    <s v="REV21703"/>
    <x v="89"/>
  </r>
  <r>
    <s v="CUST1354"/>
    <s v="Mason"/>
    <s v="Rios"/>
    <x v="0"/>
    <s v="Teenagers"/>
    <d v="2021-08-08T00:00:00"/>
    <x v="1"/>
    <s v="PROD102"/>
    <s v="Sony Headphones"/>
    <x v="0"/>
    <x v="0"/>
    <n v="199"/>
    <s v="ORD11704"/>
    <x v="874"/>
    <s v="Delivered"/>
    <x v="0"/>
    <x v="4"/>
    <x v="0"/>
    <s v="REV21704"/>
    <x v="882"/>
  </r>
  <r>
    <s v="CUST4056"/>
    <s v="Eric"/>
    <s v="Robbins"/>
    <x v="1"/>
    <s v="Adults"/>
    <d v="2022-02-21T00:00:00"/>
    <x v="0"/>
    <s v="PROD101"/>
    <s v="Samsung Galaxy S23"/>
    <x v="0"/>
    <x v="0"/>
    <n v="899"/>
    <s v="ORD11705"/>
    <x v="197"/>
    <s v="Pending"/>
    <x v="1"/>
    <x v="2"/>
    <x v="3"/>
    <s v="REV21705"/>
    <x v="186"/>
  </r>
  <r>
    <s v="CUST4315"/>
    <s v="Sarah"/>
    <s v="Clark"/>
    <x v="0"/>
    <s v="Adults"/>
    <d v="2024-03-12T00:00:00"/>
    <x v="9"/>
    <s v="PROD103"/>
    <s v="Levi's Jeans"/>
    <x v="1"/>
    <x v="0"/>
    <n v="59"/>
    <s v="ORD11706"/>
    <x v="7"/>
    <s v="Returned"/>
    <x v="1"/>
    <x v="0"/>
    <x v="1"/>
    <s v="REV21706"/>
    <x v="246"/>
  </r>
  <r>
    <s v="CUST4376"/>
    <s v="Tony"/>
    <s v="Fisher"/>
    <x v="0"/>
    <s v="Teenagers"/>
    <d v="2023-10-15T00:00:00"/>
    <x v="3"/>
    <s v="PROD104"/>
    <s v="Nike Air Max"/>
    <x v="1"/>
    <x v="0"/>
    <n v="120"/>
    <s v="ORD11707"/>
    <x v="93"/>
    <s v="Pending"/>
    <x v="2"/>
    <x v="2"/>
    <x v="0"/>
    <s v="REV21707"/>
    <x v="147"/>
  </r>
  <r>
    <s v="CUST1977"/>
    <s v="Amy"/>
    <s v="Kelley"/>
    <x v="0"/>
    <s v="Teenagers"/>
    <d v="2021-03-16T00:00:00"/>
    <x v="4"/>
    <s v="PROD114"/>
    <s v="Yoga Mat"/>
    <x v="4"/>
    <x v="3"/>
    <n v="25"/>
    <s v="ORD11708"/>
    <x v="809"/>
    <s v="Delivered"/>
    <x v="0"/>
    <x v="1"/>
    <x v="4"/>
    <s v="REV21708"/>
    <x v="647"/>
  </r>
  <r>
    <s v="CUST2269"/>
    <s v="Calvin"/>
    <s v="Reed"/>
    <x v="1"/>
    <s v="Adults"/>
    <d v="2022-12-17T00:00:00"/>
    <x v="7"/>
    <s v="PROD103"/>
    <s v="Levi's Jeans"/>
    <x v="1"/>
    <x v="1"/>
    <n v="59"/>
    <s v="ORD11709"/>
    <x v="21"/>
    <s v="Shipped"/>
    <x v="1"/>
    <x v="2"/>
    <x v="4"/>
    <s v="REV21709"/>
    <x v="244"/>
  </r>
  <r>
    <s v="CUST4872"/>
    <s v="Tyler"/>
    <s v="Jones"/>
    <x v="0"/>
    <s v="Teenagers"/>
    <d v="2023-07-08T00:00:00"/>
    <x v="9"/>
    <s v="PROD110"/>
    <s v="Harry Potter Box Set"/>
    <x v="5"/>
    <x v="3"/>
    <n v="80"/>
    <s v="ORD11710"/>
    <x v="661"/>
    <s v="Pending"/>
    <x v="1"/>
    <x v="3"/>
    <x v="4"/>
    <s v="REV21710"/>
    <x v="126"/>
  </r>
  <r>
    <s v="CUST5382"/>
    <s v="Timothy"/>
    <s v="Cameron"/>
    <x v="2"/>
    <s v="Senior"/>
    <d v="2024-05-02T00:00:00"/>
    <x v="5"/>
    <s v="PROD109"/>
    <s v="Kindle Paperwhite"/>
    <x v="5"/>
    <x v="3"/>
    <n v="129"/>
    <s v="ORD11711"/>
    <x v="577"/>
    <s v="Delivered"/>
    <x v="2"/>
    <x v="4"/>
    <x v="0"/>
    <s v="REV21711"/>
    <x v="748"/>
  </r>
  <r>
    <s v="CUST2716"/>
    <s v="Lori"/>
    <s v="Strong"/>
    <x v="2"/>
    <s v="Senior"/>
    <d v="2023-07-28T00:00:00"/>
    <x v="1"/>
    <s v="PROD101"/>
    <s v="Samsung Galaxy S23"/>
    <x v="0"/>
    <x v="0"/>
    <n v="899"/>
    <s v="ORD11712"/>
    <x v="158"/>
    <s v="Pending"/>
    <x v="0"/>
    <x v="0"/>
    <x v="2"/>
    <s v="REV21712"/>
    <x v="883"/>
  </r>
  <r>
    <s v="CUST3420"/>
    <s v="John"/>
    <s v="Bell"/>
    <x v="0"/>
    <s v="Senior"/>
    <d v="2023-03-05T00:00:00"/>
    <x v="1"/>
    <s v="PROD105"/>
    <s v="Adidas Running Shoes"/>
    <x v="1"/>
    <x v="1"/>
    <n v="110"/>
    <s v="ORD11713"/>
    <x v="2"/>
    <s v="Delivered"/>
    <x v="0"/>
    <x v="1"/>
    <x v="0"/>
    <s v="REV21713"/>
    <x v="535"/>
  </r>
  <r>
    <s v="CUST1086"/>
    <s v="Stacy"/>
    <s v="Bates"/>
    <x v="1"/>
    <s v="Teenagers"/>
    <d v="2022-07-26T00:00:00"/>
    <x v="3"/>
    <s v="PROD103"/>
    <s v="Levi's Jeans"/>
    <x v="1"/>
    <x v="3"/>
    <n v="59"/>
    <s v="ORD11714"/>
    <x v="749"/>
    <s v="Shipped"/>
    <x v="1"/>
    <x v="3"/>
    <x v="0"/>
    <s v="REV21714"/>
    <x v="116"/>
  </r>
  <r>
    <s v="CUST5096"/>
    <s v="Renee"/>
    <s v="Garza"/>
    <x v="0"/>
    <s v="Teenagers"/>
    <d v="2024-07-13T00:00:00"/>
    <x v="9"/>
    <s v="PROD104"/>
    <s v="Nike Air Max"/>
    <x v="1"/>
    <x v="0"/>
    <n v="120"/>
    <s v="ORD11715"/>
    <x v="562"/>
    <s v="Pending"/>
    <x v="1"/>
    <x v="4"/>
    <x v="4"/>
    <s v="REV21715"/>
    <x v="385"/>
  </r>
  <r>
    <s v="CUST4071"/>
    <s v="Gregory"/>
    <s v="Alvarez"/>
    <x v="1"/>
    <s v="Adults"/>
    <d v="2022-05-04T00:00:00"/>
    <x v="0"/>
    <s v="PROD100"/>
    <s v="iPhone 14"/>
    <x v="0"/>
    <x v="3"/>
    <n v="999"/>
    <s v="ORD11716"/>
    <x v="715"/>
    <s v="Delivered"/>
    <x v="0"/>
    <x v="3"/>
    <x v="2"/>
    <s v="REV21716"/>
    <x v="300"/>
  </r>
  <r>
    <s v="CUST2197"/>
    <s v="William"/>
    <s v="Dodson"/>
    <x v="0"/>
    <s v="Senior"/>
    <d v="2023-05-04T00:00:00"/>
    <x v="7"/>
    <s v="PROD104"/>
    <s v="Nike Air Max"/>
    <x v="1"/>
    <x v="0"/>
    <n v="120"/>
    <s v="ORD11717"/>
    <x v="433"/>
    <s v="Returned"/>
    <x v="2"/>
    <x v="3"/>
    <x v="0"/>
    <s v="REV21717"/>
    <x v="287"/>
  </r>
  <r>
    <s v="CUST1166"/>
    <s v="Frank"/>
    <s v="Baker"/>
    <x v="1"/>
    <s v="Teenagers"/>
    <d v="2021-10-19T00:00:00"/>
    <x v="4"/>
    <s v="PROD103"/>
    <s v="Levi's Jeans"/>
    <x v="1"/>
    <x v="2"/>
    <n v="59"/>
    <s v="ORD11718"/>
    <x v="251"/>
    <s v="Delivered"/>
    <x v="2"/>
    <x v="3"/>
    <x v="0"/>
    <s v="REV21718"/>
    <x v="412"/>
  </r>
  <r>
    <s v="CUST1382"/>
    <s v="Gina"/>
    <s v="Smith"/>
    <x v="2"/>
    <s v="Senior"/>
    <d v="2020-10-08T00:00:00"/>
    <x v="1"/>
    <s v="PROD108"/>
    <s v="Fitbit Versa 3"/>
    <x v="0"/>
    <x v="4"/>
    <n v="229"/>
    <s v="ORD11719"/>
    <x v="440"/>
    <s v="Shipped"/>
    <x v="2"/>
    <x v="2"/>
    <x v="0"/>
    <s v="REV21719"/>
    <x v="884"/>
  </r>
  <r>
    <s v="CUST4725"/>
    <s v="Johnny"/>
    <s v="Nolan"/>
    <x v="1"/>
    <s v="Teenagers"/>
    <d v="2021-10-27T00:00:00"/>
    <x v="5"/>
    <s v="PROD104"/>
    <s v="Nike Air Max"/>
    <x v="1"/>
    <x v="0"/>
    <n v="120"/>
    <s v="ORD11720"/>
    <x v="149"/>
    <s v="Delivered"/>
    <x v="0"/>
    <x v="3"/>
    <x v="3"/>
    <s v="REV21720"/>
    <x v="128"/>
  </r>
  <r>
    <s v="CUST2431"/>
    <s v="Mark"/>
    <s v="Larson"/>
    <x v="2"/>
    <s v="Adults"/>
    <d v="2022-11-04T00:00:00"/>
    <x v="0"/>
    <s v="PROD105"/>
    <s v="Adidas Running Shoes"/>
    <x v="1"/>
    <x v="1"/>
    <n v="110"/>
    <s v="ORD11721"/>
    <x v="875"/>
    <s v="Pending"/>
    <x v="2"/>
    <x v="2"/>
    <x v="2"/>
    <s v="REV21721"/>
    <x v="250"/>
  </r>
  <r>
    <s v="CUST1717"/>
    <s v="Craig"/>
    <s v="Brown"/>
    <x v="1"/>
    <s v="Teenagers"/>
    <d v="2021-03-04T00:00:00"/>
    <x v="5"/>
    <s v="PROD105"/>
    <s v="Adidas Running Shoes"/>
    <x v="1"/>
    <x v="2"/>
    <n v="110"/>
    <s v="ORD11722"/>
    <x v="599"/>
    <s v="Returned"/>
    <x v="0"/>
    <x v="1"/>
    <x v="3"/>
    <s v="REV21722"/>
    <x v="885"/>
  </r>
  <r>
    <s v="CUST3853"/>
    <s v="Maria"/>
    <s v="Marsh"/>
    <x v="2"/>
    <s v="Adults"/>
    <d v="2024-09-10T00:00:00"/>
    <x v="2"/>
    <s v="PROD103"/>
    <s v="Levi's Jeans"/>
    <x v="1"/>
    <x v="0"/>
    <n v="59"/>
    <s v="ORD11723"/>
    <x v="329"/>
    <s v="Cancelled"/>
    <x v="0"/>
    <x v="4"/>
    <x v="1"/>
    <s v="REV21723"/>
    <x v="886"/>
  </r>
  <r>
    <s v="CUST2179"/>
    <s v="Ryan"/>
    <s v="Stone"/>
    <x v="1"/>
    <s v="Adults"/>
    <d v="2023-04-06T00:00:00"/>
    <x v="9"/>
    <s v="PROD107"/>
    <s v="Dyson Vacuum"/>
    <x v="3"/>
    <x v="3"/>
    <n v="399"/>
    <s v="ORD11724"/>
    <x v="417"/>
    <s v="Shipped"/>
    <x v="2"/>
    <x v="3"/>
    <x v="2"/>
    <s v="REV21724"/>
    <x v="412"/>
  </r>
  <r>
    <s v="CUST4730"/>
    <s v="Wendy"/>
    <s v="Smith"/>
    <x v="1"/>
    <s v="Senior"/>
    <d v="2024-02-22T00:00:00"/>
    <x v="6"/>
    <s v="PROD103"/>
    <s v="Levi's Jeans"/>
    <x v="1"/>
    <x v="0"/>
    <n v="59"/>
    <s v="ORD11725"/>
    <x v="836"/>
    <s v="Cancelled"/>
    <x v="2"/>
    <x v="4"/>
    <x v="4"/>
    <s v="REV21725"/>
    <x v="283"/>
  </r>
  <r>
    <s v="CUST3554"/>
    <s v="Tara"/>
    <s v="Henderson"/>
    <x v="0"/>
    <s v="Teenagers"/>
    <d v="2021-03-29T00:00:00"/>
    <x v="4"/>
    <s v="PROD102"/>
    <s v="Sony Headphones"/>
    <x v="0"/>
    <x v="1"/>
    <n v="199"/>
    <s v="ORD11726"/>
    <x v="876"/>
    <s v="Returned"/>
    <x v="2"/>
    <x v="1"/>
    <x v="0"/>
    <s v="REV21726"/>
    <x v="645"/>
  </r>
  <r>
    <s v="CUST4742"/>
    <s v="Steven"/>
    <s v="Todd"/>
    <x v="0"/>
    <s v="Adults"/>
    <d v="2022-12-16T00:00:00"/>
    <x v="7"/>
    <s v="PROD103"/>
    <s v="Levi's Jeans"/>
    <x v="1"/>
    <x v="0"/>
    <n v="59"/>
    <s v="ORD11727"/>
    <x v="576"/>
    <s v="Pending"/>
    <x v="2"/>
    <x v="2"/>
    <x v="4"/>
    <s v="REV21727"/>
    <x v="339"/>
  </r>
  <r>
    <s v="CUST2492"/>
    <s v="Lauren"/>
    <s v="Randall"/>
    <x v="0"/>
    <s v="Teenagers"/>
    <d v="2025-02-10T00:00:00"/>
    <x v="6"/>
    <s v="PROD106"/>
    <s v="Instant Pot"/>
    <x v="3"/>
    <x v="3"/>
    <n v="99"/>
    <s v="ORD11728"/>
    <x v="667"/>
    <s v="Pending"/>
    <x v="0"/>
    <x v="1"/>
    <x v="3"/>
    <s v="REV21728"/>
    <x v="887"/>
  </r>
  <r>
    <s v="CUST3042"/>
    <s v="Jennifer"/>
    <s v="Gibson"/>
    <x v="2"/>
    <s v="Teenagers"/>
    <d v="2022-10-22T00:00:00"/>
    <x v="5"/>
    <s v="PROD104"/>
    <s v="Nike Air Max"/>
    <x v="1"/>
    <x v="1"/>
    <n v="120"/>
    <s v="ORD11729"/>
    <x v="877"/>
    <s v="Returned"/>
    <x v="2"/>
    <x v="2"/>
    <x v="0"/>
    <s v="REV21729"/>
    <x v="888"/>
  </r>
  <r>
    <s v="CUST5054"/>
    <s v="Brian"/>
    <s v="Mann"/>
    <x v="0"/>
    <s v="Adults"/>
    <d v="2025-03-13T00:00:00"/>
    <x v="1"/>
    <s v="PROD112"/>
    <s v="Barbie Dreamhouse"/>
    <x v="2"/>
    <x v="0"/>
    <n v="199"/>
    <s v="ORD11730"/>
    <x v="419"/>
    <s v="Shipped"/>
    <x v="1"/>
    <x v="1"/>
    <x v="4"/>
    <s v="REV21730"/>
    <x v="889"/>
  </r>
  <r>
    <s v="CUST1579"/>
    <s v="Kimberly"/>
    <s v="Middleton"/>
    <x v="2"/>
    <s v="Adults"/>
    <d v="2025-02-01T00:00:00"/>
    <x v="4"/>
    <s v="PROD107"/>
    <s v="Dyson Vacuum"/>
    <x v="3"/>
    <x v="0"/>
    <n v="399"/>
    <s v="ORD11731"/>
    <x v="878"/>
    <s v="Shipped"/>
    <x v="1"/>
    <x v="2"/>
    <x v="4"/>
    <s v="REV21731"/>
    <x v="890"/>
  </r>
  <r>
    <s v="CUST4657"/>
    <s v="Jennifer"/>
    <s v="Matthews"/>
    <x v="0"/>
    <s v="Senior"/>
    <d v="2020-12-23T00:00:00"/>
    <x v="6"/>
    <s v="PROD113"/>
    <s v="Wilson Tennis Racket"/>
    <x v="4"/>
    <x v="0"/>
    <n v="149"/>
    <s v="ORD11732"/>
    <x v="311"/>
    <s v="Shipped"/>
    <x v="2"/>
    <x v="4"/>
    <x v="1"/>
    <s v="REV21732"/>
    <x v="641"/>
  </r>
  <r>
    <s v="CUST2507"/>
    <s v="Paul"/>
    <s v="Cooley"/>
    <x v="0"/>
    <s v="Senior"/>
    <d v="2025-01-13T00:00:00"/>
    <x v="6"/>
    <s v="PROD104"/>
    <s v="Nike Air Max"/>
    <x v="1"/>
    <x v="0"/>
    <n v="120"/>
    <s v="ORD11733"/>
    <x v="655"/>
    <s v="Pending"/>
    <x v="1"/>
    <x v="1"/>
    <x v="3"/>
    <s v="REV21733"/>
    <x v="891"/>
  </r>
  <r>
    <s v="CUST1826"/>
    <s v="Tammy"/>
    <s v="Joseph"/>
    <x v="2"/>
    <s v="Senior"/>
    <d v="2022-02-17T00:00:00"/>
    <x v="0"/>
    <s v="PROD110"/>
    <s v="Harry Potter Box Set"/>
    <x v="5"/>
    <x v="3"/>
    <n v="80"/>
    <s v="ORD11734"/>
    <x v="879"/>
    <s v="Pending"/>
    <x v="1"/>
    <x v="1"/>
    <x v="3"/>
    <s v="REV21734"/>
    <x v="793"/>
  </r>
  <r>
    <s v="CUST4208"/>
    <s v="Eileen"/>
    <s v="Farmer"/>
    <x v="2"/>
    <s v="Adults"/>
    <d v="2022-10-30T00:00:00"/>
    <x v="2"/>
    <s v="PROD108"/>
    <s v="Fitbit Versa 3"/>
    <x v="0"/>
    <x v="3"/>
    <n v="229"/>
    <s v="ORD11735"/>
    <x v="19"/>
    <s v="Pending"/>
    <x v="1"/>
    <x v="3"/>
    <x v="3"/>
    <s v="REV21735"/>
    <x v="623"/>
  </r>
  <r>
    <s v="CUST5065"/>
    <s v="Kyle"/>
    <s v="Flores"/>
    <x v="2"/>
    <s v="Adults"/>
    <d v="2024-07-01T00:00:00"/>
    <x v="1"/>
    <s v="PROD109"/>
    <s v="Kindle Paperwhite"/>
    <x v="5"/>
    <x v="1"/>
    <n v="129"/>
    <s v="ORD11736"/>
    <x v="874"/>
    <s v="Delivered"/>
    <x v="0"/>
    <x v="1"/>
    <x v="1"/>
    <s v="REV21736"/>
    <x v="628"/>
  </r>
  <r>
    <s v="CUST5737"/>
    <s v="Jesse"/>
    <s v="Mills"/>
    <x v="0"/>
    <s v="Adults"/>
    <d v="2024-04-11T00:00:00"/>
    <x v="9"/>
    <s v="PROD106"/>
    <s v="Instant Pot"/>
    <x v="3"/>
    <x v="2"/>
    <n v="99"/>
    <s v="ORD11737"/>
    <x v="205"/>
    <s v="Pending"/>
    <x v="0"/>
    <x v="3"/>
    <x v="2"/>
    <s v="REV21737"/>
    <x v="892"/>
  </r>
  <r>
    <s v="CUST4079"/>
    <s v="Erika"/>
    <s v="Hernandez"/>
    <x v="1"/>
    <s v="Teenagers"/>
    <d v="2021-05-12T00:00:00"/>
    <x v="3"/>
    <s v="PROD107"/>
    <s v="Dyson Vacuum"/>
    <x v="3"/>
    <x v="3"/>
    <n v="399"/>
    <s v="ORD11738"/>
    <x v="880"/>
    <s v="Pending"/>
    <x v="0"/>
    <x v="1"/>
    <x v="2"/>
    <s v="REV21738"/>
    <x v="505"/>
  </r>
  <r>
    <s v="CUST4594"/>
    <s v="Paul"/>
    <s v="Nelson"/>
    <x v="2"/>
    <s v="Adults"/>
    <d v="2023-08-03T00:00:00"/>
    <x v="7"/>
    <s v="PROD112"/>
    <s v="Barbie Dreamhouse"/>
    <x v="2"/>
    <x v="3"/>
    <n v="199"/>
    <s v="ORD11739"/>
    <x v="676"/>
    <s v="Pending"/>
    <x v="2"/>
    <x v="0"/>
    <x v="1"/>
    <s v="REV21739"/>
    <x v="893"/>
  </r>
  <r>
    <s v="CUST5487"/>
    <s v="Monique"/>
    <s v="Adams"/>
    <x v="2"/>
    <s v="Senior"/>
    <d v="2025-02-16T00:00:00"/>
    <x v="2"/>
    <s v="PROD108"/>
    <s v="Fitbit Versa 3"/>
    <x v="0"/>
    <x v="0"/>
    <n v="229"/>
    <s v="ORD11740"/>
    <x v="827"/>
    <s v="Delivered"/>
    <x v="1"/>
    <x v="3"/>
    <x v="0"/>
    <s v="REV21740"/>
    <x v="495"/>
  </r>
  <r>
    <s v="CUST5519"/>
    <s v="Brian"/>
    <s v="Gomez"/>
    <x v="2"/>
    <s v="Teenagers"/>
    <d v="2024-06-17T00:00:00"/>
    <x v="2"/>
    <s v="PROD112"/>
    <s v="Barbie Dreamhouse"/>
    <x v="2"/>
    <x v="1"/>
    <n v="199"/>
    <s v="ORD11741"/>
    <x v="199"/>
    <s v="Cancelled"/>
    <x v="1"/>
    <x v="0"/>
    <x v="4"/>
    <s v="REV21741"/>
    <x v="894"/>
  </r>
  <r>
    <s v="CUST3666"/>
    <s v="Thomas"/>
    <s v="Bell"/>
    <x v="0"/>
    <s v="Senior"/>
    <d v="2023-10-08T00:00:00"/>
    <x v="4"/>
    <s v="PROD110"/>
    <s v="Harry Potter Box Set"/>
    <x v="5"/>
    <x v="4"/>
    <n v="80"/>
    <s v="ORD11742"/>
    <x v="275"/>
    <s v="Pending"/>
    <x v="1"/>
    <x v="4"/>
    <x v="3"/>
    <s v="REV21742"/>
    <x v="895"/>
  </r>
  <r>
    <s v="CUST1702"/>
    <s v="Jennifer"/>
    <s v="Sanchez"/>
    <x v="1"/>
    <s v="Senior"/>
    <d v="2023-05-22T00:00:00"/>
    <x v="6"/>
    <s v="PROD101"/>
    <s v="Samsung Galaxy S23"/>
    <x v="0"/>
    <x v="1"/>
    <n v="899"/>
    <s v="ORD11743"/>
    <x v="472"/>
    <s v="Delivered"/>
    <x v="1"/>
    <x v="4"/>
    <x v="3"/>
    <s v="REV21743"/>
    <x v="461"/>
  </r>
  <r>
    <s v="CUST5091"/>
    <s v="Nicole"/>
    <s v="Harris"/>
    <x v="0"/>
    <s v="Teenagers"/>
    <d v="2022-09-21T00:00:00"/>
    <x v="3"/>
    <s v="PROD105"/>
    <s v="Adidas Running Shoes"/>
    <x v="1"/>
    <x v="2"/>
    <n v="110"/>
    <s v="ORD11744"/>
    <x v="246"/>
    <s v="Shipped"/>
    <x v="1"/>
    <x v="0"/>
    <x v="4"/>
    <s v="REV21744"/>
    <x v="703"/>
  </r>
  <r>
    <s v="CUST1127"/>
    <s v="Stacey"/>
    <s v="Romero"/>
    <x v="1"/>
    <s v="Teenagers"/>
    <d v="2021-09-23T00:00:00"/>
    <x v="0"/>
    <s v="PROD107"/>
    <s v="Dyson Vacuum"/>
    <x v="3"/>
    <x v="2"/>
    <n v="399"/>
    <s v="ORD11745"/>
    <x v="551"/>
    <s v="Cancelled"/>
    <x v="1"/>
    <x v="1"/>
    <x v="3"/>
    <s v="REV21745"/>
    <x v="656"/>
  </r>
  <r>
    <s v="CUST1688"/>
    <s v="Melissa"/>
    <s v="Miller"/>
    <x v="0"/>
    <s v="Teenagers"/>
    <d v="2024-01-31T00:00:00"/>
    <x v="5"/>
    <s v="PROD113"/>
    <s v="Wilson Tennis Racket"/>
    <x v="4"/>
    <x v="1"/>
    <n v="149"/>
    <s v="ORD11746"/>
    <x v="237"/>
    <s v="Delivered"/>
    <x v="0"/>
    <x v="3"/>
    <x v="4"/>
    <s v="REV21746"/>
    <x v="439"/>
  </r>
  <r>
    <s v="CUST2989"/>
    <s v="Alexander"/>
    <s v="Espinoza"/>
    <x v="1"/>
    <s v="Teenagers"/>
    <d v="2022-02-06T00:00:00"/>
    <x v="6"/>
    <s v="PROD114"/>
    <s v="Yoga Mat"/>
    <x v="4"/>
    <x v="4"/>
    <n v="25"/>
    <s v="ORD11747"/>
    <x v="434"/>
    <s v="Returned"/>
    <x v="1"/>
    <x v="1"/>
    <x v="0"/>
    <s v="REV21747"/>
    <x v="889"/>
  </r>
  <r>
    <s v="CUST2061"/>
    <s v="Katherine"/>
    <s v="Knight"/>
    <x v="1"/>
    <s v="Adults"/>
    <d v="2023-07-05T00:00:00"/>
    <x v="1"/>
    <s v="PROD114"/>
    <s v="Yoga Mat"/>
    <x v="4"/>
    <x v="4"/>
    <n v="25"/>
    <s v="ORD11748"/>
    <x v="224"/>
    <s v="Returned"/>
    <x v="0"/>
    <x v="2"/>
    <x v="4"/>
    <s v="REV21748"/>
    <x v="174"/>
  </r>
  <r>
    <s v="CUST2477"/>
    <s v="Joshua"/>
    <s v="Combs"/>
    <x v="2"/>
    <s v="Teenagers"/>
    <d v="2025-01-11T00:00:00"/>
    <x v="6"/>
    <s v="PROD104"/>
    <s v="Nike Air Max"/>
    <x v="1"/>
    <x v="4"/>
    <n v="120"/>
    <s v="ORD11749"/>
    <x v="309"/>
    <s v="Cancelled"/>
    <x v="1"/>
    <x v="2"/>
    <x v="0"/>
    <s v="REV21749"/>
    <x v="874"/>
  </r>
  <r>
    <s v="CUST5291"/>
    <s v="Evan"/>
    <s v="Moody"/>
    <x v="0"/>
    <s v="Teenagers"/>
    <d v="2021-09-13T00:00:00"/>
    <x v="8"/>
    <s v="PROD109"/>
    <s v="Kindle Paperwhite"/>
    <x v="5"/>
    <x v="2"/>
    <n v="129"/>
    <s v="ORD11750"/>
    <x v="304"/>
    <s v="Returned"/>
    <x v="2"/>
    <x v="3"/>
    <x v="3"/>
    <s v="REV21750"/>
    <x v="270"/>
  </r>
  <r>
    <s v="CUST2327"/>
    <s v="Tony"/>
    <s v="Mcbride"/>
    <x v="0"/>
    <s v="Teenagers"/>
    <d v="2024-09-25T00:00:00"/>
    <x v="7"/>
    <s v="PROD103"/>
    <s v="Levi's Jeans"/>
    <x v="1"/>
    <x v="0"/>
    <n v="59"/>
    <s v="ORD11751"/>
    <x v="669"/>
    <s v="Delivered"/>
    <x v="1"/>
    <x v="4"/>
    <x v="4"/>
    <s v="REV21751"/>
    <x v="394"/>
  </r>
  <r>
    <s v="CUST5912"/>
    <s v="Brandi"/>
    <s v="Nicholson"/>
    <x v="2"/>
    <s v="Senior"/>
    <d v="2024-12-07T00:00:00"/>
    <x v="7"/>
    <s v="PROD104"/>
    <s v="Nike Air Max"/>
    <x v="1"/>
    <x v="4"/>
    <n v="120"/>
    <s v="ORD11752"/>
    <x v="492"/>
    <s v="Returned"/>
    <x v="1"/>
    <x v="2"/>
    <x v="0"/>
    <s v="REV21752"/>
    <x v="896"/>
  </r>
  <r>
    <s v="CUST2645"/>
    <s v="Breanna"/>
    <s v="Lee"/>
    <x v="0"/>
    <s v="Teenagers"/>
    <d v="2022-01-21T00:00:00"/>
    <x v="7"/>
    <s v="PROD108"/>
    <s v="Fitbit Versa 3"/>
    <x v="0"/>
    <x v="0"/>
    <n v="229"/>
    <s v="ORD11753"/>
    <x v="310"/>
    <s v="Pending"/>
    <x v="2"/>
    <x v="2"/>
    <x v="4"/>
    <s v="REV21753"/>
    <x v="897"/>
  </r>
  <r>
    <s v="CUST3768"/>
    <s v="Peter"/>
    <s v="Peters"/>
    <x v="0"/>
    <s v="Adults"/>
    <d v="2020-10-12T00:00:00"/>
    <x v="9"/>
    <s v="PROD108"/>
    <s v="Fitbit Versa 3"/>
    <x v="0"/>
    <x v="2"/>
    <n v="229"/>
    <s v="ORD11754"/>
    <x v="125"/>
    <s v="Returned"/>
    <x v="1"/>
    <x v="4"/>
    <x v="3"/>
    <s v="REV21754"/>
    <x v="650"/>
  </r>
  <r>
    <s v="CUST3192"/>
    <s v="Jasmine"/>
    <s v="Meyers"/>
    <x v="0"/>
    <s v="Senior"/>
    <d v="2021-08-23T00:00:00"/>
    <x v="8"/>
    <s v="PROD112"/>
    <s v="Barbie Dreamhouse"/>
    <x v="2"/>
    <x v="2"/>
    <n v="199"/>
    <s v="ORD11755"/>
    <x v="833"/>
    <s v="Delivered"/>
    <x v="0"/>
    <x v="2"/>
    <x v="1"/>
    <s v="REV21755"/>
    <x v="354"/>
  </r>
  <r>
    <s v="CUST1013"/>
    <s v="Donna"/>
    <s v="Henderson"/>
    <x v="0"/>
    <s v="Adults"/>
    <d v="2022-07-04T00:00:00"/>
    <x v="5"/>
    <s v="PROD108"/>
    <s v="Fitbit Versa 3"/>
    <x v="0"/>
    <x v="0"/>
    <n v="229"/>
    <s v="ORD11756"/>
    <x v="260"/>
    <s v="Delivered"/>
    <x v="2"/>
    <x v="2"/>
    <x v="3"/>
    <s v="REV21756"/>
    <x v="436"/>
  </r>
  <r>
    <s v="CUST4956"/>
    <s v="Michael"/>
    <s v="Brown"/>
    <x v="0"/>
    <s v="Adults"/>
    <d v="2021-11-14T00:00:00"/>
    <x v="1"/>
    <s v="PROD114"/>
    <s v="Yoga Mat"/>
    <x v="4"/>
    <x v="0"/>
    <n v="25"/>
    <s v="ORD11757"/>
    <x v="831"/>
    <s v="Pending"/>
    <x v="1"/>
    <x v="4"/>
    <x v="2"/>
    <s v="REV21757"/>
    <x v="400"/>
  </r>
  <r>
    <s v="CUST1926"/>
    <s v="Emily"/>
    <s v="Wood"/>
    <x v="0"/>
    <s v="Teenagers"/>
    <d v="2022-08-22T00:00:00"/>
    <x v="1"/>
    <s v="PROD111"/>
    <s v="Lego Star Wars Set"/>
    <x v="2"/>
    <x v="2"/>
    <n v="59"/>
    <s v="ORD11758"/>
    <x v="832"/>
    <s v="Shipped"/>
    <x v="1"/>
    <x v="4"/>
    <x v="1"/>
    <s v="REV21758"/>
    <x v="662"/>
  </r>
  <r>
    <s v="CUST2156"/>
    <s v="Carolyn"/>
    <s v="Castro"/>
    <x v="1"/>
    <s v="Adults"/>
    <d v="2021-01-22T00:00:00"/>
    <x v="8"/>
    <s v="PROD111"/>
    <s v="Lego Star Wars Set"/>
    <x v="2"/>
    <x v="2"/>
    <n v="59"/>
    <s v="ORD11759"/>
    <x v="118"/>
    <s v="Pending"/>
    <x v="2"/>
    <x v="2"/>
    <x v="2"/>
    <s v="REV21759"/>
    <x v="898"/>
  </r>
  <r>
    <s v="CUST2557"/>
    <s v="Stephanie"/>
    <s v="Peterson"/>
    <x v="1"/>
    <s v="Senior"/>
    <d v="2023-01-08T00:00:00"/>
    <x v="0"/>
    <s v="PROD107"/>
    <s v="Dyson Vacuum"/>
    <x v="3"/>
    <x v="4"/>
    <n v="399"/>
    <s v="ORD11760"/>
    <x v="410"/>
    <s v="Shipped"/>
    <x v="1"/>
    <x v="2"/>
    <x v="0"/>
    <s v="REV21760"/>
    <x v="182"/>
  </r>
  <r>
    <s v="CUST1411"/>
    <s v="Alejandro"/>
    <s v="Hanson"/>
    <x v="0"/>
    <s v="Teenagers"/>
    <d v="2022-01-02T00:00:00"/>
    <x v="1"/>
    <s v="PROD106"/>
    <s v="Instant Pot"/>
    <x v="3"/>
    <x v="4"/>
    <n v="99"/>
    <s v="ORD11761"/>
    <x v="300"/>
    <s v="Pending"/>
    <x v="0"/>
    <x v="2"/>
    <x v="0"/>
    <s v="REV21761"/>
    <x v="899"/>
  </r>
  <r>
    <s v="CUST3999"/>
    <s v="Connie"/>
    <s v="Fox"/>
    <x v="1"/>
    <s v="Adults"/>
    <d v="2024-03-06T00:00:00"/>
    <x v="6"/>
    <s v="PROD113"/>
    <s v="Wilson Tennis Racket"/>
    <x v="4"/>
    <x v="2"/>
    <n v="149"/>
    <s v="ORD11762"/>
    <x v="329"/>
    <s v="Delivered"/>
    <x v="0"/>
    <x v="0"/>
    <x v="4"/>
    <s v="REV21762"/>
    <x v="623"/>
  </r>
  <r>
    <s v="CUST4878"/>
    <s v="Elizabeth"/>
    <s v="Brooks"/>
    <x v="1"/>
    <s v="Teenagers"/>
    <d v="2025-01-05T00:00:00"/>
    <x v="3"/>
    <s v="PROD108"/>
    <s v="Fitbit Versa 3"/>
    <x v="0"/>
    <x v="1"/>
    <n v="229"/>
    <s v="ORD11763"/>
    <x v="182"/>
    <s v="Shipped"/>
    <x v="0"/>
    <x v="0"/>
    <x v="0"/>
    <s v="REV21763"/>
    <x v="449"/>
  </r>
  <r>
    <s v="CUST2211"/>
    <s v="Karen"/>
    <s v="Boyd"/>
    <x v="0"/>
    <s v="Adults"/>
    <d v="2023-08-13T00:00:00"/>
    <x v="8"/>
    <s v="PROD107"/>
    <s v="Dyson Vacuum"/>
    <x v="3"/>
    <x v="4"/>
    <n v="399"/>
    <s v="ORD11764"/>
    <x v="283"/>
    <s v="Shipped"/>
    <x v="0"/>
    <x v="0"/>
    <x v="2"/>
    <s v="REV21764"/>
    <x v="498"/>
  </r>
  <r>
    <s v="CUST2185"/>
    <s v="Tiffany"/>
    <s v="Rojas"/>
    <x v="0"/>
    <s v="Teenagers"/>
    <d v="2021-09-12T00:00:00"/>
    <x v="6"/>
    <s v="PROD107"/>
    <s v="Dyson Vacuum"/>
    <x v="3"/>
    <x v="2"/>
    <n v="399"/>
    <s v="ORD11765"/>
    <x v="843"/>
    <s v="Returned"/>
    <x v="2"/>
    <x v="1"/>
    <x v="0"/>
    <s v="REV21765"/>
    <x v="289"/>
  </r>
  <r>
    <s v="CUST2311"/>
    <s v="Debra"/>
    <s v="Wilkinson"/>
    <x v="2"/>
    <s v="Adults"/>
    <d v="2023-01-08T00:00:00"/>
    <x v="0"/>
    <s v="PROD114"/>
    <s v="Yoga Mat"/>
    <x v="4"/>
    <x v="1"/>
    <n v="25"/>
    <s v="ORD11766"/>
    <x v="163"/>
    <s v="Shipped"/>
    <x v="0"/>
    <x v="3"/>
    <x v="4"/>
    <s v="REV21766"/>
    <x v="814"/>
  </r>
  <r>
    <s v="CUST4941"/>
    <s v="Janice"/>
    <s v="Ramos"/>
    <x v="2"/>
    <s v="Senior"/>
    <d v="2024-07-20T00:00:00"/>
    <x v="6"/>
    <s v="PROD107"/>
    <s v="Dyson Vacuum"/>
    <x v="3"/>
    <x v="2"/>
    <n v="399"/>
    <s v="ORD11767"/>
    <x v="881"/>
    <s v="Pending"/>
    <x v="0"/>
    <x v="3"/>
    <x v="0"/>
    <s v="REV21767"/>
    <x v="305"/>
  </r>
  <r>
    <s v="CUST2733"/>
    <s v="Amanda"/>
    <s v="Scott"/>
    <x v="0"/>
    <s v="Senior"/>
    <d v="2025-02-03T00:00:00"/>
    <x v="8"/>
    <s v="PROD113"/>
    <s v="Wilson Tennis Racket"/>
    <x v="4"/>
    <x v="2"/>
    <n v="149"/>
    <s v="ORD11768"/>
    <x v="175"/>
    <s v="Returned"/>
    <x v="0"/>
    <x v="2"/>
    <x v="4"/>
    <s v="REV21768"/>
    <x v="393"/>
  </r>
  <r>
    <s v="CUST3039"/>
    <s v="Nicole"/>
    <s v="Myers"/>
    <x v="1"/>
    <s v="Senior"/>
    <d v="2021-02-08T00:00:00"/>
    <x v="0"/>
    <s v="PROD112"/>
    <s v="Barbie Dreamhouse"/>
    <x v="2"/>
    <x v="3"/>
    <n v="199"/>
    <s v="ORD11769"/>
    <x v="882"/>
    <s v="Pending"/>
    <x v="2"/>
    <x v="1"/>
    <x v="4"/>
    <s v="REV21769"/>
    <x v="732"/>
  </r>
  <r>
    <s v="CUST4797"/>
    <s v="Kaitlin"/>
    <s v="Hurley"/>
    <x v="2"/>
    <s v="Teenagers"/>
    <d v="2021-07-13T00:00:00"/>
    <x v="7"/>
    <s v="PROD103"/>
    <s v="Levi's Jeans"/>
    <x v="1"/>
    <x v="0"/>
    <n v="59"/>
    <s v="ORD11770"/>
    <x v="883"/>
    <s v="Delivered"/>
    <x v="1"/>
    <x v="3"/>
    <x v="1"/>
    <s v="REV21770"/>
    <x v="74"/>
  </r>
  <r>
    <s v="CUST5373"/>
    <s v="John"/>
    <s v="Alvarado"/>
    <x v="2"/>
    <s v="Adults"/>
    <d v="2021-11-17T00:00:00"/>
    <x v="9"/>
    <s v="PROD110"/>
    <s v="Harry Potter Box Set"/>
    <x v="5"/>
    <x v="2"/>
    <n v="80"/>
    <s v="ORD11771"/>
    <x v="879"/>
    <s v="Cancelled"/>
    <x v="2"/>
    <x v="3"/>
    <x v="1"/>
    <s v="REV21771"/>
    <x v="542"/>
  </r>
  <r>
    <s v="CUST4696"/>
    <s v="Brenda"/>
    <s v="Baker"/>
    <x v="2"/>
    <s v="Teenagers"/>
    <d v="2022-08-23T00:00:00"/>
    <x v="7"/>
    <s v="PROD100"/>
    <s v="iPhone 14"/>
    <x v="0"/>
    <x v="2"/>
    <n v="999"/>
    <s v="ORD11772"/>
    <x v="336"/>
    <s v="Pending"/>
    <x v="1"/>
    <x v="2"/>
    <x v="0"/>
    <s v="REV21772"/>
    <x v="261"/>
  </r>
  <r>
    <s v="CUST1804"/>
    <s v="Michelle"/>
    <s v="Phillips"/>
    <x v="2"/>
    <s v="Adults"/>
    <d v="2022-01-21T00:00:00"/>
    <x v="5"/>
    <s v="PROD114"/>
    <s v="Yoga Mat"/>
    <x v="4"/>
    <x v="1"/>
    <n v="25"/>
    <s v="ORD11773"/>
    <x v="251"/>
    <s v="Shipped"/>
    <x v="1"/>
    <x v="4"/>
    <x v="0"/>
    <s v="REV21773"/>
    <x v="254"/>
  </r>
  <r>
    <s v="CUST2580"/>
    <s v="Sarah"/>
    <s v="Knight"/>
    <x v="1"/>
    <s v="Teenagers"/>
    <d v="2024-08-16T00:00:00"/>
    <x v="1"/>
    <s v="PROD110"/>
    <s v="Harry Potter Box Set"/>
    <x v="5"/>
    <x v="1"/>
    <n v="80"/>
    <s v="ORD11774"/>
    <x v="884"/>
    <s v="Delivered"/>
    <x v="2"/>
    <x v="2"/>
    <x v="0"/>
    <s v="REV21774"/>
    <x v="784"/>
  </r>
  <r>
    <s v="CUST3685"/>
    <s v="Jennifer"/>
    <s v="Meyers"/>
    <x v="0"/>
    <s v="Adults"/>
    <d v="2025-07-14T00:00:00"/>
    <x v="9"/>
    <s v="PROD105"/>
    <s v="Adidas Running Shoes"/>
    <x v="1"/>
    <x v="1"/>
    <n v="110"/>
    <s v="ORD11775"/>
    <x v="885"/>
    <s v="Cancelled"/>
    <x v="0"/>
    <x v="2"/>
    <x v="0"/>
    <s v="REV21775"/>
    <x v="64"/>
  </r>
  <r>
    <s v="CUST5799"/>
    <s v="Henry"/>
    <s v="Anderson"/>
    <x v="2"/>
    <s v="Teenagers"/>
    <d v="2024-05-26T00:00:00"/>
    <x v="9"/>
    <s v="PROD114"/>
    <s v="Yoga Mat"/>
    <x v="4"/>
    <x v="2"/>
    <n v="25"/>
    <s v="ORD11776"/>
    <x v="518"/>
    <s v="Cancelled"/>
    <x v="2"/>
    <x v="3"/>
    <x v="2"/>
    <s v="REV21776"/>
    <x v="900"/>
  </r>
  <r>
    <s v="CUST3216"/>
    <s v="Daniel"/>
    <s v="Gomez"/>
    <x v="0"/>
    <s v="Adults"/>
    <d v="2021-02-24T00:00:00"/>
    <x v="1"/>
    <s v="PROD102"/>
    <s v="Sony Headphones"/>
    <x v="0"/>
    <x v="3"/>
    <n v="199"/>
    <s v="ORD11777"/>
    <x v="886"/>
    <s v="Returned"/>
    <x v="1"/>
    <x v="0"/>
    <x v="4"/>
    <s v="REV21777"/>
    <x v="545"/>
  </r>
  <r>
    <s v="CUST5135"/>
    <s v="Mark"/>
    <s v="Hines"/>
    <x v="2"/>
    <s v="Teenagers"/>
    <d v="2023-11-24T00:00:00"/>
    <x v="9"/>
    <s v="PROD101"/>
    <s v="Samsung Galaxy S23"/>
    <x v="0"/>
    <x v="3"/>
    <n v="899"/>
    <s v="ORD11778"/>
    <x v="578"/>
    <s v="Cancelled"/>
    <x v="2"/>
    <x v="2"/>
    <x v="2"/>
    <s v="REV21778"/>
    <x v="638"/>
  </r>
  <r>
    <s v="CUST2093"/>
    <s v="Carl"/>
    <s v="Henderson"/>
    <x v="2"/>
    <s v="Teenagers"/>
    <d v="2020-11-20T00:00:00"/>
    <x v="6"/>
    <s v="PROD112"/>
    <s v="Barbie Dreamhouse"/>
    <x v="2"/>
    <x v="2"/>
    <n v="199"/>
    <s v="ORD11779"/>
    <x v="524"/>
    <s v="Returned"/>
    <x v="2"/>
    <x v="0"/>
    <x v="0"/>
    <s v="REV21779"/>
    <x v="659"/>
  </r>
  <r>
    <s v="CUST4626"/>
    <s v="Jason"/>
    <s v="Estrada"/>
    <x v="2"/>
    <s v="Teenagers"/>
    <d v="2023-04-24T00:00:00"/>
    <x v="9"/>
    <s v="PROD100"/>
    <s v="iPhone 14"/>
    <x v="0"/>
    <x v="0"/>
    <n v="999"/>
    <s v="ORD11780"/>
    <x v="68"/>
    <s v="Shipped"/>
    <x v="1"/>
    <x v="3"/>
    <x v="1"/>
    <s v="REV21780"/>
    <x v="122"/>
  </r>
  <r>
    <s v="CUST4337"/>
    <s v="James"/>
    <s v="Morgan"/>
    <x v="0"/>
    <s v="Teenagers"/>
    <d v="2024-02-20T00:00:00"/>
    <x v="5"/>
    <s v="PROD112"/>
    <s v="Barbie Dreamhouse"/>
    <x v="2"/>
    <x v="0"/>
    <n v="199"/>
    <s v="ORD11781"/>
    <x v="245"/>
    <s v="Returned"/>
    <x v="2"/>
    <x v="3"/>
    <x v="0"/>
    <s v="REV21781"/>
    <x v="200"/>
  </r>
  <r>
    <s v="CUST5781"/>
    <s v="Jennifer"/>
    <s v="Chandler"/>
    <x v="1"/>
    <s v="Adults"/>
    <d v="2022-02-20T00:00:00"/>
    <x v="3"/>
    <s v="PROD111"/>
    <s v="Lego Star Wars Set"/>
    <x v="2"/>
    <x v="3"/>
    <n v="59"/>
    <s v="ORD11782"/>
    <x v="466"/>
    <s v="Cancelled"/>
    <x v="1"/>
    <x v="2"/>
    <x v="3"/>
    <s v="REV21782"/>
    <x v="230"/>
  </r>
  <r>
    <s v="CUST4453"/>
    <s v="Nicholas"/>
    <s v="Mooney"/>
    <x v="0"/>
    <s v="Adults"/>
    <d v="2023-02-12T00:00:00"/>
    <x v="1"/>
    <s v="PROD104"/>
    <s v="Nike Air Max"/>
    <x v="1"/>
    <x v="2"/>
    <n v="120"/>
    <s v="ORD11783"/>
    <x v="887"/>
    <s v="Returned"/>
    <x v="0"/>
    <x v="0"/>
    <x v="1"/>
    <s v="REV21783"/>
    <x v="238"/>
  </r>
  <r>
    <s v="CUST4351"/>
    <s v="Katherine"/>
    <s v="Davis"/>
    <x v="2"/>
    <s v="Senior"/>
    <d v="2023-03-26T00:00:00"/>
    <x v="4"/>
    <s v="PROD113"/>
    <s v="Wilson Tennis Racket"/>
    <x v="4"/>
    <x v="4"/>
    <n v="149"/>
    <s v="ORD11784"/>
    <x v="888"/>
    <s v="Pending"/>
    <x v="1"/>
    <x v="1"/>
    <x v="2"/>
    <s v="REV21784"/>
    <x v="12"/>
  </r>
  <r>
    <s v="CUST3492"/>
    <s v="Martin"/>
    <s v="Smith"/>
    <x v="2"/>
    <s v="Teenagers"/>
    <d v="2024-09-19T00:00:00"/>
    <x v="1"/>
    <s v="PROD101"/>
    <s v="Samsung Galaxy S23"/>
    <x v="0"/>
    <x v="0"/>
    <n v="899"/>
    <s v="ORD11785"/>
    <x v="221"/>
    <s v="Cancelled"/>
    <x v="1"/>
    <x v="1"/>
    <x v="4"/>
    <s v="REV21785"/>
    <x v="901"/>
  </r>
  <r>
    <s v="CUST4424"/>
    <s v="Megan"/>
    <s v="Wright"/>
    <x v="2"/>
    <s v="Teenagers"/>
    <d v="2021-11-26T00:00:00"/>
    <x v="8"/>
    <s v="PROD103"/>
    <s v="Levi's Jeans"/>
    <x v="1"/>
    <x v="3"/>
    <n v="59"/>
    <s v="ORD11786"/>
    <x v="191"/>
    <s v="Returned"/>
    <x v="0"/>
    <x v="4"/>
    <x v="1"/>
    <s v="REV21786"/>
    <x v="556"/>
  </r>
  <r>
    <s v="CUST1809"/>
    <s v="Megan"/>
    <s v="Miller"/>
    <x v="0"/>
    <s v="Adults"/>
    <d v="2024-07-17T00:00:00"/>
    <x v="6"/>
    <s v="PROD114"/>
    <s v="Yoga Mat"/>
    <x v="4"/>
    <x v="1"/>
    <n v="25"/>
    <s v="ORD11787"/>
    <x v="396"/>
    <s v="Cancelled"/>
    <x v="1"/>
    <x v="0"/>
    <x v="1"/>
    <s v="REV21787"/>
    <x v="728"/>
  </r>
  <r>
    <s v="CUST2258"/>
    <s v="Devon"/>
    <s v="Martinez"/>
    <x v="1"/>
    <s v="Senior"/>
    <d v="2023-02-07T00:00:00"/>
    <x v="9"/>
    <s v="PROD105"/>
    <s v="Adidas Running Shoes"/>
    <x v="1"/>
    <x v="0"/>
    <n v="110"/>
    <s v="ORD11788"/>
    <x v="889"/>
    <s v="Delivered"/>
    <x v="0"/>
    <x v="4"/>
    <x v="3"/>
    <s v="REV21788"/>
    <x v="468"/>
  </r>
  <r>
    <s v="CUST2859"/>
    <s v="James"/>
    <s v="Shepherd"/>
    <x v="2"/>
    <s v="Teenagers"/>
    <d v="2023-06-22T00:00:00"/>
    <x v="7"/>
    <s v="PROD110"/>
    <s v="Harry Potter Box Set"/>
    <x v="5"/>
    <x v="1"/>
    <n v="80"/>
    <s v="ORD11789"/>
    <x v="206"/>
    <s v="Cancelled"/>
    <x v="0"/>
    <x v="1"/>
    <x v="0"/>
    <s v="REV21789"/>
    <x v="799"/>
  </r>
  <r>
    <s v="CUST3991"/>
    <s v="Nicole"/>
    <s v="Williamson"/>
    <x v="1"/>
    <s v="Teenagers"/>
    <d v="2020-09-18T00:00:00"/>
    <x v="9"/>
    <s v="PROD109"/>
    <s v="Kindle Paperwhite"/>
    <x v="5"/>
    <x v="2"/>
    <n v="129"/>
    <s v="ORD11790"/>
    <x v="483"/>
    <s v="Cancelled"/>
    <x v="0"/>
    <x v="0"/>
    <x v="0"/>
    <s v="REV21790"/>
    <x v="456"/>
  </r>
  <r>
    <s v="CUST5758"/>
    <s v="Kimberly"/>
    <s v="Chandler"/>
    <x v="1"/>
    <s v="Teenagers"/>
    <d v="2025-04-26T00:00:00"/>
    <x v="0"/>
    <s v="PROD108"/>
    <s v="Fitbit Versa 3"/>
    <x v="0"/>
    <x v="0"/>
    <n v="229"/>
    <s v="ORD11791"/>
    <x v="738"/>
    <s v="Delivered"/>
    <x v="1"/>
    <x v="2"/>
    <x v="4"/>
    <s v="REV21791"/>
    <x v="902"/>
  </r>
  <r>
    <s v="CUST4130"/>
    <s v="Gloria"/>
    <s v="Bush"/>
    <x v="1"/>
    <s v="Adults"/>
    <d v="2023-08-26T00:00:00"/>
    <x v="8"/>
    <s v="PROD114"/>
    <s v="Yoga Mat"/>
    <x v="4"/>
    <x v="0"/>
    <n v="25"/>
    <s v="ORD11792"/>
    <x v="848"/>
    <s v="Shipped"/>
    <x v="2"/>
    <x v="4"/>
    <x v="0"/>
    <s v="REV21792"/>
    <x v="182"/>
  </r>
  <r>
    <s v="CUST2603"/>
    <s v="James"/>
    <s v="Wallace"/>
    <x v="0"/>
    <s v="Teenagers"/>
    <d v="2022-05-13T00:00:00"/>
    <x v="0"/>
    <s v="PROD103"/>
    <s v="Levi's Jeans"/>
    <x v="1"/>
    <x v="3"/>
    <n v="59"/>
    <s v="ORD11793"/>
    <x v="19"/>
    <s v="Shipped"/>
    <x v="2"/>
    <x v="4"/>
    <x v="0"/>
    <s v="REV21793"/>
    <x v="502"/>
  </r>
  <r>
    <s v="CUST5018"/>
    <s v="Randy"/>
    <s v="Pennington"/>
    <x v="1"/>
    <s v="Teenagers"/>
    <d v="2021-11-12T00:00:00"/>
    <x v="8"/>
    <s v="PROD113"/>
    <s v="Wilson Tennis Racket"/>
    <x v="4"/>
    <x v="3"/>
    <n v="149"/>
    <s v="ORD11794"/>
    <x v="725"/>
    <s v="Shipped"/>
    <x v="0"/>
    <x v="1"/>
    <x v="3"/>
    <s v="REV21794"/>
    <x v="714"/>
  </r>
  <r>
    <s v="CUST4016"/>
    <s v="Derrick"/>
    <s v="Maxwell"/>
    <x v="2"/>
    <s v="Adults"/>
    <d v="2022-09-24T00:00:00"/>
    <x v="3"/>
    <s v="PROD112"/>
    <s v="Barbie Dreamhouse"/>
    <x v="2"/>
    <x v="3"/>
    <n v="199"/>
    <s v="ORD11795"/>
    <x v="0"/>
    <s v="Cancelled"/>
    <x v="0"/>
    <x v="2"/>
    <x v="3"/>
    <s v="REV21795"/>
    <x v="288"/>
  </r>
  <r>
    <s v="CUST4817"/>
    <s v="Samantha"/>
    <s v="Wagner"/>
    <x v="1"/>
    <s v="Adults"/>
    <d v="2021-12-14T00:00:00"/>
    <x v="8"/>
    <s v="PROD112"/>
    <s v="Barbie Dreamhouse"/>
    <x v="2"/>
    <x v="2"/>
    <n v="199"/>
    <s v="ORD11796"/>
    <x v="452"/>
    <s v="Pending"/>
    <x v="1"/>
    <x v="4"/>
    <x v="2"/>
    <s v="REV21796"/>
    <x v="253"/>
  </r>
  <r>
    <s v="CUST3427"/>
    <s v="Jennifer"/>
    <s v="Owens"/>
    <x v="2"/>
    <s v="Adults"/>
    <d v="2024-03-27T00:00:00"/>
    <x v="9"/>
    <s v="PROD112"/>
    <s v="Barbie Dreamhouse"/>
    <x v="2"/>
    <x v="0"/>
    <n v="199"/>
    <s v="ORD11797"/>
    <x v="587"/>
    <s v="Shipped"/>
    <x v="1"/>
    <x v="4"/>
    <x v="0"/>
    <s v="REV21797"/>
    <x v="685"/>
  </r>
  <r>
    <s v="CUST4290"/>
    <s v="Brenda"/>
    <s v="Walker"/>
    <x v="1"/>
    <s v="Teenagers"/>
    <d v="2025-07-14T00:00:00"/>
    <x v="5"/>
    <s v="PROD112"/>
    <s v="Barbie Dreamhouse"/>
    <x v="2"/>
    <x v="3"/>
    <n v="199"/>
    <s v="ORD11798"/>
    <x v="581"/>
    <s v="Returned"/>
    <x v="0"/>
    <x v="4"/>
    <x v="0"/>
    <s v="REV21798"/>
    <x v="200"/>
  </r>
  <r>
    <s v="CUST4006"/>
    <s v="Angela"/>
    <s v="Murray"/>
    <x v="1"/>
    <s v="Teenagers"/>
    <d v="2020-09-28T00:00:00"/>
    <x v="8"/>
    <s v="PROD114"/>
    <s v="Yoga Mat"/>
    <x v="4"/>
    <x v="0"/>
    <n v="25"/>
    <s v="ORD11799"/>
    <x v="387"/>
    <s v="Returned"/>
    <x v="2"/>
    <x v="4"/>
    <x v="0"/>
    <s v="REV21799"/>
    <x v="903"/>
  </r>
  <r>
    <s v="CUST4204"/>
    <s v="Leah"/>
    <s v="Butler"/>
    <x v="0"/>
    <s v="Senior"/>
    <d v="2022-10-04T00:00:00"/>
    <x v="6"/>
    <s v="PROD105"/>
    <s v="Adidas Running Shoes"/>
    <x v="1"/>
    <x v="2"/>
    <n v="110"/>
    <s v="ORD11800"/>
    <x v="407"/>
    <s v="Shipped"/>
    <x v="1"/>
    <x v="1"/>
    <x v="1"/>
    <s v="REV21800"/>
    <x v="567"/>
  </r>
  <r>
    <s v="CUST1988"/>
    <s v="Raymond"/>
    <s v="Smith"/>
    <x v="2"/>
    <s v="Senior"/>
    <d v="2021-12-20T00:00:00"/>
    <x v="1"/>
    <s v="PROD103"/>
    <s v="Levi's Jeans"/>
    <x v="1"/>
    <x v="0"/>
    <n v="59"/>
    <s v="ORD11801"/>
    <x v="269"/>
    <s v="Pending"/>
    <x v="2"/>
    <x v="3"/>
    <x v="2"/>
    <s v="REV21801"/>
    <x v="133"/>
  </r>
  <r>
    <s v="CUST1804"/>
    <s v="Michelle"/>
    <s v="Phillips"/>
    <x v="2"/>
    <s v="Adults"/>
    <d v="2022-01-21T00:00:00"/>
    <x v="5"/>
    <s v="PROD103"/>
    <s v="Levi's Jeans"/>
    <x v="1"/>
    <x v="0"/>
    <n v="59"/>
    <s v="ORD11802"/>
    <x v="494"/>
    <s v="Shipped"/>
    <x v="1"/>
    <x v="0"/>
    <x v="1"/>
    <s v="REV21802"/>
    <x v="866"/>
  </r>
  <r>
    <s v="CUST4714"/>
    <s v="Deborah"/>
    <s v="Browning"/>
    <x v="1"/>
    <s v="Adults"/>
    <d v="2024-04-17T00:00:00"/>
    <x v="3"/>
    <s v="PROD103"/>
    <s v="Levi's Jeans"/>
    <x v="1"/>
    <x v="3"/>
    <n v="59"/>
    <s v="ORD11803"/>
    <x v="714"/>
    <s v="Cancelled"/>
    <x v="1"/>
    <x v="4"/>
    <x v="3"/>
    <s v="REV21803"/>
    <x v="904"/>
  </r>
  <r>
    <s v="CUST1823"/>
    <s v="Darrell"/>
    <s v="Cross"/>
    <x v="2"/>
    <s v="Teenagers"/>
    <d v="2024-02-05T00:00:00"/>
    <x v="8"/>
    <s v="PROD102"/>
    <s v="Sony Headphones"/>
    <x v="0"/>
    <x v="1"/>
    <n v="199"/>
    <s v="ORD11804"/>
    <x v="207"/>
    <s v="Shipped"/>
    <x v="1"/>
    <x v="1"/>
    <x v="2"/>
    <s v="REV21804"/>
    <x v="415"/>
  </r>
  <r>
    <s v="CUST4665"/>
    <s v="Sandra"/>
    <s v="Meyer"/>
    <x v="0"/>
    <s v="Teenagers"/>
    <d v="2023-07-27T00:00:00"/>
    <x v="3"/>
    <s v="PROD113"/>
    <s v="Wilson Tennis Racket"/>
    <x v="4"/>
    <x v="3"/>
    <n v="149"/>
    <s v="ORD11805"/>
    <x v="69"/>
    <s v="Cancelled"/>
    <x v="1"/>
    <x v="0"/>
    <x v="3"/>
    <s v="REV21805"/>
    <x v="871"/>
  </r>
  <r>
    <s v="CUST3429"/>
    <s v="Shelby"/>
    <s v="Robertson"/>
    <x v="2"/>
    <s v="Adults"/>
    <d v="2025-05-18T00:00:00"/>
    <x v="4"/>
    <s v="PROD112"/>
    <s v="Barbie Dreamhouse"/>
    <x v="2"/>
    <x v="3"/>
    <n v="199"/>
    <s v="ORD11806"/>
    <x v="424"/>
    <s v="Returned"/>
    <x v="0"/>
    <x v="0"/>
    <x v="2"/>
    <s v="REV21806"/>
    <x v="280"/>
  </r>
  <r>
    <s v="CUST2079"/>
    <s v="Alexander"/>
    <s v="Baker"/>
    <x v="2"/>
    <s v="Adults"/>
    <d v="2022-02-19T00:00:00"/>
    <x v="4"/>
    <s v="PROD111"/>
    <s v="Lego Star Wars Set"/>
    <x v="2"/>
    <x v="3"/>
    <n v="59"/>
    <s v="ORD11807"/>
    <x v="605"/>
    <s v="Cancelled"/>
    <x v="2"/>
    <x v="1"/>
    <x v="4"/>
    <s v="REV21807"/>
    <x v="760"/>
  </r>
  <r>
    <s v="CUST1972"/>
    <s v="Kathleen"/>
    <s v="Simmons"/>
    <x v="2"/>
    <s v="Senior"/>
    <d v="2024-06-07T00:00:00"/>
    <x v="4"/>
    <s v="PROD113"/>
    <s v="Wilson Tennis Racket"/>
    <x v="4"/>
    <x v="2"/>
    <n v="149"/>
    <s v="ORD11808"/>
    <x v="690"/>
    <s v="Delivered"/>
    <x v="1"/>
    <x v="0"/>
    <x v="0"/>
    <s v="REV21808"/>
    <x v="870"/>
  </r>
  <r>
    <s v="CUST3206"/>
    <s v="Traci"/>
    <s v="Velez"/>
    <x v="2"/>
    <s v="Teenagers"/>
    <d v="2022-04-28T00:00:00"/>
    <x v="9"/>
    <s v="PROD114"/>
    <s v="Yoga Mat"/>
    <x v="4"/>
    <x v="0"/>
    <n v="25"/>
    <s v="ORD11809"/>
    <x v="890"/>
    <s v="Delivered"/>
    <x v="1"/>
    <x v="1"/>
    <x v="2"/>
    <s v="REV21809"/>
    <x v="159"/>
  </r>
  <r>
    <s v="CUST1369"/>
    <s v="Matthew"/>
    <s v="Thomas"/>
    <x v="1"/>
    <s v="Teenagers"/>
    <d v="2023-09-20T00:00:00"/>
    <x v="4"/>
    <s v="PROD107"/>
    <s v="Dyson Vacuum"/>
    <x v="3"/>
    <x v="0"/>
    <n v="399"/>
    <s v="ORD11810"/>
    <x v="524"/>
    <s v="Returned"/>
    <x v="2"/>
    <x v="4"/>
    <x v="2"/>
    <s v="REV21810"/>
    <x v="679"/>
  </r>
  <r>
    <s v="CUST1946"/>
    <s v="Thomas"/>
    <s v="Rodriguez"/>
    <x v="1"/>
    <s v="Teenagers"/>
    <d v="2024-01-12T00:00:00"/>
    <x v="0"/>
    <s v="PROD103"/>
    <s v="Levi's Jeans"/>
    <x v="1"/>
    <x v="4"/>
    <n v="59"/>
    <s v="ORD11811"/>
    <x v="866"/>
    <s v="Delivered"/>
    <x v="1"/>
    <x v="0"/>
    <x v="1"/>
    <s v="REV21811"/>
    <x v="905"/>
  </r>
  <r>
    <s v="CUST4691"/>
    <s v="Mary"/>
    <s v="White"/>
    <x v="0"/>
    <s v="Adults"/>
    <d v="2021-07-18T00:00:00"/>
    <x v="0"/>
    <s v="PROD103"/>
    <s v="Levi's Jeans"/>
    <x v="1"/>
    <x v="4"/>
    <n v="59"/>
    <s v="ORD11812"/>
    <x v="368"/>
    <s v="Returned"/>
    <x v="0"/>
    <x v="4"/>
    <x v="1"/>
    <s v="REV21812"/>
    <x v="335"/>
  </r>
  <r>
    <s v="CUST3718"/>
    <s v="Samantha"/>
    <s v="Jones"/>
    <x v="2"/>
    <s v="Teenagers"/>
    <d v="2025-04-17T00:00:00"/>
    <x v="8"/>
    <s v="PROD112"/>
    <s v="Barbie Dreamhouse"/>
    <x v="2"/>
    <x v="1"/>
    <n v="199"/>
    <s v="ORD11813"/>
    <x v="888"/>
    <s v="Delivered"/>
    <x v="0"/>
    <x v="2"/>
    <x v="0"/>
    <s v="REV21813"/>
    <x v="857"/>
  </r>
  <r>
    <s v="CUST2000"/>
    <s v="Phyllis"/>
    <s v="Haynes"/>
    <x v="1"/>
    <s v="Adults"/>
    <d v="2024-05-11T00:00:00"/>
    <x v="0"/>
    <s v="PROD103"/>
    <s v="Levi's Jeans"/>
    <x v="1"/>
    <x v="0"/>
    <n v="59"/>
    <s v="ORD11814"/>
    <x v="891"/>
    <s v="Returned"/>
    <x v="1"/>
    <x v="1"/>
    <x v="4"/>
    <s v="REV21814"/>
    <x v="509"/>
  </r>
  <r>
    <s v="CUST3381"/>
    <s v="Jennifer"/>
    <s v="Berg"/>
    <x v="0"/>
    <s v="Adults"/>
    <d v="2025-03-26T00:00:00"/>
    <x v="0"/>
    <s v="PROD106"/>
    <s v="Instant Pot"/>
    <x v="3"/>
    <x v="0"/>
    <n v="99"/>
    <s v="ORD11815"/>
    <x v="643"/>
    <s v="Shipped"/>
    <x v="2"/>
    <x v="3"/>
    <x v="2"/>
    <s v="REV21815"/>
    <x v="797"/>
  </r>
  <r>
    <s v="CUST4991"/>
    <s v="Michelle"/>
    <s v="Stokes"/>
    <x v="0"/>
    <s v="Senior"/>
    <d v="2024-04-11T00:00:00"/>
    <x v="6"/>
    <s v="PROD102"/>
    <s v="Sony Headphones"/>
    <x v="0"/>
    <x v="2"/>
    <n v="199"/>
    <s v="ORD11816"/>
    <x v="127"/>
    <s v="Delivered"/>
    <x v="0"/>
    <x v="1"/>
    <x v="1"/>
    <s v="REV21816"/>
    <x v="564"/>
  </r>
  <r>
    <s v="CUST5719"/>
    <s v="David"/>
    <s v="Mills"/>
    <x v="2"/>
    <s v="Senior"/>
    <d v="2022-03-24T00:00:00"/>
    <x v="5"/>
    <s v="PROD109"/>
    <s v="Kindle Paperwhite"/>
    <x v="5"/>
    <x v="1"/>
    <n v="129"/>
    <s v="ORD11817"/>
    <x v="46"/>
    <s v="Cancelled"/>
    <x v="0"/>
    <x v="4"/>
    <x v="2"/>
    <s v="REV21817"/>
    <x v="906"/>
  </r>
  <r>
    <s v="CUST2909"/>
    <s v="Shannon"/>
    <s v="Maxwell"/>
    <x v="2"/>
    <s v="Adults"/>
    <d v="2021-08-07T00:00:00"/>
    <x v="9"/>
    <s v="PROD105"/>
    <s v="Adidas Running Shoes"/>
    <x v="1"/>
    <x v="1"/>
    <n v="110"/>
    <s v="ORD11818"/>
    <x v="677"/>
    <s v="Delivered"/>
    <x v="1"/>
    <x v="1"/>
    <x v="1"/>
    <s v="REV21818"/>
    <x v="417"/>
  </r>
  <r>
    <s v="CUST5426"/>
    <s v="James"/>
    <s v="Hernandez"/>
    <x v="2"/>
    <s v="Adults"/>
    <d v="2022-01-21T00:00:00"/>
    <x v="1"/>
    <s v="PROD110"/>
    <s v="Harry Potter Box Set"/>
    <x v="5"/>
    <x v="3"/>
    <n v="80"/>
    <s v="ORD11819"/>
    <x v="512"/>
    <s v="Delivered"/>
    <x v="0"/>
    <x v="4"/>
    <x v="4"/>
    <s v="REV21819"/>
    <x v="670"/>
  </r>
  <r>
    <s v="CUST2176"/>
    <s v="Brandy"/>
    <s v="Martin"/>
    <x v="0"/>
    <s v="Teenagers"/>
    <d v="2021-04-01T00:00:00"/>
    <x v="8"/>
    <s v="PROD111"/>
    <s v="Lego Star Wars Set"/>
    <x v="2"/>
    <x v="2"/>
    <n v="59"/>
    <s v="ORD11820"/>
    <x v="66"/>
    <s v="Delivered"/>
    <x v="0"/>
    <x v="4"/>
    <x v="3"/>
    <s v="REV21820"/>
    <x v="907"/>
  </r>
  <r>
    <s v="CUST1324"/>
    <s v="Paula"/>
    <s v="Ramos"/>
    <x v="1"/>
    <s v="Teenagers"/>
    <d v="2024-09-26T00:00:00"/>
    <x v="5"/>
    <s v="PROD113"/>
    <s v="Wilson Tennis Racket"/>
    <x v="4"/>
    <x v="3"/>
    <n v="149"/>
    <s v="ORD11821"/>
    <x v="715"/>
    <s v="Shipped"/>
    <x v="1"/>
    <x v="3"/>
    <x v="1"/>
    <s v="REV21821"/>
    <x v="58"/>
  </r>
  <r>
    <s v="CUST1101"/>
    <s v="Alexander"/>
    <s v="Hahn"/>
    <x v="0"/>
    <s v="Adults"/>
    <d v="2023-05-08T00:00:00"/>
    <x v="6"/>
    <s v="PROD106"/>
    <s v="Instant Pot"/>
    <x v="3"/>
    <x v="0"/>
    <n v="99"/>
    <s v="ORD11822"/>
    <x v="892"/>
    <s v="Shipped"/>
    <x v="0"/>
    <x v="1"/>
    <x v="2"/>
    <s v="REV21822"/>
    <x v="765"/>
  </r>
  <r>
    <s v="CUST1850"/>
    <s v="Patricia"/>
    <s v="Anderson"/>
    <x v="1"/>
    <s v="Teenagers"/>
    <d v="2021-07-06T00:00:00"/>
    <x v="0"/>
    <s v="PROD107"/>
    <s v="Dyson Vacuum"/>
    <x v="3"/>
    <x v="4"/>
    <n v="399"/>
    <s v="ORD11823"/>
    <x v="798"/>
    <s v="Pending"/>
    <x v="0"/>
    <x v="3"/>
    <x v="4"/>
    <s v="REV21823"/>
    <x v="797"/>
  </r>
  <r>
    <s v="CUST3433"/>
    <s v="Sandra"/>
    <s v="Huynh"/>
    <x v="0"/>
    <s v="Adults"/>
    <d v="2020-08-25T00:00:00"/>
    <x v="3"/>
    <s v="PROD111"/>
    <s v="Lego Star Wars Set"/>
    <x v="2"/>
    <x v="2"/>
    <n v="59"/>
    <s v="ORD11824"/>
    <x v="893"/>
    <s v="Returned"/>
    <x v="2"/>
    <x v="4"/>
    <x v="3"/>
    <s v="REV21824"/>
    <x v="50"/>
  </r>
  <r>
    <s v="CUST2362"/>
    <s v="Thomas"/>
    <s v="Martinez"/>
    <x v="1"/>
    <s v="Adults"/>
    <d v="2025-06-24T00:00:00"/>
    <x v="0"/>
    <s v="PROD106"/>
    <s v="Instant Pot"/>
    <x v="3"/>
    <x v="2"/>
    <n v="99"/>
    <s v="ORD11825"/>
    <x v="41"/>
    <s v="Returned"/>
    <x v="1"/>
    <x v="1"/>
    <x v="2"/>
    <s v="REV21825"/>
    <x v="140"/>
  </r>
  <r>
    <s v="CUST4642"/>
    <s v="Brent"/>
    <s v="Mathis"/>
    <x v="2"/>
    <s v="Adults"/>
    <d v="2023-03-10T00:00:00"/>
    <x v="6"/>
    <s v="PROD111"/>
    <s v="Lego Star Wars Set"/>
    <x v="2"/>
    <x v="4"/>
    <n v="59"/>
    <s v="ORD11826"/>
    <x v="527"/>
    <s v="Pending"/>
    <x v="1"/>
    <x v="3"/>
    <x v="3"/>
    <s v="REV21826"/>
    <x v="515"/>
  </r>
  <r>
    <s v="CUST2505"/>
    <s v="Mark"/>
    <s v="Daniels"/>
    <x v="0"/>
    <s v="Senior"/>
    <d v="2025-05-20T00:00:00"/>
    <x v="6"/>
    <s v="PROD113"/>
    <s v="Wilson Tennis Racket"/>
    <x v="4"/>
    <x v="0"/>
    <n v="149"/>
    <s v="ORD11827"/>
    <x v="394"/>
    <s v="Shipped"/>
    <x v="1"/>
    <x v="2"/>
    <x v="0"/>
    <s v="REV21827"/>
    <x v="454"/>
  </r>
  <r>
    <s v="CUST3401"/>
    <s v="Lisa"/>
    <s v="Smith"/>
    <x v="0"/>
    <s v="Adults"/>
    <d v="2023-07-13T00:00:00"/>
    <x v="5"/>
    <s v="PROD100"/>
    <s v="iPhone 14"/>
    <x v="0"/>
    <x v="4"/>
    <n v="999"/>
    <s v="ORD11828"/>
    <x v="651"/>
    <s v="Cancelled"/>
    <x v="2"/>
    <x v="3"/>
    <x v="0"/>
    <s v="REV21828"/>
    <x v="800"/>
  </r>
  <r>
    <s v="CUST3995"/>
    <s v="Brittany"/>
    <s v="Hill"/>
    <x v="1"/>
    <s v="Adults"/>
    <d v="2023-12-28T00:00:00"/>
    <x v="9"/>
    <s v="PROD100"/>
    <s v="iPhone 14"/>
    <x v="0"/>
    <x v="2"/>
    <n v="999"/>
    <s v="ORD11829"/>
    <x v="536"/>
    <s v="Shipped"/>
    <x v="2"/>
    <x v="1"/>
    <x v="4"/>
    <s v="REV21829"/>
    <x v="522"/>
  </r>
  <r>
    <s v="CUST3860"/>
    <s v="Patrick"/>
    <s v="Pitts"/>
    <x v="0"/>
    <s v="Teenagers"/>
    <d v="2024-07-21T00:00:00"/>
    <x v="9"/>
    <s v="PROD100"/>
    <s v="iPhone 14"/>
    <x v="0"/>
    <x v="4"/>
    <n v="999"/>
    <s v="ORD11830"/>
    <x v="894"/>
    <s v="Cancelled"/>
    <x v="0"/>
    <x v="4"/>
    <x v="2"/>
    <s v="REV21830"/>
    <x v="908"/>
  </r>
  <r>
    <s v="CUST4771"/>
    <s v="Kristy"/>
    <s v="Harrington"/>
    <x v="1"/>
    <s v="Teenagers"/>
    <d v="2024-05-11T00:00:00"/>
    <x v="5"/>
    <s v="PROD114"/>
    <s v="Yoga Mat"/>
    <x v="4"/>
    <x v="0"/>
    <n v="25"/>
    <s v="ORD11831"/>
    <x v="749"/>
    <s v="Returned"/>
    <x v="0"/>
    <x v="0"/>
    <x v="3"/>
    <s v="REV21831"/>
    <x v="879"/>
  </r>
  <r>
    <s v="CUST1235"/>
    <s v="Eric"/>
    <s v="Morales"/>
    <x v="0"/>
    <s v="Teenagers"/>
    <d v="2023-09-22T00:00:00"/>
    <x v="2"/>
    <s v="PROD112"/>
    <s v="Barbie Dreamhouse"/>
    <x v="2"/>
    <x v="0"/>
    <n v="199"/>
    <s v="ORD11832"/>
    <x v="538"/>
    <s v="Cancelled"/>
    <x v="2"/>
    <x v="0"/>
    <x v="2"/>
    <s v="REV21832"/>
    <x v="313"/>
  </r>
  <r>
    <s v="CUST3778"/>
    <s v="Michelle"/>
    <s v="Frazier"/>
    <x v="0"/>
    <s v="Teenagers"/>
    <d v="2023-09-10T00:00:00"/>
    <x v="7"/>
    <s v="PROD107"/>
    <s v="Dyson Vacuum"/>
    <x v="3"/>
    <x v="1"/>
    <n v="399"/>
    <s v="ORD11833"/>
    <x v="895"/>
    <s v="Returned"/>
    <x v="0"/>
    <x v="4"/>
    <x v="4"/>
    <s v="REV21833"/>
    <x v="537"/>
  </r>
  <r>
    <s v="CUST3257"/>
    <s v="Rachael"/>
    <s v="Powers"/>
    <x v="1"/>
    <s v="Teenagers"/>
    <d v="2023-10-22T00:00:00"/>
    <x v="0"/>
    <s v="PROD109"/>
    <s v="Kindle Paperwhite"/>
    <x v="5"/>
    <x v="1"/>
    <n v="129"/>
    <s v="ORD11834"/>
    <x v="149"/>
    <s v="Cancelled"/>
    <x v="0"/>
    <x v="1"/>
    <x v="2"/>
    <s v="REV21834"/>
    <x v="489"/>
  </r>
  <r>
    <s v="CUST5128"/>
    <s v="Paula"/>
    <s v="Bradley"/>
    <x v="0"/>
    <s v="Teenagers"/>
    <d v="2024-05-20T00:00:00"/>
    <x v="7"/>
    <s v="PROD113"/>
    <s v="Wilson Tennis Racket"/>
    <x v="4"/>
    <x v="0"/>
    <n v="149"/>
    <s v="ORD11835"/>
    <x v="414"/>
    <s v="Shipped"/>
    <x v="0"/>
    <x v="3"/>
    <x v="2"/>
    <s v="REV21835"/>
    <x v="818"/>
  </r>
  <r>
    <s v="CUST5463"/>
    <s v="Kelly"/>
    <s v="Ross"/>
    <x v="0"/>
    <s v="Adults"/>
    <d v="2025-08-06T00:00:00"/>
    <x v="0"/>
    <s v="PROD109"/>
    <s v="Kindle Paperwhite"/>
    <x v="5"/>
    <x v="0"/>
    <n v="129"/>
    <s v="ORD11836"/>
    <x v="721"/>
    <s v="Cancelled"/>
    <x v="0"/>
    <x v="4"/>
    <x v="2"/>
    <s v="REV21836"/>
    <x v="640"/>
  </r>
  <r>
    <s v="CUST4247"/>
    <s v="Dustin"/>
    <s v="Perry"/>
    <x v="2"/>
    <s v="Senior"/>
    <d v="2021-02-24T00:00:00"/>
    <x v="8"/>
    <s v="PROD107"/>
    <s v="Dyson Vacuum"/>
    <x v="3"/>
    <x v="4"/>
    <n v="399"/>
    <s v="ORD11837"/>
    <x v="260"/>
    <s v="Pending"/>
    <x v="0"/>
    <x v="4"/>
    <x v="3"/>
    <s v="REV21837"/>
    <x v="909"/>
  </r>
  <r>
    <s v="CUST3943"/>
    <s v="Rebecca"/>
    <s v="Sampson"/>
    <x v="1"/>
    <s v="Teenagers"/>
    <d v="2021-04-02T00:00:00"/>
    <x v="0"/>
    <s v="PROD112"/>
    <s v="Barbie Dreamhouse"/>
    <x v="2"/>
    <x v="2"/>
    <n v="199"/>
    <s v="ORD11838"/>
    <x v="896"/>
    <s v="Shipped"/>
    <x v="1"/>
    <x v="4"/>
    <x v="2"/>
    <s v="REV21838"/>
    <x v="209"/>
  </r>
  <r>
    <s v="CUST1830"/>
    <s v="Jack"/>
    <s v="Morris"/>
    <x v="2"/>
    <s v="Teenagers"/>
    <d v="2020-12-20T00:00:00"/>
    <x v="1"/>
    <s v="PROD103"/>
    <s v="Levi's Jeans"/>
    <x v="1"/>
    <x v="3"/>
    <n v="59"/>
    <s v="ORD11839"/>
    <x v="634"/>
    <s v="Delivered"/>
    <x v="2"/>
    <x v="0"/>
    <x v="2"/>
    <s v="REV21839"/>
    <x v="846"/>
  </r>
  <r>
    <s v="CUST4871"/>
    <s v="Alexandria"/>
    <s v="Cooper"/>
    <x v="1"/>
    <s v="Senior"/>
    <d v="2021-10-31T00:00:00"/>
    <x v="7"/>
    <s v="PROD112"/>
    <s v="Barbie Dreamhouse"/>
    <x v="2"/>
    <x v="2"/>
    <n v="199"/>
    <s v="ORD11840"/>
    <x v="892"/>
    <s v="Shipped"/>
    <x v="1"/>
    <x v="4"/>
    <x v="2"/>
    <s v="REV21840"/>
    <x v="432"/>
  </r>
  <r>
    <s v="CUST3637"/>
    <s v="Danielle"/>
    <s v="Mullen"/>
    <x v="2"/>
    <s v="Teenagers"/>
    <d v="2021-10-01T00:00:00"/>
    <x v="1"/>
    <s v="PROD106"/>
    <s v="Instant Pot"/>
    <x v="3"/>
    <x v="3"/>
    <n v="99"/>
    <s v="ORD11841"/>
    <x v="465"/>
    <s v="Returned"/>
    <x v="0"/>
    <x v="1"/>
    <x v="2"/>
    <s v="REV21841"/>
    <x v="624"/>
  </r>
  <r>
    <s v="CUST5654"/>
    <s v="Nicole"/>
    <s v="Vaughan"/>
    <x v="0"/>
    <s v="Adults"/>
    <d v="2023-07-12T00:00:00"/>
    <x v="8"/>
    <s v="PROD104"/>
    <s v="Nike Air Max"/>
    <x v="1"/>
    <x v="0"/>
    <n v="120"/>
    <s v="ORD11842"/>
    <x v="897"/>
    <s v="Pending"/>
    <x v="1"/>
    <x v="4"/>
    <x v="4"/>
    <s v="REV21842"/>
    <x v="439"/>
  </r>
  <r>
    <s v="CUST2637"/>
    <s v="Mary"/>
    <s v="Reed"/>
    <x v="2"/>
    <s v="Senior"/>
    <d v="2021-03-23T00:00:00"/>
    <x v="4"/>
    <s v="PROD108"/>
    <s v="Fitbit Versa 3"/>
    <x v="0"/>
    <x v="1"/>
    <n v="229"/>
    <s v="ORD11843"/>
    <x v="371"/>
    <s v="Cancelled"/>
    <x v="2"/>
    <x v="2"/>
    <x v="3"/>
    <s v="REV21843"/>
    <x v="141"/>
  </r>
  <r>
    <s v="CUST4921"/>
    <s v="Jacqueline"/>
    <s v="Bowen"/>
    <x v="0"/>
    <s v="Senior"/>
    <d v="2021-01-08T00:00:00"/>
    <x v="4"/>
    <s v="PROD109"/>
    <s v="Kindle Paperwhite"/>
    <x v="5"/>
    <x v="3"/>
    <n v="129"/>
    <s v="ORD11844"/>
    <x v="121"/>
    <s v="Cancelled"/>
    <x v="0"/>
    <x v="0"/>
    <x v="1"/>
    <s v="REV21844"/>
    <x v="405"/>
  </r>
  <r>
    <s v="CUST5403"/>
    <s v="Charles"/>
    <s v="Watts"/>
    <x v="1"/>
    <s v="Senior"/>
    <d v="2021-03-03T00:00:00"/>
    <x v="9"/>
    <s v="PROD100"/>
    <s v="iPhone 14"/>
    <x v="0"/>
    <x v="0"/>
    <n v="999"/>
    <s v="ORD11845"/>
    <x v="445"/>
    <s v="Delivered"/>
    <x v="1"/>
    <x v="4"/>
    <x v="3"/>
    <s v="REV21845"/>
    <x v="910"/>
  </r>
  <r>
    <s v="CUST3043"/>
    <s v="Melissa"/>
    <s v="Rhodes"/>
    <x v="2"/>
    <s v="Teenagers"/>
    <d v="2021-12-26T00:00:00"/>
    <x v="0"/>
    <s v="PROD101"/>
    <s v="Samsung Galaxy S23"/>
    <x v="0"/>
    <x v="1"/>
    <n v="899"/>
    <s v="ORD11846"/>
    <x v="271"/>
    <s v="Shipped"/>
    <x v="1"/>
    <x v="1"/>
    <x v="3"/>
    <s v="REV21846"/>
    <x v="11"/>
  </r>
  <r>
    <s v="CUST4989"/>
    <s v="Justin"/>
    <s v="White"/>
    <x v="2"/>
    <s v="Teenagers"/>
    <d v="2024-02-07T00:00:00"/>
    <x v="1"/>
    <s v="PROD110"/>
    <s v="Harry Potter Box Set"/>
    <x v="5"/>
    <x v="3"/>
    <n v="80"/>
    <s v="ORD11847"/>
    <x v="342"/>
    <s v="Cancelled"/>
    <x v="2"/>
    <x v="1"/>
    <x v="3"/>
    <s v="REV21847"/>
    <x v="600"/>
  </r>
  <r>
    <s v="CUST3476"/>
    <s v="Roberto"/>
    <s v="Rogers"/>
    <x v="2"/>
    <s v="Adults"/>
    <d v="2025-03-09T00:00:00"/>
    <x v="9"/>
    <s v="PROD112"/>
    <s v="Barbie Dreamhouse"/>
    <x v="2"/>
    <x v="4"/>
    <n v="199"/>
    <s v="ORD11848"/>
    <x v="296"/>
    <s v="Pending"/>
    <x v="2"/>
    <x v="4"/>
    <x v="4"/>
    <s v="REV21848"/>
    <x v="893"/>
  </r>
  <r>
    <s v="CUST2660"/>
    <s v="Michelle"/>
    <s v="Mccoy"/>
    <x v="0"/>
    <s v="Senior"/>
    <d v="2025-02-20T00:00:00"/>
    <x v="7"/>
    <s v="PROD111"/>
    <s v="Lego Star Wars Set"/>
    <x v="2"/>
    <x v="0"/>
    <n v="59"/>
    <s v="ORD11849"/>
    <x v="319"/>
    <s v="Returned"/>
    <x v="1"/>
    <x v="1"/>
    <x v="1"/>
    <s v="REV21849"/>
    <x v="681"/>
  </r>
  <r>
    <s v="CUST1163"/>
    <s v="Michael"/>
    <s v="Johnson"/>
    <x v="2"/>
    <s v="Adults"/>
    <d v="2021-10-09T00:00:00"/>
    <x v="0"/>
    <s v="PROD111"/>
    <s v="Lego Star Wars Set"/>
    <x v="2"/>
    <x v="3"/>
    <n v="59"/>
    <s v="ORD11850"/>
    <x v="853"/>
    <s v="Pending"/>
    <x v="0"/>
    <x v="4"/>
    <x v="4"/>
    <s v="REV21850"/>
    <x v="438"/>
  </r>
  <r>
    <s v="CUST4682"/>
    <s v="Theresa"/>
    <s v="Miller"/>
    <x v="1"/>
    <s v="Senior"/>
    <d v="2023-06-21T00:00:00"/>
    <x v="5"/>
    <s v="PROD101"/>
    <s v="Samsung Galaxy S23"/>
    <x v="0"/>
    <x v="1"/>
    <n v="899"/>
    <s v="ORD11851"/>
    <x v="611"/>
    <s v="Shipped"/>
    <x v="1"/>
    <x v="0"/>
    <x v="2"/>
    <s v="REV21851"/>
    <x v="499"/>
  </r>
  <r>
    <s v="CUST2940"/>
    <s v="Allison"/>
    <s v="Buck"/>
    <x v="2"/>
    <s v="Adults"/>
    <d v="2020-09-22T00:00:00"/>
    <x v="5"/>
    <s v="PROD109"/>
    <s v="Kindle Paperwhite"/>
    <x v="5"/>
    <x v="3"/>
    <n v="129"/>
    <s v="ORD11852"/>
    <x v="313"/>
    <s v="Returned"/>
    <x v="1"/>
    <x v="0"/>
    <x v="3"/>
    <s v="REV21852"/>
    <x v="88"/>
  </r>
  <r>
    <s v="CUST1386"/>
    <s v="Christy"/>
    <s v="Marquez"/>
    <x v="1"/>
    <s v="Senior"/>
    <d v="2024-10-13T00:00:00"/>
    <x v="5"/>
    <s v="PROD105"/>
    <s v="Adidas Running Shoes"/>
    <x v="1"/>
    <x v="2"/>
    <n v="110"/>
    <s v="ORD11853"/>
    <x v="811"/>
    <s v="Cancelled"/>
    <x v="0"/>
    <x v="4"/>
    <x v="0"/>
    <s v="REV21853"/>
    <x v="499"/>
  </r>
  <r>
    <s v="CUST4227"/>
    <s v="Frederick"/>
    <s v="Aguilar"/>
    <x v="2"/>
    <s v="Adults"/>
    <d v="2021-01-16T00:00:00"/>
    <x v="5"/>
    <s v="PROD110"/>
    <s v="Harry Potter Box Set"/>
    <x v="5"/>
    <x v="2"/>
    <n v="80"/>
    <s v="ORD11854"/>
    <x v="817"/>
    <s v="Returned"/>
    <x v="2"/>
    <x v="2"/>
    <x v="4"/>
    <s v="REV21854"/>
    <x v="760"/>
  </r>
  <r>
    <s v="CUST3159"/>
    <s v="Paul"/>
    <s v="Day"/>
    <x v="1"/>
    <s v="Senior"/>
    <d v="2025-03-14T00:00:00"/>
    <x v="4"/>
    <s v="PROD100"/>
    <s v="iPhone 14"/>
    <x v="0"/>
    <x v="1"/>
    <n v="999"/>
    <s v="ORD11855"/>
    <x v="898"/>
    <s v="Returned"/>
    <x v="0"/>
    <x v="1"/>
    <x v="4"/>
    <s v="REV21855"/>
    <x v="650"/>
  </r>
  <r>
    <s v="CUST4706"/>
    <s v="Adam"/>
    <s v="Holland"/>
    <x v="0"/>
    <s v="Senior"/>
    <d v="2021-04-03T00:00:00"/>
    <x v="9"/>
    <s v="PROD105"/>
    <s v="Adidas Running Shoes"/>
    <x v="1"/>
    <x v="4"/>
    <n v="110"/>
    <s v="ORD11856"/>
    <x v="899"/>
    <s v="Shipped"/>
    <x v="1"/>
    <x v="3"/>
    <x v="2"/>
    <s v="REV21856"/>
    <x v="323"/>
  </r>
  <r>
    <s v="CUST2412"/>
    <s v="Shannon"/>
    <s v="Rodriguez"/>
    <x v="1"/>
    <s v="Teenagers"/>
    <d v="2023-06-08T00:00:00"/>
    <x v="4"/>
    <s v="PROD109"/>
    <s v="Kindle Paperwhite"/>
    <x v="5"/>
    <x v="2"/>
    <n v="129"/>
    <s v="ORD11857"/>
    <x v="853"/>
    <s v="Cancelled"/>
    <x v="2"/>
    <x v="0"/>
    <x v="0"/>
    <s v="REV21857"/>
    <x v="911"/>
  </r>
  <r>
    <s v="CUST5026"/>
    <s v="Howard"/>
    <s v="Snyder"/>
    <x v="2"/>
    <s v="Teenagers"/>
    <d v="2025-02-14T00:00:00"/>
    <x v="8"/>
    <s v="PROD101"/>
    <s v="Samsung Galaxy S23"/>
    <x v="0"/>
    <x v="0"/>
    <n v="899"/>
    <s v="ORD11858"/>
    <x v="363"/>
    <s v="Delivered"/>
    <x v="1"/>
    <x v="2"/>
    <x v="3"/>
    <s v="REV21858"/>
    <x v="912"/>
  </r>
  <r>
    <s v="CUST4853"/>
    <s v="Alex"/>
    <s v="Johnston"/>
    <x v="0"/>
    <s v="Adults"/>
    <d v="2023-01-21T00:00:00"/>
    <x v="5"/>
    <s v="PROD105"/>
    <s v="Adidas Running Shoes"/>
    <x v="1"/>
    <x v="4"/>
    <n v="110"/>
    <s v="ORD11859"/>
    <x v="19"/>
    <s v="Pending"/>
    <x v="0"/>
    <x v="4"/>
    <x v="2"/>
    <s v="REV21859"/>
    <x v="913"/>
  </r>
  <r>
    <s v="CUST5010"/>
    <s v="Amanda"/>
    <s v="Miller"/>
    <x v="1"/>
    <s v="Adults"/>
    <d v="2022-11-04T00:00:00"/>
    <x v="8"/>
    <s v="PROD100"/>
    <s v="iPhone 14"/>
    <x v="0"/>
    <x v="0"/>
    <n v="999"/>
    <s v="ORD11860"/>
    <x v="900"/>
    <s v="Returned"/>
    <x v="0"/>
    <x v="4"/>
    <x v="1"/>
    <s v="REV21860"/>
    <x v="524"/>
  </r>
  <r>
    <s v="CUST1144"/>
    <s v="Rachel"/>
    <s v="Gilbert"/>
    <x v="1"/>
    <s v="Senior"/>
    <d v="2023-11-08T00:00:00"/>
    <x v="1"/>
    <s v="PROD104"/>
    <s v="Nike Air Max"/>
    <x v="1"/>
    <x v="2"/>
    <n v="120"/>
    <s v="ORD11861"/>
    <x v="417"/>
    <s v="Pending"/>
    <x v="2"/>
    <x v="1"/>
    <x v="1"/>
    <s v="REV21861"/>
    <x v="572"/>
  </r>
  <r>
    <s v="CUST1001"/>
    <s v="Gabriella"/>
    <s v="Higgins"/>
    <x v="0"/>
    <s v="Teenagers"/>
    <d v="2020-12-31T00:00:00"/>
    <x v="6"/>
    <s v="PROD105"/>
    <s v="Adidas Running Shoes"/>
    <x v="1"/>
    <x v="0"/>
    <n v="110"/>
    <s v="ORD11862"/>
    <x v="63"/>
    <s v="Pending"/>
    <x v="0"/>
    <x v="4"/>
    <x v="4"/>
    <s v="REV21862"/>
    <x v="914"/>
  </r>
  <r>
    <s v="CUST3401"/>
    <s v="Lisa"/>
    <s v="Smith"/>
    <x v="0"/>
    <s v="Adults"/>
    <d v="2023-07-13T00:00:00"/>
    <x v="5"/>
    <s v="PROD106"/>
    <s v="Instant Pot"/>
    <x v="3"/>
    <x v="2"/>
    <n v="99"/>
    <s v="ORD11863"/>
    <x v="282"/>
    <s v="Cancelled"/>
    <x v="0"/>
    <x v="3"/>
    <x v="0"/>
    <s v="REV21863"/>
    <x v="326"/>
  </r>
  <r>
    <s v="CUST4705"/>
    <s v="Kristin"/>
    <s v="Jenkins"/>
    <x v="0"/>
    <s v="Senior"/>
    <d v="2023-08-27T00:00:00"/>
    <x v="1"/>
    <s v="PROD110"/>
    <s v="Harry Potter Box Set"/>
    <x v="5"/>
    <x v="4"/>
    <n v="80"/>
    <s v="ORD11864"/>
    <x v="489"/>
    <s v="Delivered"/>
    <x v="1"/>
    <x v="2"/>
    <x v="3"/>
    <s v="REV21864"/>
    <x v="254"/>
  </r>
  <r>
    <s v="CUST3998"/>
    <s v="Joseph"/>
    <s v="Moore"/>
    <x v="0"/>
    <s v="Adults"/>
    <d v="2022-11-12T00:00:00"/>
    <x v="3"/>
    <s v="PROD101"/>
    <s v="Samsung Galaxy S23"/>
    <x v="0"/>
    <x v="0"/>
    <n v="899"/>
    <s v="ORD11865"/>
    <x v="253"/>
    <s v="Cancelled"/>
    <x v="2"/>
    <x v="0"/>
    <x v="0"/>
    <s v="REV21865"/>
    <x v="266"/>
  </r>
  <r>
    <s v="CUST2678"/>
    <s v="Lauren"/>
    <s v="Price"/>
    <x v="1"/>
    <s v="Adults"/>
    <d v="2022-11-16T00:00:00"/>
    <x v="6"/>
    <s v="PROD108"/>
    <s v="Fitbit Versa 3"/>
    <x v="0"/>
    <x v="2"/>
    <n v="229"/>
    <s v="ORD11866"/>
    <x v="266"/>
    <s v="Delivered"/>
    <x v="1"/>
    <x v="3"/>
    <x v="2"/>
    <s v="REV21866"/>
    <x v="915"/>
  </r>
  <r>
    <s v="CUST3218"/>
    <s v="Ethan"/>
    <s v="Perez"/>
    <x v="1"/>
    <s v="Teenagers"/>
    <d v="2020-10-14T00:00:00"/>
    <x v="4"/>
    <s v="PROD111"/>
    <s v="Lego Star Wars Set"/>
    <x v="2"/>
    <x v="2"/>
    <n v="59"/>
    <s v="ORD11867"/>
    <x v="403"/>
    <s v="Pending"/>
    <x v="0"/>
    <x v="3"/>
    <x v="1"/>
    <s v="REV21867"/>
    <x v="404"/>
  </r>
  <r>
    <s v="CUST3863"/>
    <s v="Jason"/>
    <s v="Smith"/>
    <x v="1"/>
    <s v="Teenagers"/>
    <d v="2025-03-07T00:00:00"/>
    <x v="1"/>
    <s v="PROD114"/>
    <s v="Yoga Mat"/>
    <x v="4"/>
    <x v="1"/>
    <n v="25"/>
    <s v="ORD11868"/>
    <x v="765"/>
    <s v="Delivered"/>
    <x v="2"/>
    <x v="4"/>
    <x v="3"/>
    <s v="REV21868"/>
    <x v="240"/>
  </r>
  <r>
    <s v="CUST2100"/>
    <s v="Donna"/>
    <s v="Saunders"/>
    <x v="1"/>
    <s v="Teenagers"/>
    <d v="2024-01-26T00:00:00"/>
    <x v="8"/>
    <s v="PROD103"/>
    <s v="Levi's Jeans"/>
    <x v="1"/>
    <x v="1"/>
    <n v="59"/>
    <s v="ORD11869"/>
    <x v="901"/>
    <s v="Returned"/>
    <x v="1"/>
    <x v="3"/>
    <x v="0"/>
    <s v="REV21869"/>
    <x v="26"/>
  </r>
  <r>
    <s v="CUST5347"/>
    <s v="Judy"/>
    <s v="Fletcher"/>
    <x v="0"/>
    <s v="Adults"/>
    <d v="2024-07-11T00:00:00"/>
    <x v="2"/>
    <s v="PROD108"/>
    <s v="Fitbit Versa 3"/>
    <x v="0"/>
    <x v="3"/>
    <n v="229"/>
    <s v="ORD11870"/>
    <x v="158"/>
    <s v="Returned"/>
    <x v="1"/>
    <x v="1"/>
    <x v="4"/>
    <s v="REV21870"/>
    <x v="635"/>
  </r>
  <r>
    <s v="CUST1510"/>
    <s v="Christina"/>
    <s v="Guzman"/>
    <x v="2"/>
    <s v="Senior"/>
    <d v="2024-11-12T00:00:00"/>
    <x v="9"/>
    <s v="PROD107"/>
    <s v="Dyson Vacuum"/>
    <x v="3"/>
    <x v="0"/>
    <n v="399"/>
    <s v="ORD11871"/>
    <x v="510"/>
    <s v="Pending"/>
    <x v="1"/>
    <x v="3"/>
    <x v="2"/>
    <s v="REV21871"/>
    <x v="164"/>
  </r>
  <r>
    <s v="CUST4516"/>
    <s v="Vanessa"/>
    <s v="Yang"/>
    <x v="2"/>
    <s v="Senior"/>
    <d v="2024-07-19T00:00:00"/>
    <x v="1"/>
    <s v="PROD100"/>
    <s v="iPhone 14"/>
    <x v="0"/>
    <x v="1"/>
    <n v="999"/>
    <s v="ORD11872"/>
    <x v="106"/>
    <s v="Cancelled"/>
    <x v="0"/>
    <x v="0"/>
    <x v="2"/>
    <s v="REV21872"/>
    <x v="916"/>
  </r>
  <r>
    <s v="CUST2296"/>
    <s v="Amanda"/>
    <s v="Williams"/>
    <x v="1"/>
    <s v="Teenagers"/>
    <d v="2025-08-23T00:00:00"/>
    <x v="1"/>
    <s v="PROD101"/>
    <s v="Samsung Galaxy S23"/>
    <x v="0"/>
    <x v="1"/>
    <n v="899"/>
    <s v="ORD11873"/>
    <x v="902"/>
    <s v="Shipped"/>
    <x v="1"/>
    <x v="1"/>
    <x v="1"/>
    <s v="REV21873"/>
    <x v="887"/>
  </r>
  <r>
    <s v="CUST1517"/>
    <s v="Alan"/>
    <s v="Brennan"/>
    <x v="1"/>
    <s v="Senior"/>
    <d v="2025-06-15T00:00:00"/>
    <x v="9"/>
    <s v="PROD108"/>
    <s v="Fitbit Versa 3"/>
    <x v="0"/>
    <x v="1"/>
    <n v="229"/>
    <s v="ORD11874"/>
    <x v="394"/>
    <s v="Delivered"/>
    <x v="0"/>
    <x v="1"/>
    <x v="0"/>
    <s v="REV21874"/>
    <x v="192"/>
  </r>
  <r>
    <s v="CUST3082"/>
    <s v="Courtney"/>
    <s v="Washington"/>
    <x v="1"/>
    <s v="Senior"/>
    <d v="2025-01-20T00:00:00"/>
    <x v="5"/>
    <s v="PROD104"/>
    <s v="Nike Air Max"/>
    <x v="1"/>
    <x v="0"/>
    <n v="120"/>
    <s v="ORD11875"/>
    <x v="903"/>
    <s v="Returned"/>
    <x v="0"/>
    <x v="4"/>
    <x v="3"/>
    <s v="REV21875"/>
    <x v="139"/>
  </r>
  <r>
    <s v="CUST4503"/>
    <s v="Jesse"/>
    <s v="Conrad"/>
    <x v="2"/>
    <s v="Senior"/>
    <d v="2024-07-16T00:00:00"/>
    <x v="6"/>
    <s v="PROD102"/>
    <s v="Sony Headphones"/>
    <x v="0"/>
    <x v="3"/>
    <n v="199"/>
    <s v="ORD11876"/>
    <x v="331"/>
    <s v="Returned"/>
    <x v="1"/>
    <x v="1"/>
    <x v="2"/>
    <s v="REV21876"/>
    <x v="917"/>
  </r>
  <r>
    <s v="CUST1821"/>
    <s v="Dylan"/>
    <s v="Miller"/>
    <x v="2"/>
    <s v="Adults"/>
    <d v="2021-11-18T00:00:00"/>
    <x v="4"/>
    <s v="PROD108"/>
    <s v="Fitbit Versa 3"/>
    <x v="0"/>
    <x v="3"/>
    <n v="229"/>
    <s v="ORD11877"/>
    <x v="690"/>
    <s v="Shipped"/>
    <x v="2"/>
    <x v="1"/>
    <x v="3"/>
    <s v="REV21877"/>
    <x v="582"/>
  </r>
  <r>
    <s v="CUST1733"/>
    <s v="Marcus"/>
    <s v="Eaton"/>
    <x v="2"/>
    <s v="Teenagers"/>
    <d v="2021-10-08T00:00:00"/>
    <x v="1"/>
    <s v="PROD108"/>
    <s v="Fitbit Versa 3"/>
    <x v="0"/>
    <x v="2"/>
    <n v="229"/>
    <s v="ORD11878"/>
    <x v="486"/>
    <s v="Pending"/>
    <x v="0"/>
    <x v="2"/>
    <x v="2"/>
    <s v="REV21878"/>
    <x v="635"/>
  </r>
  <r>
    <s v="CUST1070"/>
    <s v="Sierra"/>
    <s v="Francis"/>
    <x v="0"/>
    <s v="Adults"/>
    <d v="2024-10-24T00:00:00"/>
    <x v="1"/>
    <s v="PROD100"/>
    <s v="iPhone 14"/>
    <x v="0"/>
    <x v="3"/>
    <n v="999"/>
    <s v="ORD11879"/>
    <x v="234"/>
    <s v="Delivered"/>
    <x v="1"/>
    <x v="2"/>
    <x v="0"/>
    <s v="REV21879"/>
    <x v="47"/>
  </r>
  <r>
    <s v="CUST2842"/>
    <s v="Joshua"/>
    <s v="Jackson"/>
    <x v="2"/>
    <s v="Senior"/>
    <d v="2023-12-21T00:00:00"/>
    <x v="4"/>
    <s v="PROD111"/>
    <s v="Lego Star Wars Set"/>
    <x v="2"/>
    <x v="0"/>
    <n v="59"/>
    <s v="ORD11880"/>
    <x v="832"/>
    <s v="Pending"/>
    <x v="0"/>
    <x v="4"/>
    <x v="2"/>
    <s v="REV21880"/>
    <x v="640"/>
  </r>
  <r>
    <s v="CUST5074"/>
    <s v="Victoria"/>
    <s v="Lewis"/>
    <x v="2"/>
    <s v="Teenagers"/>
    <d v="2024-03-01T00:00:00"/>
    <x v="2"/>
    <s v="PROD112"/>
    <s v="Barbie Dreamhouse"/>
    <x v="2"/>
    <x v="1"/>
    <n v="199"/>
    <s v="ORD11881"/>
    <x v="904"/>
    <s v="Delivered"/>
    <x v="0"/>
    <x v="2"/>
    <x v="3"/>
    <s v="REV21881"/>
    <x v="918"/>
  </r>
  <r>
    <s v="CUST1026"/>
    <s v="Briana"/>
    <s v="Lopez"/>
    <x v="1"/>
    <s v="Teenagers"/>
    <d v="2021-10-11T00:00:00"/>
    <x v="1"/>
    <s v="PROD107"/>
    <s v="Dyson Vacuum"/>
    <x v="3"/>
    <x v="2"/>
    <n v="399"/>
    <s v="ORD11882"/>
    <x v="753"/>
    <s v="Pending"/>
    <x v="1"/>
    <x v="0"/>
    <x v="2"/>
    <s v="REV21882"/>
    <x v="268"/>
  </r>
  <r>
    <s v="CUST4317"/>
    <s v="Leslie"/>
    <s v="Frederick"/>
    <x v="2"/>
    <s v="Senior"/>
    <d v="2020-12-30T00:00:00"/>
    <x v="4"/>
    <s v="PROD105"/>
    <s v="Adidas Running Shoes"/>
    <x v="1"/>
    <x v="3"/>
    <n v="110"/>
    <s v="ORD11883"/>
    <x v="395"/>
    <s v="Delivered"/>
    <x v="2"/>
    <x v="1"/>
    <x v="0"/>
    <s v="REV21883"/>
    <x v="689"/>
  </r>
  <r>
    <s v="CUST3739"/>
    <s v="Brandon"/>
    <s v="Lopez"/>
    <x v="2"/>
    <s v="Senior"/>
    <d v="2023-03-31T00:00:00"/>
    <x v="8"/>
    <s v="PROD102"/>
    <s v="Sony Headphones"/>
    <x v="0"/>
    <x v="1"/>
    <n v="199"/>
    <s v="ORD11884"/>
    <x v="513"/>
    <s v="Cancelled"/>
    <x v="2"/>
    <x v="2"/>
    <x v="2"/>
    <s v="REV21884"/>
    <x v="725"/>
  </r>
  <r>
    <s v="CUST2787"/>
    <s v="Jason"/>
    <s v="Howard"/>
    <x v="2"/>
    <s v="Adults"/>
    <d v="2021-12-21T00:00:00"/>
    <x v="5"/>
    <s v="PROD107"/>
    <s v="Dyson Vacuum"/>
    <x v="3"/>
    <x v="4"/>
    <n v="399"/>
    <s v="ORD11885"/>
    <x v="173"/>
    <s v="Returned"/>
    <x v="0"/>
    <x v="2"/>
    <x v="3"/>
    <s v="REV21885"/>
    <x v="130"/>
  </r>
  <r>
    <s v="CUST4327"/>
    <s v="Michael"/>
    <s v="Moore"/>
    <x v="1"/>
    <s v="Teenagers"/>
    <d v="2024-08-19T00:00:00"/>
    <x v="5"/>
    <s v="PROD106"/>
    <s v="Instant Pot"/>
    <x v="3"/>
    <x v="1"/>
    <n v="99"/>
    <s v="ORD11886"/>
    <x v="737"/>
    <s v="Returned"/>
    <x v="0"/>
    <x v="1"/>
    <x v="2"/>
    <s v="REV21886"/>
    <x v="919"/>
  </r>
  <r>
    <s v="CUST2526"/>
    <s v="April"/>
    <s v="Davis"/>
    <x v="2"/>
    <s v="Adults"/>
    <d v="2021-06-01T00:00:00"/>
    <x v="3"/>
    <s v="PROD112"/>
    <s v="Barbie Dreamhouse"/>
    <x v="2"/>
    <x v="4"/>
    <n v="199"/>
    <s v="ORD11887"/>
    <x v="905"/>
    <s v="Pending"/>
    <x v="2"/>
    <x v="3"/>
    <x v="3"/>
    <s v="REV21887"/>
    <x v="366"/>
  </r>
  <r>
    <s v="CUST3926"/>
    <s v="Elizabeth"/>
    <s v="Russo"/>
    <x v="1"/>
    <s v="Teenagers"/>
    <d v="2024-02-13T00:00:00"/>
    <x v="3"/>
    <s v="PROD101"/>
    <s v="Samsung Galaxy S23"/>
    <x v="0"/>
    <x v="1"/>
    <n v="899"/>
    <s v="ORD11888"/>
    <x v="380"/>
    <s v="Delivered"/>
    <x v="0"/>
    <x v="2"/>
    <x v="2"/>
    <s v="REV21888"/>
    <x v="508"/>
  </r>
  <r>
    <s v="CUST2454"/>
    <s v="John"/>
    <s v="Nguyen"/>
    <x v="2"/>
    <s v="Senior"/>
    <d v="2024-04-09T00:00:00"/>
    <x v="9"/>
    <s v="PROD102"/>
    <s v="Sony Headphones"/>
    <x v="0"/>
    <x v="3"/>
    <n v="199"/>
    <s v="ORD11889"/>
    <x v="55"/>
    <s v="Pending"/>
    <x v="2"/>
    <x v="1"/>
    <x v="2"/>
    <s v="REV21889"/>
    <x v="720"/>
  </r>
  <r>
    <s v="CUST1690"/>
    <s v="Bonnie"/>
    <s v="Valencia"/>
    <x v="0"/>
    <s v="Senior"/>
    <d v="2023-02-09T00:00:00"/>
    <x v="9"/>
    <s v="PROD108"/>
    <s v="Fitbit Versa 3"/>
    <x v="0"/>
    <x v="3"/>
    <n v="229"/>
    <s v="ORD11890"/>
    <x v="362"/>
    <s v="Delivered"/>
    <x v="2"/>
    <x v="4"/>
    <x v="1"/>
    <s v="REV21890"/>
    <x v="309"/>
  </r>
  <r>
    <s v="CUST5854"/>
    <s v="Eric"/>
    <s v="Sims"/>
    <x v="0"/>
    <s v="Adults"/>
    <d v="2024-04-25T00:00:00"/>
    <x v="6"/>
    <s v="PROD105"/>
    <s v="Adidas Running Shoes"/>
    <x v="1"/>
    <x v="4"/>
    <n v="110"/>
    <s v="ORD11891"/>
    <x v="906"/>
    <s v="Cancelled"/>
    <x v="1"/>
    <x v="4"/>
    <x v="4"/>
    <s v="REV21891"/>
    <x v="452"/>
  </r>
  <r>
    <s v="CUST5706"/>
    <s v="Kelly"/>
    <s v="Crane"/>
    <x v="0"/>
    <s v="Adults"/>
    <d v="2024-09-10T00:00:00"/>
    <x v="7"/>
    <s v="PROD109"/>
    <s v="Kindle Paperwhite"/>
    <x v="5"/>
    <x v="1"/>
    <n v="129"/>
    <s v="ORD11892"/>
    <x v="46"/>
    <s v="Pending"/>
    <x v="2"/>
    <x v="3"/>
    <x v="1"/>
    <s v="REV21892"/>
    <x v="55"/>
  </r>
  <r>
    <s v="CUST4886"/>
    <s v="Kyle"/>
    <s v="Murphy"/>
    <x v="1"/>
    <s v="Teenagers"/>
    <d v="2023-11-30T00:00:00"/>
    <x v="6"/>
    <s v="PROD107"/>
    <s v="Dyson Vacuum"/>
    <x v="3"/>
    <x v="4"/>
    <n v="399"/>
    <s v="ORD11893"/>
    <x v="435"/>
    <s v="Pending"/>
    <x v="2"/>
    <x v="3"/>
    <x v="3"/>
    <s v="REV21893"/>
    <x v="370"/>
  </r>
  <r>
    <s v="CUST2939"/>
    <s v="Christine"/>
    <s v="Rich"/>
    <x v="1"/>
    <s v="Teenagers"/>
    <d v="2024-03-17T00:00:00"/>
    <x v="9"/>
    <s v="PROD112"/>
    <s v="Barbie Dreamhouse"/>
    <x v="2"/>
    <x v="1"/>
    <n v="199"/>
    <s v="ORD11894"/>
    <x v="575"/>
    <s v="Cancelled"/>
    <x v="2"/>
    <x v="1"/>
    <x v="2"/>
    <s v="REV21894"/>
    <x v="870"/>
  </r>
  <r>
    <s v="CUST4204"/>
    <s v="Leah"/>
    <s v="Butler"/>
    <x v="0"/>
    <s v="Senior"/>
    <d v="2022-10-04T00:00:00"/>
    <x v="6"/>
    <s v="PROD102"/>
    <s v="Sony Headphones"/>
    <x v="0"/>
    <x v="1"/>
    <n v="199"/>
    <s v="ORD11895"/>
    <x v="100"/>
    <s v="Shipped"/>
    <x v="1"/>
    <x v="1"/>
    <x v="0"/>
    <s v="REV21895"/>
    <x v="887"/>
  </r>
  <r>
    <s v="CUST2695"/>
    <s v="Michael"/>
    <s v="Mendoza"/>
    <x v="1"/>
    <s v="Senior"/>
    <d v="2022-12-06T00:00:00"/>
    <x v="2"/>
    <s v="PROD102"/>
    <s v="Sony Headphones"/>
    <x v="0"/>
    <x v="3"/>
    <n v="199"/>
    <s v="ORD11896"/>
    <x v="717"/>
    <s v="Delivered"/>
    <x v="2"/>
    <x v="2"/>
    <x v="2"/>
    <s v="REV21896"/>
    <x v="283"/>
  </r>
  <r>
    <s v="CUST3456"/>
    <s v="Richard"/>
    <s v="Lee"/>
    <x v="1"/>
    <s v="Teenagers"/>
    <d v="2023-09-13T00:00:00"/>
    <x v="6"/>
    <s v="PROD109"/>
    <s v="Kindle Paperwhite"/>
    <x v="5"/>
    <x v="0"/>
    <n v="129"/>
    <s v="ORD11897"/>
    <x v="3"/>
    <s v="Cancelled"/>
    <x v="0"/>
    <x v="3"/>
    <x v="3"/>
    <s v="REV21897"/>
    <x v="159"/>
  </r>
  <r>
    <s v="CUST4329"/>
    <s v="Nicole"/>
    <s v="Nunez"/>
    <x v="1"/>
    <s v="Senior"/>
    <d v="2021-08-26T00:00:00"/>
    <x v="7"/>
    <s v="PROD103"/>
    <s v="Levi's Jeans"/>
    <x v="1"/>
    <x v="2"/>
    <n v="59"/>
    <s v="ORD11898"/>
    <x v="451"/>
    <s v="Pending"/>
    <x v="2"/>
    <x v="3"/>
    <x v="2"/>
    <s v="REV21898"/>
    <x v="920"/>
  </r>
  <r>
    <s v="CUST5005"/>
    <s v="Danielle"/>
    <s v="Fletcher"/>
    <x v="0"/>
    <s v="Adults"/>
    <d v="2021-04-11T00:00:00"/>
    <x v="3"/>
    <s v="PROD102"/>
    <s v="Sony Headphones"/>
    <x v="0"/>
    <x v="2"/>
    <n v="199"/>
    <s v="ORD11899"/>
    <x v="340"/>
    <s v="Returned"/>
    <x v="2"/>
    <x v="2"/>
    <x v="0"/>
    <s v="REV21899"/>
    <x v="666"/>
  </r>
  <r>
    <s v="CUST4464"/>
    <s v="David"/>
    <s v="Hill"/>
    <x v="2"/>
    <s v="Teenagers"/>
    <d v="2021-11-18T00:00:00"/>
    <x v="8"/>
    <s v="PROD100"/>
    <s v="iPhone 14"/>
    <x v="0"/>
    <x v="4"/>
    <n v="999"/>
    <s v="ORD11900"/>
    <x v="181"/>
    <s v="Shipped"/>
    <x v="2"/>
    <x v="2"/>
    <x v="3"/>
    <s v="REV21900"/>
    <x v="178"/>
  </r>
  <r>
    <s v="CUST3760"/>
    <s v="Theresa"/>
    <s v="Sherman"/>
    <x v="2"/>
    <s v="Adults"/>
    <d v="2022-09-22T00:00:00"/>
    <x v="9"/>
    <s v="PROD107"/>
    <s v="Dyson Vacuum"/>
    <x v="3"/>
    <x v="1"/>
    <n v="399"/>
    <s v="ORD11901"/>
    <x v="367"/>
    <s v="Cancelled"/>
    <x v="1"/>
    <x v="0"/>
    <x v="4"/>
    <s v="REV21901"/>
    <x v="382"/>
  </r>
  <r>
    <s v="CUST2989"/>
    <s v="Alexander"/>
    <s v="Espinoza"/>
    <x v="1"/>
    <s v="Teenagers"/>
    <d v="2022-02-06T00:00:00"/>
    <x v="6"/>
    <s v="PROD112"/>
    <s v="Barbie Dreamhouse"/>
    <x v="2"/>
    <x v="1"/>
    <n v="199"/>
    <s v="ORD11902"/>
    <x v="907"/>
    <s v="Pending"/>
    <x v="0"/>
    <x v="1"/>
    <x v="0"/>
    <s v="REV21902"/>
    <x v="691"/>
  </r>
  <r>
    <s v="CUST3577"/>
    <s v="Taylor"/>
    <s v="Bowman"/>
    <x v="2"/>
    <s v="Adults"/>
    <d v="2022-04-25T00:00:00"/>
    <x v="5"/>
    <s v="PROD107"/>
    <s v="Dyson Vacuum"/>
    <x v="3"/>
    <x v="2"/>
    <n v="399"/>
    <s v="ORD11903"/>
    <x v="751"/>
    <s v="Returned"/>
    <x v="1"/>
    <x v="1"/>
    <x v="2"/>
    <s v="REV21903"/>
    <x v="866"/>
  </r>
  <r>
    <s v="CUST4008"/>
    <s v="Antonio"/>
    <s v="Thompson"/>
    <x v="0"/>
    <s v="Senior"/>
    <d v="2024-09-10T00:00:00"/>
    <x v="0"/>
    <s v="PROD100"/>
    <s v="iPhone 14"/>
    <x v="0"/>
    <x v="1"/>
    <n v="999"/>
    <s v="ORD11904"/>
    <x v="30"/>
    <s v="Shipped"/>
    <x v="2"/>
    <x v="4"/>
    <x v="3"/>
    <s v="REV21904"/>
    <x v="716"/>
  </r>
  <r>
    <s v="CUST3855"/>
    <s v="Theresa"/>
    <s v="Villa"/>
    <x v="1"/>
    <s v="Teenagers"/>
    <d v="2025-08-03T00:00:00"/>
    <x v="4"/>
    <s v="PROD100"/>
    <s v="iPhone 14"/>
    <x v="0"/>
    <x v="1"/>
    <n v="999"/>
    <s v="ORD11905"/>
    <x v="324"/>
    <s v="Delivered"/>
    <x v="0"/>
    <x v="3"/>
    <x v="4"/>
    <s v="REV21905"/>
    <x v="41"/>
  </r>
  <r>
    <s v="CUST3126"/>
    <s v="Travis"/>
    <s v="Davis"/>
    <x v="0"/>
    <s v="Teenagers"/>
    <d v="2022-11-03T00:00:00"/>
    <x v="4"/>
    <s v="PROD105"/>
    <s v="Adidas Running Shoes"/>
    <x v="1"/>
    <x v="3"/>
    <n v="110"/>
    <s v="ORD11906"/>
    <x v="908"/>
    <s v="Delivered"/>
    <x v="1"/>
    <x v="4"/>
    <x v="4"/>
    <s v="REV21906"/>
    <x v="518"/>
  </r>
  <r>
    <s v="CUST5406"/>
    <s v="Diane"/>
    <s v="Hobbs"/>
    <x v="1"/>
    <s v="Teenagers"/>
    <d v="2025-01-23T00:00:00"/>
    <x v="9"/>
    <s v="PROD101"/>
    <s v="Samsung Galaxy S23"/>
    <x v="0"/>
    <x v="3"/>
    <n v="899"/>
    <s v="ORD11907"/>
    <x v="251"/>
    <s v="Returned"/>
    <x v="2"/>
    <x v="3"/>
    <x v="0"/>
    <s v="REV21907"/>
    <x v="915"/>
  </r>
  <r>
    <s v="CUST1671"/>
    <s v="Chelsea"/>
    <s v="Neal"/>
    <x v="2"/>
    <s v="Teenagers"/>
    <d v="2021-06-23T00:00:00"/>
    <x v="7"/>
    <s v="PROD112"/>
    <s v="Barbie Dreamhouse"/>
    <x v="2"/>
    <x v="2"/>
    <n v="199"/>
    <s v="ORD11908"/>
    <x v="266"/>
    <s v="Delivered"/>
    <x v="0"/>
    <x v="2"/>
    <x v="3"/>
    <s v="REV21908"/>
    <x v="317"/>
  </r>
  <r>
    <s v="CUST4581"/>
    <s v="Isabel"/>
    <s v="Smith"/>
    <x v="1"/>
    <s v="Teenagers"/>
    <d v="2023-12-02T00:00:00"/>
    <x v="3"/>
    <s v="PROD113"/>
    <s v="Wilson Tennis Racket"/>
    <x v="4"/>
    <x v="0"/>
    <n v="149"/>
    <s v="ORD11909"/>
    <x v="909"/>
    <s v="Returned"/>
    <x v="1"/>
    <x v="2"/>
    <x v="3"/>
    <s v="REV21909"/>
    <x v="373"/>
  </r>
  <r>
    <s v="CUST3669"/>
    <s v="Jose"/>
    <s v="Perez"/>
    <x v="0"/>
    <s v="Adults"/>
    <d v="2021-05-11T00:00:00"/>
    <x v="1"/>
    <s v="PROD101"/>
    <s v="Samsung Galaxy S23"/>
    <x v="0"/>
    <x v="1"/>
    <n v="899"/>
    <s v="ORD11910"/>
    <x v="126"/>
    <s v="Delivered"/>
    <x v="0"/>
    <x v="2"/>
    <x v="0"/>
    <s v="REV21910"/>
    <x v="252"/>
  </r>
  <r>
    <s v="CUST5918"/>
    <s v="James"/>
    <s v="Walls"/>
    <x v="2"/>
    <s v="Teenagers"/>
    <d v="2021-11-08T00:00:00"/>
    <x v="8"/>
    <s v="PROD107"/>
    <s v="Dyson Vacuum"/>
    <x v="3"/>
    <x v="4"/>
    <n v="399"/>
    <s v="ORD11911"/>
    <x v="352"/>
    <s v="Pending"/>
    <x v="2"/>
    <x v="0"/>
    <x v="3"/>
    <s v="REV21911"/>
    <x v="839"/>
  </r>
  <r>
    <s v="CUST2182"/>
    <s v="Maria"/>
    <s v="Evans"/>
    <x v="0"/>
    <s v="Senior"/>
    <d v="2024-04-16T00:00:00"/>
    <x v="8"/>
    <s v="PROD114"/>
    <s v="Yoga Mat"/>
    <x v="4"/>
    <x v="0"/>
    <n v="25"/>
    <s v="ORD11912"/>
    <x v="51"/>
    <s v="Cancelled"/>
    <x v="2"/>
    <x v="4"/>
    <x v="1"/>
    <s v="REV21912"/>
    <x v="760"/>
  </r>
  <r>
    <s v="CUST5850"/>
    <s v="Amanda"/>
    <s v="Waller"/>
    <x v="2"/>
    <s v="Adults"/>
    <d v="2024-02-21T00:00:00"/>
    <x v="6"/>
    <s v="PROD102"/>
    <s v="Sony Headphones"/>
    <x v="0"/>
    <x v="1"/>
    <n v="199"/>
    <s v="ORD11913"/>
    <x v="104"/>
    <s v="Pending"/>
    <x v="1"/>
    <x v="4"/>
    <x v="2"/>
    <s v="REV21913"/>
    <x v="339"/>
  </r>
  <r>
    <s v="CUST3105"/>
    <s v="Sarah"/>
    <s v="Allen"/>
    <x v="2"/>
    <s v="Teenagers"/>
    <d v="2021-02-08T00:00:00"/>
    <x v="0"/>
    <s v="PROD102"/>
    <s v="Sony Headphones"/>
    <x v="0"/>
    <x v="1"/>
    <n v="199"/>
    <s v="ORD11914"/>
    <x v="146"/>
    <s v="Returned"/>
    <x v="2"/>
    <x v="3"/>
    <x v="4"/>
    <s v="REV21914"/>
    <x v="921"/>
  </r>
  <r>
    <s v="CUST2080"/>
    <s v="Bobby"/>
    <s v="Carr"/>
    <x v="0"/>
    <s v="Adults"/>
    <d v="2024-02-28T00:00:00"/>
    <x v="1"/>
    <s v="PROD113"/>
    <s v="Wilson Tennis Racket"/>
    <x v="4"/>
    <x v="1"/>
    <n v="149"/>
    <s v="ORD11915"/>
    <x v="637"/>
    <s v="Cancelled"/>
    <x v="1"/>
    <x v="3"/>
    <x v="4"/>
    <s v="REV21915"/>
    <x v="828"/>
  </r>
  <r>
    <s v="CUST2192"/>
    <s v="Gary"/>
    <s v="Ramirez"/>
    <x v="2"/>
    <s v="Teenagers"/>
    <d v="2023-01-20T00:00:00"/>
    <x v="2"/>
    <s v="PROD105"/>
    <s v="Adidas Running Shoes"/>
    <x v="1"/>
    <x v="2"/>
    <n v="110"/>
    <s v="ORD11916"/>
    <x v="658"/>
    <s v="Pending"/>
    <x v="0"/>
    <x v="4"/>
    <x v="2"/>
    <s v="REV21916"/>
    <x v="123"/>
  </r>
  <r>
    <s v="CUST3794"/>
    <s v="Richard"/>
    <s v="Green"/>
    <x v="0"/>
    <s v="Senior"/>
    <d v="2022-10-27T00:00:00"/>
    <x v="8"/>
    <s v="PROD113"/>
    <s v="Wilson Tennis Racket"/>
    <x v="4"/>
    <x v="0"/>
    <n v="149"/>
    <s v="ORD11917"/>
    <x v="137"/>
    <s v="Pending"/>
    <x v="2"/>
    <x v="2"/>
    <x v="0"/>
    <s v="REV21917"/>
    <x v="548"/>
  </r>
  <r>
    <s v="CUST5265"/>
    <s v="Timothy"/>
    <s v="Robertson"/>
    <x v="2"/>
    <s v="Teenagers"/>
    <d v="2023-12-14T00:00:00"/>
    <x v="5"/>
    <s v="PROD105"/>
    <s v="Adidas Running Shoes"/>
    <x v="1"/>
    <x v="3"/>
    <n v="110"/>
    <s v="ORD11918"/>
    <x v="678"/>
    <s v="Cancelled"/>
    <x v="0"/>
    <x v="0"/>
    <x v="2"/>
    <s v="REV21918"/>
    <x v="715"/>
  </r>
  <r>
    <s v="CUST4394"/>
    <s v="Debbie"/>
    <s v="Gutierrez"/>
    <x v="2"/>
    <s v="Teenagers"/>
    <d v="2021-04-10T00:00:00"/>
    <x v="4"/>
    <s v="PROD106"/>
    <s v="Instant Pot"/>
    <x v="3"/>
    <x v="4"/>
    <n v="99"/>
    <s v="ORD11919"/>
    <x v="471"/>
    <s v="Cancelled"/>
    <x v="0"/>
    <x v="3"/>
    <x v="2"/>
    <s v="REV21919"/>
    <x v="278"/>
  </r>
  <r>
    <s v="CUST2457"/>
    <s v="Michelle"/>
    <s v="Morgan"/>
    <x v="1"/>
    <s v="Adults"/>
    <d v="2021-02-09T00:00:00"/>
    <x v="6"/>
    <s v="PROD110"/>
    <s v="Harry Potter Box Set"/>
    <x v="5"/>
    <x v="1"/>
    <n v="80"/>
    <s v="ORD11920"/>
    <x v="784"/>
    <s v="Delivered"/>
    <x v="1"/>
    <x v="1"/>
    <x v="2"/>
    <s v="REV21920"/>
    <x v="922"/>
  </r>
  <r>
    <s v="CUST4004"/>
    <s v="Paul"/>
    <s v="Wang"/>
    <x v="1"/>
    <s v="Senior"/>
    <d v="2020-12-24T00:00:00"/>
    <x v="5"/>
    <s v="PROD100"/>
    <s v="iPhone 14"/>
    <x v="0"/>
    <x v="4"/>
    <n v="999"/>
    <s v="ORD11921"/>
    <x v="869"/>
    <s v="Cancelled"/>
    <x v="2"/>
    <x v="0"/>
    <x v="0"/>
    <s v="REV21921"/>
    <x v="527"/>
  </r>
  <r>
    <s v="CUST5869"/>
    <s v="Christopher"/>
    <s v="Burton"/>
    <x v="1"/>
    <s v="Senior"/>
    <d v="2022-06-24T00:00:00"/>
    <x v="5"/>
    <s v="PROD102"/>
    <s v="Sony Headphones"/>
    <x v="0"/>
    <x v="1"/>
    <n v="199"/>
    <s v="ORD11922"/>
    <x v="532"/>
    <s v="Pending"/>
    <x v="1"/>
    <x v="1"/>
    <x v="1"/>
    <s v="REV21922"/>
    <x v="738"/>
  </r>
  <r>
    <s v="CUST3528"/>
    <s v="Gabriel"/>
    <s v="Warren"/>
    <x v="1"/>
    <s v="Teenagers"/>
    <d v="2024-07-30T00:00:00"/>
    <x v="9"/>
    <s v="PROD104"/>
    <s v="Nike Air Max"/>
    <x v="1"/>
    <x v="2"/>
    <n v="120"/>
    <s v="ORD11923"/>
    <x v="910"/>
    <s v="Cancelled"/>
    <x v="1"/>
    <x v="3"/>
    <x v="3"/>
    <s v="REV21923"/>
    <x v="6"/>
  </r>
  <r>
    <s v="CUST2292"/>
    <s v="John"/>
    <s v="Jimenez"/>
    <x v="0"/>
    <s v="Adults"/>
    <d v="2022-08-20T00:00:00"/>
    <x v="7"/>
    <s v="PROD101"/>
    <s v="Samsung Galaxy S23"/>
    <x v="0"/>
    <x v="3"/>
    <n v="899"/>
    <s v="ORD11924"/>
    <x v="903"/>
    <s v="Shipped"/>
    <x v="2"/>
    <x v="2"/>
    <x v="1"/>
    <s v="REV21924"/>
    <x v="204"/>
  </r>
  <r>
    <s v="CUST5035"/>
    <s v="Mary"/>
    <s v="Ali"/>
    <x v="0"/>
    <s v="Teenagers"/>
    <d v="2024-03-13T00:00:00"/>
    <x v="8"/>
    <s v="PROD109"/>
    <s v="Kindle Paperwhite"/>
    <x v="5"/>
    <x v="3"/>
    <n v="129"/>
    <s v="ORD11925"/>
    <x v="393"/>
    <s v="Pending"/>
    <x v="1"/>
    <x v="4"/>
    <x v="0"/>
    <s v="REV21925"/>
    <x v="141"/>
  </r>
  <r>
    <s v="CUST1164"/>
    <s v="Karen"/>
    <s v="Price"/>
    <x v="0"/>
    <s v="Senior"/>
    <d v="2022-05-12T00:00:00"/>
    <x v="0"/>
    <s v="PROD106"/>
    <s v="Instant Pot"/>
    <x v="3"/>
    <x v="2"/>
    <n v="99"/>
    <s v="ORD11926"/>
    <x v="100"/>
    <s v="Returned"/>
    <x v="2"/>
    <x v="4"/>
    <x v="0"/>
    <s v="REV21926"/>
    <x v="323"/>
  </r>
  <r>
    <s v="CUST3673"/>
    <s v="Allison"/>
    <s v="Chapman"/>
    <x v="0"/>
    <s v="Senior"/>
    <d v="2024-08-25T00:00:00"/>
    <x v="2"/>
    <s v="PROD114"/>
    <s v="Yoga Mat"/>
    <x v="4"/>
    <x v="4"/>
    <n v="25"/>
    <s v="ORD11927"/>
    <x v="911"/>
    <s v="Delivered"/>
    <x v="1"/>
    <x v="3"/>
    <x v="3"/>
    <s v="REV21927"/>
    <x v="225"/>
  </r>
  <r>
    <s v="CUST4855"/>
    <s v="Tara"/>
    <s v="Butler"/>
    <x v="0"/>
    <s v="Adults"/>
    <d v="2021-05-01T00:00:00"/>
    <x v="3"/>
    <s v="PROD108"/>
    <s v="Fitbit Versa 3"/>
    <x v="0"/>
    <x v="4"/>
    <n v="229"/>
    <s v="ORD11928"/>
    <x v="912"/>
    <s v="Delivered"/>
    <x v="1"/>
    <x v="1"/>
    <x v="3"/>
    <s v="REV21928"/>
    <x v="288"/>
  </r>
  <r>
    <s v="CUST2213"/>
    <s v="Lisa"/>
    <s v="Gonzalez"/>
    <x v="0"/>
    <s v="Senior"/>
    <d v="2022-12-06T00:00:00"/>
    <x v="7"/>
    <s v="PROD114"/>
    <s v="Yoga Mat"/>
    <x v="4"/>
    <x v="3"/>
    <n v="25"/>
    <s v="ORD11929"/>
    <x v="913"/>
    <s v="Returned"/>
    <x v="1"/>
    <x v="4"/>
    <x v="3"/>
    <s v="REV21929"/>
    <x v="126"/>
  </r>
  <r>
    <s v="CUST5327"/>
    <s v="Ruth"/>
    <s v="Gonzalez"/>
    <x v="0"/>
    <s v="Senior"/>
    <d v="2025-04-23T00:00:00"/>
    <x v="4"/>
    <s v="PROD104"/>
    <s v="Nike Air Max"/>
    <x v="1"/>
    <x v="3"/>
    <n v="120"/>
    <s v="ORD11930"/>
    <x v="605"/>
    <s v="Pending"/>
    <x v="1"/>
    <x v="1"/>
    <x v="0"/>
    <s v="REV21930"/>
    <x v="493"/>
  </r>
  <r>
    <s v="CUST1189"/>
    <s v="Matthew"/>
    <s v="Robinson"/>
    <x v="2"/>
    <s v="Teenagers"/>
    <d v="2021-07-18T00:00:00"/>
    <x v="4"/>
    <s v="PROD108"/>
    <s v="Fitbit Versa 3"/>
    <x v="0"/>
    <x v="3"/>
    <n v="229"/>
    <s v="ORD11931"/>
    <x v="914"/>
    <s v="Shipped"/>
    <x v="1"/>
    <x v="2"/>
    <x v="0"/>
    <s v="REV21931"/>
    <x v="923"/>
  </r>
  <r>
    <s v="CUST2946"/>
    <s v="Mathew"/>
    <s v="Austin"/>
    <x v="1"/>
    <s v="Teenagers"/>
    <d v="2021-04-25T00:00:00"/>
    <x v="0"/>
    <s v="PROD107"/>
    <s v="Dyson Vacuum"/>
    <x v="3"/>
    <x v="1"/>
    <n v="399"/>
    <s v="ORD11932"/>
    <x v="915"/>
    <s v="Returned"/>
    <x v="2"/>
    <x v="0"/>
    <x v="3"/>
    <s v="REV21932"/>
    <x v="924"/>
  </r>
  <r>
    <s v="CUST5910"/>
    <s v="Elizabeth"/>
    <s v="Watts"/>
    <x v="2"/>
    <s v="Adults"/>
    <d v="2024-04-21T00:00:00"/>
    <x v="2"/>
    <s v="PROD103"/>
    <s v="Levi's Jeans"/>
    <x v="1"/>
    <x v="3"/>
    <n v="59"/>
    <s v="ORD11933"/>
    <x v="916"/>
    <s v="Cancelled"/>
    <x v="2"/>
    <x v="4"/>
    <x v="3"/>
    <s v="REV21933"/>
    <x v="217"/>
  </r>
  <r>
    <s v="CUST5639"/>
    <s v="Bruce"/>
    <s v="Castillo"/>
    <x v="1"/>
    <s v="Senior"/>
    <d v="2024-02-11T00:00:00"/>
    <x v="4"/>
    <s v="PROD100"/>
    <s v="iPhone 14"/>
    <x v="0"/>
    <x v="4"/>
    <n v="999"/>
    <s v="ORD11934"/>
    <x v="547"/>
    <s v="Delivered"/>
    <x v="0"/>
    <x v="1"/>
    <x v="0"/>
    <s v="REV21934"/>
    <x v="358"/>
  </r>
  <r>
    <s v="CUST1992"/>
    <s v="Dennis"/>
    <s v="Ford"/>
    <x v="0"/>
    <s v="Teenagers"/>
    <d v="2022-10-08T00:00:00"/>
    <x v="2"/>
    <s v="PROD101"/>
    <s v="Samsung Galaxy S23"/>
    <x v="0"/>
    <x v="1"/>
    <n v="899"/>
    <s v="ORD11935"/>
    <x v="595"/>
    <s v="Pending"/>
    <x v="2"/>
    <x v="2"/>
    <x v="0"/>
    <s v="REV21935"/>
    <x v="790"/>
  </r>
  <r>
    <s v="CUST2018"/>
    <s v="Kimberly"/>
    <s v="Bennett"/>
    <x v="1"/>
    <s v="Adults"/>
    <d v="2021-12-13T00:00:00"/>
    <x v="3"/>
    <s v="PROD101"/>
    <s v="Samsung Galaxy S23"/>
    <x v="0"/>
    <x v="1"/>
    <n v="899"/>
    <s v="ORD11936"/>
    <x v="917"/>
    <s v="Cancelled"/>
    <x v="2"/>
    <x v="0"/>
    <x v="1"/>
    <s v="REV21936"/>
    <x v="96"/>
  </r>
  <r>
    <s v="CUST1609"/>
    <s v="Thomas"/>
    <s v="Larson"/>
    <x v="2"/>
    <s v="Senior"/>
    <d v="2023-01-10T00:00:00"/>
    <x v="0"/>
    <s v="PROD102"/>
    <s v="Sony Headphones"/>
    <x v="0"/>
    <x v="0"/>
    <n v="199"/>
    <s v="ORD11937"/>
    <x v="135"/>
    <s v="Shipped"/>
    <x v="0"/>
    <x v="3"/>
    <x v="0"/>
    <s v="REV21937"/>
    <x v="102"/>
  </r>
  <r>
    <s v="CUST4445"/>
    <s v="Amber"/>
    <s v="Curtis"/>
    <x v="2"/>
    <s v="Teenagers"/>
    <d v="2024-09-25T00:00:00"/>
    <x v="2"/>
    <s v="PROD114"/>
    <s v="Yoga Mat"/>
    <x v="4"/>
    <x v="0"/>
    <n v="25"/>
    <s v="ORD11938"/>
    <x v="250"/>
    <s v="Cancelled"/>
    <x v="2"/>
    <x v="3"/>
    <x v="2"/>
    <s v="REV21938"/>
    <x v="740"/>
  </r>
  <r>
    <s v="CUST3150"/>
    <s v="Kenneth"/>
    <s v="Thomas"/>
    <x v="0"/>
    <s v="Adults"/>
    <d v="2023-06-29T00:00:00"/>
    <x v="8"/>
    <s v="PROD109"/>
    <s v="Kindle Paperwhite"/>
    <x v="5"/>
    <x v="0"/>
    <n v="129"/>
    <s v="ORD11939"/>
    <x v="445"/>
    <s v="Pending"/>
    <x v="1"/>
    <x v="0"/>
    <x v="4"/>
    <s v="REV21939"/>
    <x v="574"/>
  </r>
  <r>
    <s v="CUST5904"/>
    <s v="Christina"/>
    <s v="Pearson"/>
    <x v="0"/>
    <s v="Adults"/>
    <d v="2023-09-16T00:00:00"/>
    <x v="6"/>
    <s v="PROD101"/>
    <s v="Samsung Galaxy S23"/>
    <x v="0"/>
    <x v="4"/>
    <n v="899"/>
    <s v="ORD11940"/>
    <x v="280"/>
    <s v="Pending"/>
    <x v="1"/>
    <x v="3"/>
    <x v="3"/>
    <s v="REV21940"/>
    <x v="514"/>
  </r>
  <r>
    <s v="CUST5481"/>
    <s v="Vickie"/>
    <s v="Robinson"/>
    <x v="2"/>
    <s v="Teenagers"/>
    <d v="2024-05-31T00:00:00"/>
    <x v="6"/>
    <s v="PROD114"/>
    <s v="Yoga Mat"/>
    <x v="4"/>
    <x v="4"/>
    <n v="25"/>
    <s v="ORD11941"/>
    <x v="407"/>
    <s v="Shipped"/>
    <x v="2"/>
    <x v="2"/>
    <x v="1"/>
    <s v="REV21941"/>
    <x v="378"/>
  </r>
  <r>
    <s v="CUST2525"/>
    <s v="Alexis"/>
    <s v="Vazquez"/>
    <x v="2"/>
    <s v="Adults"/>
    <d v="2022-11-26T00:00:00"/>
    <x v="6"/>
    <s v="PROD105"/>
    <s v="Adidas Running Shoes"/>
    <x v="1"/>
    <x v="3"/>
    <n v="110"/>
    <s v="ORD11942"/>
    <x v="566"/>
    <s v="Cancelled"/>
    <x v="0"/>
    <x v="1"/>
    <x v="1"/>
    <s v="REV21942"/>
    <x v="618"/>
  </r>
  <r>
    <s v="CUST3247"/>
    <s v="Angel"/>
    <s v="Reyes"/>
    <x v="2"/>
    <s v="Adults"/>
    <d v="2022-11-26T00:00:00"/>
    <x v="4"/>
    <s v="PROD103"/>
    <s v="Levi's Jeans"/>
    <x v="1"/>
    <x v="4"/>
    <n v="59"/>
    <s v="ORD11943"/>
    <x v="314"/>
    <s v="Returned"/>
    <x v="1"/>
    <x v="4"/>
    <x v="3"/>
    <s v="REV21943"/>
    <x v="258"/>
  </r>
  <r>
    <s v="CUST5044"/>
    <s v="Christopher"/>
    <s v="Miller"/>
    <x v="0"/>
    <s v="Teenagers"/>
    <d v="2024-01-03T00:00:00"/>
    <x v="8"/>
    <s v="PROD112"/>
    <s v="Barbie Dreamhouse"/>
    <x v="2"/>
    <x v="0"/>
    <n v="199"/>
    <s v="ORD11944"/>
    <x v="667"/>
    <s v="Pending"/>
    <x v="0"/>
    <x v="1"/>
    <x v="1"/>
    <s v="REV21944"/>
    <x v="345"/>
  </r>
  <r>
    <s v="CUST1651"/>
    <s v="Mark"/>
    <s v="Brown"/>
    <x v="2"/>
    <s v="Senior"/>
    <d v="2024-08-28T00:00:00"/>
    <x v="0"/>
    <s v="PROD102"/>
    <s v="Sony Headphones"/>
    <x v="0"/>
    <x v="2"/>
    <n v="199"/>
    <s v="ORD11945"/>
    <x v="333"/>
    <s v="Returned"/>
    <x v="2"/>
    <x v="2"/>
    <x v="4"/>
    <s v="REV21945"/>
    <x v="399"/>
  </r>
  <r>
    <s v="CUST3027"/>
    <s v="Michelle"/>
    <s v="Dixon"/>
    <x v="2"/>
    <s v="Teenagers"/>
    <d v="2022-10-10T00:00:00"/>
    <x v="1"/>
    <s v="PROD102"/>
    <s v="Sony Headphones"/>
    <x v="0"/>
    <x v="3"/>
    <n v="199"/>
    <s v="ORD11946"/>
    <x v="674"/>
    <s v="Shipped"/>
    <x v="2"/>
    <x v="3"/>
    <x v="3"/>
    <s v="REV21946"/>
    <x v="925"/>
  </r>
  <r>
    <s v="CUST2316"/>
    <s v="Kelsey"/>
    <s v="Walton"/>
    <x v="2"/>
    <s v="Adults"/>
    <d v="2022-08-28T00:00:00"/>
    <x v="2"/>
    <s v="PROD101"/>
    <s v="Samsung Galaxy S23"/>
    <x v="0"/>
    <x v="0"/>
    <n v="899"/>
    <s v="ORD11947"/>
    <x v="856"/>
    <s v="Cancelled"/>
    <x v="0"/>
    <x v="2"/>
    <x v="2"/>
    <s v="REV21947"/>
    <x v="926"/>
  </r>
  <r>
    <s v="CUST2132"/>
    <s v="Justin"/>
    <s v="Robertson"/>
    <x v="1"/>
    <s v="Teenagers"/>
    <d v="2022-09-05T00:00:00"/>
    <x v="3"/>
    <s v="PROD110"/>
    <s v="Harry Potter Box Set"/>
    <x v="5"/>
    <x v="3"/>
    <n v="80"/>
    <s v="ORD11948"/>
    <x v="792"/>
    <s v="Shipped"/>
    <x v="0"/>
    <x v="3"/>
    <x v="0"/>
    <s v="REV21948"/>
    <x v="478"/>
  </r>
  <r>
    <s v="CUST5905"/>
    <s v="Natalie"/>
    <s v="Tyler"/>
    <x v="0"/>
    <s v="Teenagers"/>
    <d v="2022-11-20T00:00:00"/>
    <x v="5"/>
    <s v="PROD101"/>
    <s v="Samsung Galaxy S23"/>
    <x v="0"/>
    <x v="4"/>
    <n v="899"/>
    <s v="ORD11949"/>
    <x v="854"/>
    <s v="Returned"/>
    <x v="0"/>
    <x v="2"/>
    <x v="1"/>
    <s v="REV21949"/>
    <x v="155"/>
  </r>
  <r>
    <s v="CUST2965"/>
    <s v="Felicia"/>
    <s v="Henry"/>
    <x v="2"/>
    <s v="Teenagers"/>
    <d v="2023-07-07T00:00:00"/>
    <x v="7"/>
    <s v="PROD113"/>
    <s v="Wilson Tennis Racket"/>
    <x v="4"/>
    <x v="3"/>
    <n v="149"/>
    <s v="ORD11950"/>
    <x v="918"/>
    <s v="Shipped"/>
    <x v="0"/>
    <x v="2"/>
    <x v="4"/>
    <s v="REV21950"/>
    <x v="491"/>
  </r>
  <r>
    <s v="CUST5761"/>
    <s v="Linda"/>
    <s v="Page"/>
    <x v="2"/>
    <s v="Senior"/>
    <d v="2023-05-04T00:00:00"/>
    <x v="4"/>
    <s v="PROD111"/>
    <s v="Lego Star Wars Set"/>
    <x v="2"/>
    <x v="0"/>
    <n v="59"/>
    <s v="ORD11951"/>
    <x v="919"/>
    <s v="Shipped"/>
    <x v="2"/>
    <x v="0"/>
    <x v="2"/>
    <s v="REV21951"/>
    <x v="478"/>
  </r>
  <r>
    <s v="CUST3784"/>
    <s v="John"/>
    <s v="Young"/>
    <x v="1"/>
    <s v="Teenagers"/>
    <d v="2023-06-24T00:00:00"/>
    <x v="0"/>
    <s v="PROD109"/>
    <s v="Kindle Paperwhite"/>
    <x v="5"/>
    <x v="1"/>
    <n v="129"/>
    <s v="ORD11952"/>
    <x v="779"/>
    <s v="Cancelled"/>
    <x v="1"/>
    <x v="4"/>
    <x v="3"/>
    <s v="REV21952"/>
    <x v="515"/>
  </r>
  <r>
    <s v="CUST5016"/>
    <s v="Sean"/>
    <s v="Livingston"/>
    <x v="1"/>
    <s v="Senior"/>
    <d v="2025-05-30T00:00:00"/>
    <x v="9"/>
    <s v="PROD101"/>
    <s v="Samsung Galaxy S23"/>
    <x v="0"/>
    <x v="2"/>
    <n v="899"/>
    <s v="ORD11953"/>
    <x v="770"/>
    <s v="Shipped"/>
    <x v="0"/>
    <x v="2"/>
    <x v="3"/>
    <s v="REV21953"/>
    <x v="925"/>
  </r>
  <r>
    <s v="CUST1199"/>
    <s v="Rachael"/>
    <s v="Rodriguez"/>
    <x v="0"/>
    <s v="Teenagers"/>
    <d v="2024-11-26T00:00:00"/>
    <x v="6"/>
    <s v="PROD108"/>
    <s v="Fitbit Versa 3"/>
    <x v="0"/>
    <x v="4"/>
    <n v="229"/>
    <s v="ORD11954"/>
    <x v="139"/>
    <s v="Pending"/>
    <x v="1"/>
    <x v="0"/>
    <x v="0"/>
    <s v="REV21954"/>
    <x v="466"/>
  </r>
  <r>
    <s v="CUST2549"/>
    <s v="James"/>
    <s v="Davis"/>
    <x v="1"/>
    <s v="Teenagers"/>
    <d v="2021-11-06T00:00:00"/>
    <x v="2"/>
    <s v="PROD107"/>
    <s v="Dyson Vacuum"/>
    <x v="3"/>
    <x v="1"/>
    <n v="399"/>
    <s v="ORD11955"/>
    <x v="394"/>
    <s v="Shipped"/>
    <x v="1"/>
    <x v="2"/>
    <x v="0"/>
    <s v="REV21955"/>
    <x v="534"/>
  </r>
  <r>
    <s v="CUST5774"/>
    <s v="Steven"/>
    <s v="Roth"/>
    <x v="2"/>
    <s v="Senior"/>
    <d v="2021-01-25T00:00:00"/>
    <x v="1"/>
    <s v="PROD100"/>
    <s v="iPhone 14"/>
    <x v="0"/>
    <x v="2"/>
    <n v="999"/>
    <s v="ORD11956"/>
    <x v="255"/>
    <s v="Shipped"/>
    <x v="1"/>
    <x v="0"/>
    <x v="4"/>
    <s v="REV21956"/>
    <x v="438"/>
  </r>
  <r>
    <s v="CUST1981"/>
    <s v="Audrey"/>
    <s v="Lee"/>
    <x v="2"/>
    <s v="Teenagers"/>
    <d v="2024-04-27T00:00:00"/>
    <x v="9"/>
    <s v="PROD105"/>
    <s v="Adidas Running Shoes"/>
    <x v="1"/>
    <x v="1"/>
    <n v="110"/>
    <s v="ORD11957"/>
    <x v="163"/>
    <s v="Returned"/>
    <x v="1"/>
    <x v="0"/>
    <x v="3"/>
    <s v="REV21957"/>
    <x v="71"/>
  </r>
  <r>
    <s v="CUST1026"/>
    <s v="Briana"/>
    <s v="Lopez"/>
    <x v="1"/>
    <s v="Teenagers"/>
    <d v="2021-10-11T00:00:00"/>
    <x v="1"/>
    <s v="PROD100"/>
    <s v="iPhone 14"/>
    <x v="0"/>
    <x v="3"/>
    <n v="999"/>
    <s v="ORD11958"/>
    <x v="483"/>
    <s v="Returned"/>
    <x v="0"/>
    <x v="1"/>
    <x v="3"/>
    <s v="REV21958"/>
    <x v="458"/>
  </r>
  <r>
    <s v="CUST3710"/>
    <s v="Justin"/>
    <s v="Estrada"/>
    <x v="0"/>
    <s v="Senior"/>
    <d v="2022-12-19T00:00:00"/>
    <x v="0"/>
    <s v="PROD112"/>
    <s v="Barbie Dreamhouse"/>
    <x v="2"/>
    <x v="0"/>
    <n v="199"/>
    <s v="ORD11959"/>
    <x v="606"/>
    <s v="Delivered"/>
    <x v="0"/>
    <x v="1"/>
    <x v="0"/>
    <s v="REV21959"/>
    <x v="621"/>
  </r>
  <r>
    <s v="CUST4828"/>
    <s v="Joseph"/>
    <s v="Hudson"/>
    <x v="1"/>
    <s v="Teenagers"/>
    <d v="2025-08-11T00:00:00"/>
    <x v="3"/>
    <s v="PROD104"/>
    <s v="Nike Air Max"/>
    <x v="1"/>
    <x v="2"/>
    <n v="120"/>
    <s v="ORD11960"/>
    <x v="325"/>
    <s v="Shipped"/>
    <x v="0"/>
    <x v="4"/>
    <x v="4"/>
    <s v="REV21960"/>
    <x v="620"/>
  </r>
  <r>
    <s v="CUST3619"/>
    <s v="Brittany"/>
    <s v="Harvey"/>
    <x v="1"/>
    <s v="Senior"/>
    <d v="2024-06-29T00:00:00"/>
    <x v="8"/>
    <s v="PROD109"/>
    <s v="Kindle Paperwhite"/>
    <x v="5"/>
    <x v="3"/>
    <n v="129"/>
    <s v="ORD11961"/>
    <x v="97"/>
    <s v="Shipped"/>
    <x v="2"/>
    <x v="0"/>
    <x v="2"/>
    <s v="REV21961"/>
    <x v="386"/>
  </r>
  <r>
    <s v="CUST2765"/>
    <s v="Lisa"/>
    <s v="King"/>
    <x v="0"/>
    <s v="Adults"/>
    <d v="2025-07-07T00:00:00"/>
    <x v="9"/>
    <s v="PROD111"/>
    <s v="Lego Star Wars Set"/>
    <x v="2"/>
    <x v="4"/>
    <n v="59"/>
    <s v="ORD11962"/>
    <x v="508"/>
    <s v="Shipped"/>
    <x v="1"/>
    <x v="2"/>
    <x v="2"/>
    <s v="REV21962"/>
    <x v="868"/>
  </r>
  <r>
    <s v="CUST2495"/>
    <s v="John"/>
    <s v="Moore"/>
    <x v="1"/>
    <s v="Adults"/>
    <d v="2021-11-01T00:00:00"/>
    <x v="9"/>
    <s v="PROD111"/>
    <s v="Lego Star Wars Set"/>
    <x v="2"/>
    <x v="0"/>
    <n v="59"/>
    <s v="ORD11963"/>
    <x v="920"/>
    <s v="Cancelled"/>
    <x v="2"/>
    <x v="3"/>
    <x v="4"/>
    <s v="REV21963"/>
    <x v="41"/>
  </r>
  <r>
    <s v="CUST3521"/>
    <s v="Mark"/>
    <s v="Edwards"/>
    <x v="0"/>
    <s v="Adults"/>
    <d v="2023-05-22T00:00:00"/>
    <x v="5"/>
    <s v="PROD101"/>
    <s v="Samsung Galaxy S23"/>
    <x v="0"/>
    <x v="3"/>
    <n v="899"/>
    <s v="ORD11964"/>
    <x v="508"/>
    <s v="Shipped"/>
    <x v="0"/>
    <x v="3"/>
    <x v="4"/>
    <s v="REV21964"/>
    <x v="552"/>
  </r>
  <r>
    <s v="CUST5178"/>
    <s v="Bobby"/>
    <s v="Whitehead"/>
    <x v="1"/>
    <s v="Senior"/>
    <d v="2021-04-28T00:00:00"/>
    <x v="5"/>
    <s v="PROD105"/>
    <s v="Adidas Running Shoes"/>
    <x v="1"/>
    <x v="1"/>
    <n v="110"/>
    <s v="ORD11965"/>
    <x v="330"/>
    <s v="Cancelled"/>
    <x v="0"/>
    <x v="1"/>
    <x v="1"/>
    <s v="REV21965"/>
    <x v="266"/>
  </r>
  <r>
    <s v="CUST4844"/>
    <s v="Jennifer"/>
    <s v="Hawkins"/>
    <x v="2"/>
    <s v="Adults"/>
    <d v="2021-10-16T00:00:00"/>
    <x v="4"/>
    <s v="PROD107"/>
    <s v="Dyson Vacuum"/>
    <x v="3"/>
    <x v="0"/>
    <n v="399"/>
    <s v="ORD11966"/>
    <x v="616"/>
    <s v="Cancelled"/>
    <x v="2"/>
    <x v="2"/>
    <x v="4"/>
    <s v="REV21966"/>
    <x v="135"/>
  </r>
  <r>
    <s v="CUST2909"/>
    <s v="Shannon"/>
    <s v="Maxwell"/>
    <x v="2"/>
    <s v="Adults"/>
    <d v="2021-08-07T00:00:00"/>
    <x v="9"/>
    <s v="PROD107"/>
    <s v="Dyson Vacuum"/>
    <x v="3"/>
    <x v="1"/>
    <n v="399"/>
    <s v="ORD11967"/>
    <x v="921"/>
    <s v="Pending"/>
    <x v="2"/>
    <x v="3"/>
    <x v="2"/>
    <s v="REV21967"/>
    <x v="268"/>
  </r>
  <r>
    <s v="CUST5550"/>
    <s v="Eric"/>
    <s v="Valencia"/>
    <x v="1"/>
    <s v="Teenagers"/>
    <d v="2025-06-20T00:00:00"/>
    <x v="7"/>
    <s v="PROD106"/>
    <s v="Instant Pot"/>
    <x v="3"/>
    <x v="1"/>
    <n v="99"/>
    <s v="ORD11968"/>
    <x v="334"/>
    <s v="Returned"/>
    <x v="0"/>
    <x v="1"/>
    <x v="0"/>
    <s v="REV21968"/>
    <x v="927"/>
  </r>
  <r>
    <s v="CUST4924"/>
    <s v="Wendy"/>
    <s v="Robertson"/>
    <x v="1"/>
    <s v="Teenagers"/>
    <d v="2024-10-30T00:00:00"/>
    <x v="4"/>
    <s v="PROD112"/>
    <s v="Barbie Dreamhouse"/>
    <x v="2"/>
    <x v="3"/>
    <n v="199"/>
    <s v="ORD11969"/>
    <x v="829"/>
    <s v="Cancelled"/>
    <x v="1"/>
    <x v="0"/>
    <x v="2"/>
    <s v="REV21969"/>
    <x v="131"/>
  </r>
  <r>
    <s v="CUST1914"/>
    <s v="Jeffery"/>
    <s v="Obrien"/>
    <x v="1"/>
    <s v="Adults"/>
    <d v="2021-04-23T00:00:00"/>
    <x v="3"/>
    <s v="PROD100"/>
    <s v="iPhone 14"/>
    <x v="0"/>
    <x v="3"/>
    <n v="999"/>
    <s v="ORD11970"/>
    <x v="285"/>
    <s v="Returned"/>
    <x v="1"/>
    <x v="3"/>
    <x v="3"/>
    <s v="REV21970"/>
    <x v="623"/>
  </r>
  <r>
    <s v="CUST5506"/>
    <s v="William"/>
    <s v="Harvey"/>
    <x v="0"/>
    <s v="Senior"/>
    <d v="2022-10-28T00:00:00"/>
    <x v="8"/>
    <s v="PROD102"/>
    <s v="Sony Headphones"/>
    <x v="0"/>
    <x v="3"/>
    <n v="199"/>
    <s v="ORD11971"/>
    <x v="896"/>
    <s v="Cancelled"/>
    <x v="1"/>
    <x v="1"/>
    <x v="1"/>
    <s v="REV21971"/>
    <x v="603"/>
  </r>
  <r>
    <s v="CUST4255"/>
    <s v="Kristen"/>
    <s v="Terrell"/>
    <x v="1"/>
    <s v="Adults"/>
    <d v="2020-11-29T00:00:00"/>
    <x v="5"/>
    <s v="PROD100"/>
    <s v="iPhone 14"/>
    <x v="0"/>
    <x v="4"/>
    <n v="999"/>
    <s v="ORD11972"/>
    <x v="645"/>
    <s v="Delivered"/>
    <x v="0"/>
    <x v="1"/>
    <x v="0"/>
    <s v="REV21972"/>
    <x v="700"/>
  </r>
  <r>
    <s v="CUST2736"/>
    <s v="Valerie"/>
    <s v="Rivas"/>
    <x v="2"/>
    <s v="Adults"/>
    <d v="2023-12-28T00:00:00"/>
    <x v="3"/>
    <s v="PROD111"/>
    <s v="Lego Star Wars Set"/>
    <x v="2"/>
    <x v="2"/>
    <n v="59"/>
    <s v="ORD11973"/>
    <x v="718"/>
    <s v="Cancelled"/>
    <x v="1"/>
    <x v="0"/>
    <x v="2"/>
    <s v="REV21973"/>
    <x v="594"/>
  </r>
  <r>
    <s v="CUST2252"/>
    <s v="Mary"/>
    <s v="Davis"/>
    <x v="1"/>
    <s v="Adults"/>
    <d v="2021-08-31T00:00:00"/>
    <x v="9"/>
    <s v="PROD109"/>
    <s v="Kindle Paperwhite"/>
    <x v="5"/>
    <x v="0"/>
    <n v="129"/>
    <s v="ORD11974"/>
    <x v="922"/>
    <s v="Cancelled"/>
    <x v="0"/>
    <x v="2"/>
    <x v="2"/>
    <s v="REV21974"/>
    <x v="586"/>
  </r>
  <r>
    <s v="CUST3521"/>
    <s v="Mark"/>
    <s v="Edwards"/>
    <x v="0"/>
    <s v="Adults"/>
    <d v="2023-05-22T00:00:00"/>
    <x v="5"/>
    <s v="PROD104"/>
    <s v="Nike Air Max"/>
    <x v="1"/>
    <x v="1"/>
    <n v="120"/>
    <s v="ORD11975"/>
    <x v="923"/>
    <s v="Cancelled"/>
    <x v="1"/>
    <x v="4"/>
    <x v="1"/>
    <s v="REV21975"/>
    <x v="488"/>
  </r>
  <r>
    <s v="CUST1959"/>
    <s v="Kevin"/>
    <s v="Mitchell"/>
    <x v="2"/>
    <s v="Teenagers"/>
    <d v="2020-08-30T00:00:00"/>
    <x v="0"/>
    <s v="PROD105"/>
    <s v="Adidas Running Shoes"/>
    <x v="1"/>
    <x v="4"/>
    <n v="110"/>
    <s v="ORD11976"/>
    <x v="261"/>
    <s v="Returned"/>
    <x v="2"/>
    <x v="0"/>
    <x v="0"/>
    <s v="REV21976"/>
    <x v="855"/>
  </r>
  <r>
    <s v="CUST1930"/>
    <s v="Chad"/>
    <s v="Wright"/>
    <x v="0"/>
    <s v="Senior"/>
    <d v="2024-02-09T00:00:00"/>
    <x v="3"/>
    <s v="PROD113"/>
    <s v="Wilson Tennis Racket"/>
    <x v="4"/>
    <x v="2"/>
    <n v="149"/>
    <s v="ORD11977"/>
    <x v="260"/>
    <s v="Returned"/>
    <x v="1"/>
    <x v="2"/>
    <x v="3"/>
    <s v="REV21977"/>
    <x v="138"/>
  </r>
  <r>
    <s v="CUST1122"/>
    <s v="James"/>
    <s v="Hicks"/>
    <x v="0"/>
    <s v="Senior"/>
    <d v="2023-05-02T00:00:00"/>
    <x v="4"/>
    <s v="PROD106"/>
    <s v="Instant Pot"/>
    <x v="3"/>
    <x v="3"/>
    <n v="99"/>
    <s v="ORD11978"/>
    <x v="512"/>
    <s v="Shipped"/>
    <x v="0"/>
    <x v="0"/>
    <x v="1"/>
    <s v="REV21978"/>
    <x v="667"/>
  </r>
  <r>
    <s v="CUST1830"/>
    <s v="Jack"/>
    <s v="Morris"/>
    <x v="2"/>
    <s v="Teenagers"/>
    <d v="2020-12-20T00:00:00"/>
    <x v="1"/>
    <s v="PROD112"/>
    <s v="Barbie Dreamhouse"/>
    <x v="2"/>
    <x v="0"/>
    <n v="199"/>
    <s v="ORD11979"/>
    <x v="458"/>
    <s v="Shipped"/>
    <x v="2"/>
    <x v="3"/>
    <x v="4"/>
    <s v="REV21979"/>
    <x v="455"/>
  </r>
  <r>
    <s v="CUST1490"/>
    <s v="Nicholas"/>
    <s v="Johnson"/>
    <x v="0"/>
    <s v="Teenagers"/>
    <d v="2022-03-18T00:00:00"/>
    <x v="4"/>
    <s v="PROD114"/>
    <s v="Yoga Mat"/>
    <x v="4"/>
    <x v="2"/>
    <n v="25"/>
    <s v="ORD11980"/>
    <x v="355"/>
    <s v="Cancelled"/>
    <x v="0"/>
    <x v="4"/>
    <x v="3"/>
    <s v="REV21980"/>
    <x v="57"/>
  </r>
  <r>
    <s v="CUST5563"/>
    <s v="Linda"/>
    <s v="Bell"/>
    <x v="2"/>
    <s v="Teenagers"/>
    <d v="2023-09-24T00:00:00"/>
    <x v="7"/>
    <s v="PROD107"/>
    <s v="Dyson Vacuum"/>
    <x v="3"/>
    <x v="2"/>
    <n v="399"/>
    <s v="ORD11981"/>
    <x v="262"/>
    <s v="Shipped"/>
    <x v="2"/>
    <x v="4"/>
    <x v="1"/>
    <s v="REV21981"/>
    <x v="189"/>
  </r>
  <r>
    <s v="CUST1142"/>
    <s v="Cody"/>
    <s v="Boyer"/>
    <x v="1"/>
    <s v="Teenagers"/>
    <d v="2021-07-27T00:00:00"/>
    <x v="2"/>
    <s v="PROD105"/>
    <s v="Adidas Running Shoes"/>
    <x v="1"/>
    <x v="0"/>
    <n v="110"/>
    <s v="ORD11982"/>
    <x v="736"/>
    <s v="Returned"/>
    <x v="0"/>
    <x v="3"/>
    <x v="3"/>
    <s v="REV21982"/>
    <x v="85"/>
  </r>
  <r>
    <s v="CUST1980"/>
    <s v="Jonathan"/>
    <s v="Lopez"/>
    <x v="0"/>
    <s v="Adults"/>
    <d v="2024-01-22T00:00:00"/>
    <x v="3"/>
    <s v="PROD107"/>
    <s v="Dyson Vacuum"/>
    <x v="3"/>
    <x v="3"/>
    <n v="399"/>
    <s v="ORD11983"/>
    <x v="409"/>
    <s v="Shipped"/>
    <x v="2"/>
    <x v="2"/>
    <x v="1"/>
    <s v="REV21983"/>
    <x v="118"/>
  </r>
  <r>
    <s v="CUST4776"/>
    <s v="Kurt"/>
    <s v="Herrera"/>
    <x v="1"/>
    <s v="Teenagers"/>
    <d v="2021-06-30T00:00:00"/>
    <x v="6"/>
    <s v="PROD111"/>
    <s v="Lego Star Wars Set"/>
    <x v="2"/>
    <x v="0"/>
    <n v="59"/>
    <s v="ORD11984"/>
    <x v="526"/>
    <s v="Pending"/>
    <x v="0"/>
    <x v="1"/>
    <x v="1"/>
    <s v="REV21984"/>
    <x v="928"/>
  </r>
  <r>
    <s v="CUST4061"/>
    <s v="Cristina"/>
    <s v="Francis"/>
    <x v="2"/>
    <s v="Adults"/>
    <d v="2023-11-19T00:00:00"/>
    <x v="0"/>
    <s v="PROD102"/>
    <s v="Sony Headphones"/>
    <x v="0"/>
    <x v="1"/>
    <n v="199"/>
    <s v="ORD11985"/>
    <x v="792"/>
    <s v="Cancelled"/>
    <x v="0"/>
    <x v="4"/>
    <x v="4"/>
    <s v="REV21985"/>
    <x v="715"/>
  </r>
  <r>
    <s v="CUST1021"/>
    <s v="Shirley"/>
    <s v="Ford"/>
    <x v="0"/>
    <s v="Senior"/>
    <d v="2022-10-25T00:00:00"/>
    <x v="0"/>
    <s v="PROD111"/>
    <s v="Lego Star Wars Set"/>
    <x v="2"/>
    <x v="4"/>
    <n v="59"/>
    <s v="ORD11986"/>
    <x v="23"/>
    <s v="Pending"/>
    <x v="1"/>
    <x v="4"/>
    <x v="1"/>
    <s v="REV21986"/>
    <x v="793"/>
  </r>
  <r>
    <s v="CUST3978"/>
    <s v="Paula"/>
    <s v="Lewis"/>
    <x v="2"/>
    <s v="Teenagers"/>
    <d v="2023-06-26T00:00:00"/>
    <x v="8"/>
    <s v="PROD114"/>
    <s v="Yoga Mat"/>
    <x v="4"/>
    <x v="3"/>
    <n v="25"/>
    <s v="ORD11987"/>
    <x v="858"/>
    <s v="Delivered"/>
    <x v="0"/>
    <x v="2"/>
    <x v="1"/>
    <s v="REV21987"/>
    <x v="315"/>
  </r>
  <r>
    <s v="CUST3150"/>
    <s v="Kenneth"/>
    <s v="Thomas"/>
    <x v="0"/>
    <s v="Adults"/>
    <d v="2023-06-29T00:00:00"/>
    <x v="8"/>
    <s v="PROD104"/>
    <s v="Nike Air Max"/>
    <x v="1"/>
    <x v="4"/>
    <n v="120"/>
    <s v="ORD11988"/>
    <x v="718"/>
    <s v="Shipped"/>
    <x v="1"/>
    <x v="4"/>
    <x v="2"/>
    <s v="REV21988"/>
    <x v="473"/>
  </r>
  <r>
    <s v="CUST1488"/>
    <s v="Sara"/>
    <s v="Miller"/>
    <x v="1"/>
    <s v="Teenagers"/>
    <d v="2024-09-20T00:00:00"/>
    <x v="9"/>
    <s v="PROD112"/>
    <s v="Barbie Dreamhouse"/>
    <x v="2"/>
    <x v="4"/>
    <n v="199"/>
    <s v="ORD11989"/>
    <x v="917"/>
    <s v="Returned"/>
    <x v="1"/>
    <x v="4"/>
    <x v="2"/>
    <s v="REV21989"/>
    <x v="161"/>
  </r>
  <r>
    <s v="CUST4324"/>
    <s v="Jonathan"/>
    <s v="Hicks"/>
    <x v="1"/>
    <s v="Senior"/>
    <d v="2021-05-16T00:00:00"/>
    <x v="3"/>
    <s v="PROD114"/>
    <s v="Yoga Mat"/>
    <x v="4"/>
    <x v="0"/>
    <n v="25"/>
    <s v="ORD11990"/>
    <x v="308"/>
    <s v="Cancelled"/>
    <x v="1"/>
    <x v="0"/>
    <x v="1"/>
    <s v="REV21990"/>
    <x v="929"/>
  </r>
  <r>
    <s v="CUST4412"/>
    <s v="Danielle"/>
    <s v="Butler"/>
    <x v="2"/>
    <s v="Adults"/>
    <d v="2024-11-09T00:00:00"/>
    <x v="8"/>
    <s v="PROD109"/>
    <s v="Kindle Paperwhite"/>
    <x v="5"/>
    <x v="0"/>
    <n v="129"/>
    <s v="ORD11991"/>
    <x v="586"/>
    <s v="Cancelled"/>
    <x v="2"/>
    <x v="0"/>
    <x v="1"/>
    <s v="REV21991"/>
    <x v="372"/>
  </r>
  <r>
    <s v="CUST4083"/>
    <s v="Jason"/>
    <s v="Miller"/>
    <x v="1"/>
    <s v="Adults"/>
    <d v="2023-04-25T00:00:00"/>
    <x v="9"/>
    <s v="PROD100"/>
    <s v="iPhone 14"/>
    <x v="0"/>
    <x v="1"/>
    <n v="999"/>
    <s v="ORD11992"/>
    <x v="416"/>
    <s v="Cancelled"/>
    <x v="1"/>
    <x v="2"/>
    <x v="3"/>
    <s v="REV21992"/>
    <x v="649"/>
  </r>
  <r>
    <s v="CUST1261"/>
    <s v="Adrienne"/>
    <s v="Bennett"/>
    <x v="0"/>
    <s v="Teenagers"/>
    <d v="2023-11-21T00:00:00"/>
    <x v="7"/>
    <s v="PROD113"/>
    <s v="Wilson Tennis Racket"/>
    <x v="4"/>
    <x v="3"/>
    <n v="149"/>
    <s v="ORD11993"/>
    <x v="613"/>
    <s v="Shipped"/>
    <x v="0"/>
    <x v="4"/>
    <x v="2"/>
    <s v="REV21993"/>
    <x v="722"/>
  </r>
  <r>
    <s v="CUST4041"/>
    <s v="Bryan"/>
    <s v="Lin"/>
    <x v="2"/>
    <s v="Senior"/>
    <d v="2020-11-21T00:00:00"/>
    <x v="6"/>
    <s v="PROD113"/>
    <s v="Wilson Tennis Racket"/>
    <x v="4"/>
    <x v="3"/>
    <n v="149"/>
    <s v="ORD11994"/>
    <x v="448"/>
    <s v="Shipped"/>
    <x v="0"/>
    <x v="2"/>
    <x v="2"/>
    <s v="REV21994"/>
    <x v="93"/>
  </r>
  <r>
    <s v="CUST3402"/>
    <s v="Andrew"/>
    <s v="Johnston"/>
    <x v="2"/>
    <s v="Senior"/>
    <d v="2021-10-01T00:00:00"/>
    <x v="7"/>
    <s v="PROD106"/>
    <s v="Instant Pot"/>
    <x v="3"/>
    <x v="3"/>
    <n v="99"/>
    <s v="ORD11995"/>
    <x v="342"/>
    <s v="Delivered"/>
    <x v="2"/>
    <x v="2"/>
    <x v="3"/>
    <s v="REV21995"/>
    <x v="363"/>
  </r>
  <r>
    <s v="CUST3186"/>
    <s v="Troy"/>
    <s v="Miller"/>
    <x v="0"/>
    <s v="Teenagers"/>
    <d v="2023-05-11T00:00:00"/>
    <x v="0"/>
    <s v="PROD101"/>
    <s v="Samsung Galaxy S23"/>
    <x v="0"/>
    <x v="3"/>
    <n v="899"/>
    <s v="ORD11996"/>
    <x v="159"/>
    <s v="Cancelled"/>
    <x v="1"/>
    <x v="4"/>
    <x v="4"/>
    <s v="REV21996"/>
    <x v="265"/>
  </r>
  <r>
    <s v="CUST3139"/>
    <s v="Paul"/>
    <s v="Lee"/>
    <x v="1"/>
    <s v="Senior"/>
    <d v="2025-01-10T00:00:00"/>
    <x v="2"/>
    <s v="PROD101"/>
    <s v="Samsung Galaxy S23"/>
    <x v="0"/>
    <x v="0"/>
    <n v="899"/>
    <s v="ORD11997"/>
    <x v="655"/>
    <s v="Cancelled"/>
    <x v="0"/>
    <x v="2"/>
    <x v="3"/>
    <s v="REV21997"/>
    <x v="612"/>
  </r>
  <r>
    <s v="CUST2655"/>
    <s v="Renee"/>
    <s v="Kent"/>
    <x v="0"/>
    <s v="Adults"/>
    <d v="2023-03-07T00:00:00"/>
    <x v="5"/>
    <s v="PROD107"/>
    <s v="Dyson Vacuum"/>
    <x v="3"/>
    <x v="2"/>
    <n v="399"/>
    <s v="ORD11998"/>
    <x v="605"/>
    <s v="Cancelled"/>
    <x v="1"/>
    <x v="3"/>
    <x v="4"/>
    <s v="REV21998"/>
    <x v="603"/>
  </r>
  <r>
    <s v="CUST3295"/>
    <s v="Elizabeth"/>
    <s v="Patterson"/>
    <x v="2"/>
    <s v="Senior"/>
    <d v="2022-02-18T00:00:00"/>
    <x v="0"/>
    <s v="PROD107"/>
    <s v="Dyson Vacuum"/>
    <x v="3"/>
    <x v="2"/>
    <n v="399"/>
    <s v="ORD11999"/>
    <x v="443"/>
    <s v="Shipped"/>
    <x v="0"/>
    <x v="2"/>
    <x v="3"/>
    <s v="REV21999"/>
    <x v="5"/>
  </r>
  <r>
    <s v="CUST1285"/>
    <s v="James"/>
    <s v="Rush"/>
    <x v="0"/>
    <s v="Adults"/>
    <d v="2021-10-19T00:00:00"/>
    <x v="9"/>
    <s v="PROD104"/>
    <s v="Nike Air Max"/>
    <x v="1"/>
    <x v="0"/>
    <n v="120"/>
    <s v="ORD12000"/>
    <x v="345"/>
    <s v="Returned"/>
    <x v="1"/>
    <x v="4"/>
    <x v="2"/>
    <s v="REV22000"/>
    <x v="488"/>
  </r>
  <r>
    <s v="CUST2415"/>
    <s v="Brent"/>
    <s v="Bishop"/>
    <x v="1"/>
    <s v="Adults"/>
    <d v="2024-09-21T00:00:00"/>
    <x v="1"/>
    <s v="PROD112"/>
    <s v="Barbie Dreamhouse"/>
    <x v="2"/>
    <x v="3"/>
    <n v="199"/>
    <s v="ORD12001"/>
    <x v="169"/>
    <s v="Delivered"/>
    <x v="2"/>
    <x v="2"/>
    <x v="1"/>
    <s v="REV22001"/>
    <x v="452"/>
  </r>
  <r>
    <s v="CUST3012"/>
    <s v="Brenda"/>
    <s v="Smith"/>
    <x v="0"/>
    <s v="Teenagers"/>
    <d v="2022-05-31T00:00:00"/>
    <x v="4"/>
    <s v="PROD113"/>
    <s v="Wilson Tennis Racket"/>
    <x v="4"/>
    <x v="1"/>
    <n v="149"/>
    <s v="ORD12002"/>
    <x v="546"/>
    <s v="Cancelled"/>
    <x v="2"/>
    <x v="3"/>
    <x v="0"/>
    <s v="REV22002"/>
    <x v="930"/>
  </r>
  <r>
    <s v="CUST1729"/>
    <s v="Rodney"/>
    <s v="Acosta"/>
    <x v="2"/>
    <s v="Senior"/>
    <d v="2021-07-09T00:00:00"/>
    <x v="6"/>
    <s v="PROD112"/>
    <s v="Barbie Dreamhouse"/>
    <x v="2"/>
    <x v="0"/>
    <n v="199"/>
    <s v="ORD12003"/>
    <x v="666"/>
    <s v="Cancelled"/>
    <x v="2"/>
    <x v="2"/>
    <x v="3"/>
    <s v="REV22003"/>
    <x v="71"/>
  </r>
  <r>
    <s v="CUST4452"/>
    <s v="Susan"/>
    <s v="Mcguire"/>
    <x v="0"/>
    <s v="Teenagers"/>
    <d v="2020-11-14T00:00:00"/>
    <x v="9"/>
    <s v="PROD102"/>
    <s v="Sony Headphones"/>
    <x v="0"/>
    <x v="4"/>
    <n v="199"/>
    <s v="ORD12004"/>
    <x v="473"/>
    <s v="Delivered"/>
    <x v="1"/>
    <x v="3"/>
    <x v="3"/>
    <s v="REV22004"/>
    <x v="811"/>
  </r>
  <r>
    <s v="CUST4931"/>
    <s v="Joe"/>
    <s v="Robinson"/>
    <x v="1"/>
    <s v="Adults"/>
    <d v="2023-10-04T00:00:00"/>
    <x v="2"/>
    <s v="PROD100"/>
    <s v="iPhone 14"/>
    <x v="0"/>
    <x v="1"/>
    <n v="999"/>
    <s v="ORD12005"/>
    <x v="333"/>
    <s v="Shipped"/>
    <x v="0"/>
    <x v="3"/>
    <x v="2"/>
    <s v="REV22005"/>
    <x v="858"/>
  </r>
  <r>
    <s v="CUST5445"/>
    <s v="Jennifer"/>
    <s v="Wilson"/>
    <x v="2"/>
    <s v="Teenagers"/>
    <d v="2020-12-24T00:00:00"/>
    <x v="6"/>
    <s v="PROD107"/>
    <s v="Dyson Vacuum"/>
    <x v="3"/>
    <x v="3"/>
    <n v="399"/>
    <s v="ORD12006"/>
    <x v="917"/>
    <s v="Shipped"/>
    <x v="1"/>
    <x v="3"/>
    <x v="2"/>
    <s v="REV22006"/>
    <x v="570"/>
  </r>
  <r>
    <s v="CUST5018"/>
    <s v="Randy"/>
    <s v="Pennington"/>
    <x v="1"/>
    <s v="Teenagers"/>
    <d v="2021-11-12T00:00:00"/>
    <x v="8"/>
    <s v="PROD102"/>
    <s v="Sony Headphones"/>
    <x v="0"/>
    <x v="4"/>
    <n v="199"/>
    <s v="ORD12007"/>
    <x v="924"/>
    <s v="Shipped"/>
    <x v="1"/>
    <x v="0"/>
    <x v="4"/>
    <s v="REV22007"/>
    <x v="931"/>
  </r>
  <r>
    <s v="CUST4213"/>
    <s v="Michael"/>
    <s v="Patterson"/>
    <x v="0"/>
    <s v="Adults"/>
    <d v="2022-06-26T00:00:00"/>
    <x v="9"/>
    <s v="PROD112"/>
    <s v="Barbie Dreamhouse"/>
    <x v="2"/>
    <x v="3"/>
    <n v="199"/>
    <s v="ORD12008"/>
    <x v="264"/>
    <s v="Pending"/>
    <x v="2"/>
    <x v="4"/>
    <x v="0"/>
    <s v="REV22008"/>
    <x v="45"/>
  </r>
  <r>
    <s v="CUST4454"/>
    <s v="Samantha"/>
    <s v="Alvarado"/>
    <x v="1"/>
    <s v="Teenagers"/>
    <d v="2022-03-22T00:00:00"/>
    <x v="7"/>
    <s v="PROD109"/>
    <s v="Kindle Paperwhite"/>
    <x v="5"/>
    <x v="2"/>
    <n v="129"/>
    <s v="ORD12009"/>
    <x v="844"/>
    <s v="Pending"/>
    <x v="0"/>
    <x v="3"/>
    <x v="4"/>
    <s v="REV22009"/>
    <x v="908"/>
  </r>
  <r>
    <s v="CUST4122"/>
    <s v="Sara"/>
    <s v="Barrera"/>
    <x v="1"/>
    <s v="Teenagers"/>
    <d v="2025-02-10T00:00:00"/>
    <x v="0"/>
    <s v="PROD111"/>
    <s v="Lego Star Wars Set"/>
    <x v="2"/>
    <x v="4"/>
    <n v="59"/>
    <s v="ORD12010"/>
    <x v="925"/>
    <s v="Shipped"/>
    <x v="1"/>
    <x v="2"/>
    <x v="0"/>
    <s v="REV22010"/>
    <x v="932"/>
  </r>
  <r>
    <s v="CUST3866"/>
    <s v="Timothy"/>
    <s v="Austin"/>
    <x v="0"/>
    <s v="Teenagers"/>
    <d v="2020-11-10T00:00:00"/>
    <x v="8"/>
    <s v="PROD109"/>
    <s v="Kindle Paperwhite"/>
    <x v="5"/>
    <x v="0"/>
    <n v="129"/>
    <s v="ORD12011"/>
    <x v="131"/>
    <s v="Returned"/>
    <x v="0"/>
    <x v="2"/>
    <x v="4"/>
    <s v="REV22011"/>
    <x v="700"/>
  </r>
  <r>
    <s v="CUST1862"/>
    <s v="Eric"/>
    <s v="Wagner"/>
    <x v="1"/>
    <s v="Senior"/>
    <d v="2021-12-03T00:00:00"/>
    <x v="8"/>
    <s v="PROD105"/>
    <s v="Adidas Running Shoes"/>
    <x v="1"/>
    <x v="0"/>
    <n v="110"/>
    <s v="ORD12012"/>
    <x v="605"/>
    <s v="Returned"/>
    <x v="2"/>
    <x v="2"/>
    <x v="2"/>
    <s v="REV22012"/>
    <x v="93"/>
  </r>
  <r>
    <s v="CUST4820"/>
    <s v="Lori"/>
    <s v="Ashley"/>
    <x v="2"/>
    <s v="Adults"/>
    <d v="2023-04-15T00:00:00"/>
    <x v="1"/>
    <s v="PROD105"/>
    <s v="Adidas Running Shoes"/>
    <x v="1"/>
    <x v="4"/>
    <n v="110"/>
    <s v="ORD12013"/>
    <x v="749"/>
    <s v="Returned"/>
    <x v="2"/>
    <x v="2"/>
    <x v="0"/>
    <s v="REV22013"/>
    <x v="240"/>
  </r>
  <r>
    <s v="CUST2215"/>
    <s v="Kyle"/>
    <s v="Coleman"/>
    <x v="2"/>
    <s v="Adults"/>
    <d v="2024-06-19T00:00:00"/>
    <x v="2"/>
    <s v="PROD111"/>
    <s v="Lego Star Wars Set"/>
    <x v="2"/>
    <x v="1"/>
    <n v="59"/>
    <s v="ORD12014"/>
    <x v="556"/>
    <s v="Delivered"/>
    <x v="1"/>
    <x v="4"/>
    <x v="0"/>
    <s v="REV22014"/>
    <x v="14"/>
  </r>
  <r>
    <s v="CUST2344"/>
    <s v="Rachel"/>
    <s v="Shields"/>
    <x v="1"/>
    <s v="Adults"/>
    <d v="2023-08-08T00:00:00"/>
    <x v="4"/>
    <s v="PROD114"/>
    <s v="Yoga Mat"/>
    <x v="4"/>
    <x v="2"/>
    <n v="25"/>
    <s v="ORD12015"/>
    <x v="909"/>
    <s v="Delivered"/>
    <x v="2"/>
    <x v="2"/>
    <x v="0"/>
    <s v="REV22015"/>
    <x v="340"/>
  </r>
  <r>
    <s v="CUST4868"/>
    <s v="Kyle"/>
    <s v="Vasquez"/>
    <x v="2"/>
    <s v="Senior"/>
    <d v="2023-11-10T00:00:00"/>
    <x v="6"/>
    <s v="PROD114"/>
    <s v="Yoga Mat"/>
    <x v="4"/>
    <x v="2"/>
    <n v="25"/>
    <s v="ORD12016"/>
    <x v="926"/>
    <s v="Pending"/>
    <x v="0"/>
    <x v="3"/>
    <x v="4"/>
    <s v="REV22016"/>
    <x v="71"/>
  </r>
  <r>
    <s v="CUST2334"/>
    <s v="Richard"/>
    <s v="Wilson"/>
    <x v="0"/>
    <s v="Senior"/>
    <d v="2022-07-22T00:00:00"/>
    <x v="4"/>
    <s v="PROD113"/>
    <s v="Wilson Tennis Racket"/>
    <x v="4"/>
    <x v="3"/>
    <n v="149"/>
    <s v="ORD12017"/>
    <x v="226"/>
    <s v="Pending"/>
    <x v="1"/>
    <x v="0"/>
    <x v="2"/>
    <s v="REV22017"/>
    <x v="531"/>
  </r>
  <r>
    <s v="CUST1964"/>
    <s v="Yvonne"/>
    <s v="Chaney"/>
    <x v="2"/>
    <s v="Senior"/>
    <d v="2024-07-05T00:00:00"/>
    <x v="8"/>
    <s v="PROD103"/>
    <s v="Levi's Jeans"/>
    <x v="1"/>
    <x v="2"/>
    <n v="59"/>
    <s v="ORD12018"/>
    <x v="844"/>
    <s v="Shipped"/>
    <x v="0"/>
    <x v="3"/>
    <x v="4"/>
    <s v="REV22018"/>
    <x v="635"/>
  </r>
  <r>
    <s v="CUST1959"/>
    <s v="Kevin"/>
    <s v="Mitchell"/>
    <x v="2"/>
    <s v="Teenagers"/>
    <d v="2020-08-30T00:00:00"/>
    <x v="0"/>
    <s v="PROD112"/>
    <s v="Barbie Dreamhouse"/>
    <x v="2"/>
    <x v="1"/>
    <n v="199"/>
    <s v="ORD12019"/>
    <x v="721"/>
    <s v="Delivered"/>
    <x v="2"/>
    <x v="2"/>
    <x v="1"/>
    <s v="REV22019"/>
    <x v="812"/>
  </r>
  <r>
    <s v="CUST1594"/>
    <s v="Joseph"/>
    <s v="Sweeney"/>
    <x v="2"/>
    <s v="Adults"/>
    <d v="2021-08-22T00:00:00"/>
    <x v="8"/>
    <s v="PROD113"/>
    <s v="Wilson Tennis Racket"/>
    <x v="4"/>
    <x v="2"/>
    <n v="149"/>
    <s v="ORD12020"/>
    <x v="927"/>
    <s v="Delivered"/>
    <x v="0"/>
    <x v="4"/>
    <x v="0"/>
    <s v="REV22020"/>
    <x v="77"/>
  </r>
  <r>
    <s v="CUST4479"/>
    <s v="Heather"/>
    <s v="Robinson"/>
    <x v="2"/>
    <s v="Senior"/>
    <d v="2025-05-16T00:00:00"/>
    <x v="5"/>
    <s v="PROD111"/>
    <s v="Lego Star Wars Set"/>
    <x v="2"/>
    <x v="4"/>
    <n v="59"/>
    <s v="ORD12021"/>
    <x v="806"/>
    <s v="Returned"/>
    <x v="2"/>
    <x v="3"/>
    <x v="4"/>
    <s v="REV22021"/>
    <x v="933"/>
  </r>
  <r>
    <s v="CUST3082"/>
    <s v="Courtney"/>
    <s v="Washington"/>
    <x v="1"/>
    <s v="Senior"/>
    <d v="2025-01-20T00:00:00"/>
    <x v="5"/>
    <s v="PROD111"/>
    <s v="Lego Star Wars Set"/>
    <x v="2"/>
    <x v="0"/>
    <n v="59"/>
    <s v="ORD12022"/>
    <x v="195"/>
    <s v="Shipped"/>
    <x v="0"/>
    <x v="3"/>
    <x v="4"/>
    <s v="REV22022"/>
    <x v="168"/>
  </r>
  <r>
    <s v="CUST1763"/>
    <s v="Kimberly"/>
    <s v="Lawson"/>
    <x v="2"/>
    <s v="Senior"/>
    <d v="2023-01-31T00:00:00"/>
    <x v="9"/>
    <s v="PROD105"/>
    <s v="Adidas Running Shoes"/>
    <x v="1"/>
    <x v="0"/>
    <n v="110"/>
    <s v="ORD12023"/>
    <x v="667"/>
    <s v="Shipped"/>
    <x v="0"/>
    <x v="1"/>
    <x v="4"/>
    <s v="REV22023"/>
    <x v="642"/>
  </r>
  <r>
    <s v="CUST2977"/>
    <s v="James"/>
    <s v="Underwood"/>
    <x v="2"/>
    <s v="Teenagers"/>
    <d v="2024-10-21T00:00:00"/>
    <x v="1"/>
    <s v="PROD110"/>
    <s v="Harry Potter Box Set"/>
    <x v="5"/>
    <x v="0"/>
    <n v="80"/>
    <s v="ORD12024"/>
    <x v="110"/>
    <s v="Shipped"/>
    <x v="0"/>
    <x v="1"/>
    <x v="3"/>
    <s v="REV22024"/>
    <x v="358"/>
  </r>
  <r>
    <s v="CUST5391"/>
    <s v="Laura"/>
    <s v="Taylor"/>
    <x v="0"/>
    <s v="Adults"/>
    <d v="2024-08-24T00:00:00"/>
    <x v="1"/>
    <s v="PROD107"/>
    <s v="Dyson Vacuum"/>
    <x v="3"/>
    <x v="0"/>
    <n v="399"/>
    <s v="ORD12025"/>
    <x v="657"/>
    <s v="Cancelled"/>
    <x v="1"/>
    <x v="0"/>
    <x v="1"/>
    <s v="REV22025"/>
    <x v="934"/>
  </r>
  <r>
    <s v="CUST2938"/>
    <s v="Caitlin"/>
    <s v="Valentine"/>
    <x v="0"/>
    <s v="Adults"/>
    <d v="2023-11-29T00:00:00"/>
    <x v="7"/>
    <s v="PROD107"/>
    <s v="Dyson Vacuum"/>
    <x v="3"/>
    <x v="1"/>
    <n v="399"/>
    <s v="ORD12026"/>
    <x v="637"/>
    <s v="Delivered"/>
    <x v="1"/>
    <x v="2"/>
    <x v="1"/>
    <s v="REV22026"/>
    <x v="368"/>
  </r>
  <r>
    <s v="CUST3063"/>
    <s v="Brian"/>
    <s v="Schmitt"/>
    <x v="2"/>
    <s v="Senior"/>
    <d v="2025-07-05T00:00:00"/>
    <x v="1"/>
    <s v="PROD110"/>
    <s v="Harry Potter Box Set"/>
    <x v="5"/>
    <x v="3"/>
    <n v="80"/>
    <s v="ORD12027"/>
    <x v="94"/>
    <s v="Shipped"/>
    <x v="0"/>
    <x v="2"/>
    <x v="3"/>
    <s v="REV22027"/>
    <x v="558"/>
  </r>
  <r>
    <s v="CUST2202"/>
    <s v="Amy"/>
    <s v="Frye"/>
    <x v="2"/>
    <s v="Teenagers"/>
    <d v="2020-10-04T00:00:00"/>
    <x v="7"/>
    <s v="PROD114"/>
    <s v="Yoga Mat"/>
    <x v="4"/>
    <x v="4"/>
    <n v="25"/>
    <s v="ORD12028"/>
    <x v="188"/>
    <s v="Pending"/>
    <x v="0"/>
    <x v="4"/>
    <x v="1"/>
    <s v="REV22028"/>
    <x v="267"/>
  </r>
  <r>
    <s v="CUST4494"/>
    <s v="Jeffrey"/>
    <s v="Murphy"/>
    <x v="2"/>
    <s v="Senior"/>
    <d v="2021-09-07T00:00:00"/>
    <x v="6"/>
    <s v="PROD111"/>
    <s v="Lego Star Wars Set"/>
    <x v="2"/>
    <x v="1"/>
    <n v="59"/>
    <s v="ORD12029"/>
    <x v="236"/>
    <s v="Cancelled"/>
    <x v="2"/>
    <x v="2"/>
    <x v="0"/>
    <s v="REV22029"/>
    <x v="182"/>
  </r>
  <r>
    <s v="CUST2304"/>
    <s v="Eddie"/>
    <s v="Stephens"/>
    <x v="1"/>
    <s v="Teenagers"/>
    <d v="2021-01-12T00:00:00"/>
    <x v="8"/>
    <s v="PROD113"/>
    <s v="Wilson Tennis Racket"/>
    <x v="4"/>
    <x v="2"/>
    <n v="149"/>
    <s v="ORD12030"/>
    <x v="671"/>
    <s v="Cancelled"/>
    <x v="1"/>
    <x v="2"/>
    <x v="3"/>
    <s v="REV22030"/>
    <x v="783"/>
  </r>
  <r>
    <s v="CUST4139"/>
    <s v="Jared"/>
    <s v="Taylor"/>
    <x v="1"/>
    <s v="Teenagers"/>
    <d v="2021-05-14T00:00:00"/>
    <x v="1"/>
    <s v="PROD104"/>
    <s v="Nike Air Max"/>
    <x v="1"/>
    <x v="4"/>
    <n v="120"/>
    <s v="ORD12031"/>
    <x v="842"/>
    <s v="Delivered"/>
    <x v="2"/>
    <x v="4"/>
    <x v="0"/>
    <s v="REV22031"/>
    <x v="935"/>
  </r>
  <r>
    <s v="CUST4447"/>
    <s v="Sally"/>
    <s v="Atkinson"/>
    <x v="0"/>
    <s v="Teenagers"/>
    <d v="2022-02-02T00:00:00"/>
    <x v="8"/>
    <s v="PROD108"/>
    <s v="Fitbit Versa 3"/>
    <x v="0"/>
    <x v="1"/>
    <n v="229"/>
    <s v="ORD12032"/>
    <x v="203"/>
    <s v="Shipped"/>
    <x v="2"/>
    <x v="3"/>
    <x v="1"/>
    <s v="REV22032"/>
    <x v="606"/>
  </r>
  <r>
    <s v="CUST1333"/>
    <s v="Jasmine"/>
    <s v="Harrison"/>
    <x v="1"/>
    <s v="Adults"/>
    <d v="2022-08-22T00:00:00"/>
    <x v="8"/>
    <s v="PROD110"/>
    <s v="Harry Potter Box Set"/>
    <x v="5"/>
    <x v="2"/>
    <n v="80"/>
    <s v="ORD12033"/>
    <x v="198"/>
    <s v="Delivered"/>
    <x v="1"/>
    <x v="1"/>
    <x v="1"/>
    <s v="REV22033"/>
    <x v="581"/>
  </r>
  <r>
    <s v="CUST5579"/>
    <s v="Bryce"/>
    <s v="Keller"/>
    <x v="2"/>
    <s v="Teenagers"/>
    <d v="2024-03-25T00:00:00"/>
    <x v="3"/>
    <s v="PROD106"/>
    <s v="Instant Pot"/>
    <x v="3"/>
    <x v="4"/>
    <n v="99"/>
    <s v="ORD12034"/>
    <x v="328"/>
    <s v="Cancelled"/>
    <x v="1"/>
    <x v="3"/>
    <x v="3"/>
    <s v="REV22034"/>
    <x v="922"/>
  </r>
  <r>
    <s v="CUST1116"/>
    <s v="Anthony"/>
    <s v="Mendez"/>
    <x v="2"/>
    <s v="Adults"/>
    <d v="2021-03-11T00:00:00"/>
    <x v="0"/>
    <s v="PROD113"/>
    <s v="Wilson Tennis Racket"/>
    <x v="4"/>
    <x v="2"/>
    <n v="149"/>
    <s v="ORD12035"/>
    <x v="422"/>
    <s v="Shipped"/>
    <x v="2"/>
    <x v="1"/>
    <x v="1"/>
    <s v="REV22035"/>
    <x v="657"/>
  </r>
  <r>
    <s v="CUST3897"/>
    <s v="David"/>
    <s v="Floyd"/>
    <x v="0"/>
    <s v="Teenagers"/>
    <d v="2024-01-12T00:00:00"/>
    <x v="4"/>
    <s v="PROD105"/>
    <s v="Adidas Running Shoes"/>
    <x v="1"/>
    <x v="0"/>
    <n v="110"/>
    <s v="ORD12036"/>
    <x v="379"/>
    <s v="Delivered"/>
    <x v="1"/>
    <x v="2"/>
    <x v="3"/>
    <s v="REV22036"/>
    <x v="290"/>
  </r>
  <r>
    <s v="CUST4234"/>
    <s v="Daniel"/>
    <s v="Mann"/>
    <x v="1"/>
    <s v="Adults"/>
    <d v="2021-07-18T00:00:00"/>
    <x v="0"/>
    <s v="PROD114"/>
    <s v="Yoga Mat"/>
    <x v="4"/>
    <x v="3"/>
    <n v="25"/>
    <s v="ORD12037"/>
    <x v="52"/>
    <s v="Pending"/>
    <x v="0"/>
    <x v="1"/>
    <x v="2"/>
    <s v="REV22037"/>
    <x v="596"/>
  </r>
  <r>
    <s v="CUST1586"/>
    <s v="Jason"/>
    <s v="Ross"/>
    <x v="1"/>
    <s v="Senior"/>
    <d v="2021-10-05T00:00:00"/>
    <x v="0"/>
    <s v="PROD109"/>
    <s v="Kindle Paperwhite"/>
    <x v="5"/>
    <x v="1"/>
    <n v="129"/>
    <s v="ORD12038"/>
    <x v="224"/>
    <s v="Cancelled"/>
    <x v="0"/>
    <x v="2"/>
    <x v="2"/>
    <s v="REV22038"/>
    <x v="936"/>
  </r>
  <r>
    <s v="CUST4607"/>
    <s v="Aaron"/>
    <s v="Smith"/>
    <x v="1"/>
    <s v="Teenagers"/>
    <d v="2022-04-09T00:00:00"/>
    <x v="5"/>
    <s v="PROD112"/>
    <s v="Barbie Dreamhouse"/>
    <x v="2"/>
    <x v="1"/>
    <n v="199"/>
    <s v="ORD12039"/>
    <x v="335"/>
    <s v="Pending"/>
    <x v="0"/>
    <x v="1"/>
    <x v="4"/>
    <s v="REV22039"/>
    <x v="524"/>
  </r>
  <r>
    <s v="CUST1203"/>
    <s v="Robert"/>
    <s v="Moore"/>
    <x v="2"/>
    <s v="Teenagers"/>
    <d v="2023-04-22T00:00:00"/>
    <x v="4"/>
    <s v="PROD112"/>
    <s v="Barbie Dreamhouse"/>
    <x v="2"/>
    <x v="1"/>
    <n v="199"/>
    <s v="ORD12040"/>
    <x v="177"/>
    <s v="Cancelled"/>
    <x v="1"/>
    <x v="4"/>
    <x v="2"/>
    <s v="REV22040"/>
    <x v="99"/>
  </r>
  <r>
    <s v="CUST5756"/>
    <s v="Steve"/>
    <s v="Price"/>
    <x v="0"/>
    <s v="Teenagers"/>
    <d v="2022-05-04T00:00:00"/>
    <x v="6"/>
    <s v="PROD111"/>
    <s v="Lego Star Wars Set"/>
    <x v="2"/>
    <x v="3"/>
    <n v="59"/>
    <s v="ORD12041"/>
    <x v="17"/>
    <s v="Pending"/>
    <x v="1"/>
    <x v="4"/>
    <x v="4"/>
    <s v="REV22041"/>
    <x v="174"/>
  </r>
  <r>
    <s v="CUST2278"/>
    <s v="Aaron"/>
    <s v="Mcdonald"/>
    <x v="1"/>
    <s v="Senior"/>
    <d v="2024-05-14T00:00:00"/>
    <x v="6"/>
    <s v="PROD109"/>
    <s v="Kindle Paperwhite"/>
    <x v="5"/>
    <x v="0"/>
    <n v="129"/>
    <s v="ORD12042"/>
    <x v="224"/>
    <s v="Returned"/>
    <x v="2"/>
    <x v="0"/>
    <x v="2"/>
    <s v="REV22042"/>
    <x v="937"/>
  </r>
  <r>
    <s v="CUST4019"/>
    <s v="Shane"/>
    <s v="Newman"/>
    <x v="2"/>
    <s v="Adults"/>
    <d v="2024-03-02T00:00:00"/>
    <x v="8"/>
    <s v="PROD111"/>
    <s v="Lego Star Wars Set"/>
    <x v="2"/>
    <x v="2"/>
    <n v="59"/>
    <s v="ORD12043"/>
    <x v="372"/>
    <s v="Cancelled"/>
    <x v="0"/>
    <x v="4"/>
    <x v="0"/>
    <s v="REV22043"/>
    <x v="274"/>
  </r>
  <r>
    <s v="CUST1879"/>
    <s v="Bruce"/>
    <s v="Yang"/>
    <x v="1"/>
    <s v="Adults"/>
    <d v="2024-06-16T00:00:00"/>
    <x v="7"/>
    <s v="PROD110"/>
    <s v="Harry Potter Box Set"/>
    <x v="5"/>
    <x v="1"/>
    <n v="80"/>
    <s v="ORD12044"/>
    <x v="928"/>
    <s v="Delivered"/>
    <x v="1"/>
    <x v="1"/>
    <x v="3"/>
    <s v="REV22044"/>
    <x v="357"/>
  </r>
  <r>
    <s v="CUST1627"/>
    <s v="Alexander"/>
    <s v="Wise"/>
    <x v="2"/>
    <s v="Teenagers"/>
    <d v="2023-12-10T00:00:00"/>
    <x v="3"/>
    <s v="PROD112"/>
    <s v="Barbie Dreamhouse"/>
    <x v="2"/>
    <x v="0"/>
    <n v="199"/>
    <s v="ORD12045"/>
    <x v="602"/>
    <s v="Cancelled"/>
    <x v="0"/>
    <x v="1"/>
    <x v="4"/>
    <s v="REV22045"/>
    <x v="58"/>
  </r>
  <r>
    <s v="CUST2889"/>
    <s v="Ryan"/>
    <s v="Mason"/>
    <x v="0"/>
    <s v="Teenagers"/>
    <d v="2023-07-03T00:00:00"/>
    <x v="7"/>
    <s v="PROD100"/>
    <s v="iPhone 14"/>
    <x v="0"/>
    <x v="3"/>
    <n v="999"/>
    <s v="ORD12046"/>
    <x v="787"/>
    <s v="Returned"/>
    <x v="1"/>
    <x v="1"/>
    <x v="3"/>
    <s v="REV22046"/>
    <x v="335"/>
  </r>
  <r>
    <s v="CUST4375"/>
    <s v="Erika"/>
    <s v="Bowman"/>
    <x v="2"/>
    <s v="Adults"/>
    <d v="2022-10-23T00:00:00"/>
    <x v="3"/>
    <s v="PROD113"/>
    <s v="Wilson Tennis Racket"/>
    <x v="4"/>
    <x v="4"/>
    <n v="149"/>
    <s v="ORD12047"/>
    <x v="746"/>
    <s v="Shipped"/>
    <x v="1"/>
    <x v="3"/>
    <x v="2"/>
    <s v="REV22047"/>
    <x v="291"/>
  </r>
  <r>
    <s v="CUST5267"/>
    <s v="Linda"/>
    <s v="Nunez"/>
    <x v="2"/>
    <s v="Teenagers"/>
    <d v="2025-02-01T00:00:00"/>
    <x v="9"/>
    <s v="PROD111"/>
    <s v="Lego Star Wars Set"/>
    <x v="2"/>
    <x v="1"/>
    <n v="59"/>
    <s v="ORD12048"/>
    <x v="428"/>
    <s v="Shipped"/>
    <x v="2"/>
    <x v="0"/>
    <x v="2"/>
    <s v="REV22048"/>
    <x v="938"/>
  </r>
  <r>
    <s v="CUST5601"/>
    <s v="Megan"/>
    <s v="Romero"/>
    <x v="2"/>
    <s v="Teenagers"/>
    <d v="2025-07-18T00:00:00"/>
    <x v="6"/>
    <s v="PROD114"/>
    <s v="Yoga Mat"/>
    <x v="4"/>
    <x v="3"/>
    <n v="25"/>
    <s v="ORD12049"/>
    <x v="68"/>
    <s v="Cancelled"/>
    <x v="1"/>
    <x v="4"/>
    <x v="0"/>
    <s v="REV22049"/>
    <x v="622"/>
  </r>
  <r>
    <s v="CUST3310"/>
    <s v="Christopher"/>
    <s v="Fernandez"/>
    <x v="1"/>
    <s v="Senior"/>
    <d v="2024-10-18T00:00:00"/>
    <x v="3"/>
    <s v="PROD107"/>
    <s v="Dyson Vacuum"/>
    <x v="3"/>
    <x v="1"/>
    <n v="399"/>
    <s v="ORD12050"/>
    <x v="929"/>
    <s v="Pending"/>
    <x v="0"/>
    <x v="1"/>
    <x v="3"/>
    <s v="REV22050"/>
    <x v="110"/>
  </r>
  <r>
    <s v="CUST4636"/>
    <s v="Michael"/>
    <s v="Harrison"/>
    <x v="1"/>
    <s v="Adults"/>
    <d v="2021-02-06T00:00:00"/>
    <x v="9"/>
    <s v="PROD109"/>
    <s v="Kindle Paperwhite"/>
    <x v="5"/>
    <x v="3"/>
    <n v="129"/>
    <s v="ORD12051"/>
    <x v="866"/>
    <s v="Pending"/>
    <x v="0"/>
    <x v="3"/>
    <x v="3"/>
    <s v="REV22051"/>
    <x v="939"/>
  </r>
  <r>
    <s v="CUST1981"/>
    <s v="Audrey"/>
    <s v="Lee"/>
    <x v="2"/>
    <s v="Teenagers"/>
    <d v="2024-04-27T00:00:00"/>
    <x v="9"/>
    <s v="PROD104"/>
    <s v="Nike Air Max"/>
    <x v="1"/>
    <x v="4"/>
    <n v="120"/>
    <s v="ORD12052"/>
    <x v="404"/>
    <s v="Delivered"/>
    <x v="0"/>
    <x v="0"/>
    <x v="4"/>
    <s v="REV22052"/>
    <x v="558"/>
  </r>
  <r>
    <s v="CUST3668"/>
    <s v="Brian"/>
    <s v="Bradley"/>
    <x v="0"/>
    <s v="Adults"/>
    <d v="2025-06-07T00:00:00"/>
    <x v="3"/>
    <s v="PROD103"/>
    <s v="Levi's Jeans"/>
    <x v="1"/>
    <x v="1"/>
    <n v="59"/>
    <s v="ORD12053"/>
    <x v="122"/>
    <s v="Pending"/>
    <x v="0"/>
    <x v="1"/>
    <x v="1"/>
    <s v="REV22053"/>
    <x v="900"/>
  </r>
  <r>
    <s v="CUST1898"/>
    <s v="Anne"/>
    <s v="Thompson"/>
    <x v="2"/>
    <s v="Teenagers"/>
    <d v="2023-08-20T00:00:00"/>
    <x v="1"/>
    <s v="PROD112"/>
    <s v="Barbie Dreamhouse"/>
    <x v="2"/>
    <x v="2"/>
    <n v="199"/>
    <s v="ORD12054"/>
    <x v="578"/>
    <s v="Delivered"/>
    <x v="2"/>
    <x v="2"/>
    <x v="1"/>
    <s v="REV22054"/>
    <x v="226"/>
  </r>
  <r>
    <s v="CUST3877"/>
    <s v="Benjamin"/>
    <s v="Torres"/>
    <x v="2"/>
    <s v="Adults"/>
    <d v="2024-07-29T00:00:00"/>
    <x v="6"/>
    <s v="PROD113"/>
    <s v="Wilson Tennis Racket"/>
    <x v="4"/>
    <x v="0"/>
    <n v="149"/>
    <s v="ORD12055"/>
    <x v="302"/>
    <s v="Returned"/>
    <x v="1"/>
    <x v="3"/>
    <x v="1"/>
    <s v="REV22055"/>
    <x v="473"/>
  </r>
  <r>
    <s v="CUST3985"/>
    <s v="Caitlin"/>
    <s v="Kelley"/>
    <x v="1"/>
    <s v="Teenagers"/>
    <d v="2023-12-20T00:00:00"/>
    <x v="4"/>
    <s v="PROD113"/>
    <s v="Wilson Tennis Racket"/>
    <x v="4"/>
    <x v="2"/>
    <n v="149"/>
    <s v="ORD12056"/>
    <x v="423"/>
    <s v="Shipped"/>
    <x v="2"/>
    <x v="2"/>
    <x v="2"/>
    <s v="REV22056"/>
    <x v="940"/>
  </r>
  <r>
    <s v="CUST4039"/>
    <s v="Denise"/>
    <s v="Reid"/>
    <x v="2"/>
    <s v="Adults"/>
    <d v="2021-04-08T00:00:00"/>
    <x v="1"/>
    <s v="PROD104"/>
    <s v="Nike Air Max"/>
    <x v="1"/>
    <x v="1"/>
    <n v="120"/>
    <s v="ORD12057"/>
    <x v="754"/>
    <s v="Cancelled"/>
    <x v="0"/>
    <x v="4"/>
    <x v="3"/>
    <s v="REV22057"/>
    <x v="614"/>
  </r>
  <r>
    <s v="CUST5661"/>
    <s v="Jacob"/>
    <s v="Chambers"/>
    <x v="1"/>
    <s v="Senior"/>
    <d v="2021-09-21T00:00:00"/>
    <x v="0"/>
    <s v="PROD101"/>
    <s v="Samsung Galaxy S23"/>
    <x v="0"/>
    <x v="4"/>
    <n v="899"/>
    <s v="ORD12058"/>
    <x v="345"/>
    <s v="Delivered"/>
    <x v="2"/>
    <x v="2"/>
    <x v="3"/>
    <s v="REV22058"/>
    <x v="932"/>
  </r>
  <r>
    <s v="CUST3462"/>
    <s v="Richard"/>
    <s v="Nolan"/>
    <x v="1"/>
    <s v="Teenagers"/>
    <d v="2024-04-24T00:00:00"/>
    <x v="6"/>
    <s v="PROD111"/>
    <s v="Lego Star Wars Set"/>
    <x v="2"/>
    <x v="4"/>
    <n v="59"/>
    <s v="ORD12059"/>
    <x v="617"/>
    <s v="Returned"/>
    <x v="1"/>
    <x v="4"/>
    <x v="2"/>
    <s v="REV22059"/>
    <x v="619"/>
  </r>
  <r>
    <s v="CUST2187"/>
    <s v="Adam"/>
    <s v="Carroll"/>
    <x v="1"/>
    <s v="Senior"/>
    <d v="2024-11-28T00:00:00"/>
    <x v="3"/>
    <s v="PROD102"/>
    <s v="Sony Headphones"/>
    <x v="0"/>
    <x v="2"/>
    <n v="199"/>
    <s v="ORD12060"/>
    <x v="930"/>
    <s v="Shipped"/>
    <x v="0"/>
    <x v="1"/>
    <x v="3"/>
    <s v="REV22060"/>
    <x v="589"/>
  </r>
  <r>
    <s v="CUST5697"/>
    <s v="Melvin"/>
    <s v="Stanley"/>
    <x v="2"/>
    <s v="Senior"/>
    <d v="2021-04-05T00:00:00"/>
    <x v="8"/>
    <s v="PROD114"/>
    <s v="Yoga Mat"/>
    <x v="4"/>
    <x v="2"/>
    <n v="25"/>
    <s v="ORD12061"/>
    <x v="452"/>
    <s v="Cancelled"/>
    <x v="2"/>
    <x v="4"/>
    <x v="0"/>
    <s v="REV22061"/>
    <x v="783"/>
  </r>
  <r>
    <s v="CUST5981"/>
    <s v="William"/>
    <s v="Cole"/>
    <x v="1"/>
    <s v="Teenagers"/>
    <d v="2021-12-10T00:00:00"/>
    <x v="9"/>
    <s v="PROD110"/>
    <s v="Harry Potter Box Set"/>
    <x v="5"/>
    <x v="0"/>
    <n v="80"/>
    <s v="ORD12062"/>
    <x v="509"/>
    <s v="Cancelled"/>
    <x v="1"/>
    <x v="4"/>
    <x v="2"/>
    <s v="REV22062"/>
    <x v="476"/>
  </r>
  <r>
    <s v="CUST3790"/>
    <s v="Lindsay"/>
    <s v="Moss"/>
    <x v="1"/>
    <s v="Senior"/>
    <d v="2023-09-26T00:00:00"/>
    <x v="7"/>
    <s v="PROD110"/>
    <s v="Harry Potter Box Set"/>
    <x v="5"/>
    <x v="1"/>
    <n v="80"/>
    <s v="ORD12063"/>
    <x v="153"/>
    <s v="Shipped"/>
    <x v="0"/>
    <x v="2"/>
    <x v="3"/>
    <s v="REV22063"/>
    <x v="103"/>
  </r>
  <r>
    <s v="CUST2635"/>
    <s v="Edward"/>
    <s v="Summers"/>
    <x v="0"/>
    <s v="Teenagers"/>
    <d v="2023-09-02T00:00:00"/>
    <x v="0"/>
    <s v="PROD105"/>
    <s v="Adidas Running Shoes"/>
    <x v="1"/>
    <x v="0"/>
    <n v="110"/>
    <s v="ORD12064"/>
    <x v="799"/>
    <s v="Delivered"/>
    <x v="1"/>
    <x v="2"/>
    <x v="0"/>
    <s v="REV22064"/>
    <x v="554"/>
  </r>
  <r>
    <s v="CUST4356"/>
    <s v="Bill"/>
    <s v="Carter"/>
    <x v="0"/>
    <s v="Adults"/>
    <d v="2023-06-26T00:00:00"/>
    <x v="3"/>
    <s v="PROD113"/>
    <s v="Wilson Tennis Racket"/>
    <x v="4"/>
    <x v="3"/>
    <n v="149"/>
    <s v="ORD12065"/>
    <x v="892"/>
    <s v="Returned"/>
    <x v="1"/>
    <x v="3"/>
    <x v="2"/>
    <s v="REV22065"/>
    <x v="231"/>
  </r>
  <r>
    <s v="CUST3096"/>
    <s v="Patricia"/>
    <s v="Dominguez"/>
    <x v="0"/>
    <s v="Adults"/>
    <d v="2021-09-18T00:00:00"/>
    <x v="9"/>
    <s v="PROD100"/>
    <s v="iPhone 14"/>
    <x v="0"/>
    <x v="3"/>
    <n v="999"/>
    <s v="ORD12066"/>
    <x v="186"/>
    <s v="Delivered"/>
    <x v="0"/>
    <x v="1"/>
    <x v="3"/>
    <s v="REV22066"/>
    <x v="698"/>
  </r>
  <r>
    <s v="CUST4588"/>
    <s v="Tracy"/>
    <s v="Sampson"/>
    <x v="0"/>
    <s v="Teenagers"/>
    <d v="2025-03-04T00:00:00"/>
    <x v="5"/>
    <s v="PROD103"/>
    <s v="Levi's Jeans"/>
    <x v="1"/>
    <x v="1"/>
    <n v="59"/>
    <s v="ORD12067"/>
    <x v="564"/>
    <s v="Delivered"/>
    <x v="2"/>
    <x v="3"/>
    <x v="0"/>
    <s v="REV22067"/>
    <x v="857"/>
  </r>
  <r>
    <s v="CUST5163"/>
    <s v="Christopher"/>
    <s v="Washington"/>
    <x v="1"/>
    <s v="Teenagers"/>
    <d v="2023-01-14T00:00:00"/>
    <x v="5"/>
    <s v="PROD113"/>
    <s v="Wilson Tennis Racket"/>
    <x v="4"/>
    <x v="0"/>
    <n v="149"/>
    <s v="ORD12068"/>
    <x v="751"/>
    <s v="Pending"/>
    <x v="0"/>
    <x v="3"/>
    <x v="4"/>
    <s v="REV22068"/>
    <x v="503"/>
  </r>
  <r>
    <s v="CUST5694"/>
    <s v="Zachary"/>
    <s v="Gordon"/>
    <x v="1"/>
    <s v="Senior"/>
    <d v="2021-09-25T00:00:00"/>
    <x v="1"/>
    <s v="PROD105"/>
    <s v="Adidas Running Shoes"/>
    <x v="1"/>
    <x v="3"/>
    <n v="110"/>
    <s v="ORD12069"/>
    <x v="887"/>
    <s v="Delivered"/>
    <x v="2"/>
    <x v="4"/>
    <x v="0"/>
    <s v="REV22069"/>
    <x v="941"/>
  </r>
  <r>
    <s v="CUST3393"/>
    <s v="Hayley"/>
    <s v="Wilson"/>
    <x v="2"/>
    <s v="Adults"/>
    <d v="2020-10-15T00:00:00"/>
    <x v="8"/>
    <s v="PROD109"/>
    <s v="Kindle Paperwhite"/>
    <x v="5"/>
    <x v="1"/>
    <n v="129"/>
    <s v="ORD12070"/>
    <x v="112"/>
    <s v="Shipped"/>
    <x v="0"/>
    <x v="0"/>
    <x v="3"/>
    <s v="REV22070"/>
    <x v="342"/>
  </r>
  <r>
    <s v="CUST1697"/>
    <s v="Randall"/>
    <s v="Montgomery"/>
    <x v="2"/>
    <s v="Senior"/>
    <d v="2022-06-26T00:00:00"/>
    <x v="1"/>
    <s v="PROD105"/>
    <s v="Adidas Running Shoes"/>
    <x v="1"/>
    <x v="3"/>
    <n v="110"/>
    <s v="ORD12071"/>
    <x v="269"/>
    <s v="Shipped"/>
    <x v="1"/>
    <x v="1"/>
    <x v="3"/>
    <s v="REV22071"/>
    <x v="425"/>
  </r>
  <r>
    <s v="CUST5819"/>
    <s v="Michael"/>
    <s v="Ray"/>
    <x v="2"/>
    <s v="Senior"/>
    <d v="2022-02-25T00:00:00"/>
    <x v="2"/>
    <s v="PROD105"/>
    <s v="Adidas Running Shoes"/>
    <x v="1"/>
    <x v="2"/>
    <n v="110"/>
    <s v="ORD12072"/>
    <x v="299"/>
    <s v="Shipped"/>
    <x v="1"/>
    <x v="3"/>
    <x v="3"/>
    <s v="REV22072"/>
    <x v="295"/>
  </r>
  <r>
    <s v="CUST2759"/>
    <s v="Ashley"/>
    <s v="Ferguson"/>
    <x v="2"/>
    <s v="Adults"/>
    <d v="2022-03-14T00:00:00"/>
    <x v="5"/>
    <s v="PROD111"/>
    <s v="Lego Star Wars Set"/>
    <x v="2"/>
    <x v="4"/>
    <n v="59"/>
    <s v="ORD12073"/>
    <x v="505"/>
    <s v="Pending"/>
    <x v="0"/>
    <x v="4"/>
    <x v="2"/>
    <s v="REV22073"/>
    <x v="242"/>
  </r>
  <r>
    <s v="CUST2323"/>
    <s v="Christine"/>
    <s v="Goodman"/>
    <x v="1"/>
    <s v="Teenagers"/>
    <d v="2022-12-17T00:00:00"/>
    <x v="0"/>
    <s v="PROD111"/>
    <s v="Lego Star Wars Set"/>
    <x v="2"/>
    <x v="3"/>
    <n v="59"/>
    <s v="ORD12074"/>
    <x v="336"/>
    <s v="Delivered"/>
    <x v="0"/>
    <x v="0"/>
    <x v="1"/>
    <s v="REV22074"/>
    <x v="411"/>
  </r>
  <r>
    <s v="CUST3990"/>
    <s v="Priscilla"/>
    <s v="Anderson"/>
    <x v="2"/>
    <s v="Teenagers"/>
    <d v="2023-10-11T00:00:00"/>
    <x v="7"/>
    <s v="PROD109"/>
    <s v="Kindle Paperwhite"/>
    <x v="5"/>
    <x v="2"/>
    <n v="129"/>
    <s v="ORD12075"/>
    <x v="51"/>
    <s v="Delivered"/>
    <x v="2"/>
    <x v="3"/>
    <x v="2"/>
    <s v="REV22075"/>
    <x v="93"/>
  </r>
  <r>
    <s v="CUST2732"/>
    <s v="Mark"/>
    <s v="Sherman"/>
    <x v="1"/>
    <s v="Senior"/>
    <d v="2023-03-12T00:00:00"/>
    <x v="2"/>
    <s v="PROD102"/>
    <s v="Sony Headphones"/>
    <x v="0"/>
    <x v="1"/>
    <n v="199"/>
    <s v="ORD12076"/>
    <x v="127"/>
    <s v="Shipped"/>
    <x v="1"/>
    <x v="3"/>
    <x v="2"/>
    <s v="REV22076"/>
    <x v="13"/>
  </r>
  <r>
    <s v="CUST4588"/>
    <s v="Tracy"/>
    <s v="Sampson"/>
    <x v="0"/>
    <s v="Teenagers"/>
    <d v="2025-03-04T00:00:00"/>
    <x v="5"/>
    <s v="PROD105"/>
    <s v="Adidas Running Shoes"/>
    <x v="1"/>
    <x v="4"/>
    <n v="110"/>
    <s v="ORD12077"/>
    <x v="428"/>
    <s v="Cancelled"/>
    <x v="1"/>
    <x v="2"/>
    <x v="4"/>
    <s v="REV22077"/>
    <x v="627"/>
  </r>
  <r>
    <s v="CUST1500"/>
    <s v="Jill"/>
    <s v="Smith"/>
    <x v="2"/>
    <s v="Adults"/>
    <d v="2022-02-15T00:00:00"/>
    <x v="4"/>
    <s v="PROD108"/>
    <s v="Fitbit Versa 3"/>
    <x v="0"/>
    <x v="1"/>
    <n v="229"/>
    <s v="ORD12078"/>
    <x v="887"/>
    <s v="Cancelled"/>
    <x v="0"/>
    <x v="4"/>
    <x v="1"/>
    <s v="REV22078"/>
    <x v="390"/>
  </r>
  <r>
    <s v="CUST5696"/>
    <s v="Joseph"/>
    <s v="Baldwin"/>
    <x v="1"/>
    <s v="Senior"/>
    <d v="2023-08-20T00:00:00"/>
    <x v="5"/>
    <s v="PROD103"/>
    <s v="Levi's Jeans"/>
    <x v="1"/>
    <x v="0"/>
    <n v="59"/>
    <s v="ORD12079"/>
    <x v="411"/>
    <s v="Pending"/>
    <x v="2"/>
    <x v="1"/>
    <x v="1"/>
    <s v="REV22079"/>
    <x v="304"/>
  </r>
  <r>
    <s v="CUST2648"/>
    <s v="Dawn"/>
    <s v="Wilson"/>
    <x v="1"/>
    <s v="Teenagers"/>
    <d v="2022-01-03T00:00:00"/>
    <x v="5"/>
    <s v="PROD111"/>
    <s v="Lego Star Wars Set"/>
    <x v="2"/>
    <x v="1"/>
    <n v="59"/>
    <s v="ORD12080"/>
    <x v="931"/>
    <s v="Delivered"/>
    <x v="0"/>
    <x v="0"/>
    <x v="2"/>
    <s v="REV22080"/>
    <x v="896"/>
  </r>
  <r>
    <s v="CUST4017"/>
    <s v="Carrie"/>
    <s v="Morgan"/>
    <x v="1"/>
    <s v="Senior"/>
    <d v="2020-12-08T00:00:00"/>
    <x v="7"/>
    <s v="PROD105"/>
    <s v="Adidas Running Shoes"/>
    <x v="1"/>
    <x v="4"/>
    <n v="110"/>
    <s v="ORD12081"/>
    <x v="589"/>
    <s v="Pending"/>
    <x v="0"/>
    <x v="2"/>
    <x v="2"/>
    <s v="REV22081"/>
    <x v="407"/>
  </r>
  <r>
    <s v="CUST5040"/>
    <s v="Amanda"/>
    <s v="Houston"/>
    <x v="1"/>
    <s v="Adults"/>
    <d v="2022-10-21T00:00:00"/>
    <x v="8"/>
    <s v="PROD103"/>
    <s v="Levi's Jeans"/>
    <x v="1"/>
    <x v="2"/>
    <n v="59"/>
    <s v="ORD12082"/>
    <x v="747"/>
    <s v="Pending"/>
    <x v="1"/>
    <x v="2"/>
    <x v="4"/>
    <s v="REV22082"/>
    <x v="845"/>
  </r>
  <r>
    <s v="CUST1924"/>
    <s v="Alexander"/>
    <s v="Bradford"/>
    <x v="0"/>
    <s v="Adults"/>
    <d v="2021-10-14T00:00:00"/>
    <x v="7"/>
    <s v="PROD102"/>
    <s v="Sony Headphones"/>
    <x v="0"/>
    <x v="4"/>
    <n v="199"/>
    <s v="ORD12083"/>
    <x v="71"/>
    <s v="Delivered"/>
    <x v="0"/>
    <x v="1"/>
    <x v="0"/>
    <s v="REV22083"/>
    <x v="492"/>
  </r>
  <r>
    <s v="CUST1667"/>
    <s v="Betty"/>
    <s v="Wallace"/>
    <x v="1"/>
    <s v="Senior"/>
    <d v="2021-05-11T00:00:00"/>
    <x v="9"/>
    <s v="PROD107"/>
    <s v="Dyson Vacuum"/>
    <x v="3"/>
    <x v="4"/>
    <n v="399"/>
    <s v="ORD12084"/>
    <x v="842"/>
    <s v="Delivered"/>
    <x v="2"/>
    <x v="0"/>
    <x v="1"/>
    <s v="REV22084"/>
    <x v="190"/>
  </r>
  <r>
    <s v="CUST1198"/>
    <s v="Justin"/>
    <s v="Campbell"/>
    <x v="1"/>
    <s v="Teenagers"/>
    <d v="2024-12-23T00:00:00"/>
    <x v="0"/>
    <s v="PROD105"/>
    <s v="Adidas Running Shoes"/>
    <x v="1"/>
    <x v="0"/>
    <n v="110"/>
    <s v="ORD12085"/>
    <x v="556"/>
    <s v="Pending"/>
    <x v="2"/>
    <x v="0"/>
    <x v="4"/>
    <s v="REV22085"/>
    <x v="373"/>
  </r>
  <r>
    <s v="CUST2077"/>
    <s v="Michael"/>
    <s v="Meyer"/>
    <x v="2"/>
    <s v="Senior"/>
    <d v="2021-08-30T00:00:00"/>
    <x v="4"/>
    <s v="PROD109"/>
    <s v="Kindle Paperwhite"/>
    <x v="5"/>
    <x v="1"/>
    <n v="129"/>
    <s v="ORD12086"/>
    <x v="101"/>
    <s v="Returned"/>
    <x v="0"/>
    <x v="0"/>
    <x v="3"/>
    <s v="REV22086"/>
    <x v="485"/>
  </r>
  <r>
    <s v="CUST2420"/>
    <s v="Sarah"/>
    <s v="Dennis"/>
    <x v="1"/>
    <s v="Senior"/>
    <d v="2023-11-11T00:00:00"/>
    <x v="1"/>
    <s v="PROD109"/>
    <s v="Kindle Paperwhite"/>
    <x v="5"/>
    <x v="3"/>
    <n v="129"/>
    <s v="ORD12087"/>
    <x v="932"/>
    <s v="Returned"/>
    <x v="2"/>
    <x v="3"/>
    <x v="1"/>
    <s v="REV22087"/>
    <x v="653"/>
  </r>
  <r>
    <s v="CUST5991"/>
    <s v="Teresa"/>
    <s v="Cruz"/>
    <x v="0"/>
    <s v="Senior"/>
    <d v="2025-07-07T00:00:00"/>
    <x v="9"/>
    <s v="PROD102"/>
    <s v="Sony Headphones"/>
    <x v="0"/>
    <x v="1"/>
    <n v="199"/>
    <s v="ORD12088"/>
    <x v="792"/>
    <s v="Pending"/>
    <x v="1"/>
    <x v="1"/>
    <x v="1"/>
    <s v="REV22088"/>
    <x v="546"/>
  </r>
  <r>
    <s v="CUST4074"/>
    <s v="Jason"/>
    <s v="Dixon"/>
    <x v="0"/>
    <s v="Teenagers"/>
    <d v="2023-07-24T00:00:00"/>
    <x v="2"/>
    <s v="PROD109"/>
    <s v="Kindle Paperwhite"/>
    <x v="5"/>
    <x v="3"/>
    <n v="129"/>
    <s v="ORD12089"/>
    <x v="596"/>
    <s v="Delivered"/>
    <x v="2"/>
    <x v="0"/>
    <x v="2"/>
    <s v="REV22089"/>
    <x v="357"/>
  </r>
  <r>
    <s v="CUST1577"/>
    <s v="Andrea"/>
    <s v="Guerrero"/>
    <x v="0"/>
    <s v="Teenagers"/>
    <d v="2022-02-20T00:00:00"/>
    <x v="2"/>
    <s v="PROD109"/>
    <s v="Kindle Paperwhite"/>
    <x v="5"/>
    <x v="4"/>
    <n v="129"/>
    <s v="ORD12090"/>
    <x v="744"/>
    <s v="Cancelled"/>
    <x v="0"/>
    <x v="2"/>
    <x v="1"/>
    <s v="REV22090"/>
    <x v="117"/>
  </r>
  <r>
    <s v="CUST4342"/>
    <s v="Benjamin"/>
    <s v="Haas"/>
    <x v="2"/>
    <s v="Teenagers"/>
    <d v="2024-09-02T00:00:00"/>
    <x v="6"/>
    <s v="PROD111"/>
    <s v="Lego Star Wars Set"/>
    <x v="2"/>
    <x v="0"/>
    <n v="59"/>
    <s v="ORD12091"/>
    <x v="559"/>
    <s v="Cancelled"/>
    <x v="2"/>
    <x v="2"/>
    <x v="0"/>
    <s v="REV22091"/>
    <x v="942"/>
  </r>
  <r>
    <s v="CUST2475"/>
    <s v="Stephen"/>
    <s v="Bishop"/>
    <x v="0"/>
    <s v="Teenagers"/>
    <d v="2023-01-01T00:00:00"/>
    <x v="2"/>
    <s v="PROD113"/>
    <s v="Wilson Tennis Racket"/>
    <x v="4"/>
    <x v="2"/>
    <n v="149"/>
    <s v="ORD12092"/>
    <x v="701"/>
    <s v="Shipped"/>
    <x v="2"/>
    <x v="2"/>
    <x v="4"/>
    <s v="REV22092"/>
    <x v="788"/>
  </r>
  <r>
    <s v="CUST5328"/>
    <s v="George"/>
    <s v="Cohen"/>
    <x v="1"/>
    <s v="Senior"/>
    <d v="2024-01-13T00:00:00"/>
    <x v="5"/>
    <s v="PROD109"/>
    <s v="Kindle Paperwhite"/>
    <x v="5"/>
    <x v="1"/>
    <n v="129"/>
    <s v="ORD12093"/>
    <x v="350"/>
    <s v="Returned"/>
    <x v="2"/>
    <x v="0"/>
    <x v="1"/>
    <s v="REV22093"/>
    <x v="192"/>
  </r>
  <r>
    <s v="CUST2256"/>
    <s v="Sandra"/>
    <s v="Lynch"/>
    <x v="0"/>
    <s v="Senior"/>
    <d v="2021-08-20T00:00:00"/>
    <x v="4"/>
    <s v="PROD107"/>
    <s v="Dyson Vacuum"/>
    <x v="3"/>
    <x v="3"/>
    <n v="399"/>
    <s v="ORD12094"/>
    <x v="322"/>
    <s v="Shipped"/>
    <x v="2"/>
    <x v="0"/>
    <x v="4"/>
    <s v="REV22094"/>
    <x v="911"/>
  </r>
  <r>
    <s v="CUST2243"/>
    <s v="Thomas"/>
    <s v="Roy"/>
    <x v="1"/>
    <s v="Adults"/>
    <d v="2023-08-05T00:00:00"/>
    <x v="8"/>
    <s v="PROD110"/>
    <s v="Harry Potter Box Set"/>
    <x v="5"/>
    <x v="1"/>
    <n v="80"/>
    <s v="ORD12095"/>
    <x v="354"/>
    <s v="Delivered"/>
    <x v="2"/>
    <x v="3"/>
    <x v="1"/>
    <s v="REV22095"/>
    <x v="943"/>
  </r>
  <r>
    <s v="CUST1399"/>
    <s v="Nathaniel"/>
    <s v="Harris"/>
    <x v="1"/>
    <s v="Adults"/>
    <d v="2021-07-18T00:00:00"/>
    <x v="7"/>
    <s v="PROD100"/>
    <s v="iPhone 14"/>
    <x v="0"/>
    <x v="0"/>
    <n v="999"/>
    <s v="ORD12096"/>
    <x v="391"/>
    <s v="Pending"/>
    <x v="0"/>
    <x v="4"/>
    <x v="2"/>
    <s v="REV22096"/>
    <x v="351"/>
  </r>
  <r>
    <s v="CUST2322"/>
    <s v="Nathan"/>
    <s v="Moon"/>
    <x v="1"/>
    <s v="Teenagers"/>
    <d v="2022-02-08T00:00:00"/>
    <x v="7"/>
    <s v="PROD113"/>
    <s v="Wilson Tennis Racket"/>
    <x v="4"/>
    <x v="2"/>
    <n v="149"/>
    <s v="ORD12097"/>
    <x v="933"/>
    <s v="Cancelled"/>
    <x v="2"/>
    <x v="0"/>
    <x v="2"/>
    <s v="REV22097"/>
    <x v="611"/>
  </r>
  <r>
    <s v="CUST5125"/>
    <s v="Briana"/>
    <s v="Hernandez"/>
    <x v="0"/>
    <s v="Teenagers"/>
    <d v="2023-03-20T00:00:00"/>
    <x v="4"/>
    <s v="PROD107"/>
    <s v="Dyson Vacuum"/>
    <x v="3"/>
    <x v="2"/>
    <n v="399"/>
    <s v="ORD12098"/>
    <x v="934"/>
    <s v="Delivered"/>
    <x v="2"/>
    <x v="4"/>
    <x v="1"/>
    <s v="REV22098"/>
    <x v="611"/>
  </r>
  <r>
    <s v="CUST5082"/>
    <s v="Sara"/>
    <s v="Zimmerman"/>
    <x v="2"/>
    <s v="Senior"/>
    <d v="2020-10-07T00:00:00"/>
    <x v="8"/>
    <s v="PROD102"/>
    <s v="Sony Headphones"/>
    <x v="0"/>
    <x v="3"/>
    <n v="199"/>
    <s v="ORD12099"/>
    <x v="278"/>
    <s v="Shipped"/>
    <x v="0"/>
    <x v="3"/>
    <x v="0"/>
    <s v="REV22099"/>
    <x v="765"/>
  </r>
  <r>
    <s v="CUST2378"/>
    <s v="Amy"/>
    <s v="Garcia"/>
    <x v="1"/>
    <s v="Adults"/>
    <d v="2023-06-19T00:00:00"/>
    <x v="7"/>
    <s v="PROD105"/>
    <s v="Adidas Running Shoes"/>
    <x v="1"/>
    <x v="0"/>
    <n v="110"/>
    <s v="ORD12100"/>
    <x v="220"/>
    <s v="Delivered"/>
    <x v="0"/>
    <x v="3"/>
    <x v="2"/>
    <s v="REV22100"/>
    <x v="200"/>
  </r>
  <r>
    <s v="CUST2110"/>
    <s v="Andrew"/>
    <s v="Clark"/>
    <x v="0"/>
    <s v="Senior"/>
    <d v="2021-01-25T00:00:00"/>
    <x v="1"/>
    <s v="PROD105"/>
    <s v="Adidas Running Shoes"/>
    <x v="1"/>
    <x v="4"/>
    <n v="110"/>
    <s v="ORD12101"/>
    <x v="935"/>
    <s v="Cancelled"/>
    <x v="0"/>
    <x v="3"/>
    <x v="4"/>
    <s v="REV22101"/>
    <x v="684"/>
  </r>
  <r>
    <s v="CUST3240"/>
    <s v="William"/>
    <s v="Nelson"/>
    <x v="2"/>
    <s v="Senior"/>
    <d v="2025-05-04T00:00:00"/>
    <x v="5"/>
    <s v="PROD114"/>
    <s v="Yoga Mat"/>
    <x v="4"/>
    <x v="0"/>
    <n v="25"/>
    <s v="ORD12102"/>
    <x v="548"/>
    <s v="Returned"/>
    <x v="2"/>
    <x v="1"/>
    <x v="1"/>
    <s v="REV22102"/>
    <x v="204"/>
  </r>
  <r>
    <s v="CUST5552"/>
    <s v="Nicole"/>
    <s v="Johnson"/>
    <x v="0"/>
    <s v="Teenagers"/>
    <d v="2021-02-21T00:00:00"/>
    <x v="3"/>
    <s v="PROD113"/>
    <s v="Wilson Tennis Racket"/>
    <x v="4"/>
    <x v="0"/>
    <n v="149"/>
    <s v="ORD12103"/>
    <x v="479"/>
    <s v="Delivered"/>
    <x v="0"/>
    <x v="1"/>
    <x v="1"/>
    <s v="REV22103"/>
    <x v="272"/>
  </r>
  <r>
    <s v="CUST1200"/>
    <s v="Michael"/>
    <s v="Webb"/>
    <x v="1"/>
    <s v="Adults"/>
    <d v="2023-06-14T00:00:00"/>
    <x v="6"/>
    <s v="PROD100"/>
    <s v="iPhone 14"/>
    <x v="0"/>
    <x v="1"/>
    <n v="999"/>
    <s v="ORD12104"/>
    <x v="936"/>
    <s v="Shipped"/>
    <x v="1"/>
    <x v="1"/>
    <x v="0"/>
    <s v="REV22104"/>
    <x v="477"/>
  </r>
  <r>
    <s v="CUST4881"/>
    <s v="Amanda"/>
    <s v="Foley"/>
    <x v="2"/>
    <s v="Adults"/>
    <d v="2022-08-17T00:00:00"/>
    <x v="1"/>
    <s v="PROD107"/>
    <s v="Dyson Vacuum"/>
    <x v="3"/>
    <x v="3"/>
    <n v="399"/>
    <s v="ORD12105"/>
    <x v="350"/>
    <s v="Delivered"/>
    <x v="1"/>
    <x v="2"/>
    <x v="1"/>
    <s v="REV22105"/>
    <x v="363"/>
  </r>
  <r>
    <s v="CUST3372"/>
    <s v="Troy"/>
    <s v="Perez"/>
    <x v="1"/>
    <s v="Teenagers"/>
    <d v="2023-03-03T00:00:00"/>
    <x v="9"/>
    <s v="PROD108"/>
    <s v="Fitbit Versa 3"/>
    <x v="0"/>
    <x v="0"/>
    <n v="229"/>
    <s v="ORD12106"/>
    <x v="143"/>
    <s v="Pending"/>
    <x v="2"/>
    <x v="0"/>
    <x v="1"/>
    <s v="REV22106"/>
    <x v="758"/>
  </r>
  <r>
    <s v="CUST1248"/>
    <s v="Joseph"/>
    <s v="Heath"/>
    <x v="1"/>
    <s v="Teenagers"/>
    <d v="2022-12-29T00:00:00"/>
    <x v="7"/>
    <s v="PROD114"/>
    <s v="Yoga Mat"/>
    <x v="4"/>
    <x v="1"/>
    <n v="25"/>
    <s v="ORD12107"/>
    <x v="233"/>
    <s v="Shipped"/>
    <x v="2"/>
    <x v="0"/>
    <x v="4"/>
    <s v="REV22107"/>
    <x v="99"/>
  </r>
  <r>
    <s v="CUST1717"/>
    <s v="Craig"/>
    <s v="Brown"/>
    <x v="1"/>
    <s v="Teenagers"/>
    <d v="2021-03-04T00:00:00"/>
    <x v="5"/>
    <s v="PROD114"/>
    <s v="Yoga Mat"/>
    <x v="4"/>
    <x v="1"/>
    <n v="25"/>
    <s v="ORD12108"/>
    <x v="937"/>
    <s v="Returned"/>
    <x v="0"/>
    <x v="2"/>
    <x v="0"/>
    <s v="REV22108"/>
    <x v="196"/>
  </r>
  <r>
    <s v="CUST5094"/>
    <s v="Krista"/>
    <s v="Davis"/>
    <x v="2"/>
    <s v="Senior"/>
    <d v="2022-09-27T00:00:00"/>
    <x v="1"/>
    <s v="PROD101"/>
    <s v="Samsung Galaxy S23"/>
    <x v="0"/>
    <x v="1"/>
    <n v="899"/>
    <s v="ORD12109"/>
    <x v="930"/>
    <s v="Pending"/>
    <x v="1"/>
    <x v="0"/>
    <x v="0"/>
    <s v="REV22109"/>
    <x v="675"/>
  </r>
  <r>
    <s v="CUST1319"/>
    <s v="Carlos"/>
    <s v="Rosario"/>
    <x v="0"/>
    <s v="Teenagers"/>
    <d v="2025-02-09T00:00:00"/>
    <x v="5"/>
    <s v="PROD106"/>
    <s v="Instant Pot"/>
    <x v="3"/>
    <x v="3"/>
    <n v="99"/>
    <s v="ORD12110"/>
    <x v="933"/>
    <s v="Returned"/>
    <x v="0"/>
    <x v="2"/>
    <x v="3"/>
    <s v="REV22110"/>
    <x v="367"/>
  </r>
  <r>
    <s v="CUST1285"/>
    <s v="James"/>
    <s v="Rush"/>
    <x v="0"/>
    <s v="Adults"/>
    <d v="2021-10-19T00:00:00"/>
    <x v="9"/>
    <s v="PROD106"/>
    <s v="Instant Pot"/>
    <x v="3"/>
    <x v="4"/>
    <n v="99"/>
    <s v="ORD12111"/>
    <x v="488"/>
    <s v="Shipped"/>
    <x v="2"/>
    <x v="2"/>
    <x v="1"/>
    <s v="REV22111"/>
    <x v="272"/>
  </r>
  <r>
    <s v="CUST3592"/>
    <s v="Daniel"/>
    <s v="Robertson"/>
    <x v="1"/>
    <s v="Teenagers"/>
    <d v="2025-06-08T00:00:00"/>
    <x v="4"/>
    <s v="PROD109"/>
    <s v="Kindle Paperwhite"/>
    <x v="5"/>
    <x v="2"/>
    <n v="129"/>
    <s v="ORD12112"/>
    <x v="938"/>
    <s v="Shipped"/>
    <x v="2"/>
    <x v="0"/>
    <x v="0"/>
    <s v="REV22112"/>
    <x v="237"/>
  </r>
  <r>
    <s v="CUST4688"/>
    <s v="Wayne"/>
    <s v="Jones"/>
    <x v="2"/>
    <s v="Adults"/>
    <d v="2022-11-17T00:00:00"/>
    <x v="6"/>
    <s v="PROD102"/>
    <s v="Sony Headphones"/>
    <x v="0"/>
    <x v="0"/>
    <n v="199"/>
    <s v="ORD12113"/>
    <x v="939"/>
    <s v="Shipped"/>
    <x v="1"/>
    <x v="1"/>
    <x v="2"/>
    <s v="REV22113"/>
    <x v="519"/>
  </r>
  <r>
    <s v="CUST2462"/>
    <s v="Phillip"/>
    <s v="Smith"/>
    <x v="2"/>
    <s v="Senior"/>
    <d v="2025-07-31T00:00:00"/>
    <x v="7"/>
    <s v="PROD103"/>
    <s v="Levi's Jeans"/>
    <x v="1"/>
    <x v="2"/>
    <n v="59"/>
    <s v="ORD12114"/>
    <x v="792"/>
    <s v="Cancelled"/>
    <x v="1"/>
    <x v="3"/>
    <x v="2"/>
    <s v="REV22114"/>
    <x v="944"/>
  </r>
  <r>
    <s v="CUST5782"/>
    <s v="Joseph"/>
    <s v="Anderson"/>
    <x v="1"/>
    <s v="Teenagers"/>
    <d v="2024-03-02T00:00:00"/>
    <x v="0"/>
    <s v="PROD100"/>
    <s v="iPhone 14"/>
    <x v="0"/>
    <x v="4"/>
    <n v="999"/>
    <s v="ORD12115"/>
    <x v="177"/>
    <s v="Delivered"/>
    <x v="0"/>
    <x v="0"/>
    <x v="1"/>
    <s v="REV22115"/>
    <x v="707"/>
  </r>
  <r>
    <s v="CUST5125"/>
    <s v="Briana"/>
    <s v="Hernandez"/>
    <x v="0"/>
    <s v="Teenagers"/>
    <d v="2023-03-20T00:00:00"/>
    <x v="4"/>
    <s v="PROD101"/>
    <s v="Samsung Galaxy S23"/>
    <x v="0"/>
    <x v="2"/>
    <n v="899"/>
    <s v="ORD12116"/>
    <x v="940"/>
    <s v="Cancelled"/>
    <x v="1"/>
    <x v="3"/>
    <x v="3"/>
    <s v="REV22116"/>
    <x v="781"/>
  </r>
  <r>
    <s v="CUST2385"/>
    <s v="Bobby"/>
    <s v="Cowan"/>
    <x v="1"/>
    <s v="Adults"/>
    <d v="2024-01-24T00:00:00"/>
    <x v="2"/>
    <s v="PROD105"/>
    <s v="Adidas Running Shoes"/>
    <x v="1"/>
    <x v="1"/>
    <n v="110"/>
    <s v="ORD12117"/>
    <x v="192"/>
    <s v="Cancelled"/>
    <x v="1"/>
    <x v="1"/>
    <x v="4"/>
    <s v="REV22117"/>
    <x v="76"/>
  </r>
  <r>
    <s v="CUST4757"/>
    <s v="Ashley"/>
    <s v="Williams"/>
    <x v="1"/>
    <s v="Adults"/>
    <d v="2021-03-26T00:00:00"/>
    <x v="1"/>
    <s v="PROD101"/>
    <s v="Samsung Galaxy S23"/>
    <x v="0"/>
    <x v="3"/>
    <n v="899"/>
    <s v="ORD12118"/>
    <x v="806"/>
    <s v="Cancelled"/>
    <x v="1"/>
    <x v="1"/>
    <x v="3"/>
    <s v="REV22118"/>
    <x v="824"/>
  </r>
  <r>
    <s v="CUST4643"/>
    <s v="Anita"/>
    <s v="Bell"/>
    <x v="1"/>
    <s v="Adults"/>
    <d v="2023-12-05T00:00:00"/>
    <x v="3"/>
    <s v="PROD113"/>
    <s v="Wilson Tennis Racket"/>
    <x v="4"/>
    <x v="0"/>
    <n v="149"/>
    <s v="ORD12119"/>
    <x v="941"/>
    <s v="Shipped"/>
    <x v="1"/>
    <x v="0"/>
    <x v="3"/>
    <s v="REV22119"/>
    <x v="945"/>
  </r>
  <r>
    <s v="CUST5045"/>
    <s v="Michele"/>
    <s v="Wade"/>
    <x v="2"/>
    <s v="Senior"/>
    <d v="2020-08-26T00:00:00"/>
    <x v="4"/>
    <s v="PROD111"/>
    <s v="Lego Star Wars Set"/>
    <x v="2"/>
    <x v="2"/>
    <n v="59"/>
    <s v="ORD12120"/>
    <x v="572"/>
    <s v="Cancelled"/>
    <x v="2"/>
    <x v="2"/>
    <x v="2"/>
    <s v="REV22120"/>
    <x v="448"/>
  </r>
  <r>
    <s v="CUST2638"/>
    <s v="Carlos"/>
    <s v="Baldwin"/>
    <x v="2"/>
    <s v="Teenagers"/>
    <d v="2021-06-21T00:00:00"/>
    <x v="8"/>
    <s v="PROD111"/>
    <s v="Lego Star Wars Set"/>
    <x v="2"/>
    <x v="4"/>
    <n v="59"/>
    <s v="ORD12121"/>
    <x v="637"/>
    <s v="Shipped"/>
    <x v="2"/>
    <x v="2"/>
    <x v="1"/>
    <s v="REV22121"/>
    <x v="946"/>
  </r>
  <r>
    <s v="CUST1458"/>
    <s v="Natalie"/>
    <s v="Castaneda"/>
    <x v="1"/>
    <s v="Senior"/>
    <d v="2023-04-24T00:00:00"/>
    <x v="9"/>
    <s v="PROD104"/>
    <s v="Nike Air Max"/>
    <x v="1"/>
    <x v="2"/>
    <n v="120"/>
    <s v="ORD12122"/>
    <x v="141"/>
    <s v="Delivered"/>
    <x v="1"/>
    <x v="2"/>
    <x v="4"/>
    <s v="REV22122"/>
    <x v="76"/>
  </r>
  <r>
    <s v="CUST3286"/>
    <s v="Anthony"/>
    <s v="Davis"/>
    <x v="2"/>
    <s v="Teenagers"/>
    <d v="2022-12-12T00:00:00"/>
    <x v="9"/>
    <s v="PROD112"/>
    <s v="Barbie Dreamhouse"/>
    <x v="2"/>
    <x v="2"/>
    <n v="199"/>
    <s v="ORD12123"/>
    <x v="942"/>
    <s v="Pending"/>
    <x v="1"/>
    <x v="0"/>
    <x v="1"/>
    <s v="REV22123"/>
    <x v="329"/>
  </r>
  <r>
    <s v="CUST1741"/>
    <s v="Theresa"/>
    <s v="Hill"/>
    <x v="0"/>
    <s v="Teenagers"/>
    <d v="2024-06-15T00:00:00"/>
    <x v="8"/>
    <s v="PROD114"/>
    <s v="Yoga Mat"/>
    <x v="4"/>
    <x v="2"/>
    <n v="25"/>
    <s v="ORD12124"/>
    <x v="839"/>
    <s v="Pending"/>
    <x v="1"/>
    <x v="2"/>
    <x v="4"/>
    <s v="REV22124"/>
    <x v="36"/>
  </r>
  <r>
    <s v="CUST1863"/>
    <s v="Monique"/>
    <s v="King"/>
    <x v="1"/>
    <s v="Adults"/>
    <d v="2024-05-22T00:00:00"/>
    <x v="5"/>
    <s v="PROD108"/>
    <s v="Fitbit Versa 3"/>
    <x v="0"/>
    <x v="3"/>
    <n v="229"/>
    <s v="ORD12125"/>
    <x v="126"/>
    <s v="Shipped"/>
    <x v="1"/>
    <x v="2"/>
    <x v="3"/>
    <s v="REV22125"/>
    <x v="912"/>
  </r>
  <r>
    <s v="CUST3550"/>
    <s v="Raymond"/>
    <s v="Floyd"/>
    <x v="0"/>
    <s v="Senior"/>
    <d v="2024-10-03T00:00:00"/>
    <x v="5"/>
    <s v="PROD101"/>
    <s v="Samsung Galaxy S23"/>
    <x v="0"/>
    <x v="2"/>
    <n v="899"/>
    <s v="ORD12126"/>
    <x v="938"/>
    <s v="Cancelled"/>
    <x v="1"/>
    <x v="2"/>
    <x v="2"/>
    <s v="REV22126"/>
    <x v="654"/>
  </r>
  <r>
    <s v="CUST1659"/>
    <s v="Shannon"/>
    <s v="Green"/>
    <x v="1"/>
    <s v="Adults"/>
    <d v="2021-08-19T00:00:00"/>
    <x v="7"/>
    <s v="PROD103"/>
    <s v="Levi's Jeans"/>
    <x v="1"/>
    <x v="3"/>
    <n v="59"/>
    <s v="ORD12127"/>
    <x v="943"/>
    <s v="Returned"/>
    <x v="1"/>
    <x v="3"/>
    <x v="4"/>
    <s v="REV22127"/>
    <x v="582"/>
  </r>
  <r>
    <s v="CUST1357"/>
    <s v="Anthony"/>
    <s v="Padilla"/>
    <x v="1"/>
    <s v="Adults"/>
    <d v="2024-02-25T00:00:00"/>
    <x v="7"/>
    <s v="PROD113"/>
    <s v="Wilson Tennis Racket"/>
    <x v="4"/>
    <x v="3"/>
    <n v="149"/>
    <s v="ORD12128"/>
    <x v="52"/>
    <s v="Delivered"/>
    <x v="1"/>
    <x v="2"/>
    <x v="4"/>
    <s v="REV22128"/>
    <x v="566"/>
  </r>
  <r>
    <s v="CUST4896"/>
    <s v="Erica"/>
    <s v="Weaver"/>
    <x v="2"/>
    <s v="Adults"/>
    <d v="2022-02-13T00:00:00"/>
    <x v="7"/>
    <s v="PROD103"/>
    <s v="Levi's Jeans"/>
    <x v="1"/>
    <x v="4"/>
    <n v="59"/>
    <s v="ORD12129"/>
    <x v="944"/>
    <s v="Pending"/>
    <x v="0"/>
    <x v="3"/>
    <x v="1"/>
    <s v="REV22129"/>
    <x v="947"/>
  </r>
  <r>
    <s v="CUST3016"/>
    <s v="Steven"/>
    <s v="Drake"/>
    <x v="0"/>
    <s v="Adults"/>
    <d v="2022-04-11T00:00:00"/>
    <x v="0"/>
    <s v="PROD103"/>
    <s v="Levi's Jeans"/>
    <x v="1"/>
    <x v="2"/>
    <n v="59"/>
    <s v="ORD12130"/>
    <x v="749"/>
    <s v="Cancelled"/>
    <x v="2"/>
    <x v="0"/>
    <x v="4"/>
    <s v="REV22130"/>
    <x v="645"/>
  </r>
  <r>
    <s v="CUST3660"/>
    <s v="Christina"/>
    <s v="Christensen"/>
    <x v="1"/>
    <s v="Adults"/>
    <d v="2024-06-25T00:00:00"/>
    <x v="8"/>
    <s v="PROD102"/>
    <s v="Sony Headphones"/>
    <x v="0"/>
    <x v="2"/>
    <n v="199"/>
    <s v="ORD12131"/>
    <x v="698"/>
    <s v="Delivered"/>
    <x v="2"/>
    <x v="4"/>
    <x v="2"/>
    <s v="REV22131"/>
    <x v="476"/>
  </r>
  <r>
    <s v="CUST4520"/>
    <s v="Kevin"/>
    <s v="Johnson"/>
    <x v="1"/>
    <s v="Teenagers"/>
    <d v="2024-11-20T00:00:00"/>
    <x v="3"/>
    <s v="PROD114"/>
    <s v="Yoga Mat"/>
    <x v="4"/>
    <x v="0"/>
    <n v="25"/>
    <s v="ORD12132"/>
    <x v="397"/>
    <s v="Delivered"/>
    <x v="0"/>
    <x v="1"/>
    <x v="1"/>
    <s v="REV22132"/>
    <x v="101"/>
  </r>
  <r>
    <s v="CUST3841"/>
    <s v="Samantha"/>
    <s v="Jones"/>
    <x v="0"/>
    <s v="Senior"/>
    <d v="2020-12-12T00:00:00"/>
    <x v="6"/>
    <s v="PROD101"/>
    <s v="Samsung Galaxy S23"/>
    <x v="0"/>
    <x v="2"/>
    <n v="899"/>
    <s v="ORD12133"/>
    <x v="254"/>
    <s v="Cancelled"/>
    <x v="2"/>
    <x v="4"/>
    <x v="1"/>
    <s v="REV22133"/>
    <x v="926"/>
  </r>
  <r>
    <s v="CUST5743"/>
    <s v="Brooke"/>
    <s v="Stewart"/>
    <x v="1"/>
    <s v="Senior"/>
    <d v="2020-12-10T00:00:00"/>
    <x v="9"/>
    <s v="PROD109"/>
    <s v="Kindle Paperwhite"/>
    <x v="5"/>
    <x v="2"/>
    <n v="129"/>
    <s v="ORD12134"/>
    <x v="148"/>
    <s v="Returned"/>
    <x v="1"/>
    <x v="1"/>
    <x v="3"/>
    <s v="REV22134"/>
    <x v="376"/>
  </r>
  <r>
    <s v="CUST2363"/>
    <s v="Mary"/>
    <s v="Howard"/>
    <x v="1"/>
    <s v="Adults"/>
    <d v="2022-08-06T00:00:00"/>
    <x v="9"/>
    <s v="PROD108"/>
    <s v="Fitbit Versa 3"/>
    <x v="0"/>
    <x v="2"/>
    <n v="229"/>
    <s v="ORD12135"/>
    <x v="814"/>
    <s v="Cancelled"/>
    <x v="0"/>
    <x v="2"/>
    <x v="3"/>
    <s v="REV22135"/>
    <x v="128"/>
  </r>
  <r>
    <s v="CUST2888"/>
    <s v="Danielle"/>
    <s v="Jones"/>
    <x v="0"/>
    <s v="Teenagers"/>
    <d v="2024-11-08T00:00:00"/>
    <x v="9"/>
    <s v="PROD109"/>
    <s v="Kindle Paperwhite"/>
    <x v="5"/>
    <x v="2"/>
    <n v="129"/>
    <s v="ORD12136"/>
    <x v="46"/>
    <s v="Cancelled"/>
    <x v="2"/>
    <x v="4"/>
    <x v="4"/>
    <s v="REV22136"/>
    <x v="634"/>
  </r>
  <r>
    <s v="CUST3174"/>
    <s v="Sonya"/>
    <s v="Parker"/>
    <x v="0"/>
    <s v="Senior"/>
    <d v="2021-03-28T00:00:00"/>
    <x v="3"/>
    <s v="PROD104"/>
    <s v="Nike Air Max"/>
    <x v="1"/>
    <x v="3"/>
    <n v="120"/>
    <s v="ORD12137"/>
    <x v="610"/>
    <s v="Delivered"/>
    <x v="1"/>
    <x v="3"/>
    <x v="3"/>
    <s v="REV22137"/>
    <x v="785"/>
  </r>
  <r>
    <s v="CUST1438"/>
    <s v="Michelle"/>
    <s v="Vargas"/>
    <x v="1"/>
    <s v="Adults"/>
    <d v="2023-07-11T00:00:00"/>
    <x v="5"/>
    <s v="PROD102"/>
    <s v="Sony Headphones"/>
    <x v="0"/>
    <x v="4"/>
    <n v="199"/>
    <s v="ORD12138"/>
    <x v="945"/>
    <s v="Pending"/>
    <x v="1"/>
    <x v="0"/>
    <x v="1"/>
    <s v="REV22138"/>
    <x v="115"/>
  </r>
  <r>
    <s v="CUST2429"/>
    <s v="Christina"/>
    <s v="Monroe"/>
    <x v="1"/>
    <s v="Adults"/>
    <d v="2021-08-14T00:00:00"/>
    <x v="0"/>
    <s v="PROD110"/>
    <s v="Harry Potter Box Set"/>
    <x v="5"/>
    <x v="2"/>
    <n v="80"/>
    <s v="ORD12139"/>
    <x v="685"/>
    <s v="Pending"/>
    <x v="1"/>
    <x v="3"/>
    <x v="1"/>
    <s v="REV22139"/>
    <x v="563"/>
  </r>
  <r>
    <s v="CUST5398"/>
    <s v="Kevin"/>
    <s v="Johnson"/>
    <x v="0"/>
    <s v="Senior"/>
    <d v="2024-08-15T00:00:00"/>
    <x v="6"/>
    <s v="PROD105"/>
    <s v="Adidas Running Shoes"/>
    <x v="1"/>
    <x v="1"/>
    <n v="110"/>
    <s v="ORD12140"/>
    <x v="162"/>
    <s v="Shipped"/>
    <x v="0"/>
    <x v="2"/>
    <x v="4"/>
    <s v="REV22140"/>
    <x v="211"/>
  </r>
  <r>
    <s v="CUST2330"/>
    <s v="Thomas"/>
    <s v="Dawson"/>
    <x v="1"/>
    <s v="Senior"/>
    <d v="2023-05-19T00:00:00"/>
    <x v="3"/>
    <s v="PROD105"/>
    <s v="Adidas Running Shoes"/>
    <x v="1"/>
    <x v="0"/>
    <n v="110"/>
    <s v="ORD12141"/>
    <x v="441"/>
    <s v="Pending"/>
    <x v="0"/>
    <x v="4"/>
    <x v="4"/>
    <s v="REV22141"/>
    <x v="948"/>
  </r>
  <r>
    <s v="CUST4917"/>
    <s v="Rhonda"/>
    <s v="Hall"/>
    <x v="2"/>
    <s v="Teenagers"/>
    <d v="2021-03-30T00:00:00"/>
    <x v="1"/>
    <s v="PROD107"/>
    <s v="Dyson Vacuum"/>
    <x v="3"/>
    <x v="1"/>
    <n v="399"/>
    <s v="ORD12142"/>
    <x v="946"/>
    <s v="Delivered"/>
    <x v="0"/>
    <x v="3"/>
    <x v="3"/>
    <s v="REV22142"/>
    <x v="263"/>
  </r>
  <r>
    <s v="CUST3063"/>
    <s v="Brian"/>
    <s v="Schmitt"/>
    <x v="2"/>
    <s v="Senior"/>
    <d v="2025-07-05T00:00:00"/>
    <x v="1"/>
    <s v="PROD113"/>
    <s v="Wilson Tennis Racket"/>
    <x v="4"/>
    <x v="1"/>
    <n v="149"/>
    <s v="ORD12143"/>
    <x v="947"/>
    <s v="Shipped"/>
    <x v="0"/>
    <x v="0"/>
    <x v="1"/>
    <s v="REV22143"/>
    <x v="745"/>
  </r>
  <r>
    <s v="CUST1982"/>
    <s v="Richard"/>
    <s v="Bennett"/>
    <x v="0"/>
    <s v="Teenagers"/>
    <d v="2022-08-25T00:00:00"/>
    <x v="0"/>
    <s v="PROD108"/>
    <s v="Fitbit Versa 3"/>
    <x v="0"/>
    <x v="0"/>
    <n v="229"/>
    <s v="ORD12144"/>
    <x v="948"/>
    <s v="Returned"/>
    <x v="0"/>
    <x v="4"/>
    <x v="4"/>
    <s v="REV22144"/>
    <x v="759"/>
  </r>
  <r>
    <s v="CUST3696"/>
    <s v="Jeffrey"/>
    <s v="White"/>
    <x v="1"/>
    <s v="Teenagers"/>
    <d v="2022-08-07T00:00:00"/>
    <x v="2"/>
    <s v="PROD111"/>
    <s v="Lego Star Wars Set"/>
    <x v="2"/>
    <x v="3"/>
    <n v="59"/>
    <s v="ORD12145"/>
    <x v="949"/>
    <s v="Returned"/>
    <x v="2"/>
    <x v="0"/>
    <x v="3"/>
    <s v="REV22145"/>
    <x v="935"/>
  </r>
  <r>
    <s v="CUST1990"/>
    <s v="Christopher"/>
    <s v="Rice"/>
    <x v="2"/>
    <s v="Adults"/>
    <d v="2021-07-09T00:00:00"/>
    <x v="7"/>
    <s v="PROD103"/>
    <s v="Levi's Jeans"/>
    <x v="1"/>
    <x v="4"/>
    <n v="59"/>
    <s v="ORD12146"/>
    <x v="26"/>
    <s v="Returned"/>
    <x v="2"/>
    <x v="0"/>
    <x v="1"/>
    <s v="REV22146"/>
    <x v="949"/>
  </r>
  <r>
    <s v="CUST1456"/>
    <s v="Michael"/>
    <s v="Martinez"/>
    <x v="0"/>
    <s v="Teenagers"/>
    <d v="2024-10-23T00:00:00"/>
    <x v="8"/>
    <s v="PROD108"/>
    <s v="Fitbit Versa 3"/>
    <x v="0"/>
    <x v="3"/>
    <n v="229"/>
    <s v="ORD12147"/>
    <x v="535"/>
    <s v="Delivered"/>
    <x v="1"/>
    <x v="3"/>
    <x v="4"/>
    <s v="REV22147"/>
    <x v="815"/>
  </r>
  <r>
    <s v="CUST4899"/>
    <s v="Megan"/>
    <s v="Nguyen"/>
    <x v="2"/>
    <s v="Senior"/>
    <d v="2021-05-24T00:00:00"/>
    <x v="3"/>
    <s v="PROD114"/>
    <s v="Yoga Mat"/>
    <x v="4"/>
    <x v="0"/>
    <n v="25"/>
    <s v="ORD12148"/>
    <x v="475"/>
    <s v="Cancelled"/>
    <x v="1"/>
    <x v="1"/>
    <x v="0"/>
    <s v="REV22148"/>
    <x v="154"/>
  </r>
  <r>
    <s v="CUST1754"/>
    <s v="Jack"/>
    <s v="Romero"/>
    <x v="1"/>
    <s v="Adults"/>
    <d v="2020-10-11T00:00:00"/>
    <x v="2"/>
    <s v="PROD113"/>
    <s v="Wilson Tennis Racket"/>
    <x v="4"/>
    <x v="2"/>
    <n v="149"/>
    <s v="ORD12149"/>
    <x v="643"/>
    <s v="Delivered"/>
    <x v="0"/>
    <x v="4"/>
    <x v="3"/>
    <s v="REV22149"/>
    <x v="635"/>
  </r>
  <r>
    <s v="CUST3421"/>
    <s v="John"/>
    <s v="Green"/>
    <x v="2"/>
    <s v="Adults"/>
    <d v="2021-12-05T00:00:00"/>
    <x v="9"/>
    <s v="PROD113"/>
    <s v="Wilson Tennis Racket"/>
    <x v="4"/>
    <x v="3"/>
    <n v="149"/>
    <s v="ORD12150"/>
    <x v="905"/>
    <s v="Cancelled"/>
    <x v="2"/>
    <x v="3"/>
    <x v="2"/>
    <s v="REV22150"/>
    <x v="57"/>
  </r>
  <r>
    <s v="CUST2340"/>
    <s v="Nicole"/>
    <s v="Thompson"/>
    <x v="0"/>
    <s v="Senior"/>
    <d v="2021-11-20T00:00:00"/>
    <x v="1"/>
    <s v="PROD111"/>
    <s v="Lego Star Wars Set"/>
    <x v="2"/>
    <x v="3"/>
    <n v="59"/>
    <s v="ORD12151"/>
    <x v="543"/>
    <s v="Returned"/>
    <x v="2"/>
    <x v="4"/>
    <x v="4"/>
    <s v="REV22151"/>
    <x v="455"/>
  </r>
  <r>
    <s v="CUST4977"/>
    <s v="Sandra"/>
    <s v="Davenport"/>
    <x v="1"/>
    <s v="Adults"/>
    <d v="2022-09-12T00:00:00"/>
    <x v="0"/>
    <s v="PROD114"/>
    <s v="Yoga Mat"/>
    <x v="4"/>
    <x v="1"/>
    <n v="25"/>
    <s v="ORD12152"/>
    <x v="628"/>
    <s v="Delivered"/>
    <x v="1"/>
    <x v="4"/>
    <x v="2"/>
    <s v="REV22152"/>
    <x v="634"/>
  </r>
  <r>
    <s v="CUST5010"/>
    <s v="Amanda"/>
    <s v="Miller"/>
    <x v="1"/>
    <s v="Adults"/>
    <d v="2022-11-04T00:00:00"/>
    <x v="8"/>
    <s v="PROD107"/>
    <s v="Dyson Vacuum"/>
    <x v="3"/>
    <x v="3"/>
    <n v="399"/>
    <s v="ORD12153"/>
    <x v="641"/>
    <s v="Returned"/>
    <x v="0"/>
    <x v="0"/>
    <x v="3"/>
    <s v="REV22153"/>
    <x v="69"/>
  </r>
  <r>
    <s v="CUST1000"/>
    <s v="Zachary"/>
    <s v="Jones"/>
    <x v="1"/>
    <s v="Adults"/>
    <d v="2022-01-26T00:00:00"/>
    <x v="8"/>
    <s v="PROD110"/>
    <s v="Harry Potter Box Set"/>
    <x v="5"/>
    <x v="1"/>
    <n v="80"/>
    <s v="ORD12154"/>
    <x v="578"/>
    <s v="Returned"/>
    <x v="1"/>
    <x v="0"/>
    <x v="0"/>
    <s v="REV22154"/>
    <x v="857"/>
  </r>
  <r>
    <s v="CUST5003"/>
    <s v="Jessica"/>
    <s v="Jones"/>
    <x v="0"/>
    <s v="Senior"/>
    <d v="2021-01-10T00:00:00"/>
    <x v="4"/>
    <s v="PROD109"/>
    <s v="Kindle Paperwhite"/>
    <x v="5"/>
    <x v="0"/>
    <n v="129"/>
    <s v="ORD12155"/>
    <x v="803"/>
    <s v="Pending"/>
    <x v="2"/>
    <x v="3"/>
    <x v="0"/>
    <s v="REV22155"/>
    <x v="505"/>
  </r>
  <r>
    <s v="CUST3381"/>
    <s v="Jennifer"/>
    <s v="Berg"/>
    <x v="0"/>
    <s v="Adults"/>
    <d v="2025-03-26T00:00:00"/>
    <x v="0"/>
    <s v="PROD103"/>
    <s v="Levi's Jeans"/>
    <x v="1"/>
    <x v="3"/>
    <n v="59"/>
    <s v="ORD12156"/>
    <x v="950"/>
    <s v="Cancelled"/>
    <x v="2"/>
    <x v="2"/>
    <x v="4"/>
    <s v="REV22156"/>
    <x v="211"/>
  </r>
  <r>
    <s v="CUST5811"/>
    <s v="Andrew"/>
    <s v="Hampton"/>
    <x v="1"/>
    <s v="Senior"/>
    <d v="2024-09-07T00:00:00"/>
    <x v="5"/>
    <s v="PROD107"/>
    <s v="Dyson Vacuum"/>
    <x v="3"/>
    <x v="4"/>
    <n v="399"/>
    <s v="ORD12157"/>
    <x v="846"/>
    <s v="Delivered"/>
    <x v="2"/>
    <x v="0"/>
    <x v="0"/>
    <s v="REV22157"/>
    <x v="950"/>
  </r>
  <r>
    <s v="CUST5165"/>
    <s v="Derek"/>
    <s v="Anderson"/>
    <x v="0"/>
    <s v="Teenagers"/>
    <d v="2023-11-17T00:00:00"/>
    <x v="4"/>
    <s v="PROD102"/>
    <s v="Sony Headphones"/>
    <x v="0"/>
    <x v="3"/>
    <n v="199"/>
    <s v="ORD12158"/>
    <x v="600"/>
    <s v="Cancelled"/>
    <x v="2"/>
    <x v="0"/>
    <x v="0"/>
    <s v="REV22158"/>
    <x v="951"/>
  </r>
  <r>
    <s v="CUST5206"/>
    <s v="Laura"/>
    <s v="Suarez"/>
    <x v="2"/>
    <s v="Adults"/>
    <d v="2020-12-06T00:00:00"/>
    <x v="8"/>
    <s v="PROD114"/>
    <s v="Yoga Mat"/>
    <x v="4"/>
    <x v="0"/>
    <n v="25"/>
    <s v="ORD12159"/>
    <x v="86"/>
    <s v="Pending"/>
    <x v="2"/>
    <x v="2"/>
    <x v="0"/>
    <s v="REV22159"/>
    <x v="745"/>
  </r>
  <r>
    <s v="CUST1243"/>
    <s v="Kimberly"/>
    <s v="Martinez"/>
    <x v="0"/>
    <s v="Adults"/>
    <d v="2024-05-06T00:00:00"/>
    <x v="6"/>
    <s v="PROD107"/>
    <s v="Dyson Vacuum"/>
    <x v="3"/>
    <x v="0"/>
    <n v="399"/>
    <s v="ORD12160"/>
    <x v="951"/>
    <s v="Delivered"/>
    <x v="0"/>
    <x v="1"/>
    <x v="4"/>
    <s v="REV22160"/>
    <x v="952"/>
  </r>
  <r>
    <s v="CUST4837"/>
    <s v="Shelia"/>
    <s v="Martin"/>
    <x v="0"/>
    <s v="Teenagers"/>
    <d v="2022-04-18T00:00:00"/>
    <x v="7"/>
    <s v="PROD100"/>
    <s v="iPhone 14"/>
    <x v="0"/>
    <x v="4"/>
    <n v="999"/>
    <s v="ORD12161"/>
    <x v="484"/>
    <s v="Cancelled"/>
    <x v="2"/>
    <x v="4"/>
    <x v="1"/>
    <s v="REV22161"/>
    <x v="946"/>
  </r>
  <r>
    <s v="CUST2424"/>
    <s v="Kevin"/>
    <s v="Taylor"/>
    <x v="0"/>
    <s v="Senior"/>
    <d v="2023-11-12T00:00:00"/>
    <x v="4"/>
    <s v="PROD109"/>
    <s v="Kindle Paperwhite"/>
    <x v="5"/>
    <x v="4"/>
    <n v="129"/>
    <s v="ORD12162"/>
    <x v="407"/>
    <s v="Pending"/>
    <x v="1"/>
    <x v="3"/>
    <x v="3"/>
    <s v="REV22162"/>
    <x v="841"/>
  </r>
  <r>
    <s v="CUST3135"/>
    <s v="Hannah"/>
    <s v="Brock"/>
    <x v="0"/>
    <s v="Adults"/>
    <d v="2022-08-15T00:00:00"/>
    <x v="3"/>
    <s v="PROD104"/>
    <s v="Nike Air Max"/>
    <x v="1"/>
    <x v="2"/>
    <n v="120"/>
    <s v="ORD12163"/>
    <x v="581"/>
    <s v="Shipped"/>
    <x v="0"/>
    <x v="3"/>
    <x v="3"/>
    <s v="REV22163"/>
    <x v="215"/>
  </r>
  <r>
    <s v="CUST4229"/>
    <s v="Dillon"/>
    <s v="Mitchell"/>
    <x v="1"/>
    <s v="Adults"/>
    <d v="2021-12-02T00:00:00"/>
    <x v="2"/>
    <s v="PROD104"/>
    <s v="Nike Air Max"/>
    <x v="1"/>
    <x v="1"/>
    <n v="120"/>
    <s v="ORD12164"/>
    <x v="952"/>
    <s v="Cancelled"/>
    <x v="1"/>
    <x v="2"/>
    <x v="2"/>
    <s v="REV22164"/>
    <x v="297"/>
  </r>
  <r>
    <s v="CUST3621"/>
    <s v="Marvin"/>
    <s v="Malone"/>
    <x v="0"/>
    <s v="Senior"/>
    <d v="2025-06-02T00:00:00"/>
    <x v="5"/>
    <s v="PROD102"/>
    <s v="Sony Headphones"/>
    <x v="0"/>
    <x v="2"/>
    <n v="199"/>
    <s v="ORD12165"/>
    <x v="898"/>
    <s v="Returned"/>
    <x v="2"/>
    <x v="0"/>
    <x v="4"/>
    <s v="REV22165"/>
    <x v="237"/>
  </r>
  <r>
    <s v="CUST4024"/>
    <s v="Robert"/>
    <s v="Butler"/>
    <x v="2"/>
    <s v="Adults"/>
    <d v="2021-03-05T00:00:00"/>
    <x v="8"/>
    <s v="PROD103"/>
    <s v="Levi's Jeans"/>
    <x v="1"/>
    <x v="0"/>
    <n v="59"/>
    <s v="ORD12166"/>
    <x v="953"/>
    <s v="Shipped"/>
    <x v="0"/>
    <x v="1"/>
    <x v="3"/>
    <s v="REV22166"/>
    <x v="430"/>
  </r>
  <r>
    <s v="CUST5361"/>
    <s v="George"/>
    <s v="Casey"/>
    <x v="2"/>
    <s v="Senior"/>
    <d v="2022-12-28T00:00:00"/>
    <x v="7"/>
    <s v="PROD109"/>
    <s v="Kindle Paperwhite"/>
    <x v="5"/>
    <x v="1"/>
    <n v="129"/>
    <s v="ORD12167"/>
    <x v="522"/>
    <s v="Pending"/>
    <x v="1"/>
    <x v="0"/>
    <x v="1"/>
    <s v="REV22167"/>
    <x v="953"/>
  </r>
  <r>
    <s v="CUST4744"/>
    <s v="Joshua"/>
    <s v="Choi"/>
    <x v="2"/>
    <s v="Senior"/>
    <d v="2024-12-18T00:00:00"/>
    <x v="1"/>
    <s v="PROD104"/>
    <s v="Nike Air Max"/>
    <x v="1"/>
    <x v="0"/>
    <n v="120"/>
    <s v="ORD12168"/>
    <x v="954"/>
    <s v="Returned"/>
    <x v="2"/>
    <x v="4"/>
    <x v="2"/>
    <s v="REV22168"/>
    <x v="942"/>
  </r>
  <r>
    <s v="CUST5529"/>
    <s v="Nichole"/>
    <s v="Oconnell"/>
    <x v="0"/>
    <s v="Teenagers"/>
    <d v="2020-12-18T00:00:00"/>
    <x v="9"/>
    <s v="PROD106"/>
    <s v="Instant Pot"/>
    <x v="3"/>
    <x v="4"/>
    <n v="99"/>
    <s v="ORD12169"/>
    <x v="487"/>
    <s v="Returned"/>
    <x v="1"/>
    <x v="2"/>
    <x v="1"/>
    <s v="REV22169"/>
    <x v="100"/>
  </r>
  <r>
    <s v="CUST1969"/>
    <s v="Caleb"/>
    <s v="Townsend"/>
    <x v="1"/>
    <s v="Senior"/>
    <d v="2021-03-26T00:00:00"/>
    <x v="8"/>
    <s v="PROD110"/>
    <s v="Harry Potter Box Set"/>
    <x v="5"/>
    <x v="3"/>
    <n v="80"/>
    <s v="ORD12170"/>
    <x v="955"/>
    <s v="Shipped"/>
    <x v="2"/>
    <x v="1"/>
    <x v="1"/>
    <s v="REV22170"/>
    <x v="775"/>
  </r>
  <r>
    <s v="CUST5148"/>
    <s v="Lisa"/>
    <s v="Davis"/>
    <x v="0"/>
    <s v="Senior"/>
    <d v="2021-08-21T00:00:00"/>
    <x v="5"/>
    <s v="PROD102"/>
    <s v="Sony Headphones"/>
    <x v="0"/>
    <x v="0"/>
    <n v="199"/>
    <s v="ORD12171"/>
    <x v="956"/>
    <s v="Shipped"/>
    <x v="0"/>
    <x v="3"/>
    <x v="1"/>
    <s v="REV22171"/>
    <x v="639"/>
  </r>
  <r>
    <s v="CUST1387"/>
    <s v="Daniel"/>
    <s v="Suarez"/>
    <x v="1"/>
    <s v="Senior"/>
    <d v="2025-04-16T00:00:00"/>
    <x v="9"/>
    <s v="PROD105"/>
    <s v="Adidas Running Shoes"/>
    <x v="1"/>
    <x v="4"/>
    <n v="110"/>
    <s v="ORD12172"/>
    <x v="586"/>
    <s v="Shipped"/>
    <x v="0"/>
    <x v="4"/>
    <x v="3"/>
    <s v="REV22172"/>
    <x v="546"/>
  </r>
  <r>
    <s v="CUST3783"/>
    <s v="Amber"/>
    <s v="Taylor"/>
    <x v="1"/>
    <s v="Teenagers"/>
    <d v="2023-08-11T00:00:00"/>
    <x v="7"/>
    <s v="PROD104"/>
    <s v="Nike Air Max"/>
    <x v="1"/>
    <x v="2"/>
    <n v="120"/>
    <s v="ORD12173"/>
    <x v="944"/>
    <s v="Returned"/>
    <x v="1"/>
    <x v="1"/>
    <x v="0"/>
    <s v="REV22173"/>
    <x v="284"/>
  </r>
  <r>
    <s v="CUST1103"/>
    <s v="Susan"/>
    <s v="Lewis"/>
    <x v="0"/>
    <s v="Adults"/>
    <d v="2023-10-28T00:00:00"/>
    <x v="9"/>
    <s v="PROD106"/>
    <s v="Instant Pot"/>
    <x v="3"/>
    <x v="4"/>
    <n v="99"/>
    <s v="ORD12174"/>
    <x v="889"/>
    <s v="Shipped"/>
    <x v="1"/>
    <x v="3"/>
    <x v="3"/>
    <s v="REV22174"/>
    <x v="293"/>
  </r>
  <r>
    <s v="CUST3050"/>
    <s v="Jordan"/>
    <s v="Dalton"/>
    <x v="2"/>
    <s v="Senior"/>
    <d v="2024-04-30T00:00:00"/>
    <x v="7"/>
    <s v="PROD109"/>
    <s v="Kindle Paperwhite"/>
    <x v="5"/>
    <x v="4"/>
    <n v="129"/>
    <s v="ORD12175"/>
    <x v="957"/>
    <s v="Shipped"/>
    <x v="1"/>
    <x v="3"/>
    <x v="1"/>
    <s v="REV22175"/>
    <x v="70"/>
  </r>
  <r>
    <s v="CUST3242"/>
    <s v="Kimberly"/>
    <s v="Grant"/>
    <x v="1"/>
    <s v="Adults"/>
    <d v="2023-07-03T00:00:00"/>
    <x v="5"/>
    <s v="PROD111"/>
    <s v="Lego Star Wars Set"/>
    <x v="2"/>
    <x v="1"/>
    <n v="59"/>
    <s v="ORD12176"/>
    <x v="772"/>
    <s v="Delivered"/>
    <x v="2"/>
    <x v="3"/>
    <x v="0"/>
    <s v="REV22176"/>
    <x v="146"/>
  </r>
  <r>
    <s v="CUST2633"/>
    <s v="Lawrence"/>
    <s v="Hughes"/>
    <x v="2"/>
    <s v="Teenagers"/>
    <d v="2024-04-01T00:00:00"/>
    <x v="8"/>
    <s v="PROD110"/>
    <s v="Harry Potter Box Set"/>
    <x v="5"/>
    <x v="0"/>
    <n v="80"/>
    <s v="ORD12177"/>
    <x v="109"/>
    <s v="Cancelled"/>
    <x v="2"/>
    <x v="3"/>
    <x v="4"/>
    <s v="REV22177"/>
    <x v="339"/>
  </r>
  <r>
    <s v="CUST1104"/>
    <s v="George"/>
    <s v="Stark"/>
    <x v="1"/>
    <s v="Adults"/>
    <d v="2024-02-24T00:00:00"/>
    <x v="9"/>
    <s v="PROD107"/>
    <s v="Dyson Vacuum"/>
    <x v="3"/>
    <x v="4"/>
    <n v="399"/>
    <s v="ORD12178"/>
    <x v="216"/>
    <s v="Shipped"/>
    <x v="2"/>
    <x v="1"/>
    <x v="2"/>
    <s v="REV22178"/>
    <x v="854"/>
  </r>
  <r>
    <s v="CUST4723"/>
    <s v="David"/>
    <s v="Mills"/>
    <x v="0"/>
    <s v="Senior"/>
    <d v="2023-05-29T00:00:00"/>
    <x v="9"/>
    <s v="PROD107"/>
    <s v="Dyson Vacuum"/>
    <x v="3"/>
    <x v="2"/>
    <n v="399"/>
    <s v="ORD12179"/>
    <x v="907"/>
    <s v="Shipped"/>
    <x v="2"/>
    <x v="0"/>
    <x v="4"/>
    <s v="REV22179"/>
    <x v="724"/>
  </r>
  <r>
    <s v="CUST1446"/>
    <s v="Robert"/>
    <s v="Serrano"/>
    <x v="1"/>
    <s v="Senior"/>
    <d v="2022-06-29T00:00:00"/>
    <x v="8"/>
    <s v="PROD105"/>
    <s v="Adidas Running Shoes"/>
    <x v="1"/>
    <x v="1"/>
    <n v="110"/>
    <s v="ORD12180"/>
    <x v="745"/>
    <s v="Pending"/>
    <x v="2"/>
    <x v="2"/>
    <x v="2"/>
    <s v="REV22180"/>
    <x v="836"/>
  </r>
  <r>
    <s v="CUST2342"/>
    <s v="James"/>
    <s v="Keith"/>
    <x v="0"/>
    <s v="Teenagers"/>
    <d v="2024-08-30T00:00:00"/>
    <x v="8"/>
    <s v="PROD104"/>
    <s v="Nike Air Max"/>
    <x v="1"/>
    <x v="0"/>
    <n v="120"/>
    <s v="ORD12181"/>
    <x v="591"/>
    <s v="Cancelled"/>
    <x v="1"/>
    <x v="0"/>
    <x v="4"/>
    <s v="REV22181"/>
    <x v="643"/>
  </r>
  <r>
    <s v="CUST4057"/>
    <s v="Mariah"/>
    <s v="Daniels"/>
    <x v="2"/>
    <s v="Adults"/>
    <d v="2022-06-16T00:00:00"/>
    <x v="8"/>
    <s v="PROD109"/>
    <s v="Kindle Paperwhite"/>
    <x v="5"/>
    <x v="4"/>
    <n v="129"/>
    <s v="ORD12182"/>
    <x v="861"/>
    <s v="Shipped"/>
    <x v="1"/>
    <x v="0"/>
    <x v="2"/>
    <s v="REV22182"/>
    <x v="175"/>
  </r>
  <r>
    <s v="CUST3886"/>
    <s v="Julia"/>
    <s v="Miller"/>
    <x v="2"/>
    <s v="Teenagers"/>
    <d v="2020-09-05T00:00:00"/>
    <x v="8"/>
    <s v="PROD106"/>
    <s v="Instant Pot"/>
    <x v="3"/>
    <x v="0"/>
    <n v="99"/>
    <s v="ORD12183"/>
    <x v="375"/>
    <s v="Delivered"/>
    <x v="2"/>
    <x v="3"/>
    <x v="1"/>
    <s v="REV22183"/>
    <x v="908"/>
  </r>
  <r>
    <s v="CUST3620"/>
    <s v="Kyle"/>
    <s v="Miller"/>
    <x v="1"/>
    <s v="Teenagers"/>
    <d v="2020-09-12T00:00:00"/>
    <x v="9"/>
    <s v="PROD107"/>
    <s v="Dyson Vacuum"/>
    <x v="3"/>
    <x v="1"/>
    <n v="399"/>
    <s v="ORD12184"/>
    <x v="78"/>
    <s v="Returned"/>
    <x v="0"/>
    <x v="3"/>
    <x v="3"/>
    <s v="REV22184"/>
    <x v="130"/>
  </r>
  <r>
    <s v="CUST1053"/>
    <s v="Tyler"/>
    <s v="Warren"/>
    <x v="0"/>
    <s v="Teenagers"/>
    <d v="2022-10-11T00:00:00"/>
    <x v="1"/>
    <s v="PROD111"/>
    <s v="Lego Star Wars Set"/>
    <x v="2"/>
    <x v="0"/>
    <n v="59"/>
    <s v="ORD12185"/>
    <x v="958"/>
    <s v="Cancelled"/>
    <x v="0"/>
    <x v="0"/>
    <x v="1"/>
    <s v="REV22185"/>
    <x v="816"/>
  </r>
  <r>
    <s v="CUST5520"/>
    <s v="Matthew"/>
    <s v="Smith"/>
    <x v="1"/>
    <s v="Senior"/>
    <d v="2022-10-20T00:00:00"/>
    <x v="9"/>
    <s v="PROD102"/>
    <s v="Sony Headphones"/>
    <x v="0"/>
    <x v="4"/>
    <n v="199"/>
    <s v="ORD12186"/>
    <x v="959"/>
    <s v="Pending"/>
    <x v="2"/>
    <x v="1"/>
    <x v="4"/>
    <s v="REV22186"/>
    <x v="465"/>
  </r>
  <r>
    <s v="CUST4552"/>
    <s v="Dana"/>
    <s v="Wilkerson"/>
    <x v="1"/>
    <s v="Teenagers"/>
    <d v="2023-05-27T00:00:00"/>
    <x v="6"/>
    <s v="PROD113"/>
    <s v="Wilson Tennis Racket"/>
    <x v="4"/>
    <x v="4"/>
    <n v="149"/>
    <s v="ORD12187"/>
    <x v="220"/>
    <s v="Cancelled"/>
    <x v="1"/>
    <x v="2"/>
    <x v="1"/>
    <s v="REV22187"/>
    <x v="315"/>
  </r>
  <r>
    <s v="CUST5050"/>
    <s v="Amanda"/>
    <s v="Mcclain"/>
    <x v="1"/>
    <s v="Senior"/>
    <d v="2024-07-08T00:00:00"/>
    <x v="4"/>
    <s v="PROD106"/>
    <s v="Instant Pot"/>
    <x v="3"/>
    <x v="1"/>
    <n v="99"/>
    <s v="ORD12188"/>
    <x v="960"/>
    <s v="Shipped"/>
    <x v="0"/>
    <x v="4"/>
    <x v="3"/>
    <s v="REV22188"/>
    <x v="233"/>
  </r>
  <r>
    <s v="CUST2438"/>
    <s v="Michael"/>
    <s v="Davis"/>
    <x v="1"/>
    <s v="Teenagers"/>
    <d v="2021-02-22T00:00:00"/>
    <x v="5"/>
    <s v="PROD100"/>
    <s v="iPhone 14"/>
    <x v="0"/>
    <x v="1"/>
    <n v="999"/>
    <s v="ORD12189"/>
    <x v="180"/>
    <s v="Returned"/>
    <x v="1"/>
    <x v="2"/>
    <x v="4"/>
    <s v="REV22189"/>
    <x v="581"/>
  </r>
  <r>
    <s v="CUST5519"/>
    <s v="Brian"/>
    <s v="Gomez"/>
    <x v="2"/>
    <s v="Teenagers"/>
    <d v="2024-06-17T00:00:00"/>
    <x v="2"/>
    <s v="PROD104"/>
    <s v="Nike Air Max"/>
    <x v="1"/>
    <x v="1"/>
    <n v="120"/>
    <s v="ORD12190"/>
    <x v="513"/>
    <s v="Returned"/>
    <x v="1"/>
    <x v="3"/>
    <x v="0"/>
    <s v="REV22190"/>
    <x v="954"/>
  </r>
  <r>
    <s v="CUST1364"/>
    <s v="Dawn"/>
    <s v="Reyes"/>
    <x v="2"/>
    <s v="Senior"/>
    <d v="2022-04-13T00:00:00"/>
    <x v="8"/>
    <s v="PROD106"/>
    <s v="Instant Pot"/>
    <x v="3"/>
    <x v="0"/>
    <n v="99"/>
    <s v="ORD12191"/>
    <x v="22"/>
    <s v="Pending"/>
    <x v="0"/>
    <x v="4"/>
    <x v="0"/>
    <s v="REV22191"/>
    <x v="622"/>
  </r>
  <r>
    <s v="CUST2797"/>
    <s v="Kenneth"/>
    <s v="Davis"/>
    <x v="1"/>
    <s v="Teenagers"/>
    <d v="2023-05-28T00:00:00"/>
    <x v="4"/>
    <s v="PROD113"/>
    <s v="Wilson Tennis Racket"/>
    <x v="4"/>
    <x v="1"/>
    <n v="149"/>
    <s v="ORD12192"/>
    <x v="262"/>
    <s v="Shipped"/>
    <x v="2"/>
    <x v="0"/>
    <x v="2"/>
    <s v="REV22192"/>
    <x v="690"/>
  </r>
  <r>
    <s v="CUST1478"/>
    <s v="Erin"/>
    <s v="Taylor"/>
    <x v="0"/>
    <s v="Senior"/>
    <d v="2024-10-13T00:00:00"/>
    <x v="1"/>
    <s v="PROD101"/>
    <s v="Samsung Galaxy S23"/>
    <x v="0"/>
    <x v="3"/>
    <n v="899"/>
    <s v="ORD12193"/>
    <x v="808"/>
    <s v="Shipped"/>
    <x v="0"/>
    <x v="1"/>
    <x v="3"/>
    <s v="REV22193"/>
    <x v="556"/>
  </r>
  <r>
    <s v="CUST4753"/>
    <s v="Shawn"/>
    <s v="Jones"/>
    <x v="1"/>
    <s v="Adults"/>
    <d v="2022-02-16T00:00:00"/>
    <x v="3"/>
    <s v="PROD106"/>
    <s v="Instant Pot"/>
    <x v="3"/>
    <x v="0"/>
    <n v="99"/>
    <s v="ORD12194"/>
    <x v="722"/>
    <s v="Pending"/>
    <x v="1"/>
    <x v="1"/>
    <x v="3"/>
    <s v="REV22194"/>
    <x v="373"/>
  </r>
  <r>
    <s v="CUST4177"/>
    <s v="Joshua"/>
    <s v="Taylor"/>
    <x v="0"/>
    <s v="Teenagers"/>
    <d v="2022-05-30T00:00:00"/>
    <x v="2"/>
    <s v="PROD112"/>
    <s v="Barbie Dreamhouse"/>
    <x v="2"/>
    <x v="0"/>
    <n v="199"/>
    <s v="ORD12195"/>
    <x v="743"/>
    <s v="Pending"/>
    <x v="1"/>
    <x v="3"/>
    <x v="2"/>
    <s v="REV22195"/>
    <x v="1"/>
  </r>
  <r>
    <s v="CUST5415"/>
    <s v="Lori"/>
    <s v="Gomez"/>
    <x v="0"/>
    <s v="Teenagers"/>
    <d v="2023-08-03T00:00:00"/>
    <x v="3"/>
    <s v="PROD100"/>
    <s v="iPhone 14"/>
    <x v="0"/>
    <x v="3"/>
    <n v="999"/>
    <s v="ORD12196"/>
    <x v="83"/>
    <s v="Pending"/>
    <x v="2"/>
    <x v="3"/>
    <x v="2"/>
    <s v="REV22196"/>
    <x v="847"/>
  </r>
  <r>
    <s v="CUST1195"/>
    <s v="Heather"/>
    <s v="Oneill"/>
    <x v="0"/>
    <s v="Adults"/>
    <d v="2021-08-21T00:00:00"/>
    <x v="6"/>
    <s v="PROD102"/>
    <s v="Sony Headphones"/>
    <x v="0"/>
    <x v="4"/>
    <n v="199"/>
    <s v="ORD12197"/>
    <x v="484"/>
    <s v="Pending"/>
    <x v="1"/>
    <x v="3"/>
    <x v="2"/>
    <s v="REV22197"/>
    <x v="865"/>
  </r>
  <r>
    <s v="CUST2109"/>
    <s v="Emily"/>
    <s v="Russell"/>
    <x v="0"/>
    <s v="Teenagers"/>
    <d v="2023-10-19T00:00:00"/>
    <x v="3"/>
    <s v="PROD108"/>
    <s v="Fitbit Versa 3"/>
    <x v="0"/>
    <x v="2"/>
    <n v="229"/>
    <s v="ORD12198"/>
    <x v="143"/>
    <s v="Pending"/>
    <x v="1"/>
    <x v="2"/>
    <x v="3"/>
    <s v="REV22198"/>
    <x v="788"/>
  </r>
  <r>
    <s v="CUST5763"/>
    <s v="Kathleen"/>
    <s v="Lane"/>
    <x v="2"/>
    <s v="Senior"/>
    <d v="2022-06-27T00:00:00"/>
    <x v="8"/>
    <s v="PROD110"/>
    <s v="Harry Potter Box Set"/>
    <x v="5"/>
    <x v="3"/>
    <n v="80"/>
    <s v="ORD12199"/>
    <x v="633"/>
    <s v="Cancelled"/>
    <x v="1"/>
    <x v="3"/>
    <x v="0"/>
    <s v="REV22199"/>
    <x v="921"/>
  </r>
  <r>
    <s v="CUST1392"/>
    <s v="Christine"/>
    <s v="Bryant"/>
    <x v="1"/>
    <s v="Senior"/>
    <d v="2021-08-05T00:00:00"/>
    <x v="0"/>
    <s v="PROD103"/>
    <s v="Levi's Jeans"/>
    <x v="1"/>
    <x v="4"/>
    <n v="59"/>
    <s v="ORD12200"/>
    <x v="890"/>
    <s v="Pending"/>
    <x v="1"/>
    <x v="0"/>
    <x v="0"/>
    <s v="REV22200"/>
    <x v="226"/>
  </r>
  <r>
    <s v="CUST2851"/>
    <s v="Brad"/>
    <s v="Decker"/>
    <x v="1"/>
    <s v="Adults"/>
    <d v="2024-12-29T00:00:00"/>
    <x v="5"/>
    <s v="PROD106"/>
    <s v="Instant Pot"/>
    <x v="3"/>
    <x v="1"/>
    <n v="99"/>
    <s v="ORD12201"/>
    <x v="380"/>
    <s v="Returned"/>
    <x v="2"/>
    <x v="4"/>
    <x v="4"/>
    <s v="REV22201"/>
    <x v="651"/>
  </r>
  <r>
    <s v="CUST4143"/>
    <s v="Angela"/>
    <s v="Reed"/>
    <x v="1"/>
    <s v="Adults"/>
    <d v="2025-08-18T00:00:00"/>
    <x v="0"/>
    <s v="PROD104"/>
    <s v="Nike Air Max"/>
    <x v="1"/>
    <x v="3"/>
    <n v="120"/>
    <s v="ORD12202"/>
    <x v="378"/>
    <s v="Delivered"/>
    <x v="2"/>
    <x v="0"/>
    <x v="1"/>
    <s v="REV22202"/>
    <x v="613"/>
  </r>
  <r>
    <s v="CUST2368"/>
    <s v="Timothy"/>
    <s v="Brown"/>
    <x v="0"/>
    <s v="Adults"/>
    <d v="2023-03-07T00:00:00"/>
    <x v="3"/>
    <s v="PROD102"/>
    <s v="Sony Headphones"/>
    <x v="0"/>
    <x v="2"/>
    <n v="199"/>
    <s v="ORD12203"/>
    <x v="853"/>
    <s v="Delivered"/>
    <x v="1"/>
    <x v="0"/>
    <x v="3"/>
    <s v="REV22203"/>
    <x v="327"/>
  </r>
  <r>
    <s v="CUST5532"/>
    <s v="Sophia"/>
    <s v="Parker"/>
    <x v="2"/>
    <s v="Adults"/>
    <d v="2021-04-24T00:00:00"/>
    <x v="1"/>
    <s v="PROD101"/>
    <s v="Samsung Galaxy S23"/>
    <x v="0"/>
    <x v="1"/>
    <n v="899"/>
    <s v="ORD12204"/>
    <x v="961"/>
    <s v="Returned"/>
    <x v="1"/>
    <x v="3"/>
    <x v="3"/>
    <s v="REV22204"/>
    <x v="743"/>
  </r>
  <r>
    <s v="CUST1035"/>
    <s v="John"/>
    <s v="Berg"/>
    <x v="1"/>
    <s v="Teenagers"/>
    <d v="2021-11-12T00:00:00"/>
    <x v="9"/>
    <s v="PROD103"/>
    <s v="Levi's Jeans"/>
    <x v="1"/>
    <x v="1"/>
    <n v="59"/>
    <s v="ORD12205"/>
    <x v="921"/>
    <s v="Shipped"/>
    <x v="1"/>
    <x v="1"/>
    <x v="1"/>
    <s v="REV22205"/>
    <x v="673"/>
  </r>
  <r>
    <s v="CUST4022"/>
    <s v="Calvin"/>
    <s v="Davis"/>
    <x v="1"/>
    <s v="Adults"/>
    <d v="2025-04-13T00:00:00"/>
    <x v="0"/>
    <s v="PROD104"/>
    <s v="Nike Air Max"/>
    <x v="1"/>
    <x v="1"/>
    <n v="120"/>
    <s v="ORD12206"/>
    <x v="600"/>
    <s v="Pending"/>
    <x v="2"/>
    <x v="0"/>
    <x v="1"/>
    <s v="REV22206"/>
    <x v="519"/>
  </r>
  <r>
    <s v="CUST3271"/>
    <s v="Steven"/>
    <s v="Parsons"/>
    <x v="0"/>
    <s v="Teenagers"/>
    <d v="2022-07-22T00:00:00"/>
    <x v="4"/>
    <s v="PROD112"/>
    <s v="Barbie Dreamhouse"/>
    <x v="2"/>
    <x v="3"/>
    <n v="199"/>
    <s v="ORD12207"/>
    <x v="855"/>
    <s v="Returned"/>
    <x v="1"/>
    <x v="0"/>
    <x v="3"/>
    <s v="REV22207"/>
    <x v="936"/>
  </r>
  <r>
    <s v="CUST2792"/>
    <s v="Lydia"/>
    <s v="Johnson"/>
    <x v="2"/>
    <s v="Senior"/>
    <d v="2023-10-27T00:00:00"/>
    <x v="7"/>
    <s v="PROD112"/>
    <s v="Barbie Dreamhouse"/>
    <x v="2"/>
    <x v="1"/>
    <n v="199"/>
    <s v="ORD12208"/>
    <x v="675"/>
    <s v="Pending"/>
    <x v="0"/>
    <x v="4"/>
    <x v="2"/>
    <s v="REV22208"/>
    <x v="48"/>
  </r>
  <r>
    <s v="CUST3076"/>
    <s v="Frank"/>
    <s v="Wilson"/>
    <x v="0"/>
    <s v="Adults"/>
    <d v="2023-06-13T00:00:00"/>
    <x v="1"/>
    <s v="PROD105"/>
    <s v="Adidas Running Shoes"/>
    <x v="1"/>
    <x v="4"/>
    <n v="110"/>
    <s v="ORD12209"/>
    <x v="505"/>
    <s v="Pending"/>
    <x v="1"/>
    <x v="4"/>
    <x v="2"/>
    <s v="REV22209"/>
    <x v="955"/>
  </r>
  <r>
    <s v="CUST4769"/>
    <s v="Mary"/>
    <s v="Morris"/>
    <x v="0"/>
    <s v="Senior"/>
    <d v="2020-10-08T00:00:00"/>
    <x v="8"/>
    <s v="PROD108"/>
    <s v="Fitbit Versa 3"/>
    <x v="0"/>
    <x v="3"/>
    <n v="229"/>
    <s v="ORD12210"/>
    <x v="267"/>
    <s v="Returned"/>
    <x v="0"/>
    <x v="3"/>
    <x v="4"/>
    <s v="REV22210"/>
    <x v="196"/>
  </r>
  <r>
    <s v="CUST1232"/>
    <s v="Michele"/>
    <s v="Martinez"/>
    <x v="1"/>
    <s v="Teenagers"/>
    <d v="2023-09-07T00:00:00"/>
    <x v="8"/>
    <s v="PROD102"/>
    <s v="Sony Headphones"/>
    <x v="0"/>
    <x v="1"/>
    <n v="199"/>
    <s v="ORD12211"/>
    <x v="793"/>
    <s v="Pending"/>
    <x v="0"/>
    <x v="0"/>
    <x v="1"/>
    <s v="REV22211"/>
    <x v="878"/>
  </r>
  <r>
    <s v="CUST5780"/>
    <s v="Christopher"/>
    <s v="Berry"/>
    <x v="1"/>
    <s v="Senior"/>
    <d v="2025-08-14T00:00:00"/>
    <x v="2"/>
    <s v="PROD107"/>
    <s v="Dyson Vacuum"/>
    <x v="3"/>
    <x v="2"/>
    <n v="399"/>
    <s v="ORD12212"/>
    <x v="149"/>
    <s v="Shipped"/>
    <x v="0"/>
    <x v="1"/>
    <x v="1"/>
    <s v="REV22212"/>
    <x v="510"/>
  </r>
  <r>
    <s v="CUST4885"/>
    <s v="Kim"/>
    <s v="Sanchez"/>
    <x v="0"/>
    <s v="Senior"/>
    <d v="2025-08-14T00:00:00"/>
    <x v="6"/>
    <s v="PROD104"/>
    <s v="Nike Air Max"/>
    <x v="1"/>
    <x v="1"/>
    <n v="120"/>
    <s v="ORD12213"/>
    <x v="803"/>
    <s v="Delivered"/>
    <x v="2"/>
    <x v="1"/>
    <x v="1"/>
    <s v="REV22213"/>
    <x v="949"/>
  </r>
  <r>
    <s v="CUST1252"/>
    <s v="Richard"/>
    <s v="Hamilton"/>
    <x v="0"/>
    <s v="Adults"/>
    <d v="2021-10-11T00:00:00"/>
    <x v="9"/>
    <s v="PROD110"/>
    <s v="Harry Potter Box Set"/>
    <x v="5"/>
    <x v="2"/>
    <n v="80"/>
    <s v="ORD12214"/>
    <x v="641"/>
    <s v="Pending"/>
    <x v="2"/>
    <x v="2"/>
    <x v="3"/>
    <s v="REV22214"/>
    <x v="139"/>
  </r>
  <r>
    <s v="CUST4523"/>
    <s v="Amanda"/>
    <s v="Ramos"/>
    <x v="2"/>
    <s v="Teenagers"/>
    <d v="2022-04-20T00:00:00"/>
    <x v="8"/>
    <s v="PROD106"/>
    <s v="Instant Pot"/>
    <x v="3"/>
    <x v="3"/>
    <n v="99"/>
    <s v="ORD12215"/>
    <x v="962"/>
    <s v="Cancelled"/>
    <x v="1"/>
    <x v="3"/>
    <x v="2"/>
    <s v="REV22215"/>
    <x v="956"/>
  </r>
  <r>
    <s v="CUST3801"/>
    <s v="Tammy"/>
    <s v="Franco"/>
    <x v="0"/>
    <s v="Teenagers"/>
    <d v="2023-10-05T00:00:00"/>
    <x v="5"/>
    <s v="PROD100"/>
    <s v="iPhone 14"/>
    <x v="0"/>
    <x v="1"/>
    <n v="999"/>
    <s v="ORD12216"/>
    <x v="97"/>
    <s v="Delivered"/>
    <x v="2"/>
    <x v="4"/>
    <x v="1"/>
    <s v="REV22216"/>
    <x v="957"/>
  </r>
  <r>
    <s v="CUST2325"/>
    <s v="Robert"/>
    <s v="Johnson"/>
    <x v="2"/>
    <s v="Senior"/>
    <d v="2022-10-03T00:00:00"/>
    <x v="3"/>
    <s v="PROD110"/>
    <s v="Harry Potter Box Set"/>
    <x v="5"/>
    <x v="4"/>
    <n v="80"/>
    <s v="ORD12217"/>
    <x v="630"/>
    <s v="Cancelled"/>
    <x v="1"/>
    <x v="4"/>
    <x v="1"/>
    <s v="REV22217"/>
    <x v="572"/>
  </r>
  <r>
    <s v="CUST5316"/>
    <s v="Gabriella"/>
    <s v="Bruce"/>
    <x v="1"/>
    <s v="Senior"/>
    <d v="2023-03-02T00:00:00"/>
    <x v="4"/>
    <s v="PROD103"/>
    <s v="Levi's Jeans"/>
    <x v="1"/>
    <x v="2"/>
    <n v="59"/>
    <s v="ORD12218"/>
    <x v="427"/>
    <s v="Returned"/>
    <x v="2"/>
    <x v="4"/>
    <x v="4"/>
    <s v="REV22218"/>
    <x v="180"/>
  </r>
  <r>
    <s v="CUST5114"/>
    <s v="Kristen"/>
    <s v="Brown"/>
    <x v="0"/>
    <s v="Teenagers"/>
    <d v="2025-02-04T00:00:00"/>
    <x v="5"/>
    <s v="PROD105"/>
    <s v="Adidas Running Shoes"/>
    <x v="1"/>
    <x v="4"/>
    <n v="110"/>
    <s v="ORD12219"/>
    <x v="601"/>
    <s v="Returned"/>
    <x v="1"/>
    <x v="2"/>
    <x v="3"/>
    <s v="REV22219"/>
    <x v="870"/>
  </r>
  <r>
    <s v="CUST5966"/>
    <s v="Samantha"/>
    <s v="Cooley"/>
    <x v="1"/>
    <s v="Adults"/>
    <d v="2024-08-21T00:00:00"/>
    <x v="3"/>
    <s v="PROD113"/>
    <s v="Wilson Tennis Racket"/>
    <x v="4"/>
    <x v="4"/>
    <n v="149"/>
    <s v="ORD12220"/>
    <x v="496"/>
    <s v="Returned"/>
    <x v="2"/>
    <x v="2"/>
    <x v="2"/>
    <s v="REV22220"/>
    <x v="958"/>
  </r>
  <r>
    <s v="CUST2945"/>
    <s v="Vickie"/>
    <s v="Brown"/>
    <x v="2"/>
    <s v="Teenagers"/>
    <d v="2023-07-15T00:00:00"/>
    <x v="2"/>
    <s v="PROD105"/>
    <s v="Adidas Running Shoes"/>
    <x v="1"/>
    <x v="0"/>
    <n v="110"/>
    <s v="ORD12221"/>
    <x v="622"/>
    <s v="Pending"/>
    <x v="2"/>
    <x v="1"/>
    <x v="2"/>
    <s v="REV22221"/>
    <x v="539"/>
  </r>
  <r>
    <s v="CUST5783"/>
    <s v="Todd"/>
    <s v="Melendez"/>
    <x v="2"/>
    <s v="Adults"/>
    <d v="2024-12-10T00:00:00"/>
    <x v="1"/>
    <s v="PROD112"/>
    <s v="Barbie Dreamhouse"/>
    <x v="2"/>
    <x v="3"/>
    <n v="199"/>
    <s v="ORD12222"/>
    <x v="428"/>
    <s v="Pending"/>
    <x v="1"/>
    <x v="2"/>
    <x v="3"/>
    <s v="REV22222"/>
    <x v="866"/>
  </r>
  <r>
    <s v="CUST4546"/>
    <s v="Antonio"/>
    <s v="Walter"/>
    <x v="2"/>
    <s v="Senior"/>
    <d v="2023-04-23T00:00:00"/>
    <x v="2"/>
    <s v="PROD109"/>
    <s v="Kindle Paperwhite"/>
    <x v="5"/>
    <x v="2"/>
    <n v="129"/>
    <s v="ORD12223"/>
    <x v="163"/>
    <s v="Shipped"/>
    <x v="1"/>
    <x v="3"/>
    <x v="3"/>
    <s v="REV22223"/>
    <x v="504"/>
  </r>
  <r>
    <s v="CUST3217"/>
    <s v="Patrick"/>
    <s v="Parker"/>
    <x v="1"/>
    <s v="Adults"/>
    <d v="2023-12-10T00:00:00"/>
    <x v="2"/>
    <s v="PROD104"/>
    <s v="Nike Air Max"/>
    <x v="1"/>
    <x v="2"/>
    <n v="120"/>
    <s v="ORD12224"/>
    <x v="515"/>
    <s v="Returned"/>
    <x v="2"/>
    <x v="0"/>
    <x v="1"/>
    <s v="REV22224"/>
    <x v="706"/>
  </r>
  <r>
    <s v="CUST3120"/>
    <s v="Christopher"/>
    <s v="Edwards"/>
    <x v="0"/>
    <s v="Teenagers"/>
    <d v="2022-12-29T00:00:00"/>
    <x v="4"/>
    <s v="PROD109"/>
    <s v="Kindle Paperwhite"/>
    <x v="5"/>
    <x v="2"/>
    <n v="129"/>
    <s v="ORD12225"/>
    <x v="575"/>
    <s v="Delivered"/>
    <x v="2"/>
    <x v="3"/>
    <x v="0"/>
    <s v="REV22225"/>
    <x v="92"/>
  </r>
  <r>
    <s v="CUST3198"/>
    <s v="Jennifer"/>
    <s v="Fernandez"/>
    <x v="2"/>
    <s v="Adults"/>
    <d v="2021-01-08T00:00:00"/>
    <x v="7"/>
    <s v="PROD100"/>
    <s v="iPhone 14"/>
    <x v="0"/>
    <x v="2"/>
    <n v="999"/>
    <s v="ORD12226"/>
    <x v="406"/>
    <s v="Returned"/>
    <x v="2"/>
    <x v="1"/>
    <x v="3"/>
    <s v="REV22226"/>
    <x v="524"/>
  </r>
  <r>
    <s v="CUST2928"/>
    <s v="Courtney"/>
    <s v="Castillo"/>
    <x v="0"/>
    <s v="Adults"/>
    <d v="2025-04-09T00:00:00"/>
    <x v="1"/>
    <s v="PROD104"/>
    <s v="Nike Air Max"/>
    <x v="1"/>
    <x v="1"/>
    <n v="120"/>
    <s v="ORD12227"/>
    <x v="111"/>
    <s v="Cancelled"/>
    <x v="2"/>
    <x v="3"/>
    <x v="3"/>
    <s v="REV22227"/>
    <x v="630"/>
  </r>
  <r>
    <s v="CUST1413"/>
    <s v="Anthony"/>
    <s v="Best"/>
    <x v="0"/>
    <s v="Senior"/>
    <d v="2025-07-15T00:00:00"/>
    <x v="1"/>
    <s v="PROD103"/>
    <s v="Levi's Jeans"/>
    <x v="1"/>
    <x v="3"/>
    <n v="59"/>
    <s v="ORD12228"/>
    <x v="792"/>
    <s v="Shipped"/>
    <x v="1"/>
    <x v="0"/>
    <x v="0"/>
    <s v="REV22228"/>
    <x v="30"/>
  </r>
  <r>
    <s v="CUST2595"/>
    <s v="Chase"/>
    <s v="Vazquez"/>
    <x v="2"/>
    <s v="Teenagers"/>
    <d v="2021-03-04T00:00:00"/>
    <x v="3"/>
    <s v="PROD110"/>
    <s v="Harry Potter Box Set"/>
    <x v="5"/>
    <x v="2"/>
    <n v="80"/>
    <s v="ORD12229"/>
    <x v="596"/>
    <s v="Shipped"/>
    <x v="1"/>
    <x v="0"/>
    <x v="1"/>
    <s v="REV22229"/>
    <x v="804"/>
  </r>
  <r>
    <s v="CUST2754"/>
    <s v="Sophia"/>
    <s v="Allen"/>
    <x v="2"/>
    <s v="Adults"/>
    <d v="2022-09-10T00:00:00"/>
    <x v="6"/>
    <s v="PROD107"/>
    <s v="Dyson Vacuum"/>
    <x v="3"/>
    <x v="4"/>
    <n v="399"/>
    <s v="ORD12230"/>
    <x v="132"/>
    <s v="Returned"/>
    <x v="2"/>
    <x v="1"/>
    <x v="0"/>
    <s v="REV22230"/>
    <x v="850"/>
  </r>
  <r>
    <s v="CUST1395"/>
    <s v="Christine"/>
    <s v="Flores"/>
    <x v="1"/>
    <s v="Teenagers"/>
    <d v="2023-01-16T00:00:00"/>
    <x v="3"/>
    <s v="PROD112"/>
    <s v="Barbie Dreamhouse"/>
    <x v="2"/>
    <x v="0"/>
    <n v="199"/>
    <s v="ORD12231"/>
    <x v="569"/>
    <s v="Delivered"/>
    <x v="1"/>
    <x v="2"/>
    <x v="1"/>
    <s v="REV22231"/>
    <x v="523"/>
  </r>
  <r>
    <s v="CUST3900"/>
    <s v="Brandon"/>
    <s v="Dunn"/>
    <x v="1"/>
    <s v="Teenagers"/>
    <d v="2025-01-04T00:00:00"/>
    <x v="5"/>
    <s v="PROD112"/>
    <s v="Barbie Dreamhouse"/>
    <x v="2"/>
    <x v="2"/>
    <n v="199"/>
    <s v="ORD12232"/>
    <x v="73"/>
    <s v="Shipped"/>
    <x v="2"/>
    <x v="4"/>
    <x v="1"/>
    <s v="REV22232"/>
    <x v="959"/>
  </r>
  <r>
    <s v="CUST5404"/>
    <s v="Calvin"/>
    <s v="Horton"/>
    <x v="0"/>
    <s v="Adults"/>
    <d v="2023-10-27T00:00:00"/>
    <x v="3"/>
    <s v="PROD104"/>
    <s v="Nike Air Max"/>
    <x v="1"/>
    <x v="3"/>
    <n v="120"/>
    <s v="ORD12233"/>
    <x v="528"/>
    <s v="Delivered"/>
    <x v="2"/>
    <x v="4"/>
    <x v="4"/>
    <s v="REV22233"/>
    <x v="924"/>
  </r>
  <r>
    <s v="CUST5391"/>
    <s v="Laura"/>
    <s v="Taylor"/>
    <x v="0"/>
    <s v="Adults"/>
    <d v="2024-08-24T00:00:00"/>
    <x v="1"/>
    <s v="PROD107"/>
    <s v="Dyson Vacuum"/>
    <x v="3"/>
    <x v="4"/>
    <n v="399"/>
    <s v="ORD12234"/>
    <x v="734"/>
    <s v="Cancelled"/>
    <x v="2"/>
    <x v="0"/>
    <x v="0"/>
    <s v="REV22234"/>
    <x v="291"/>
  </r>
  <r>
    <s v="CUST1681"/>
    <s v="Haley"/>
    <s v="Martinez"/>
    <x v="2"/>
    <s v="Senior"/>
    <d v="2023-10-05T00:00:00"/>
    <x v="9"/>
    <s v="PROD101"/>
    <s v="Samsung Galaxy S23"/>
    <x v="0"/>
    <x v="3"/>
    <n v="899"/>
    <s v="ORD12235"/>
    <x v="11"/>
    <s v="Returned"/>
    <x v="2"/>
    <x v="2"/>
    <x v="1"/>
    <s v="REV22235"/>
    <x v="427"/>
  </r>
  <r>
    <s v="CUST1405"/>
    <s v="Maria"/>
    <s v="Crane"/>
    <x v="2"/>
    <s v="Teenagers"/>
    <d v="2021-01-19T00:00:00"/>
    <x v="6"/>
    <s v="PROD108"/>
    <s v="Fitbit Versa 3"/>
    <x v="0"/>
    <x v="2"/>
    <n v="229"/>
    <s v="ORD12236"/>
    <x v="219"/>
    <s v="Pending"/>
    <x v="1"/>
    <x v="0"/>
    <x v="0"/>
    <s v="REV22236"/>
    <x v="761"/>
  </r>
  <r>
    <s v="CUST5681"/>
    <s v="Tyler"/>
    <s v="Livingston"/>
    <x v="2"/>
    <s v="Teenagers"/>
    <d v="2023-11-13T00:00:00"/>
    <x v="8"/>
    <s v="PROD105"/>
    <s v="Adidas Running Shoes"/>
    <x v="1"/>
    <x v="3"/>
    <n v="110"/>
    <s v="ORD12237"/>
    <x v="336"/>
    <s v="Shipped"/>
    <x v="2"/>
    <x v="3"/>
    <x v="4"/>
    <s v="REV22237"/>
    <x v="807"/>
  </r>
  <r>
    <s v="CUST3407"/>
    <s v="Kathy"/>
    <s v="Silva"/>
    <x v="2"/>
    <s v="Senior"/>
    <d v="2025-01-18T00:00:00"/>
    <x v="8"/>
    <s v="PROD108"/>
    <s v="Fitbit Versa 3"/>
    <x v="0"/>
    <x v="2"/>
    <n v="229"/>
    <s v="ORD12238"/>
    <x v="274"/>
    <s v="Returned"/>
    <x v="1"/>
    <x v="3"/>
    <x v="0"/>
    <s v="REV22238"/>
    <x v="684"/>
  </r>
  <r>
    <s v="CUST2434"/>
    <s v="Bailey"/>
    <s v="Watson"/>
    <x v="0"/>
    <s v="Adults"/>
    <d v="2024-05-25T00:00:00"/>
    <x v="6"/>
    <s v="PROD101"/>
    <s v="Samsung Galaxy S23"/>
    <x v="0"/>
    <x v="1"/>
    <n v="899"/>
    <s v="ORD12239"/>
    <x v="856"/>
    <s v="Returned"/>
    <x v="1"/>
    <x v="2"/>
    <x v="2"/>
    <s v="REV22239"/>
    <x v="133"/>
  </r>
  <r>
    <s v="CUST5485"/>
    <s v="John"/>
    <s v="Wells"/>
    <x v="0"/>
    <s v="Teenagers"/>
    <d v="2020-10-28T00:00:00"/>
    <x v="8"/>
    <s v="PROD106"/>
    <s v="Instant Pot"/>
    <x v="3"/>
    <x v="0"/>
    <n v="99"/>
    <s v="ORD12240"/>
    <x v="833"/>
    <s v="Returned"/>
    <x v="1"/>
    <x v="1"/>
    <x v="1"/>
    <s v="REV22240"/>
    <x v="126"/>
  </r>
  <r>
    <s v="CUST4835"/>
    <s v="Karen"/>
    <s v="Hines"/>
    <x v="2"/>
    <s v="Senior"/>
    <d v="2023-04-02T00:00:00"/>
    <x v="6"/>
    <s v="PROD110"/>
    <s v="Harry Potter Box Set"/>
    <x v="5"/>
    <x v="1"/>
    <n v="80"/>
    <s v="ORD12241"/>
    <x v="57"/>
    <s v="Delivered"/>
    <x v="1"/>
    <x v="2"/>
    <x v="1"/>
    <s v="REV22241"/>
    <x v="604"/>
  </r>
  <r>
    <s v="CUST3272"/>
    <s v="Thomas"/>
    <s v="Mccormick"/>
    <x v="0"/>
    <s v="Adults"/>
    <d v="2023-06-21T00:00:00"/>
    <x v="1"/>
    <s v="PROD111"/>
    <s v="Lego Star Wars Set"/>
    <x v="2"/>
    <x v="1"/>
    <n v="59"/>
    <s v="ORD12242"/>
    <x v="644"/>
    <s v="Cancelled"/>
    <x v="1"/>
    <x v="0"/>
    <x v="2"/>
    <s v="REV22242"/>
    <x v="310"/>
  </r>
  <r>
    <s v="CUST2794"/>
    <s v="Emily"/>
    <s v="Hooper"/>
    <x v="2"/>
    <s v="Adults"/>
    <d v="2021-12-17T00:00:00"/>
    <x v="4"/>
    <s v="PROD105"/>
    <s v="Adidas Running Shoes"/>
    <x v="1"/>
    <x v="3"/>
    <n v="110"/>
    <s v="ORD12243"/>
    <x v="249"/>
    <s v="Pending"/>
    <x v="2"/>
    <x v="4"/>
    <x v="2"/>
    <s v="REV22243"/>
    <x v="957"/>
  </r>
  <r>
    <s v="CUST2559"/>
    <s v="Nicholas"/>
    <s v="Mcpherson"/>
    <x v="2"/>
    <s v="Senior"/>
    <d v="2020-10-27T00:00:00"/>
    <x v="5"/>
    <s v="PROD103"/>
    <s v="Levi's Jeans"/>
    <x v="1"/>
    <x v="0"/>
    <n v="59"/>
    <s v="ORD12244"/>
    <x v="22"/>
    <s v="Shipped"/>
    <x v="0"/>
    <x v="1"/>
    <x v="1"/>
    <s v="REV22244"/>
    <x v="541"/>
  </r>
  <r>
    <s v="CUST4859"/>
    <s v="Elizabeth"/>
    <s v="White"/>
    <x v="2"/>
    <s v="Adults"/>
    <d v="2023-09-08T00:00:00"/>
    <x v="3"/>
    <s v="PROD101"/>
    <s v="Samsung Galaxy S23"/>
    <x v="0"/>
    <x v="3"/>
    <n v="899"/>
    <s v="ORD12245"/>
    <x v="936"/>
    <s v="Shipped"/>
    <x v="2"/>
    <x v="1"/>
    <x v="3"/>
    <s v="REV22245"/>
    <x v="148"/>
  </r>
  <r>
    <s v="CUST4410"/>
    <s v="Claudia"/>
    <s v="Brady"/>
    <x v="0"/>
    <s v="Adults"/>
    <d v="2024-11-06T00:00:00"/>
    <x v="7"/>
    <s v="PROD107"/>
    <s v="Dyson Vacuum"/>
    <x v="3"/>
    <x v="1"/>
    <n v="399"/>
    <s v="ORD12246"/>
    <x v="562"/>
    <s v="Delivered"/>
    <x v="0"/>
    <x v="0"/>
    <x v="4"/>
    <s v="REV22246"/>
    <x v="42"/>
  </r>
  <r>
    <s v="CUST5101"/>
    <s v="Mary"/>
    <s v="Johns"/>
    <x v="1"/>
    <s v="Adults"/>
    <d v="2025-03-12T00:00:00"/>
    <x v="8"/>
    <s v="PROD109"/>
    <s v="Kindle Paperwhite"/>
    <x v="5"/>
    <x v="3"/>
    <n v="129"/>
    <s v="ORD12247"/>
    <x v="868"/>
    <s v="Delivered"/>
    <x v="2"/>
    <x v="3"/>
    <x v="4"/>
    <s v="REV22247"/>
    <x v="847"/>
  </r>
  <r>
    <s v="CUST2483"/>
    <s v="Samuel"/>
    <s v="Evans"/>
    <x v="0"/>
    <s v="Senior"/>
    <d v="2025-01-15T00:00:00"/>
    <x v="9"/>
    <s v="PROD105"/>
    <s v="Adidas Running Shoes"/>
    <x v="1"/>
    <x v="2"/>
    <n v="110"/>
    <s v="ORD12248"/>
    <x v="297"/>
    <s v="Shipped"/>
    <x v="2"/>
    <x v="0"/>
    <x v="2"/>
    <s v="REV22248"/>
    <x v="344"/>
  </r>
  <r>
    <s v="CUST1538"/>
    <s v="Kelly"/>
    <s v="Baker"/>
    <x v="1"/>
    <s v="Senior"/>
    <d v="2022-02-20T00:00:00"/>
    <x v="0"/>
    <s v="PROD102"/>
    <s v="Sony Headphones"/>
    <x v="0"/>
    <x v="2"/>
    <n v="199"/>
    <s v="ORD12249"/>
    <x v="228"/>
    <s v="Returned"/>
    <x v="2"/>
    <x v="3"/>
    <x v="1"/>
    <s v="REV22249"/>
    <x v="397"/>
  </r>
  <r>
    <s v="CUST3288"/>
    <s v="Julie"/>
    <s v="West"/>
    <x v="1"/>
    <s v="Senior"/>
    <d v="2022-03-12T00:00:00"/>
    <x v="7"/>
    <s v="PROD101"/>
    <s v="Samsung Galaxy S23"/>
    <x v="0"/>
    <x v="1"/>
    <n v="899"/>
    <s v="ORD12250"/>
    <x v="663"/>
    <s v="Returned"/>
    <x v="0"/>
    <x v="2"/>
    <x v="4"/>
    <s v="REV22250"/>
    <x v="110"/>
  </r>
  <r>
    <s v="CUST5079"/>
    <s v="Eric"/>
    <s v="Bryant"/>
    <x v="1"/>
    <s v="Senior"/>
    <d v="2024-07-19T00:00:00"/>
    <x v="8"/>
    <s v="PROD104"/>
    <s v="Nike Air Max"/>
    <x v="1"/>
    <x v="2"/>
    <n v="120"/>
    <s v="ORD12251"/>
    <x v="892"/>
    <s v="Pending"/>
    <x v="2"/>
    <x v="1"/>
    <x v="2"/>
    <s v="REV22251"/>
    <x v="288"/>
  </r>
  <r>
    <s v="CUST5103"/>
    <s v="Kenneth"/>
    <s v="Gordon"/>
    <x v="0"/>
    <s v="Teenagers"/>
    <d v="2020-12-26T00:00:00"/>
    <x v="4"/>
    <s v="PROD103"/>
    <s v="Levi's Jeans"/>
    <x v="1"/>
    <x v="4"/>
    <n v="59"/>
    <s v="ORD12252"/>
    <x v="312"/>
    <s v="Returned"/>
    <x v="2"/>
    <x v="4"/>
    <x v="2"/>
    <s v="REV22252"/>
    <x v="940"/>
  </r>
  <r>
    <s v="CUST4697"/>
    <s v="Ann"/>
    <s v="Cooper"/>
    <x v="1"/>
    <s v="Teenagers"/>
    <d v="2024-08-13T00:00:00"/>
    <x v="3"/>
    <s v="PROD110"/>
    <s v="Harry Potter Box Set"/>
    <x v="5"/>
    <x v="4"/>
    <n v="80"/>
    <s v="ORD12253"/>
    <x v="954"/>
    <s v="Pending"/>
    <x v="1"/>
    <x v="1"/>
    <x v="3"/>
    <s v="REV22253"/>
    <x v="853"/>
  </r>
  <r>
    <s v="CUST1242"/>
    <s v="Scott"/>
    <s v="Smith"/>
    <x v="2"/>
    <s v="Teenagers"/>
    <d v="2024-02-13T00:00:00"/>
    <x v="3"/>
    <s v="PROD101"/>
    <s v="Samsung Galaxy S23"/>
    <x v="0"/>
    <x v="2"/>
    <n v="899"/>
    <s v="ORD12254"/>
    <x v="760"/>
    <s v="Shipped"/>
    <x v="1"/>
    <x v="4"/>
    <x v="4"/>
    <s v="REV22254"/>
    <x v="488"/>
  </r>
  <r>
    <s v="CUST5384"/>
    <s v="Adam"/>
    <s v="Thompson"/>
    <x v="1"/>
    <s v="Senior"/>
    <d v="2025-06-20T00:00:00"/>
    <x v="9"/>
    <s v="PROD114"/>
    <s v="Yoga Mat"/>
    <x v="4"/>
    <x v="0"/>
    <n v="25"/>
    <s v="ORD12255"/>
    <x v="963"/>
    <s v="Returned"/>
    <x v="1"/>
    <x v="0"/>
    <x v="4"/>
    <s v="REV22255"/>
    <x v="50"/>
  </r>
  <r>
    <s v="CUST1232"/>
    <s v="Michele"/>
    <s v="Martinez"/>
    <x v="1"/>
    <s v="Teenagers"/>
    <d v="2023-09-07T00:00:00"/>
    <x v="8"/>
    <s v="PROD101"/>
    <s v="Samsung Galaxy S23"/>
    <x v="0"/>
    <x v="3"/>
    <n v="899"/>
    <s v="ORD12256"/>
    <x v="84"/>
    <s v="Shipped"/>
    <x v="2"/>
    <x v="3"/>
    <x v="4"/>
    <s v="REV22256"/>
    <x v="471"/>
  </r>
  <r>
    <s v="CUST2731"/>
    <s v="Kelly"/>
    <s v="Jennings"/>
    <x v="1"/>
    <s v="Adults"/>
    <d v="2022-09-09T00:00:00"/>
    <x v="8"/>
    <s v="PROD103"/>
    <s v="Levi's Jeans"/>
    <x v="1"/>
    <x v="1"/>
    <n v="59"/>
    <s v="ORD12257"/>
    <x v="474"/>
    <s v="Returned"/>
    <x v="1"/>
    <x v="3"/>
    <x v="2"/>
    <s v="REV22257"/>
    <x v="894"/>
  </r>
  <r>
    <s v="CUST5445"/>
    <s v="Jennifer"/>
    <s v="Wilson"/>
    <x v="2"/>
    <s v="Teenagers"/>
    <d v="2020-12-24T00:00:00"/>
    <x v="6"/>
    <s v="PROD112"/>
    <s v="Barbie Dreamhouse"/>
    <x v="2"/>
    <x v="2"/>
    <n v="199"/>
    <s v="ORD12258"/>
    <x v="474"/>
    <s v="Cancelled"/>
    <x v="0"/>
    <x v="0"/>
    <x v="1"/>
    <s v="REV22258"/>
    <x v="635"/>
  </r>
  <r>
    <s v="CUST2286"/>
    <s v="Michael"/>
    <s v="Hernandez"/>
    <x v="1"/>
    <s v="Senior"/>
    <d v="2023-07-15T00:00:00"/>
    <x v="9"/>
    <s v="PROD100"/>
    <s v="iPhone 14"/>
    <x v="0"/>
    <x v="3"/>
    <n v="999"/>
    <s v="ORD12259"/>
    <x v="159"/>
    <s v="Cancelled"/>
    <x v="2"/>
    <x v="4"/>
    <x v="3"/>
    <s v="REV22259"/>
    <x v="960"/>
  </r>
  <r>
    <s v="CUST1428"/>
    <s v="Eric"/>
    <s v="Johnson"/>
    <x v="1"/>
    <s v="Senior"/>
    <d v="2020-12-11T00:00:00"/>
    <x v="3"/>
    <s v="PROD101"/>
    <s v="Samsung Galaxy S23"/>
    <x v="0"/>
    <x v="4"/>
    <n v="899"/>
    <s v="ORD12260"/>
    <x v="795"/>
    <s v="Delivered"/>
    <x v="0"/>
    <x v="3"/>
    <x v="3"/>
    <s v="REV22260"/>
    <x v="127"/>
  </r>
  <r>
    <s v="CUST3755"/>
    <s v="Alan"/>
    <s v="Watson"/>
    <x v="2"/>
    <s v="Senior"/>
    <d v="2024-01-07T00:00:00"/>
    <x v="4"/>
    <s v="PROD108"/>
    <s v="Fitbit Versa 3"/>
    <x v="0"/>
    <x v="3"/>
    <n v="229"/>
    <s v="ORD12261"/>
    <x v="165"/>
    <s v="Cancelled"/>
    <x v="2"/>
    <x v="3"/>
    <x v="3"/>
    <s v="REV22261"/>
    <x v="961"/>
  </r>
  <r>
    <s v="CUST4016"/>
    <s v="Derrick"/>
    <s v="Maxwell"/>
    <x v="2"/>
    <s v="Adults"/>
    <d v="2022-09-24T00:00:00"/>
    <x v="3"/>
    <s v="PROD100"/>
    <s v="iPhone 14"/>
    <x v="0"/>
    <x v="0"/>
    <n v="999"/>
    <s v="ORD12262"/>
    <x v="346"/>
    <s v="Cancelled"/>
    <x v="0"/>
    <x v="0"/>
    <x v="0"/>
    <s v="REV22262"/>
    <x v="713"/>
  </r>
  <r>
    <s v="CUST4122"/>
    <s v="Sara"/>
    <s v="Barrera"/>
    <x v="1"/>
    <s v="Teenagers"/>
    <d v="2025-02-10T00:00:00"/>
    <x v="0"/>
    <s v="PROD100"/>
    <s v="iPhone 14"/>
    <x v="0"/>
    <x v="3"/>
    <n v="999"/>
    <s v="ORD12263"/>
    <x v="459"/>
    <s v="Shipped"/>
    <x v="1"/>
    <x v="0"/>
    <x v="3"/>
    <s v="REV22263"/>
    <x v="531"/>
  </r>
  <r>
    <s v="CUST4924"/>
    <s v="Wendy"/>
    <s v="Robertson"/>
    <x v="1"/>
    <s v="Teenagers"/>
    <d v="2024-10-30T00:00:00"/>
    <x v="4"/>
    <s v="PROD112"/>
    <s v="Barbie Dreamhouse"/>
    <x v="2"/>
    <x v="0"/>
    <n v="199"/>
    <s v="ORD12264"/>
    <x v="141"/>
    <s v="Shipped"/>
    <x v="2"/>
    <x v="3"/>
    <x v="4"/>
    <s v="REV22264"/>
    <x v="650"/>
  </r>
  <r>
    <s v="CUST1416"/>
    <s v="David"/>
    <s v="Wright"/>
    <x v="2"/>
    <s v="Teenagers"/>
    <d v="2023-12-23T00:00:00"/>
    <x v="4"/>
    <s v="PROD103"/>
    <s v="Levi's Jeans"/>
    <x v="1"/>
    <x v="3"/>
    <n v="59"/>
    <s v="ORD12265"/>
    <x v="138"/>
    <s v="Delivered"/>
    <x v="2"/>
    <x v="4"/>
    <x v="0"/>
    <s v="REV22265"/>
    <x v="51"/>
  </r>
  <r>
    <s v="CUST5060"/>
    <s v="Nathan"/>
    <s v="Andrade"/>
    <x v="0"/>
    <s v="Adults"/>
    <d v="2020-12-14T00:00:00"/>
    <x v="0"/>
    <s v="PROD107"/>
    <s v="Dyson Vacuum"/>
    <x v="3"/>
    <x v="3"/>
    <n v="399"/>
    <s v="ORD12266"/>
    <x v="661"/>
    <s v="Cancelled"/>
    <x v="2"/>
    <x v="0"/>
    <x v="3"/>
    <s v="REV22266"/>
    <x v="918"/>
  </r>
  <r>
    <s v="CUST2383"/>
    <s v="Rebecca"/>
    <s v="Thomas"/>
    <x v="1"/>
    <s v="Teenagers"/>
    <d v="2022-08-06T00:00:00"/>
    <x v="2"/>
    <s v="PROD113"/>
    <s v="Wilson Tennis Racket"/>
    <x v="4"/>
    <x v="0"/>
    <n v="149"/>
    <s v="ORD12267"/>
    <x v="57"/>
    <s v="Delivered"/>
    <x v="0"/>
    <x v="2"/>
    <x v="1"/>
    <s v="REV22267"/>
    <x v="319"/>
  </r>
  <r>
    <s v="CUST1274"/>
    <s v="Ellen"/>
    <s v="Thomas"/>
    <x v="0"/>
    <s v="Adults"/>
    <d v="2023-12-25T00:00:00"/>
    <x v="5"/>
    <s v="PROD105"/>
    <s v="Adidas Running Shoes"/>
    <x v="1"/>
    <x v="0"/>
    <n v="110"/>
    <s v="ORD12268"/>
    <x v="818"/>
    <s v="Shipped"/>
    <x v="1"/>
    <x v="0"/>
    <x v="0"/>
    <s v="REV22268"/>
    <x v="800"/>
  </r>
  <r>
    <s v="CUST3440"/>
    <s v="Jason"/>
    <s v="Miller"/>
    <x v="0"/>
    <s v="Adults"/>
    <d v="2024-01-03T00:00:00"/>
    <x v="1"/>
    <s v="PROD104"/>
    <s v="Nike Air Max"/>
    <x v="1"/>
    <x v="1"/>
    <n v="120"/>
    <s v="ORD12269"/>
    <x v="541"/>
    <s v="Shipped"/>
    <x v="0"/>
    <x v="3"/>
    <x v="0"/>
    <s v="REV22269"/>
    <x v="102"/>
  </r>
  <r>
    <s v="CUST1619"/>
    <s v="Julie"/>
    <s v="Patel"/>
    <x v="0"/>
    <s v="Adults"/>
    <d v="2022-01-11T00:00:00"/>
    <x v="8"/>
    <s v="PROD111"/>
    <s v="Lego Star Wars Set"/>
    <x v="2"/>
    <x v="1"/>
    <n v="59"/>
    <s v="ORD12270"/>
    <x v="652"/>
    <s v="Shipped"/>
    <x v="0"/>
    <x v="1"/>
    <x v="2"/>
    <s v="REV22270"/>
    <x v="265"/>
  </r>
  <r>
    <s v="CUST5028"/>
    <s v="Harold"/>
    <s v="Bender"/>
    <x v="0"/>
    <s v="Adults"/>
    <d v="2024-12-31T00:00:00"/>
    <x v="3"/>
    <s v="PROD104"/>
    <s v="Nike Air Max"/>
    <x v="1"/>
    <x v="0"/>
    <n v="120"/>
    <s v="ORD12271"/>
    <x v="208"/>
    <s v="Delivered"/>
    <x v="1"/>
    <x v="3"/>
    <x v="2"/>
    <s v="REV22271"/>
    <x v="945"/>
  </r>
  <r>
    <s v="CUST3937"/>
    <s v="Phillip"/>
    <s v="Clark"/>
    <x v="0"/>
    <s v="Adults"/>
    <d v="2021-05-11T00:00:00"/>
    <x v="5"/>
    <s v="PROD101"/>
    <s v="Samsung Galaxy S23"/>
    <x v="0"/>
    <x v="2"/>
    <n v="899"/>
    <s v="ORD12272"/>
    <x v="701"/>
    <s v="Cancelled"/>
    <x v="2"/>
    <x v="4"/>
    <x v="3"/>
    <s v="REV22272"/>
    <x v="592"/>
  </r>
  <r>
    <s v="CUST4997"/>
    <s v="Michelle"/>
    <s v="Wright"/>
    <x v="2"/>
    <s v="Teenagers"/>
    <d v="2024-11-18T00:00:00"/>
    <x v="4"/>
    <s v="PROD100"/>
    <s v="iPhone 14"/>
    <x v="0"/>
    <x v="3"/>
    <n v="999"/>
    <s v="ORD12273"/>
    <x v="453"/>
    <s v="Delivered"/>
    <x v="0"/>
    <x v="2"/>
    <x v="2"/>
    <s v="REV22273"/>
    <x v="240"/>
  </r>
  <r>
    <s v="CUST4323"/>
    <s v="Catherine"/>
    <s v="Flores"/>
    <x v="0"/>
    <s v="Teenagers"/>
    <d v="2024-10-20T00:00:00"/>
    <x v="1"/>
    <s v="PROD108"/>
    <s v="Fitbit Versa 3"/>
    <x v="0"/>
    <x v="4"/>
    <n v="229"/>
    <s v="ORD12274"/>
    <x v="360"/>
    <s v="Delivered"/>
    <x v="2"/>
    <x v="4"/>
    <x v="4"/>
    <s v="REV22274"/>
    <x v="163"/>
  </r>
  <r>
    <s v="CUST3166"/>
    <s v="Kevin"/>
    <s v="Lee"/>
    <x v="0"/>
    <s v="Teenagers"/>
    <d v="2021-02-14T00:00:00"/>
    <x v="0"/>
    <s v="PROD106"/>
    <s v="Instant Pot"/>
    <x v="3"/>
    <x v="0"/>
    <n v="99"/>
    <s v="ORD12275"/>
    <x v="535"/>
    <s v="Pending"/>
    <x v="0"/>
    <x v="2"/>
    <x v="3"/>
    <s v="REV22275"/>
    <x v="639"/>
  </r>
  <r>
    <s v="CUST2010"/>
    <s v="Scott"/>
    <s v="Ballard"/>
    <x v="2"/>
    <s v="Adults"/>
    <d v="2023-08-28T00:00:00"/>
    <x v="1"/>
    <s v="PROD111"/>
    <s v="Lego Star Wars Set"/>
    <x v="2"/>
    <x v="3"/>
    <n v="59"/>
    <s v="ORD12276"/>
    <x v="321"/>
    <s v="Cancelled"/>
    <x v="0"/>
    <x v="0"/>
    <x v="3"/>
    <s v="REV22276"/>
    <x v="74"/>
  </r>
  <r>
    <s v="CUST3331"/>
    <s v="Patricia"/>
    <s v="Rivera"/>
    <x v="0"/>
    <s v="Senior"/>
    <d v="2025-03-10T00:00:00"/>
    <x v="8"/>
    <s v="PROD113"/>
    <s v="Wilson Tennis Racket"/>
    <x v="4"/>
    <x v="3"/>
    <n v="149"/>
    <s v="ORD12277"/>
    <x v="12"/>
    <s v="Shipped"/>
    <x v="2"/>
    <x v="0"/>
    <x v="0"/>
    <s v="REV22277"/>
    <x v="954"/>
  </r>
  <r>
    <s v="CUST3135"/>
    <s v="Hannah"/>
    <s v="Brock"/>
    <x v="0"/>
    <s v="Adults"/>
    <d v="2022-08-15T00:00:00"/>
    <x v="3"/>
    <s v="PROD105"/>
    <s v="Adidas Running Shoes"/>
    <x v="1"/>
    <x v="0"/>
    <n v="110"/>
    <s v="ORD12278"/>
    <x v="399"/>
    <s v="Shipped"/>
    <x v="0"/>
    <x v="3"/>
    <x v="1"/>
    <s v="REV22278"/>
    <x v="260"/>
  </r>
  <r>
    <s v="CUST4765"/>
    <s v="Darryl"/>
    <s v="Ward"/>
    <x v="0"/>
    <s v="Adults"/>
    <d v="2023-07-02T00:00:00"/>
    <x v="3"/>
    <s v="PROD107"/>
    <s v="Dyson Vacuum"/>
    <x v="3"/>
    <x v="2"/>
    <n v="399"/>
    <s v="ORD12279"/>
    <x v="698"/>
    <s v="Returned"/>
    <x v="1"/>
    <x v="2"/>
    <x v="1"/>
    <s v="REV22279"/>
    <x v="962"/>
  </r>
  <r>
    <s v="CUST5744"/>
    <s v="Julia"/>
    <s v="Young"/>
    <x v="0"/>
    <s v="Adults"/>
    <d v="2022-09-27T00:00:00"/>
    <x v="4"/>
    <s v="PROD102"/>
    <s v="Sony Headphones"/>
    <x v="0"/>
    <x v="2"/>
    <n v="199"/>
    <s v="ORD12280"/>
    <x v="809"/>
    <s v="Delivered"/>
    <x v="0"/>
    <x v="2"/>
    <x v="0"/>
    <s v="REV22280"/>
    <x v="584"/>
  </r>
  <r>
    <s v="CUST2586"/>
    <s v="Rachel"/>
    <s v="Williams"/>
    <x v="2"/>
    <s v="Adults"/>
    <d v="2025-03-19T00:00:00"/>
    <x v="0"/>
    <s v="PROD110"/>
    <s v="Harry Potter Box Set"/>
    <x v="5"/>
    <x v="3"/>
    <n v="80"/>
    <s v="ORD12281"/>
    <x v="792"/>
    <s v="Pending"/>
    <x v="0"/>
    <x v="0"/>
    <x v="1"/>
    <s v="REV22281"/>
    <x v="850"/>
  </r>
  <r>
    <s v="CUST2745"/>
    <s v="Jennifer"/>
    <s v="Carlson"/>
    <x v="1"/>
    <s v="Teenagers"/>
    <d v="2022-10-13T00:00:00"/>
    <x v="1"/>
    <s v="PROD101"/>
    <s v="Samsung Galaxy S23"/>
    <x v="0"/>
    <x v="1"/>
    <n v="899"/>
    <s v="ORD12282"/>
    <x v="98"/>
    <s v="Pending"/>
    <x v="1"/>
    <x v="2"/>
    <x v="1"/>
    <s v="REV22282"/>
    <x v="420"/>
  </r>
  <r>
    <s v="CUST5091"/>
    <s v="Nicole"/>
    <s v="Harris"/>
    <x v="0"/>
    <s v="Teenagers"/>
    <d v="2022-09-21T00:00:00"/>
    <x v="3"/>
    <s v="PROD102"/>
    <s v="Sony Headphones"/>
    <x v="0"/>
    <x v="3"/>
    <n v="199"/>
    <s v="ORD12283"/>
    <x v="964"/>
    <s v="Pending"/>
    <x v="0"/>
    <x v="4"/>
    <x v="3"/>
    <s v="REV22283"/>
    <x v="636"/>
  </r>
  <r>
    <s v="CUST1376"/>
    <s v="Paul"/>
    <s v="Acosta"/>
    <x v="0"/>
    <s v="Senior"/>
    <d v="2022-12-05T00:00:00"/>
    <x v="2"/>
    <s v="PROD103"/>
    <s v="Levi's Jeans"/>
    <x v="1"/>
    <x v="0"/>
    <n v="59"/>
    <s v="ORD12284"/>
    <x v="12"/>
    <s v="Returned"/>
    <x v="1"/>
    <x v="4"/>
    <x v="0"/>
    <s v="REV22284"/>
    <x v="724"/>
  </r>
  <r>
    <s v="CUST5093"/>
    <s v="Brenda"/>
    <s v="Vaughn"/>
    <x v="2"/>
    <s v="Senior"/>
    <d v="2021-01-06T00:00:00"/>
    <x v="9"/>
    <s v="PROD113"/>
    <s v="Wilson Tennis Racket"/>
    <x v="4"/>
    <x v="2"/>
    <n v="149"/>
    <s v="ORD12285"/>
    <x v="696"/>
    <s v="Shipped"/>
    <x v="2"/>
    <x v="4"/>
    <x v="4"/>
    <s v="REV22285"/>
    <x v="21"/>
  </r>
  <r>
    <s v="CUST1512"/>
    <s v="Christy"/>
    <s v="Stephens"/>
    <x v="1"/>
    <s v="Adults"/>
    <d v="2023-08-13T00:00:00"/>
    <x v="8"/>
    <s v="PROD101"/>
    <s v="Samsung Galaxy S23"/>
    <x v="0"/>
    <x v="1"/>
    <n v="899"/>
    <s v="ORD12286"/>
    <x v="771"/>
    <s v="Returned"/>
    <x v="0"/>
    <x v="3"/>
    <x v="0"/>
    <s v="REV22286"/>
    <x v="799"/>
  </r>
  <r>
    <s v="CUST2403"/>
    <s v="Christina"/>
    <s v="Leonard"/>
    <x v="0"/>
    <s v="Senior"/>
    <d v="2023-06-24T00:00:00"/>
    <x v="3"/>
    <s v="PROD113"/>
    <s v="Wilson Tennis Racket"/>
    <x v="4"/>
    <x v="4"/>
    <n v="149"/>
    <s v="ORD12287"/>
    <x v="434"/>
    <s v="Shipped"/>
    <x v="0"/>
    <x v="2"/>
    <x v="4"/>
    <s v="REV22287"/>
    <x v="572"/>
  </r>
  <r>
    <s v="CUST5999"/>
    <s v="Stephanie"/>
    <s v="Smith"/>
    <x v="0"/>
    <s v="Senior"/>
    <d v="2023-08-23T00:00:00"/>
    <x v="1"/>
    <s v="PROD114"/>
    <s v="Yoga Mat"/>
    <x v="4"/>
    <x v="2"/>
    <n v="25"/>
    <s v="ORD12288"/>
    <x v="86"/>
    <s v="Shipped"/>
    <x v="0"/>
    <x v="2"/>
    <x v="1"/>
    <s v="REV22288"/>
    <x v="697"/>
  </r>
  <r>
    <s v="CUST2290"/>
    <s v="Jeffery"/>
    <s v="Kennedy"/>
    <x v="0"/>
    <s v="Adults"/>
    <d v="2023-08-09T00:00:00"/>
    <x v="9"/>
    <s v="PROD114"/>
    <s v="Yoga Mat"/>
    <x v="4"/>
    <x v="3"/>
    <n v="25"/>
    <s v="ORD12289"/>
    <x v="649"/>
    <s v="Returned"/>
    <x v="2"/>
    <x v="2"/>
    <x v="3"/>
    <s v="REV22289"/>
    <x v="673"/>
  </r>
  <r>
    <s v="CUST2112"/>
    <s v="Bridget"/>
    <s v="Davis"/>
    <x v="1"/>
    <s v="Teenagers"/>
    <d v="2020-10-31T00:00:00"/>
    <x v="9"/>
    <s v="PROD103"/>
    <s v="Levi's Jeans"/>
    <x v="1"/>
    <x v="3"/>
    <n v="59"/>
    <s v="ORD12290"/>
    <x v="641"/>
    <s v="Pending"/>
    <x v="1"/>
    <x v="1"/>
    <x v="3"/>
    <s v="REV22290"/>
    <x v="139"/>
  </r>
  <r>
    <s v="CUST1120"/>
    <s v="Jennifer"/>
    <s v="Sanders"/>
    <x v="2"/>
    <s v="Adults"/>
    <d v="2023-04-04T00:00:00"/>
    <x v="8"/>
    <s v="PROD103"/>
    <s v="Levi's Jeans"/>
    <x v="1"/>
    <x v="3"/>
    <n v="59"/>
    <s v="ORD12291"/>
    <x v="876"/>
    <s v="Delivered"/>
    <x v="1"/>
    <x v="1"/>
    <x v="0"/>
    <s v="REV22291"/>
    <x v="242"/>
  </r>
  <r>
    <s v="CUST5153"/>
    <s v="Natasha"/>
    <s v="Cunningham"/>
    <x v="0"/>
    <s v="Senior"/>
    <d v="2022-05-28T00:00:00"/>
    <x v="7"/>
    <s v="PROD110"/>
    <s v="Harry Potter Box Set"/>
    <x v="5"/>
    <x v="2"/>
    <n v="80"/>
    <s v="ORD12292"/>
    <x v="965"/>
    <s v="Delivered"/>
    <x v="0"/>
    <x v="0"/>
    <x v="0"/>
    <s v="REV22292"/>
    <x v="480"/>
  </r>
  <r>
    <s v="CUST5758"/>
    <s v="Kimberly"/>
    <s v="Chandler"/>
    <x v="1"/>
    <s v="Teenagers"/>
    <d v="2025-04-26T00:00:00"/>
    <x v="0"/>
    <s v="PROD103"/>
    <s v="Levi's Jeans"/>
    <x v="1"/>
    <x v="4"/>
    <n v="59"/>
    <s v="ORD12293"/>
    <x v="539"/>
    <s v="Cancelled"/>
    <x v="2"/>
    <x v="4"/>
    <x v="2"/>
    <s v="REV22293"/>
    <x v="607"/>
  </r>
  <r>
    <s v="CUST2933"/>
    <s v="Rebecca"/>
    <s v="Cooper"/>
    <x v="2"/>
    <s v="Teenagers"/>
    <d v="2024-07-04T00:00:00"/>
    <x v="3"/>
    <s v="PROD100"/>
    <s v="iPhone 14"/>
    <x v="0"/>
    <x v="3"/>
    <n v="999"/>
    <s v="ORD12294"/>
    <x v="639"/>
    <s v="Delivered"/>
    <x v="2"/>
    <x v="2"/>
    <x v="3"/>
    <s v="REV22294"/>
    <x v="916"/>
  </r>
  <r>
    <s v="CUST1177"/>
    <s v="Richard"/>
    <s v="Garcia"/>
    <x v="2"/>
    <s v="Adults"/>
    <d v="2024-01-07T00:00:00"/>
    <x v="2"/>
    <s v="PROD105"/>
    <s v="Adidas Running Shoes"/>
    <x v="1"/>
    <x v="1"/>
    <n v="110"/>
    <s v="ORD12295"/>
    <x v="708"/>
    <s v="Pending"/>
    <x v="0"/>
    <x v="0"/>
    <x v="2"/>
    <s v="REV22295"/>
    <x v="905"/>
  </r>
  <r>
    <s v="CUST2160"/>
    <s v="Anna"/>
    <s v="Wyatt"/>
    <x v="2"/>
    <s v="Senior"/>
    <d v="2023-03-12T00:00:00"/>
    <x v="7"/>
    <s v="PROD114"/>
    <s v="Yoga Mat"/>
    <x v="4"/>
    <x v="1"/>
    <n v="25"/>
    <s v="ORD12296"/>
    <x v="746"/>
    <s v="Cancelled"/>
    <x v="1"/>
    <x v="4"/>
    <x v="1"/>
    <s v="REV22296"/>
    <x v="307"/>
  </r>
  <r>
    <s v="CUST3643"/>
    <s v="Jorge"/>
    <s v="Murphy"/>
    <x v="0"/>
    <s v="Senior"/>
    <d v="2024-10-09T00:00:00"/>
    <x v="0"/>
    <s v="PROD113"/>
    <s v="Wilson Tennis Racket"/>
    <x v="4"/>
    <x v="1"/>
    <n v="149"/>
    <s v="ORD12297"/>
    <x v="951"/>
    <s v="Returned"/>
    <x v="1"/>
    <x v="3"/>
    <x v="3"/>
    <s v="REV22297"/>
    <x v="947"/>
  </r>
  <r>
    <s v="CUST1767"/>
    <s v="William"/>
    <s v="Decker"/>
    <x v="2"/>
    <s v="Senior"/>
    <d v="2025-05-08T00:00:00"/>
    <x v="7"/>
    <s v="PROD114"/>
    <s v="Yoga Mat"/>
    <x v="4"/>
    <x v="3"/>
    <n v="25"/>
    <s v="ORD12298"/>
    <x v="851"/>
    <s v="Delivered"/>
    <x v="0"/>
    <x v="3"/>
    <x v="2"/>
    <s v="REV22298"/>
    <x v="102"/>
  </r>
  <r>
    <s v="CUST4243"/>
    <s v="Denise"/>
    <s v="Johnston"/>
    <x v="1"/>
    <s v="Senior"/>
    <d v="2020-09-05T00:00:00"/>
    <x v="2"/>
    <s v="PROD110"/>
    <s v="Harry Potter Box Set"/>
    <x v="5"/>
    <x v="3"/>
    <n v="80"/>
    <s v="ORD12299"/>
    <x v="424"/>
    <s v="Cancelled"/>
    <x v="0"/>
    <x v="2"/>
    <x v="3"/>
    <s v="REV22299"/>
    <x v="492"/>
  </r>
  <r>
    <s v="CUST5842"/>
    <s v="Kurt"/>
    <s v="Welch"/>
    <x v="2"/>
    <s v="Teenagers"/>
    <d v="2021-10-05T00:00:00"/>
    <x v="1"/>
    <s v="PROD102"/>
    <s v="Sony Headphones"/>
    <x v="0"/>
    <x v="4"/>
    <n v="199"/>
    <s v="ORD12300"/>
    <x v="485"/>
    <s v="Returned"/>
    <x v="1"/>
    <x v="3"/>
    <x v="1"/>
    <s v="REV22300"/>
    <x v="340"/>
  </r>
  <r>
    <s v="CUST4983"/>
    <s v="Janet"/>
    <s v="Castro"/>
    <x v="0"/>
    <s v="Senior"/>
    <d v="2024-12-28T00:00:00"/>
    <x v="7"/>
    <s v="PROD109"/>
    <s v="Kindle Paperwhite"/>
    <x v="5"/>
    <x v="4"/>
    <n v="129"/>
    <s v="ORD12301"/>
    <x v="629"/>
    <s v="Pending"/>
    <x v="0"/>
    <x v="0"/>
    <x v="2"/>
    <s v="REV22301"/>
    <x v="782"/>
  </r>
  <r>
    <s v="CUST2012"/>
    <s v="Martin"/>
    <s v="Wall"/>
    <x v="0"/>
    <s v="Senior"/>
    <d v="2025-03-03T00:00:00"/>
    <x v="5"/>
    <s v="PROD113"/>
    <s v="Wilson Tennis Racket"/>
    <x v="4"/>
    <x v="0"/>
    <n v="149"/>
    <s v="ORD12302"/>
    <x v="396"/>
    <s v="Returned"/>
    <x v="1"/>
    <x v="2"/>
    <x v="4"/>
    <s v="REV22302"/>
    <x v="865"/>
  </r>
  <r>
    <s v="CUST1176"/>
    <s v="Holly"/>
    <s v="Parks"/>
    <x v="1"/>
    <s v="Senior"/>
    <d v="2022-07-08T00:00:00"/>
    <x v="5"/>
    <s v="PROD110"/>
    <s v="Harry Potter Box Set"/>
    <x v="5"/>
    <x v="3"/>
    <n v="80"/>
    <s v="ORD12303"/>
    <x v="631"/>
    <s v="Shipped"/>
    <x v="0"/>
    <x v="2"/>
    <x v="4"/>
    <s v="REV22303"/>
    <x v="711"/>
  </r>
  <r>
    <s v="CUST1185"/>
    <s v="Crystal"/>
    <s v="Sanchez"/>
    <x v="0"/>
    <s v="Adults"/>
    <d v="2023-10-15T00:00:00"/>
    <x v="1"/>
    <s v="PROD106"/>
    <s v="Instant Pot"/>
    <x v="3"/>
    <x v="0"/>
    <n v="99"/>
    <s v="ORD12304"/>
    <x v="615"/>
    <s v="Shipped"/>
    <x v="0"/>
    <x v="4"/>
    <x v="0"/>
    <s v="REV22304"/>
    <x v="324"/>
  </r>
  <r>
    <s v="CUST3303"/>
    <s v="Kimberly"/>
    <s v="Long"/>
    <x v="1"/>
    <s v="Teenagers"/>
    <d v="2021-09-09T00:00:00"/>
    <x v="7"/>
    <s v="PROD103"/>
    <s v="Levi's Jeans"/>
    <x v="1"/>
    <x v="3"/>
    <n v="59"/>
    <s v="ORD12305"/>
    <x v="603"/>
    <s v="Pending"/>
    <x v="0"/>
    <x v="1"/>
    <x v="1"/>
    <s v="REV22305"/>
    <x v="403"/>
  </r>
  <r>
    <s v="CUST5529"/>
    <s v="Nichole"/>
    <s v="Oconnell"/>
    <x v="0"/>
    <s v="Teenagers"/>
    <d v="2020-12-18T00:00:00"/>
    <x v="9"/>
    <s v="PROD113"/>
    <s v="Wilson Tennis Racket"/>
    <x v="4"/>
    <x v="0"/>
    <n v="149"/>
    <s v="ORD12306"/>
    <x v="792"/>
    <s v="Delivered"/>
    <x v="1"/>
    <x v="2"/>
    <x v="3"/>
    <s v="REV22306"/>
    <x v="145"/>
  </r>
  <r>
    <s v="CUST1618"/>
    <s v="Laura"/>
    <s v="Smith"/>
    <x v="2"/>
    <s v="Senior"/>
    <d v="2022-03-30T00:00:00"/>
    <x v="8"/>
    <s v="PROD107"/>
    <s v="Dyson Vacuum"/>
    <x v="3"/>
    <x v="1"/>
    <n v="399"/>
    <s v="ORD12307"/>
    <x v="365"/>
    <s v="Shipped"/>
    <x v="1"/>
    <x v="0"/>
    <x v="4"/>
    <s v="REV22307"/>
    <x v="963"/>
  </r>
  <r>
    <s v="CUST4459"/>
    <s v="Lisa"/>
    <s v="Thomas"/>
    <x v="2"/>
    <s v="Adults"/>
    <d v="2024-11-21T00:00:00"/>
    <x v="3"/>
    <s v="PROD114"/>
    <s v="Yoga Mat"/>
    <x v="4"/>
    <x v="1"/>
    <n v="25"/>
    <s v="ORD12308"/>
    <x v="254"/>
    <s v="Shipped"/>
    <x v="2"/>
    <x v="0"/>
    <x v="2"/>
    <s v="REV22308"/>
    <x v="628"/>
  </r>
  <r>
    <s v="CUST1240"/>
    <s v="Ryan"/>
    <s v="Baker"/>
    <x v="1"/>
    <s v="Senior"/>
    <d v="2021-09-18T00:00:00"/>
    <x v="4"/>
    <s v="PROD100"/>
    <s v="iPhone 14"/>
    <x v="0"/>
    <x v="0"/>
    <n v="999"/>
    <s v="ORD12309"/>
    <x v="396"/>
    <s v="Shipped"/>
    <x v="1"/>
    <x v="0"/>
    <x v="2"/>
    <s v="REV22309"/>
    <x v="374"/>
  </r>
  <r>
    <s v="CUST5694"/>
    <s v="Zachary"/>
    <s v="Gordon"/>
    <x v="1"/>
    <s v="Senior"/>
    <d v="2021-09-25T00:00:00"/>
    <x v="1"/>
    <s v="PROD112"/>
    <s v="Barbie Dreamhouse"/>
    <x v="2"/>
    <x v="1"/>
    <n v="199"/>
    <s v="ORD12310"/>
    <x v="376"/>
    <s v="Shipped"/>
    <x v="2"/>
    <x v="2"/>
    <x v="0"/>
    <s v="REV22310"/>
    <x v="484"/>
  </r>
  <r>
    <s v="CUST1459"/>
    <s v="Michele"/>
    <s v="Baker"/>
    <x v="2"/>
    <s v="Teenagers"/>
    <d v="2020-09-28T00:00:00"/>
    <x v="2"/>
    <s v="PROD109"/>
    <s v="Kindle Paperwhite"/>
    <x v="5"/>
    <x v="3"/>
    <n v="129"/>
    <s v="ORD12311"/>
    <x v="89"/>
    <s v="Delivered"/>
    <x v="0"/>
    <x v="3"/>
    <x v="0"/>
    <s v="REV22311"/>
    <x v="412"/>
  </r>
  <r>
    <s v="CUST4924"/>
    <s v="Wendy"/>
    <s v="Robertson"/>
    <x v="1"/>
    <s v="Teenagers"/>
    <d v="2024-10-30T00:00:00"/>
    <x v="4"/>
    <s v="PROD112"/>
    <s v="Barbie Dreamhouse"/>
    <x v="2"/>
    <x v="4"/>
    <n v="199"/>
    <s v="ORD12312"/>
    <x v="867"/>
    <s v="Shipped"/>
    <x v="2"/>
    <x v="0"/>
    <x v="3"/>
    <s v="REV22312"/>
    <x v="509"/>
  </r>
  <r>
    <s v="CUST1488"/>
    <s v="Sara"/>
    <s v="Miller"/>
    <x v="1"/>
    <s v="Teenagers"/>
    <d v="2024-09-20T00:00:00"/>
    <x v="9"/>
    <s v="PROD100"/>
    <s v="iPhone 14"/>
    <x v="0"/>
    <x v="3"/>
    <n v="999"/>
    <s v="ORD12313"/>
    <x v="283"/>
    <s v="Returned"/>
    <x v="0"/>
    <x v="1"/>
    <x v="0"/>
    <s v="REV22313"/>
    <x v="92"/>
  </r>
  <r>
    <s v="CUST5753"/>
    <s v="Connor"/>
    <s v="Juarez"/>
    <x v="0"/>
    <s v="Senior"/>
    <d v="2021-02-14T00:00:00"/>
    <x v="6"/>
    <s v="PROD100"/>
    <s v="iPhone 14"/>
    <x v="0"/>
    <x v="0"/>
    <n v="999"/>
    <s v="ORD12314"/>
    <x v="938"/>
    <s v="Cancelled"/>
    <x v="1"/>
    <x v="1"/>
    <x v="1"/>
    <s v="REV22314"/>
    <x v="324"/>
  </r>
  <r>
    <s v="CUST5445"/>
    <s v="Jennifer"/>
    <s v="Wilson"/>
    <x v="2"/>
    <s v="Teenagers"/>
    <d v="2020-12-24T00:00:00"/>
    <x v="6"/>
    <s v="PROD104"/>
    <s v="Nike Air Max"/>
    <x v="1"/>
    <x v="3"/>
    <n v="120"/>
    <s v="ORD12315"/>
    <x v="740"/>
    <s v="Returned"/>
    <x v="0"/>
    <x v="0"/>
    <x v="3"/>
    <s v="REV22315"/>
    <x v="443"/>
  </r>
  <r>
    <s v="CUST1406"/>
    <s v="Paul"/>
    <s v="Sandoval"/>
    <x v="0"/>
    <s v="Teenagers"/>
    <d v="2022-04-26T00:00:00"/>
    <x v="6"/>
    <s v="PROD114"/>
    <s v="Yoga Mat"/>
    <x v="4"/>
    <x v="3"/>
    <n v="25"/>
    <s v="ORD12316"/>
    <x v="798"/>
    <s v="Shipped"/>
    <x v="2"/>
    <x v="4"/>
    <x v="4"/>
    <s v="REV22316"/>
    <x v="791"/>
  </r>
  <r>
    <s v="CUST1031"/>
    <s v="Richard"/>
    <s v="Adams"/>
    <x v="0"/>
    <s v="Teenagers"/>
    <d v="2022-04-02T00:00:00"/>
    <x v="0"/>
    <s v="PROD112"/>
    <s v="Barbie Dreamhouse"/>
    <x v="2"/>
    <x v="0"/>
    <n v="199"/>
    <s v="ORD12317"/>
    <x v="617"/>
    <s v="Cancelled"/>
    <x v="2"/>
    <x v="1"/>
    <x v="2"/>
    <s v="REV22317"/>
    <x v="964"/>
  </r>
  <r>
    <s v="CUST4383"/>
    <s v="Tiffany"/>
    <s v="Koch"/>
    <x v="0"/>
    <s v="Senior"/>
    <d v="2020-08-30T00:00:00"/>
    <x v="4"/>
    <s v="PROD108"/>
    <s v="Fitbit Versa 3"/>
    <x v="0"/>
    <x v="2"/>
    <n v="229"/>
    <s v="ORD12318"/>
    <x v="966"/>
    <s v="Delivered"/>
    <x v="1"/>
    <x v="4"/>
    <x v="0"/>
    <s v="REV22318"/>
    <x v="891"/>
  </r>
  <r>
    <s v="CUST2532"/>
    <s v="Kimberly"/>
    <s v="Reed"/>
    <x v="1"/>
    <s v="Teenagers"/>
    <d v="2022-10-07T00:00:00"/>
    <x v="6"/>
    <s v="PROD110"/>
    <s v="Harry Potter Box Set"/>
    <x v="5"/>
    <x v="3"/>
    <n v="80"/>
    <s v="ORD12319"/>
    <x v="416"/>
    <s v="Cancelled"/>
    <x v="1"/>
    <x v="0"/>
    <x v="2"/>
    <s v="REV22319"/>
    <x v="555"/>
  </r>
  <r>
    <s v="CUST1938"/>
    <s v="Jeffrey"/>
    <s v="Campbell"/>
    <x v="2"/>
    <s v="Adults"/>
    <d v="2021-03-26T00:00:00"/>
    <x v="2"/>
    <s v="PROD101"/>
    <s v="Samsung Galaxy S23"/>
    <x v="0"/>
    <x v="1"/>
    <n v="899"/>
    <s v="ORD12320"/>
    <x v="967"/>
    <s v="Pending"/>
    <x v="1"/>
    <x v="0"/>
    <x v="1"/>
    <s v="REV22320"/>
    <x v="65"/>
  </r>
  <r>
    <s v="CUST1049"/>
    <s v="Kim"/>
    <s v="Cain"/>
    <x v="0"/>
    <s v="Teenagers"/>
    <d v="2024-02-17T00:00:00"/>
    <x v="1"/>
    <s v="PROD106"/>
    <s v="Instant Pot"/>
    <x v="3"/>
    <x v="2"/>
    <n v="99"/>
    <s v="ORD12321"/>
    <x v="709"/>
    <s v="Cancelled"/>
    <x v="0"/>
    <x v="2"/>
    <x v="4"/>
    <s v="REV22321"/>
    <x v="867"/>
  </r>
  <r>
    <s v="CUST4303"/>
    <s v="Kelsey"/>
    <s v="Glover"/>
    <x v="2"/>
    <s v="Adults"/>
    <d v="2023-06-22T00:00:00"/>
    <x v="2"/>
    <s v="PROD101"/>
    <s v="Samsung Galaxy S23"/>
    <x v="0"/>
    <x v="2"/>
    <n v="899"/>
    <s v="ORD12322"/>
    <x v="784"/>
    <s v="Pending"/>
    <x v="0"/>
    <x v="3"/>
    <x v="1"/>
    <s v="REV22322"/>
    <x v="662"/>
  </r>
  <r>
    <s v="CUST3589"/>
    <s v="Joseph"/>
    <s v="Frye"/>
    <x v="0"/>
    <s v="Teenagers"/>
    <d v="2025-07-14T00:00:00"/>
    <x v="5"/>
    <s v="PROD100"/>
    <s v="iPhone 14"/>
    <x v="0"/>
    <x v="4"/>
    <n v="999"/>
    <s v="ORD12323"/>
    <x v="220"/>
    <s v="Returned"/>
    <x v="1"/>
    <x v="0"/>
    <x v="4"/>
    <s v="REV22323"/>
    <x v="482"/>
  </r>
  <r>
    <s v="CUST1178"/>
    <s v="Erin"/>
    <s v="Dennis"/>
    <x v="1"/>
    <s v="Teenagers"/>
    <d v="2025-04-10T00:00:00"/>
    <x v="9"/>
    <s v="PROD111"/>
    <s v="Lego Star Wars Set"/>
    <x v="2"/>
    <x v="0"/>
    <n v="59"/>
    <s v="ORD12324"/>
    <x v="601"/>
    <s v="Pending"/>
    <x v="2"/>
    <x v="3"/>
    <x v="2"/>
    <s v="REV22324"/>
    <x v="665"/>
  </r>
  <r>
    <s v="CUST5448"/>
    <s v="Caroline"/>
    <s v="Gonzalez"/>
    <x v="1"/>
    <s v="Adults"/>
    <d v="2020-12-27T00:00:00"/>
    <x v="8"/>
    <s v="PROD111"/>
    <s v="Lego Star Wars Set"/>
    <x v="2"/>
    <x v="4"/>
    <n v="59"/>
    <s v="ORD12325"/>
    <x v="867"/>
    <s v="Delivered"/>
    <x v="0"/>
    <x v="0"/>
    <x v="4"/>
    <s v="REV22325"/>
    <x v="268"/>
  </r>
  <r>
    <s v="CUST2572"/>
    <s v="Lindsey"/>
    <s v="Bailey"/>
    <x v="0"/>
    <s v="Teenagers"/>
    <d v="2022-06-18T00:00:00"/>
    <x v="3"/>
    <s v="PROD106"/>
    <s v="Instant Pot"/>
    <x v="3"/>
    <x v="0"/>
    <n v="99"/>
    <s v="ORD12326"/>
    <x v="749"/>
    <s v="Pending"/>
    <x v="2"/>
    <x v="4"/>
    <x v="3"/>
    <s v="REV22326"/>
    <x v="833"/>
  </r>
  <r>
    <s v="CUST5176"/>
    <s v="Elizabeth"/>
    <s v="Griffin"/>
    <x v="2"/>
    <s v="Senior"/>
    <d v="2024-08-10T00:00:00"/>
    <x v="6"/>
    <s v="PROD103"/>
    <s v="Levi's Jeans"/>
    <x v="1"/>
    <x v="1"/>
    <n v="59"/>
    <s v="ORD12327"/>
    <x v="62"/>
    <s v="Cancelled"/>
    <x v="2"/>
    <x v="1"/>
    <x v="3"/>
    <s v="REV22327"/>
    <x v="688"/>
  </r>
  <r>
    <s v="CUST3625"/>
    <s v="Roy"/>
    <s v="Gardner"/>
    <x v="0"/>
    <s v="Adults"/>
    <d v="2023-06-18T00:00:00"/>
    <x v="5"/>
    <s v="PROD110"/>
    <s v="Harry Potter Box Set"/>
    <x v="5"/>
    <x v="4"/>
    <n v="80"/>
    <s v="ORD12328"/>
    <x v="498"/>
    <s v="Cancelled"/>
    <x v="2"/>
    <x v="4"/>
    <x v="1"/>
    <s v="REV22328"/>
    <x v="37"/>
  </r>
  <r>
    <s v="CUST3916"/>
    <s v="Joshua"/>
    <s v="Galloway"/>
    <x v="1"/>
    <s v="Adults"/>
    <d v="2022-04-27T00:00:00"/>
    <x v="2"/>
    <s v="PROD106"/>
    <s v="Instant Pot"/>
    <x v="3"/>
    <x v="3"/>
    <n v="99"/>
    <s v="ORD12329"/>
    <x v="461"/>
    <s v="Cancelled"/>
    <x v="2"/>
    <x v="0"/>
    <x v="0"/>
    <s v="REV22329"/>
    <x v="912"/>
  </r>
  <r>
    <s v="CUST2789"/>
    <s v="Diana"/>
    <s v="Evans"/>
    <x v="2"/>
    <s v="Teenagers"/>
    <d v="2024-07-16T00:00:00"/>
    <x v="9"/>
    <s v="PROD111"/>
    <s v="Lego Star Wars Set"/>
    <x v="2"/>
    <x v="3"/>
    <n v="59"/>
    <s v="ORD12330"/>
    <x v="423"/>
    <s v="Returned"/>
    <x v="1"/>
    <x v="3"/>
    <x v="3"/>
    <s v="REV22330"/>
    <x v="965"/>
  </r>
  <r>
    <s v="CUST3324"/>
    <s v="Margaret"/>
    <s v="Ray"/>
    <x v="0"/>
    <s v="Adults"/>
    <d v="2021-04-10T00:00:00"/>
    <x v="9"/>
    <s v="PROD110"/>
    <s v="Harry Potter Box Set"/>
    <x v="5"/>
    <x v="1"/>
    <n v="80"/>
    <s v="ORD12331"/>
    <x v="968"/>
    <s v="Delivered"/>
    <x v="1"/>
    <x v="2"/>
    <x v="2"/>
    <s v="REV22331"/>
    <x v="416"/>
  </r>
  <r>
    <s v="CUST3331"/>
    <s v="Patricia"/>
    <s v="Rivera"/>
    <x v="0"/>
    <s v="Senior"/>
    <d v="2025-03-10T00:00:00"/>
    <x v="8"/>
    <s v="PROD110"/>
    <s v="Harry Potter Box Set"/>
    <x v="5"/>
    <x v="2"/>
    <n v="80"/>
    <s v="ORD12332"/>
    <x v="88"/>
    <s v="Returned"/>
    <x v="0"/>
    <x v="4"/>
    <x v="1"/>
    <s v="REV22332"/>
    <x v="584"/>
  </r>
  <r>
    <s v="CUST1651"/>
    <s v="Mark"/>
    <s v="Brown"/>
    <x v="2"/>
    <s v="Senior"/>
    <d v="2024-08-28T00:00:00"/>
    <x v="0"/>
    <s v="PROD107"/>
    <s v="Dyson Vacuum"/>
    <x v="3"/>
    <x v="1"/>
    <n v="399"/>
    <s v="ORD12333"/>
    <x v="267"/>
    <s v="Pending"/>
    <x v="1"/>
    <x v="3"/>
    <x v="4"/>
    <s v="REV22333"/>
    <x v="87"/>
  </r>
  <r>
    <s v="CUST5273"/>
    <s v="Sara"/>
    <s v="Martinez"/>
    <x v="2"/>
    <s v="Teenagers"/>
    <d v="2025-01-10T00:00:00"/>
    <x v="6"/>
    <s v="PROD106"/>
    <s v="Instant Pot"/>
    <x v="3"/>
    <x v="0"/>
    <n v="99"/>
    <s v="ORD12334"/>
    <x v="595"/>
    <s v="Cancelled"/>
    <x v="0"/>
    <x v="4"/>
    <x v="2"/>
    <s v="REV22334"/>
    <x v="754"/>
  </r>
  <r>
    <s v="CUST4986"/>
    <s v="David"/>
    <s v="Miller"/>
    <x v="1"/>
    <s v="Teenagers"/>
    <d v="2025-07-16T00:00:00"/>
    <x v="1"/>
    <s v="PROD109"/>
    <s v="Kindle Paperwhite"/>
    <x v="5"/>
    <x v="3"/>
    <n v="129"/>
    <s v="ORD12335"/>
    <x v="178"/>
    <s v="Shipped"/>
    <x v="1"/>
    <x v="2"/>
    <x v="1"/>
    <s v="REV22335"/>
    <x v="165"/>
  </r>
  <r>
    <s v="CUST2835"/>
    <s v="John"/>
    <s v="Garcia"/>
    <x v="1"/>
    <s v="Senior"/>
    <d v="2024-07-07T00:00:00"/>
    <x v="6"/>
    <s v="PROD107"/>
    <s v="Dyson Vacuum"/>
    <x v="3"/>
    <x v="4"/>
    <n v="399"/>
    <s v="ORD12336"/>
    <x v="623"/>
    <s v="Returned"/>
    <x v="2"/>
    <x v="0"/>
    <x v="0"/>
    <s v="REV22336"/>
    <x v="542"/>
  </r>
  <r>
    <s v="CUST4209"/>
    <s v="Catherine"/>
    <s v="Rodriguez"/>
    <x v="1"/>
    <s v="Senior"/>
    <d v="2021-12-28T00:00:00"/>
    <x v="4"/>
    <s v="PROD104"/>
    <s v="Nike Air Max"/>
    <x v="1"/>
    <x v="0"/>
    <n v="120"/>
    <s v="ORD12337"/>
    <x v="206"/>
    <s v="Cancelled"/>
    <x v="2"/>
    <x v="3"/>
    <x v="4"/>
    <s v="REV22337"/>
    <x v="472"/>
  </r>
  <r>
    <s v="CUST1156"/>
    <s v="Zachary"/>
    <s v="Gutierrez"/>
    <x v="0"/>
    <s v="Senior"/>
    <d v="2021-04-19T00:00:00"/>
    <x v="2"/>
    <s v="PROD110"/>
    <s v="Harry Potter Box Set"/>
    <x v="5"/>
    <x v="4"/>
    <n v="80"/>
    <s v="ORD12338"/>
    <x v="207"/>
    <s v="Returned"/>
    <x v="1"/>
    <x v="0"/>
    <x v="4"/>
    <s v="REV22338"/>
    <x v="821"/>
  </r>
  <r>
    <s v="CUST5998"/>
    <s v="Sydney"/>
    <s v="Edwards"/>
    <x v="2"/>
    <s v="Adults"/>
    <d v="2024-01-21T00:00:00"/>
    <x v="0"/>
    <s v="PROD101"/>
    <s v="Samsung Galaxy S23"/>
    <x v="0"/>
    <x v="3"/>
    <n v="899"/>
    <s v="ORD12339"/>
    <x v="861"/>
    <s v="Delivered"/>
    <x v="1"/>
    <x v="3"/>
    <x v="0"/>
    <s v="REV22339"/>
    <x v="43"/>
  </r>
  <r>
    <s v="CUST1186"/>
    <s v="Leroy"/>
    <s v="Cordova"/>
    <x v="1"/>
    <s v="Senior"/>
    <d v="2022-01-01T00:00:00"/>
    <x v="6"/>
    <s v="PROD109"/>
    <s v="Kindle Paperwhite"/>
    <x v="5"/>
    <x v="1"/>
    <n v="129"/>
    <s v="ORD12340"/>
    <x v="245"/>
    <s v="Pending"/>
    <x v="2"/>
    <x v="0"/>
    <x v="1"/>
    <s v="REV22340"/>
    <x v="149"/>
  </r>
  <r>
    <s v="CUST4353"/>
    <s v="Autumn"/>
    <s v="Rivas"/>
    <x v="0"/>
    <s v="Adults"/>
    <d v="2023-01-29T00:00:00"/>
    <x v="3"/>
    <s v="PROD110"/>
    <s v="Harry Potter Box Set"/>
    <x v="5"/>
    <x v="3"/>
    <n v="80"/>
    <s v="ORD12341"/>
    <x v="916"/>
    <s v="Shipped"/>
    <x v="1"/>
    <x v="3"/>
    <x v="0"/>
    <s v="REV22341"/>
    <x v="893"/>
  </r>
  <r>
    <s v="CUST4118"/>
    <s v="Jason"/>
    <s v="Meyer"/>
    <x v="1"/>
    <s v="Adults"/>
    <d v="2022-05-21T00:00:00"/>
    <x v="9"/>
    <s v="PROD102"/>
    <s v="Sony Headphones"/>
    <x v="0"/>
    <x v="0"/>
    <n v="199"/>
    <s v="ORD12342"/>
    <x v="30"/>
    <s v="Pending"/>
    <x v="2"/>
    <x v="0"/>
    <x v="1"/>
    <s v="REV22342"/>
    <x v="250"/>
  </r>
  <r>
    <s v="CUST3354"/>
    <s v="Michelle"/>
    <s v="Johnson"/>
    <x v="1"/>
    <s v="Senior"/>
    <d v="2021-08-08T00:00:00"/>
    <x v="2"/>
    <s v="PROD101"/>
    <s v="Samsung Galaxy S23"/>
    <x v="0"/>
    <x v="3"/>
    <n v="899"/>
    <s v="ORD12343"/>
    <x v="912"/>
    <s v="Delivered"/>
    <x v="2"/>
    <x v="2"/>
    <x v="1"/>
    <s v="REV22343"/>
    <x v="895"/>
  </r>
  <r>
    <s v="CUST5086"/>
    <s v="Michael"/>
    <s v="Martin"/>
    <x v="2"/>
    <s v="Teenagers"/>
    <d v="2024-05-11T00:00:00"/>
    <x v="9"/>
    <s v="PROD107"/>
    <s v="Dyson Vacuum"/>
    <x v="3"/>
    <x v="3"/>
    <n v="399"/>
    <s v="ORD12344"/>
    <x v="459"/>
    <s v="Cancelled"/>
    <x v="2"/>
    <x v="1"/>
    <x v="1"/>
    <s v="REV22344"/>
    <x v="966"/>
  </r>
  <r>
    <s v="CUST4693"/>
    <s v="Sharon"/>
    <s v="Garcia"/>
    <x v="2"/>
    <s v="Adults"/>
    <d v="2023-07-30T00:00:00"/>
    <x v="9"/>
    <s v="PROD104"/>
    <s v="Nike Air Max"/>
    <x v="1"/>
    <x v="4"/>
    <n v="120"/>
    <s v="ORD12345"/>
    <x v="609"/>
    <s v="Pending"/>
    <x v="2"/>
    <x v="4"/>
    <x v="3"/>
    <s v="REV22345"/>
    <x v="967"/>
  </r>
  <r>
    <s v="CUST5194"/>
    <s v="Michael"/>
    <s v="Schroeder"/>
    <x v="1"/>
    <s v="Adults"/>
    <d v="2023-09-09T00:00:00"/>
    <x v="7"/>
    <s v="PROD102"/>
    <s v="Sony Headphones"/>
    <x v="0"/>
    <x v="3"/>
    <n v="199"/>
    <s v="ORD12346"/>
    <x v="735"/>
    <s v="Delivered"/>
    <x v="0"/>
    <x v="2"/>
    <x v="2"/>
    <s v="REV22346"/>
    <x v="520"/>
  </r>
  <r>
    <s v="CUST2881"/>
    <s v="Jessica"/>
    <s v="Mitchell"/>
    <x v="2"/>
    <s v="Teenagers"/>
    <d v="2025-01-20T00:00:00"/>
    <x v="6"/>
    <s v="PROD113"/>
    <s v="Wilson Tennis Racket"/>
    <x v="4"/>
    <x v="2"/>
    <n v="149"/>
    <s v="ORD12347"/>
    <x v="289"/>
    <s v="Returned"/>
    <x v="1"/>
    <x v="0"/>
    <x v="2"/>
    <s v="REV22347"/>
    <x v="263"/>
  </r>
  <r>
    <s v="CUST1085"/>
    <s v="Joseph"/>
    <s v="Jensen"/>
    <x v="2"/>
    <s v="Teenagers"/>
    <d v="2022-08-23T00:00:00"/>
    <x v="8"/>
    <s v="PROD103"/>
    <s v="Levi's Jeans"/>
    <x v="1"/>
    <x v="1"/>
    <n v="59"/>
    <s v="ORD12348"/>
    <x v="349"/>
    <s v="Pending"/>
    <x v="0"/>
    <x v="3"/>
    <x v="0"/>
    <s v="REV22348"/>
    <x v="806"/>
  </r>
  <r>
    <s v="CUST1332"/>
    <s v="Jennifer"/>
    <s v="Le"/>
    <x v="1"/>
    <s v="Adults"/>
    <d v="2024-03-09T00:00:00"/>
    <x v="5"/>
    <s v="PROD104"/>
    <s v="Nike Air Max"/>
    <x v="1"/>
    <x v="4"/>
    <n v="120"/>
    <s v="ORD12349"/>
    <x v="601"/>
    <s v="Pending"/>
    <x v="1"/>
    <x v="1"/>
    <x v="1"/>
    <s v="REV22349"/>
    <x v="968"/>
  </r>
  <r>
    <s v="CUST3647"/>
    <s v="James"/>
    <s v="Mendoza"/>
    <x v="0"/>
    <s v="Senior"/>
    <d v="2023-08-31T00:00:00"/>
    <x v="9"/>
    <s v="PROD113"/>
    <s v="Wilson Tennis Racket"/>
    <x v="4"/>
    <x v="1"/>
    <n v="149"/>
    <s v="ORD12350"/>
    <x v="427"/>
    <s v="Cancelled"/>
    <x v="0"/>
    <x v="1"/>
    <x v="2"/>
    <s v="REV22350"/>
    <x v="969"/>
  </r>
  <r>
    <s v="CUST3465"/>
    <s v="Stephen"/>
    <s v="Hill"/>
    <x v="2"/>
    <s v="Adults"/>
    <d v="2021-02-22T00:00:00"/>
    <x v="1"/>
    <s v="PROD109"/>
    <s v="Kindle Paperwhite"/>
    <x v="5"/>
    <x v="2"/>
    <n v="129"/>
    <s v="ORD12351"/>
    <x v="879"/>
    <s v="Returned"/>
    <x v="0"/>
    <x v="0"/>
    <x v="2"/>
    <s v="REV22351"/>
    <x v="398"/>
  </r>
  <r>
    <s v="CUST2058"/>
    <s v="Frank"/>
    <s v="Hensley"/>
    <x v="2"/>
    <s v="Senior"/>
    <d v="2023-01-11T00:00:00"/>
    <x v="0"/>
    <s v="PROD112"/>
    <s v="Barbie Dreamhouse"/>
    <x v="2"/>
    <x v="4"/>
    <n v="199"/>
    <s v="ORD12352"/>
    <x v="294"/>
    <s v="Shipped"/>
    <x v="1"/>
    <x v="3"/>
    <x v="4"/>
    <s v="REV22352"/>
    <x v="830"/>
  </r>
  <r>
    <s v="CUST3985"/>
    <s v="Caitlin"/>
    <s v="Kelley"/>
    <x v="1"/>
    <s v="Teenagers"/>
    <d v="2023-12-20T00:00:00"/>
    <x v="4"/>
    <s v="PROD104"/>
    <s v="Nike Air Max"/>
    <x v="1"/>
    <x v="0"/>
    <n v="120"/>
    <s v="ORD12353"/>
    <x v="558"/>
    <s v="Cancelled"/>
    <x v="1"/>
    <x v="3"/>
    <x v="1"/>
    <s v="REV22353"/>
    <x v="713"/>
  </r>
  <r>
    <s v="CUST2326"/>
    <s v="James"/>
    <s v="Shannon"/>
    <x v="2"/>
    <s v="Adults"/>
    <d v="2024-06-19T00:00:00"/>
    <x v="6"/>
    <s v="PROD102"/>
    <s v="Sony Headphones"/>
    <x v="0"/>
    <x v="4"/>
    <n v="199"/>
    <s v="ORD12354"/>
    <x v="730"/>
    <s v="Shipped"/>
    <x v="1"/>
    <x v="2"/>
    <x v="2"/>
    <s v="REV22354"/>
    <x v="202"/>
  </r>
  <r>
    <s v="CUST2991"/>
    <s v="Thomas"/>
    <s v="Lawrence"/>
    <x v="1"/>
    <s v="Senior"/>
    <d v="2023-02-19T00:00:00"/>
    <x v="4"/>
    <s v="PROD109"/>
    <s v="Kindle Paperwhite"/>
    <x v="5"/>
    <x v="0"/>
    <n v="129"/>
    <s v="ORD12355"/>
    <x v="945"/>
    <s v="Pending"/>
    <x v="2"/>
    <x v="2"/>
    <x v="0"/>
    <s v="REV22355"/>
    <x v="846"/>
  </r>
  <r>
    <s v="CUST2767"/>
    <s v="James"/>
    <s v="Aguilar"/>
    <x v="0"/>
    <s v="Adults"/>
    <d v="2025-07-06T00:00:00"/>
    <x v="7"/>
    <s v="PROD103"/>
    <s v="Levi's Jeans"/>
    <x v="1"/>
    <x v="0"/>
    <n v="59"/>
    <s v="ORD12356"/>
    <x v="798"/>
    <s v="Pending"/>
    <x v="2"/>
    <x v="3"/>
    <x v="0"/>
    <s v="REV22356"/>
    <x v="968"/>
  </r>
  <r>
    <s v="CUST5051"/>
    <s v="George"/>
    <s v="Thomas"/>
    <x v="0"/>
    <s v="Adults"/>
    <d v="2024-02-06T00:00:00"/>
    <x v="9"/>
    <s v="PROD112"/>
    <s v="Barbie Dreamhouse"/>
    <x v="2"/>
    <x v="3"/>
    <n v="199"/>
    <s v="ORD12357"/>
    <x v="969"/>
    <s v="Pending"/>
    <x v="2"/>
    <x v="0"/>
    <x v="1"/>
    <s v="REV22357"/>
    <x v="882"/>
  </r>
  <r>
    <s v="CUST2447"/>
    <s v="James"/>
    <s v="Glover"/>
    <x v="1"/>
    <s v="Senior"/>
    <d v="2024-12-06T00:00:00"/>
    <x v="5"/>
    <s v="PROD101"/>
    <s v="Samsung Galaxy S23"/>
    <x v="0"/>
    <x v="0"/>
    <n v="899"/>
    <s v="ORD12358"/>
    <x v="232"/>
    <s v="Delivered"/>
    <x v="1"/>
    <x v="4"/>
    <x v="1"/>
    <s v="REV22358"/>
    <x v="553"/>
  </r>
  <r>
    <s v="CUST1987"/>
    <s v="Brandon"/>
    <s v="Rollins"/>
    <x v="2"/>
    <s v="Teenagers"/>
    <d v="2023-07-27T00:00:00"/>
    <x v="3"/>
    <s v="PROD114"/>
    <s v="Yoga Mat"/>
    <x v="4"/>
    <x v="3"/>
    <n v="25"/>
    <s v="ORD12359"/>
    <x v="970"/>
    <s v="Cancelled"/>
    <x v="2"/>
    <x v="4"/>
    <x v="0"/>
    <s v="REV22359"/>
    <x v="691"/>
  </r>
  <r>
    <s v="CUST1489"/>
    <s v="George"/>
    <s v="Davidson"/>
    <x v="2"/>
    <s v="Senior"/>
    <d v="2024-03-28T00:00:00"/>
    <x v="3"/>
    <s v="PROD105"/>
    <s v="Adidas Running Shoes"/>
    <x v="1"/>
    <x v="0"/>
    <n v="110"/>
    <s v="ORD12360"/>
    <x v="372"/>
    <s v="Cancelled"/>
    <x v="1"/>
    <x v="3"/>
    <x v="4"/>
    <s v="REV22360"/>
    <x v="119"/>
  </r>
  <r>
    <s v="CUST5464"/>
    <s v="Christopher"/>
    <s v="Richardson"/>
    <x v="0"/>
    <s v="Senior"/>
    <d v="2024-02-09T00:00:00"/>
    <x v="1"/>
    <s v="PROD103"/>
    <s v="Levi's Jeans"/>
    <x v="1"/>
    <x v="0"/>
    <n v="59"/>
    <s v="ORD12361"/>
    <x v="809"/>
    <s v="Cancelled"/>
    <x v="0"/>
    <x v="4"/>
    <x v="3"/>
    <s v="REV22361"/>
    <x v="864"/>
  </r>
  <r>
    <s v="CUST4026"/>
    <s v="Alexandra"/>
    <s v="Clark"/>
    <x v="1"/>
    <s v="Teenagers"/>
    <d v="2024-05-02T00:00:00"/>
    <x v="9"/>
    <s v="PROD107"/>
    <s v="Dyson Vacuum"/>
    <x v="3"/>
    <x v="0"/>
    <n v="399"/>
    <s v="ORD12362"/>
    <x v="442"/>
    <s v="Returned"/>
    <x v="1"/>
    <x v="2"/>
    <x v="2"/>
    <s v="REV22362"/>
    <x v="524"/>
  </r>
  <r>
    <s v="CUST3702"/>
    <s v="Suzanne"/>
    <s v="Taylor"/>
    <x v="1"/>
    <s v="Teenagers"/>
    <d v="2020-09-02T00:00:00"/>
    <x v="3"/>
    <s v="PROD107"/>
    <s v="Dyson Vacuum"/>
    <x v="3"/>
    <x v="2"/>
    <n v="399"/>
    <s v="ORD12363"/>
    <x v="971"/>
    <s v="Returned"/>
    <x v="2"/>
    <x v="1"/>
    <x v="4"/>
    <s v="REV22363"/>
    <x v="114"/>
  </r>
  <r>
    <s v="CUST1531"/>
    <s v="Neil"/>
    <s v="Benjamin"/>
    <x v="0"/>
    <s v="Teenagers"/>
    <d v="2023-03-11T00:00:00"/>
    <x v="9"/>
    <s v="PROD105"/>
    <s v="Adidas Running Shoes"/>
    <x v="1"/>
    <x v="0"/>
    <n v="110"/>
    <s v="ORD12364"/>
    <x v="943"/>
    <s v="Delivered"/>
    <x v="2"/>
    <x v="1"/>
    <x v="1"/>
    <s v="REV22364"/>
    <x v="615"/>
  </r>
  <r>
    <s v="CUST2457"/>
    <s v="Michelle"/>
    <s v="Morgan"/>
    <x v="1"/>
    <s v="Adults"/>
    <d v="2021-02-09T00:00:00"/>
    <x v="6"/>
    <s v="PROD111"/>
    <s v="Lego Star Wars Set"/>
    <x v="2"/>
    <x v="0"/>
    <n v="59"/>
    <s v="ORD12365"/>
    <x v="851"/>
    <s v="Delivered"/>
    <x v="1"/>
    <x v="1"/>
    <x v="4"/>
    <s v="REV22365"/>
    <x v="825"/>
  </r>
  <r>
    <s v="CUST2079"/>
    <s v="Alexander"/>
    <s v="Baker"/>
    <x v="2"/>
    <s v="Adults"/>
    <d v="2022-02-19T00:00:00"/>
    <x v="4"/>
    <s v="PROD109"/>
    <s v="Kindle Paperwhite"/>
    <x v="5"/>
    <x v="0"/>
    <n v="129"/>
    <s v="ORD12366"/>
    <x v="791"/>
    <s v="Delivered"/>
    <x v="2"/>
    <x v="2"/>
    <x v="1"/>
    <s v="REV22366"/>
    <x v="970"/>
  </r>
  <r>
    <s v="CUST1208"/>
    <s v="Hannah"/>
    <s v="Wright"/>
    <x v="1"/>
    <s v="Senior"/>
    <d v="2023-05-05T00:00:00"/>
    <x v="6"/>
    <s v="PROD105"/>
    <s v="Adidas Running Shoes"/>
    <x v="1"/>
    <x v="4"/>
    <n v="110"/>
    <s v="ORD12367"/>
    <x v="477"/>
    <s v="Delivered"/>
    <x v="2"/>
    <x v="3"/>
    <x v="0"/>
    <s v="REV22367"/>
    <x v="201"/>
  </r>
  <r>
    <s v="CUST2668"/>
    <s v="Michael"/>
    <s v="Roberts"/>
    <x v="2"/>
    <s v="Senior"/>
    <d v="2023-09-30T00:00:00"/>
    <x v="8"/>
    <s v="PROD111"/>
    <s v="Lego Star Wars Set"/>
    <x v="2"/>
    <x v="1"/>
    <n v="59"/>
    <s v="ORD12368"/>
    <x v="942"/>
    <s v="Shipped"/>
    <x v="1"/>
    <x v="4"/>
    <x v="2"/>
    <s v="REV22368"/>
    <x v="882"/>
  </r>
  <r>
    <s v="CUST2948"/>
    <s v="Jason"/>
    <s v="Lane"/>
    <x v="1"/>
    <s v="Teenagers"/>
    <d v="2023-08-19T00:00:00"/>
    <x v="8"/>
    <s v="PROD111"/>
    <s v="Lego Star Wars Set"/>
    <x v="2"/>
    <x v="1"/>
    <n v="59"/>
    <s v="ORD12369"/>
    <x v="47"/>
    <s v="Shipped"/>
    <x v="0"/>
    <x v="4"/>
    <x v="2"/>
    <s v="REV22369"/>
    <x v="148"/>
  </r>
  <r>
    <s v="CUST5779"/>
    <s v="Jonathan"/>
    <s v="Arnold"/>
    <x v="1"/>
    <s v="Adults"/>
    <d v="2022-04-16T00:00:00"/>
    <x v="8"/>
    <s v="PROD102"/>
    <s v="Sony Headphones"/>
    <x v="0"/>
    <x v="0"/>
    <n v="199"/>
    <s v="ORD12370"/>
    <x v="254"/>
    <s v="Pending"/>
    <x v="2"/>
    <x v="3"/>
    <x v="0"/>
    <s v="REV22370"/>
    <x v="670"/>
  </r>
  <r>
    <s v="CUST3438"/>
    <s v="Thomas"/>
    <s v="Miles"/>
    <x v="0"/>
    <s v="Senior"/>
    <d v="2024-08-13T00:00:00"/>
    <x v="9"/>
    <s v="PROD109"/>
    <s v="Kindle Paperwhite"/>
    <x v="5"/>
    <x v="0"/>
    <n v="129"/>
    <s v="ORD12371"/>
    <x v="616"/>
    <s v="Delivered"/>
    <x v="1"/>
    <x v="0"/>
    <x v="2"/>
    <s v="REV22371"/>
    <x v="101"/>
  </r>
  <r>
    <s v="CUST3159"/>
    <s v="Paul"/>
    <s v="Day"/>
    <x v="1"/>
    <s v="Senior"/>
    <d v="2025-03-14T00:00:00"/>
    <x v="4"/>
    <s v="PROD110"/>
    <s v="Harry Potter Box Set"/>
    <x v="5"/>
    <x v="4"/>
    <n v="80"/>
    <s v="ORD12372"/>
    <x v="727"/>
    <s v="Shipped"/>
    <x v="2"/>
    <x v="4"/>
    <x v="2"/>
    <s v="REV22372"/>
    <x v="971"/>
  </r>
  <r>
    <s v="CUST1333"/>
    <s v="Jasmine"/>
    <s v="Harrison"/>
    <x v="1"/>
    <s v="Adults"/>
    <d v="2022-08-22T00:00:00"/>
    <x v="8"/>
    <s v="PROD113"/>
    <s v="Wilson Tennis Racket"/>
    <x v="4"/>
    <x v="3"/>
    <n v="149"/>
    <s v="ORD12373"/>
    <x v="410"/>
    <s v="Cancelled"/>
    <x v="0"/>
    <x v="2"/>
    <x v="4"/>
    <s v="REV22373"/>
    <x v="243"/>
  </r>
  <r>
    <s v="CUST3759"/>
    <s v="Erica"/>
    <s v="Chen"/>
    <x v="0"/>
    <s v="Senior"/>
    <d v="2022-07-05T00:00:00"/>
    <x v="4"/>
    <s v="PROD104"/>
    <s v="Nike Air Max"/>
    <x v="1"/>
    <x v="0"/>
    <n v="120"/>
    <s v="ORD12374"/>
    <x v="912"/>
    <s v="Delivered"/>
    <x v="0"/>
    <x v="2"/>
    <x v="4"/>
    <s v="REV22374"/>
    <x v="116"/>
  </r>
  <r>
    <s v="CUST1782"/>
    <s v="Dennis"/>
    <s v="Chambers"/>
    <x v="0"/>
    <s v="Senior"/>
    <d v="2023-02-02T00:00:00"/>
    <x v="6"/>
    <s v="PROD108"/>
    <s v="Fitbit Versa 3"/>
    <x v="0"/>
    <x v="0"/>
    <n v="229"/>
    <s v="ORD12375"/>
    <x v="590"/>
    <s v="Delivered"/>
    <x v="1"/>
    <x v="2"/>
    <x v="2"/>
    <s v="REV22375"/>
    <x v="740"/>
  </r>
  <r>
    <s v="CUST4194"/>
    <s v="Lisa"/>
    <s v="Brooks"/>
    <x v="2"/>
    <s v="Adults"/>
    <d v="2024-11-09T00:00:00"/>
    <x v="0"/>
    <s v="PROD106"/>
    <s v="Instant Pot"/>
    <x v="3"/>
    <x v="3"/>
    <n v="99"/>
    <s v="ORD12376"/>
    <x v="730"/>
    <s v="Cancelled"/>
    <x v="2"/>
    <x v="4"/>
    <x v="1"/>
    <s v="REV22376"/>
    <x v="972"/>
  </r>
  <r>
    <s v="CUST4428"/>
    <s v="Kristine"/>
    <s v="Baxter"/>
    <x v="1"/>
    <s v="Adults"/>
    <d v="2023-09-08T00:00:00"/>
    <x v="6"/>
    <s v="PROD103"/>
    <s v="Levi's Jeans"/>
    <x v="1"/>
    <x v="0"/>
    <n v="59"/>
    <s v="ORD12377"/>
    <x v="173"/>
    <s v="Delivered"/>
    <x v="1"/>
    <x v="4"/>
    <x v="3"/>
    <s v="REV22377"/>
    <x v="629"/>
  </r>
  <r>
    <s v="CUST2824"/>
    <s v="Ralph"/>
    <s v="Martin"/>
    <x v="1"/>
    <s v="Adults"/>
    <d v="2021-07-30T00:00:00"/>
    <x v="6"/>
    <s v="PROD107"/>
    <s v="Dyson Vacuum"/>
    <x v="3"/>
    <x v="2"/>
    <n v="399"/>
    <s v="ORD12378"/>
    <x v="337"/>
    <s v="Pending"/>
    <x v="1"/>
    <x v="1"/>
    <x v="2"/>
    <s v="REV22378"/>
    <x v="769"/>
  </r>
  <r>
    <s v="CUST2540"/>
    <s v="Cameron"/>
    <s v="Underwood"/>
    <x v="2"/>
    <s v="Senior"/>
    <d v="2021-07-01T00:00:00"/>
    <x v="5"/>
    <s v="PROD105"/>
    <s v="Adidas Running Shoes"/>
    <x v="1"/>
    <x v="2"/>
    <n v="110"/>
    <s v="ORD12379"/>
    <x v="400"/>
    <s v="Shipped"/>
    <x v="0"/>
    <x v="2"/>
    <x v="4"/>
    <s v="REV22379"/>
    <x v="957"/>
  </r>
  <r>
    <s v="CUST5298"/>
    <s v="Matthew"/>
    <s v="Galvan"/>
    <x v="1"/>
    <s v="Senior"/>
    <d v="2022-01-03T00:00:00"/>
    <x v="6"/>
    <s v="PROD114"/>
    <s v="Yoga Mat"/>
    <x v="4"/>
    <x v="3"/>
    <n v="25"/>
    <s v="ORD12380"/>
    <x v="468"/>
    <s v="Delivered"/>
    <x v="2"/>
    <x v="4"/>
    <x v="4"/>
    <s v="REV22380"/>
    <x v="314"/>
  </r>
  <r>
    <s v="CUST1576"/>
    <s v="Kevin"/>
    <s v="Scott"/>
    <x v="0"/>
    <s v="Adults"/>
    <d v="2024-06-03T00:00:00"/>
    <x v="1"/>
    <s v="PROD106"/>
    <s v="Instant Pot"/>
    <x v="3"/>
    <x v="0"/>
    <n v="99"/>
    <s v="ORD12381"/>
    <x v="248"/>
    <s v="Cancelled"/>
    <x v="0"/>
    <x v="4"/>
    <x v="1"/>
    <s v="REV22381"/>
    <x v="973"/>
  </r>
  <r>
    <s v="CUST2586"/>
    <s v="Rachel"/>
    <s v="Williams"/>
    <x v="2"/>
    <s v="Adults"/>
    <d v="2025-03-19T00:00:00"/>
    <x v="0"/>
    <s v="PROD114"/>
    <s v="Yoga Mat"/>
    <x v="4"/>
    <x v="4"/>
    <n v="25"/>
    <s v="ORD12382"/>
    <x v="196"/>
    <s v="Returned"/>
    <x v="0"/>
    <x v="1"/>
    <x v="3"/>
    <s v="REV22382"/>
    <x v="473"/>
  </r>
  <r>
    <s v="CUST4479"/>
    <s v="Heather"/>
    <s v="Robinson"/>
    <x v="2"/>
    <s v="Senior"/>
    <d v="2025-05-16T00:00:00"/>
    <x v="5"/>
    <s v="PROD109"/>
    <s v="Kindle Paperwhite"/>
    <x v="5"/>
    <x v="3"/>
    <n v="129"/>
    <s v="ORD12383"/>
    <x v="972"/>
    <s v="Cancelled"/>
    <x v="1"/>
    <x v="3"/>
    <x v="3"/>
    <s v="REV22383"/>
    <x v="877"/>
  </r>
  <r>
    <s v="CUST3006"/>
    <s v="Charles"/>
    <s v="Cruz"/>
    <x v="0"/>
    <s v="Teenagers"/>
    <d v="2021-12-03T00:00:00"/>
    <x v="5"/>
    <s v="PROD107"/>
    <s v="Dyson Vacuum"/>
    <x v="3"/>
    <x v="2"/>
    <n v="399"/>
    <s v="ORD12384"/>
    <x v="370"/>
    <s v="Shipped"/>
    <x v="1"/>
    <x v="1"/>
    <x v="1"/>
    <s v="REV22384"/>
    <x v="64"/>
  </r>
  <r>
    <s v="CUST4635"/>
    <s v="James"/>
    <s v="Castillo"/>
    <x v="2"/>
    <s v="Senior"/>
    <d v="2022-01-02T00:00:00"/>
    <x v="6"/>
    <s v="PROD103"/>
    <s v="Levi's Jeans"/>
    <x v="1"/>
    <x v="4"/>
    <n v="59"/>
    <s v="ORD12385"/>
    <x v="523"/>
    <s v="Pending"/>
    <x v="1"/>
    <x v="4"/>
    <x v="1"/>
    <s v="REV22385"/>
    <x v="250"/>
  </r>
  <r>
    <s v="CUST5610"/>
    <s v="Kimberly"/>
    <s v="Bennett"/>
    <x v="0"/>
    <s v="Teenagers"/>
    <d v="2021-05-11T00:00:00"/>
    <x v="3"/>
    <s v="PROD111"/>
    <s v="Lego Star Wars Set"/>
    <x v="2"/>
    <x v="0"/>
    <n v="59"/>
    <s v="ORD12386"/>
    <x v="498"/>
    <s v="Delivered"/>
    <x v="2"/>
    <x v="0"/>
    <x v="3"/>
    <s v="REV22386"/>
    <x v="478"/>
  </r>
  <r>
    <s v="CUST5271"/>
    <s v="Dustin"/>
    <s v="Brown"/>
    <x v="1"/>
    <s v="Teenagers"/>
    <d v="2021-02-27T00:00:00"/>
    <x v="6"/>
    <s v="PROD103"/>
    <s v="Levi's Jeans"/>
    <x v="1"/>
    <x v="4"/>
    <n v="59"/>
    <s v="ORD12387"/>
    <x v="37"/>
    <s v="Delivered"/>
    <x v="0"/>
    <x v="4"/>
    <x v="0"/>
    <s v="REV22387"/>
    <x v="91"/>
  </r>
  <r>
    <s v="CUST3006"/>
    <s v="Charles"/>
    <s v="Cruz"/>
    <x v="0"/>
    <s v="Teenagers"/>
    <d v="2021-12-03T00:00:00"/>
    <x v="5"/>
    <s v="PROD113"/>
    <s v="Wilson Tennis Racket"/>
    <x v="4"/>
    <x v="0"/>
    <n v="149"/>
    <s v="ORD12388"/>
    <x v="164"/>
    <s v="Cancelled"/>
    <x v="0"/>
    <x v="1"/>
    <x v="0"/>
    <s v="REV22388"/>
    <x v="724"/>
  </r>
  <r>
    <s v="CUST1700"/>
    <s v="Eric"/>
    <s v="Anderson"/>
    <x v="0"/>
    <s v="Senior"/>
    <d v="2021-10-10T00:00:00"/>
    <x v="8"/>
    <s v="PROD109"/>
    <s v="Kindle Paperwhite"/>
    <x v="5"/>
    <x v="0"/>
    <n v="129"/>
    <s v="ORD12389"/>
    <x v="601"/>
    <s v="Delivered"/>
    <x v="1"/>
    <x v="2"/>
    <x v="0"/>
    <s v="REV22389"/>
    <x v="321"/>
  </r>
  <r>
    <s v="CUST3490"/>
    <s v="Daniel"/>
    <s v="Robbins"/>
    <x v="0"/>
    <s v="Senior"/>
    <d v="2021-11-08T00:00:00"/>
    <x v="5"/>
    <s v="PROD113"/>
    <s v="Wilson Tennis Racket"/>
    <x v="4"/>
    <x v="1"/>
    <n v="149"/>
    <s v="ORD12390"/>
    <x v="910"/>
    <s v="Cancelled"/>
    <x v="0"/>
    <x v="3"/>
    <x v="2"/>
    <s v="REV22390"/>
    <x v="702"/>
  </r>
  <r>
    <s v="CUST1535"/>
    <s v="Matthew"/>
    <s v="Clark"/>
    <x v="1"/>
    <s v="Teenagers"/>
    <d v="2025-07-12T00:00:00"/>
    <x v="1"/>
    <s v="PROD106"/>
    <s v="Instant Pot"/>
    <x v="3"/>
    <x v="4"/>
    <n v="99"/>
    <s v="ORD12391"/>
    <x v="960"/>
    <s v="Delivered"/>
    <x v="2"/>
    <x v="1"/>
    <x v="1"/>
    <s v="REV22391"/>
    <x v="974"/>
  </r>
  <r>
    <s v="CUST3596"/>
    <s v="Hayden"/>
    <s v="Gonzales"/>
    <x v="0"/>
    <s v="Senior"/>
    <d v="2025-07-16T00:00:00"/>
    <x v="6"/>
    <s v="PROD113"/>
    <s v="Wilson Tennis Racket"/>
    <x v="4"/>
    <x v="1"/>
    <n v="149"/>
    <s v="ORD12392"/>
    <x v="122"/>
    <s v="Cancelled"/>
    <x v="1"/>
    <x v="2"/>
    <x v="1"/>
    <s v="REV22392"/>
    <x v="800"/>
  </r>
  <r>
    <s v="CUST4452"/>
    <s v="Susan"/>
    <s v="Mcguire"/>
    <x v="0"/>
    <s v="Teenagers"/>
    <d v="2020-11-14T00:00:00"/>
    <x v="9"/>
    <s v="PROD108"/>
    <s v="Fitbit Versa 3"/>
    <x v="0"/>
    <x v="3"/>
    <n v="229"/>
    <s v="ORD12393"/>
    <x v="973"/>
    <s v="Cancelled"/>
    <x v="2"/>
    <x v="4"/>
    <x v="2"/>
    <s v="REV22393"/>
    <x v="961"/>
  </r>
  <r>
    <s v="CUST5587"/>
    <s v="Christopher"/>
    <s v="Wilson"/>
    <x v="1"/>
    <s v="Adults"/>
    <d v="2025-07-27T00:00:00"/>
    <x v="8"/>
    <s v="PROD113"/>
    <s v="Wilson Tennis Racket"/>
    <x v="4"/>
    <x v="4"/>
    <n v="149"/>
    <s v="ORD12394"/>
    <x v="770"/>
    <s v="Delivered"/>
    <x v="0"/>
    <x v="0"/>
    <x v="2"/>
    <s v="REV22394"/>
    <x v="841"/>
  </r>
  <r>
    <s v="CUST2916"/>
    <s v="Robert"/>
    <s v="Roberts"/>
    <x v="1"/>
    <s v="Senior"/>
    <d v="2021-04-20T00:00:00"/>
    <x v="4"/>
    <s v="PROD107"/>
    <s v="Dyson Vacuum"/>
    <x v="3"/>
    <x v="0"/>
    <n v="399"/>
    <s v="ORD12395"/>
    <x v="412"/>
    <s v="Shipped"/>
    <x v="1"/>
    <x v="2"/>
    <x v="4"/>
    <s v="REV22395"/>
    <x v="886"/>
  </r>
  <r>
    <s v="CUST2843"/>
    <s v="Robert"/>
    <s v="Williamson"/>
    <x v="1"/>
    <s v="Adults"/>
    <d v="2020-12-01T00:00:00"/>
    <x v="3"/>
    <s v="PROD109"/>
    <s v="Kindle Paperwhite"/>
    <x v="5"/>
    <x v="1"/>
    <n v="129"/>
    <s v="ORD12396"/>
    <x v="906"/>
    <s v="Returned"/>
    <x v="2"/>
    <x v="2"/>
    <x v="0"/>
    <s v="REV22396"/>
    <x v="802"/>
  </r>
  <r>
    <s v="CUST5135"/>
    <s v="Mark"/>
    <s v="Hines"/>
    <x v="2"/>
    <s v="Teenagers"/>
    <d v="2023-11-24T00:00:00"/>
    <x v="9"/>
    <s v="PROD106"/>
    <s v="Instant Pot"/>
    <x v="3"/>
    <x v="1"/>
    <n v="99"/>
    <s v="ORD12397"/>
    <x v="974"/>
    <s v="Cancelled"/>
    <x v="1"/>
    <x v="4"/>
    <x v="0"/>
    <s v="REV22397"/>
    <x v="975"/>
  </r>
  <r>
    <s v="CUST3079"/>
    <s v="Alexandra"/>
    <s v="Mitchell"/>
    <x v="2"/>
    <s v="Senior"/>
    <d v="2024-07-17T00:00:00"/>
    <x v="3"/>
    <s v="PROD109"/>
    <s v="Kindle Paperwhite"/>
    <x v="5"/>
    <x v="4"/>
    <n v="129"/>
    <s v="ORD12398"/>
    <x v="561"/>
    <s v="Delivered"/>
    <x v="0"/>
    <x v="0"/>
    <x v="1"/>
    <s v="REV22398"/>
    <x v="976"/>
  </r>
  <r>
    <s v="CUST1573"/>
    <s v="Daniel"/>
    <s v="Hansen"/>
    <x v="0"/>
    <s v="Senior"/>
    <d v="2024-05-14T00:00:00"/>
    <x v="9"/>
    <s v="PROD105"/>
    <s v="Adidas Running Shoes"/>
    <x v="1"/>
    <x v="3"/>
    <n v="110"/>
    <s v="ORD12399"/>
    <x v="930"/>
    <s v="Shipped"/>
    <x v="1"/>
    <x v="3"/>
    <x v="3"/>
    <s v="REV22399"/>
    <x v="70"/>
  </r>
  <r>
    <s v="CUST1418"/>
    <s v="James"/>
    <s v="Harrell"/>
    <x v="2"/>
    <s v="Senior"/>
    <d v="2024-04-14T00:00:00"/>
    <x v="2"/>
    <s v="PROD103"/>
    <s v="Levi's Jeans"/>
    <x v="1"/>
    <x v="0"/>
    <n v="59"/>
    <s v="ORD12400"/>
    <x v="596"/>
    <s v="Cancelled"/>
    <x v="2"/>
    <x v="0"/>
    <x v="0"/>
    <s v="REV22400"/>
    <x v="5"/>
  </r>
  <r>
    <s v="CUST2794"/>
    <s v="Emily"/>
    <s v="Hooper"/>
    <x v="2"/>
    <s v="Adults"/>
    <d v="2021-12-17T00:00:00"/>
    <x v="4"/>
    <s v="PROD104"/>
    <s v="Nike Air Max"/>
    <x v="1"/>
    <x v="3"/>
    <n v="120"/>
    <s v="ORD12401"/>
    <x v="719"/>
    <s v="Returned"/>
    <x v="2"/>
    <x v="1"/>
    <x v="3"/>
    <s v="REV22401"/>
    <x v="235"/>
  </r>
  <r>
    <s v="CUST1622"/>
    <s v="Wesley"/>
    <s v="Jackson"/>
    <x v="2"/>
    <s v="Teenagers"/>
    <d v="2024-06-15T00:00:00"/>
    <x v="1"/>
    <s v="PROD101"/>
    <s v="Samsung Galaxy S23"/>
    <x v="0"/>
    <x v="3"/>
    <n v="899"/>
    <s v="ORD12402"/>
    <x v="899"/>
    <s v="Returned"/>
    <x v="0"/>
    <x v="3"/>
    <x v="1"/>
    <s v="REV22402"/>
    <x v="262"/>
  </r>
  <r>
    <s v="CUST2492"/>
    <s v="Lauren"/>
    <s v="Randall"/>
    <x v="0"/>
    <s v="Teenagers"/>
    <d v="2025-02-10T00:00:00"/>
    <x v="6"/>
    <s v="PROD111"/>
    <s v="Lego Star Wars Set"/>
    <x v="2"/>
    <x v="1"/>
    <n v="59"/>
    <s v="ORD12403"/>
    <x v="33"/>
    <s v="Pending"/>
    <x v="0"/>
    <x v="0"/>
    <x v="0"/>
    <s v="REV22403"/>
    <x v="160"/>
  </r>
  <r>
    <s v="CUST5596"/>
    <s v="Sean"/>
    <s v="Gonzales"/>
    <x v="2"/>
    <s v="Adults"/>
    <d v="2024-12-30T00:00:00"/>
    <x v="4"/>
    <s v="PROD106"/>
    <s v="Instant Pot"/>
    <x v="3"/>
    <x v="3"/>
    <n v="99"/>
    <s v="ORD12404"/>
    <x v="574"/>
    <s v="Returned"/>
    <x v="1"/>
    <x v="4"/>
    <x v="1"/>
    <s v="REV22404"/>
    <x v="977"/>
  </r>
  <r>
    <s v="CUST3398"/>
    <s v="Jasmine"/>
    <s v="Scott"/>
    <x v="0"/>
    <s v="Adults"/>
    <d v="2023-06-29T00:00:00"/>
    <x v="2"/>
    <s v="PROD111"/>
    <s v="Lego Star Wars Set"/>
    <x v="2"/>
    <x v="3"/>
    <n v="59"/>
    <s v="ORD12405"/>
    <x v="492"/>
    <s v="Shipped"/>
    <x v="2"/>
    <x v="0"/>
    <x v="3"/>
    <s v="REV22405"/>
    <x v="519"/>
  </r>
  <r>
    <s v="CUST1354"/>
    <s v="Mason"/>
    <s v="Rios"/>
    <x v="0"/>
    <s v="Teenagers"/>
    <d v="2021-08-08T00:00:00"/>
    <x v="1"/>
    <s v="PROD111"/>
    <s v="Lego Star Wars Set"/>
    <x v="2"/>
    <x v="4"/>
    <n v="59"/>
    <s v="ORD12406"/>
    <x v="223"/>
    <s v="Returned"/>
    <x v="1"/>
    <x v="4"/>
    <x v="3"/>
    <s v="REV22406"/>
    <x v="807"/>
  </r>
  <r>
    <s v="CUST3434"/>
    <s v="Tammy"/>
    <s v="Zamora"/>
    <x v="0"/>
    <s v="Adults"/>
    <d v="2025-05-09T00:00:00"/>
    <x v="7"/>
    <s v="PROD107"/>
    <s v="Dyson Vacuum"/>
    <x v="3"/>
    <x v="3"/>
    <n v="399"/>
    <s v="ORD12407"/>
    <x v="975"/>
    <s v="Returned"/>
    <x v="0"/>
    <x v="3"/>
    <x v="4"/>
    <s v="REV22407"/>
    <x v="189"/>
  </r>
  <r>
    <s v="CUST4760"/>
    <s v="Stephanie"/>
    <s v="Mcdowell"/>
    <x v="1"/>
    <s v="Senior"/>
    <d v="2024-07-11T00:00:00"/>
    <x v="3"/>
    <s v="PROD113"/>
    <s v="Wilson Tennis Racket"/>
    <x v="4"/>
    <x v="0"/>
    <n v="149"/>
    <s v="ORD12408"/>
    <x v="845"/>
    <s v="Cancelled"/>
    <x v="0"/>
    <x v="2"/>
    <x v="1"/>
    <s v="REV22408"/>
    <x v="913"/>
  </r>
  <r>
    <s v="CUST5514"/>
    <s v="Tammy"/>
    <s v="Bennett"/>
    <x v="1"/>
    <s v="Adults"/>
    <d v="2024-09-05T00:00:00"/>
    <x v="5"/>
    <s v="PROD101"/>
    <s v="Samsung Galaxy S23"/>
    <x v="0"/>
    <x v="2"/>
    <n v="899"/>
    <s v="ORD12409"/>
    <x v="976"/>
    <s v="Delivered"/>
    <x v="0"/>
    <x v="4"/>
    <x v="3"/>
    <s v="REV22409"/>
    <x v="948"/>
  </r>
  <r>
    <s v="CUST4144"/>
    <s v="Karen"/>
    <s v="Hoffman"/>
    <x v="0"/>
    <s v="Senior"/>
    <d v="2022-04-24T00:00:00"/>
    <x v="9"/>
    <s v="PROD105"/>
    <s v="Adidas Running Shoes"/>
    <x v="1"/>
    <x v="4"/>
    <n v="110"/>
    <s v="ORD12410"/>
    <x v="46"/>
    <s v="Pending"/>
    <x v="1"/>
    <x v="4"/>
    <x v="2"/>
    <s v="REV22410"/>
    <x v="315"/>
  </r>
  <r>
    <s v="CUST2406"/>
    <s v="Carol"/>
    <s v="Johnson"/>
    <x v="2"/>
    <s v="Senior"/>
    <d v="2024-04-27T00:00:00"/>
    <x v="3"/>
    <s v="PROD106"/>
    <s v="Instant Pot"/>
    <x v="3"/>
    <x v="1"/>
    <n v="99"/>
    <s v="ORD12411"/>
    <x v="482"/>
    <s v="Shipped"/>
    <x v="1"/>
    <x v="4"/>
    <x v="2"/>
    <s v="REV22411"/>
    <x v="730"/>
  </r>
  <r>
    <s v="CUST3470"/>
    <s v="Kelly"/>
    <s v="Lambert"/>
    <x v="2"/>
    <s v="Adults"/>
    <d v="2023-05-11T00:00:00"/>
    <x v="1"/>
    <s v="PROD104"/>
    <s v="Nike Air Max"/>
    <x v="1"/>
    <x v="4"/>
    <n v="120"/>
    <s v="ORD12412"/>
    <x v="822"/>
    <s v="Shipped"/>
    <x v="0"/>
    <x v="4"/>
    <x v="3"/>
    <s v="REV22412"/>
    <x v="575"/>
  </r>
  <r>
    <s v="CUST3387"/>
    <s v="Stephanie"/>
    <s v="Hall"/>
    <x v="1"/>
    <s v="Adults"/>
    <d v="2022-12-13T00:00:00"/>
    <x v="7"/>
    <s v="PROD109"/>
    <s v="Kindle Paperwhite"/>
    <x v="5"/>
    <x v="1"/>
    <n v="129"/>
    <s v="ORD12413"/>
    <x v="345"/>
    <s v="Shipped"/>
    <x v="1"/>
    <x v="1"/>
    <x v="0"/>
    <s v="REV22413"/>
    <x v="146"/>
  </r>
  <r>
    <s v="CUST1768"/>
    <s v="Darren"/>
    <s v="Thomas"/>
    <x v="1"/>
    <s v="Senior"/>
    <d v="2024-06-27T00:00:00"/>
    <x v="7"/>
    <s v="PROD113"/>
    <s v="Wilson Tennis Racket"/>
    <x v="4"/>
    <x v="2"/>
    <n v="149"/>
    <s v="ORD12414"/>
    <x v="341"/>
    <s v="Cancelled"/>
    <x v="0"/>
    <x v="4"/>
    <x v="4"/>
    <s v="REV22414"/>
    <x v="978"/>
  </r>
  <r>
    <s v="CUST2983"/>
    <s v="Mario"/>
    <s v="Kelley"/>
    <x v="1"/>
    <s v="Teenagers"/>
    <d v="2021-01-28T00:00:00"/>
    <x v="5"/>
    <s v="PROD109"/>
    <s v="Kindle Paperwhite"/>
    <x v="5"/>
    <x v="3"/>
    <n v="129"/>
    <s v="ORD12415"/>
    <x v="787"/>
    <s v="Returned"/>
    <x v="0"/>
    <x v="4"/>
    <x v="2"/>
    <s v="REV22415"/>
    <x v="431"/>
  </r>
  <r>
    <s v="CUST5364"/>
    <s v="Joseph"/>
    <s v="Lee"/>
    <x v="2"/>
    <s v="Senior"/>
    <d v="2022-05-09T00:00:00"/>
    <x v="2"/>
    <s v="PROD106"/>
    <s v="Instant Pot"/>
    <x v="3"/>
    <x v="1"/>
    <n v="99"/>
    <s v="ORD12416"/>
    <x v="521"/>
    <s v="Cancelled"/>
    <x v="2"/>
    <x v="4"/>
    <x v="4"/>
    <s v="REV22416"/>
    <x v="674"/>
  </r>
  <r>
    <s v="CUST5086"/>
    <s v="Michael"/>
    <s v="Martin"/>
    <x v="2"/>
    <s v="Teenagers"/>
    <d v="2024-05-11T00:00:00"/>
    <x v="9"/>
    <s v="PROD103"/>
    <s v="Levi's Jeans"/>
    <x v="1"/>
    <x v="2"/>
    <n v="59"/>
    <s v="ORD12417"/>
    <x v="623"/>
    <s v="Cancelled"/>
    <x v="1"/>
    <x v="4"/>
    <x v="2"/>
    <s v="REV22417"/>
    <x v="979"/>
  </r>
  <r>
    <s v="CUST4533"/>
    <s v="Melissa"/>
    <s v="West"/>
    <x v="2"/>
    <s v="Senior"/>
    <d v="2022-10-25T00:00:00"/>
    <x v="8"/>
    <s v="PROD113"/>
    <s v="Wilson Tennis Racket"/>
    <x v="4"/>
    <x v="3"/>
    <n v="149"/>
    <s v="ORD12418"/>
    <x v="821"/>
    <s v="Pending"/>
    <x v="2"/>
    <x v="4"/>
    <x v="2"/>
    <s v="REV22418"/>
    <x v="621"/>
  </r>
  <r>
    <s v="CUST4441"/>
    <s v="Susan"/>
    <s v="Myers"/>
    <x v="0"/>
    <s v="Teenagers"/>
    <d v="2021-06-27T00:00:00"/>
    <x v="8"/>
    <s v="PROD100"/>
    <s v="iPhone 14"/>
    <x v="0"/>
    <x v="2"/>
    <n v="999"/>
    <s v="ORD12419"/>
    <x v="317"/>
    <s v="Shipped"/>
    <x v="1"/>
    <x v="0"/>
    <x v="1"/>
    <s v="REV22419"/>
    <x v="145"/>
  </r>
  <r>
    <s v="CUST1001"/>
    <s v="Gabriella"/>
    <s v="Higgins"/>
    <x v="0"/>
    <s v="Teenagers"/>
    <d v="2020-12-31T00:00:00"/>
    <x v="6"/>
    <s v="PROD104"/>
    <s v="Nike Air Max"/>
    <x v="1"/>
    <x v="0"/>
    <n v="120"/>
    <s v="ORD12420"/>
    <x v="842"/>
    <s v="Pending"/>
    <x v="2"/>
    <x v="2"/>
    <x v="3"/>
    <s v="REV22420"/>
    <x v="980"/>
  </r>
  <r>
    <s v="CUST2951"/>
    <s v="Andrew"/>
    <s v="Delgado"/>
    <x v="0"/>
    <s v="Senior"/>
    <d v="2020-12-31T00:00:00"/>
    <x v="0"/>
    <s v="PROD110"/>
    <s v="Harry Potter Box Set"/>
    <x v="5"/>
    <x v="0"/>
    <n v="80"/>
    <s v="ORD12421"/>
    <x v="514"/>
    <s v="Shipped"/>
    <x v="1"/>
    <x v="2"/>
    <x v="4"/>
    <s v="REV22421"/>
    <x v="877"/>
  </r>
  <r>
    <s v="CUST3132"/>
    <s v="Matthew"/>
    <s v="Leach"/>
    <x v="0"/>
    <s v="Teenagers"/>
    <d v="2021-08-11T00:00:00"/>
    <x v="4"/>
    <s v="PROD108"/>
    <s v="Fitbit Versa 3"/>
    <x v="0"/>
    <x v="3"/>
    <n v="229"/>
    <s v="ORD12422"/>
    <x v="142"/>
    <s v="Shipped"/>
    <x v="1"/>
    <x v="0"/>
    <x v="4"/>
    <s v="REV22422"/>
    <x v="215"/>
  </r>
  <r>
    <s v="CUST5472"/>
    <s v="Jennifer"/>
    <s v="Harper"/>
    <x v="1"/>
    <s v="Adults"/>
    <d v="2023-05-05T00:00:00"/>
    <x v="2"/>
    <s v="PROD103"/>
    <s v="Levi's Jeans"/>
    <x v="1"/>
    <x v="2"/>
    <n v="59"/>
    <s v="ORD12423"/>
    <x v="636"/>
    <s v="Shipped"/>
    <x v="2"/>
    <x v="1"/>
    <x v="1"/>
    <s v="REV22423"/>
    <x v="981"/>
  </r>
  <r>
    <s v="CUST2100"/>
    <s v="Donna"/>
    <s v="Saunders"/>
    <x v="1"/>
    <s v="Teenagers"/>
    <d v="2024-01-26T00:00:00"/>
    <x v="8"/>
    <s v="PROD102"/>
    <s v="Sony Headphones"/>
    <x v="0"/>
    <x v="1"/>
    <n v="199"/>
    <s v="ORD12424"/>
    <x v="389"/>
    <s v="Returned"/>
    <x v="0"/>
    <x v="3"/>
    <x v="1"/>
    <s v="REV22424"/>
    <x v="328"/>
  </r>
  <r>
    <s v="CUST2366"/>
    <s v="Lauren"/>
    <s v="Davis"/>
    <x v="2"/>
    <s v="Senior"/>
    <d v="2024-04-24T00:00:00"/>
    <x v="1"/>
    <s v="PROD112"/>
    <s v="Barbie Dreamhouse"/>
    <x v="2"/>
    <x v="3"/>
    <n v="199"/>
    <s v="ORD12425"/>
    <x v="395"/>
    <s v="Pending"/>
    <x v="2"/>
    <x v="1"/>
    <x v="1"/>
    <s v="REV22425"/>
    <x v="38"/>
  </r>
  <r>
    <s v="CUST2047"/>
    <s v="Michael"/>
    <s v="Jones"/>
    <x v="1"/>
    <s v="Teenagers"/>
    <d v="2024-07-22T00:00:00"/>
    <x v="3"/>
    <s v="PROD103"/>
    <s v="Levi's Jeans"/>
    <x v="1"/>
    <x v="1"/>
    <n v="59"/>
    <s v="ORD12426"/>
    <x v="176"/>
    <s v="Delivered"/>
    <x v="1"/>
    <x v="0"/>
    <x v="3"/>
    <s v="REV22426"/>
    <x v="387"/>
  </r>
  <r>
    <s v="CUST1085"/>
    <s v="Joseph"/>
    <s v="Jensen"/>
    <x v="2"/>
    <s v="Teenagers"/>
    <d v="2022-08-23T00:00:00"/>
    <x v="8"/>
    <s v="PROD104"/>
    <s v="Nike Air Max"/>
    <x v="1"/>
    <x v="4"/>
    <n v="120"/>
    <s v="ORD12427"/>
    <x v="11"/>
    <s v="Pending"/>
    <x v="2"/>
    <x v="2"/>
    <x v="1"/>
    <s v="REV22427"/>
    <x v="652"/>
  </r>
  <r>
    <s v="CUST4013"/>
    <s v="Joshua"/>
    <s v="Cameron"/>
    <x v="1"/>
    <s v="Senior"/>
    <d v="2024-02-05T00:00:00"/>
    <x v="9"/>
    <s v="PROD108"/>
    <s v="Fitbit Versa 3"/>
    <x v="0"/>
    <x v="2"/>
    <n v="229"/>
    <s v="ORD12428"/>
    <x v="259"/>
    <s v="Delivered"/>
    <x v="2"/>
    <x v="2"/>
    <x v="4"/>
    <s v="REV22428"/>
    <x v="114"/>
  </r>
  <r>
    <s v="CUST1232"/>
    <s v="Michele"/>
    <s v="Martinez"/>
    <x v="1"/>
    <s v="Teenagers"/>
    <d v="2023-09-07T00:00:00"/>
    <x v="8"/>
    <s v="PROD113"/>
    <s v="Wilson Tennis Racket"/>
    <x v="4"/>
    <x v="1"/>
    <n v="149"/>
    <s v="ORD12429"/>
    <x v="144"/>
    <s v="Shipped"/>
    <x v="2"/>
    <x v="4"/>
    <x v="1"/>
    <s v="REV22429"/>
    <x v="719"/>
  </r>
  <r>
    <s v="CUST2217"/>
    <s v="Karen"/>
    <s v="Chung"/>
    <x v="2"/>
    <s v="Teenagers"/>
    <d v="2024-06-28T00:00:00"/>
    <x v="0"/>
    <s v="PROD106"/>
    <s v="Instant Pot"/>
    <x v="3"/>
    <x v="3"/>
    <n v="99"/>
    <s v="ORD12430"/>
    <x v="7"/>
    <s v="Delivered"/>
    <x v="0"/>
    <x v="2"/>
    <x v="4"/>
    <s v="REV22430"/>
    <x v="910"/>
  </r>
  <r>
    <s v="CUST3164"/>
    <s v="Jeffrey"/>
    <s v="Spears"/>
    <x v="1"/>
    <s v="Adults"/>
    <d v="2021-10-31T00:00:00"/>
    <x v="1"/>
    <s v="PROD114"/>
    <s v="Yoga Mat"/>
    <x v="4"/>
    <x v="3"/>
    <n v="25"/>
    <s v="ORD12431"/>
    <x v="354"/>
    <s v="Shipped"/>
    <x v="2"/>
    <x v="4"/>
    <x v="3"/>
    <s v="REV22431"/>
    <x v="32"/>
  </r>
  <r>
    <s v="CUST3708"/>
    <s v="Joan"/>
    <s v="Simon"/>
    <x v="2"/>
    <s v="Adults"/>
    <d v="2024-07-28T00:00:00"/>
    <x v="2"/>
    <s v="PROD112"/>
    <s v="Barbie Dreamhouse"/>
    <x v="2"/>
    <x v="1"/>
    <n v="199"/>
    <s v="ORD12432"/>
    <x v="563"/>
    <s v="Delivered"/>
    <x v="0"/>
    <x v="3"/>
    <x v="1"/>
    <s v="REV22432"/>
    <x v="129"/>
  </r>
  <r>
    <s v="CUST1769"/>
    <s v="Jeffrey"/>
    <s v="Travis"/>
    <x v="0"/>
    <s v="Senior"/>
    <d v="2024-02-03T00:00:00"/>
    <x v="8"/>
    <s v="PROD102"/>
    <s v="Sony Headphones"/>
    <x v="0"/>
    <x v="0"/>
    <n v="199"/>
    <s v="ORD12433"/>
    <x v="249"/>
    <s v="Delivered"/>
    <x v="1"/>
    <x v="4"/>
    <x v="1"/>
    <s v="REV22433"/>
    <x v="692"/>
  </r>
  <r>
    <s v="CUST5505"/>
    <s v="Linda"/>
    <s v="Jensen"/>
    <x v="1"/>
    <s v="Teenagers"/>
    <d v="2023-07-28T00:00:00"/>
    <x v="7"/>
    <s v="PROD100"/>
    <s v="iPhone 14"/>
    <x v="0"/>
    <x v="1"/>
    <n v="999"/>
    <s v="ORD12434"/>
    <x v="939"/>
    <s v="Shipped"/>
    <x v="2"/>
    <x v="0"/>
    <x v="1"/>
    <s v="REV22434"/>
    <x v="636"/>
  </r>
  <r>
    <s v="CUST2533"/>
    <s v="Cory"/>
    <s v="Chase"/>
    <x v="1"/>
    <s v="Senior"/>
    <d v="2022-04-04T00:00:00"/>
    <x v="0"/>
    <s v="PROD103"/>
    <s v="Levi's Jeans"/>
    <x v="1"/>
    <x v="4"/>
    <n v="59"/>
    <s v="ORD12435"/>
    <x v="234"/>
    <s v="Cancelled"/>
    <x v="0"/>
    <x v="2"/>
    <x v="0"/>
    <s v="REV22435"/>
    <x v="846"/>
  </r>
  <r>
    <s v="CUST3063"/>
    <s v="Brian"/>
    <s v="Schmitt"/>
    <x v="2"/>
    <s v="Senior"/>
    <d v="2025-07-05T00:00:00"/>
    <x v="1"/>
    <s v="PROD103"/>
    <s v="Levi's Jeans"/>
    <x v="1"/>
    <x v="1"/>
    <n v="59"/>
    <s v="ORD12436"/>
    <x v="977"/>
    <s v="Returned"/>
    <x v="1"/>
    <x v="3"/>
    <x v="2"/>
    <s v="REV22436"/>
    <x v="527"/>
  </r>
  <r>
    <s v="CUST2293"/>
    <s v="Linda"/>
    <s v="Guerra"/>
    <x v="2"/>
    <s v="Senior"/>
    <d v="2023-05-03T00:00:00"/>
    <x v="8"/>
    <s v="PROD114"/>
    <s v="Yoga Mat"/>
    <x v="4"/>
    <x v="0"/>
    <n v="25"/>
    <s v="ORD12437"/>
    <x v="820"/>
    <s v="Pending"/>
    <x v="2"/>
    <x v="2"/>
    <x v="0"/>
    <s v="REV22437"/>
    <x v="390"/>
  </r>
  <r>
    <s v="CUST5408"/>
    <s v="Daniel"/>
    <s v="Lewis"/>
    <x v="1"/>
    <s v="Senior"/>
    <d v="2024-11-10T00:00:00"/>
    <x v="1"/>
    <s v="PROD106"/>
    <s v="Instant Pot"/>
    <x v="3"/>
    <x v="2"/>
    <n v="99"/>
    <s v="ORD12438"/>
    <x v="852"/>
    <s v="Pending"/>
    <x v="2"/>
    <x v="1"/>
    <x v="0"/>
    <s v="REV22438"/>
    <x v="11"/>
  </r>
  <r>
    <s v="CUST2401"/>
    <s v="Melissa"/>
    <s v="Garcia"/>
    <x v="0"/>
    <s v="Teenagers"/>
    <d v="2021-01-17T00:00:00"/>
    <x v="3"/>
    <s v="PROD106"/>
    <s v="Instant Pot"/>
    <x v="3"/>
    <x v="1"/>
    <n v="99"/>
    <s v="ORD12439"/>
    <x v="978"/>
    <s v="Shipped"/>
    <x v="0"/>
    <x v="2"/>
    <x v="1"/>
    <s v="REV22439"/>
    <x v="600"/>
  </r>
  <r>
    <s v="CUST4507"/>
    <s v="John"/>
    <s v="Long"/>
    <x v="0"/>
    <s v="Adults"/>
    <d v="2023-07-17T00:00:00"/>
    <x v="4"/>
    <s v="PROD109"/>
    <s v="Kindle Paperwhite"/>
    <x v="5"/>
    <x v="3"/>
    <n v="129"/>
    <s v="ORD12440"/>
    <x v="311"/>
    <s v="Cancelled"/>
    <x v="1"/>
    <x v="1"/>
    <x v="2"/>
    <s v="REV22440"/>
    <x v="982"/>
  </r>
  <r>
    <s v="CUST3909"/>
    <s v="Brett"/>
    <s v="Martin"/>
    <x v="0"/>
    <s v="Teenagers"/>
    <d v="2023-01-19T00:00:00"/>
    <x v="8"/>
    <s v="PROD107"/>
    <s v="Dyson Vacuum"/>
    <x v="3"/>
    <x v="1"/>
    <n v="399"/>
    <s v="ORD12441"/>
    <x v="708"/>
    <s v="Cancelled"/>
    <x v="2"/>
    <x v="1"/>
    <x v="4"/>
    <s v="REV22441"/>
    <x v="670"/>
  </r>
  <r>
    <s v="CUST5873"/>
    <s v="Stephanie"/>
    <s v="Mcclure"/>
    <x v="1"/>
    <s v="Adults"/>
    <d v="2022-04-01T00:00:00"/>
    <x v="3"/>
    <s v="PROD107"/>
    <s v="Dyson Vacuum"/>
    <x v="3"/>
    <x v="3"/>
    <n v="399"/>
    <s v="ORD12442"/>
    <x v="979"/>
    <s v="Returned"/>
    <x v="0"/>
    <x v="3"/>
    <x v="4"/>
    <s v="REV22442"/>
    <x v="107"/>
  </r>
  <r>
    <s v="CUST1180"/>
    <s v="Olivia"/>
    <s v="Johnson"/>
    <x v="0"/>
    <s v="Adults"/>
    <d v="2021-04-14T00:00:00"/>
    <x v="9"/>
    <s v="PROD103"/>
    <s v="Levi's Jeans"/>
    <x v="1"/>
    <x v="3"/>
    <n v="59"/>
    <s v="ORD12443"/>
    <x v="980"/>
    <s v="Delivered"/>
    <x v="2"/>
    <x v="0"/>
    <x v="4"/>
    <s v="REV22443"/>
    <x v="362"/>
  </r>
  <r>
    <s v="CUST5097"/>
    <s v="Michael"/>
    <s v="Lowe"/>
    <x v="1"/>
    <s v="Teenagers"/>
    <d v="2020-09-30T00:00:00"/>
    <x v="3"/>
    <s v="PROD114"/>
    <s v="Yoga Mat"/>
    <x v="4"/>
    <x v="0"/>
    <n v="25"/>
    <s v="ORD12444"/>
    <x v="425"/>
    <s v="Pending"/>
    <x v="2"/>
    <x v="4"/>
    <x v="4"/>
    <s v="REV22444"/>
    <x v="287"/>
  </r>
  <r>
    <s v="CUST3330"/>
    <s v="Benjamin"/>
    <s v="Robinson"/>
    <x v="2"/>
    <s v="Adults"/>
    <d v="2025-08-12T00:00:00"/>
    <x v="4"/>
    <s v="PROD109"/>
    <s v="Kindle Paperwhite"/>
    <x v="5"/>
    <x v="3"/>
    <n v="129"/>
    <s v="ORD12445"/>
    <x v="331"/>
    <s v="Returned"/>
    <x v="1"/>
    <x v="2"/>
    <x v="3"/>
    <s v="REV22445"/>
    <x v="861"/>
  </r>
  <r>
    <s v="CUST2269"/>
    <s v="Calvin"/>
    <s v="Reed"/>
    <x v="1"/>
    <s v="Adults"/>
    <d v="2022-12-17T00:00:00"/>
    <x v="7"/>
    <s v="PROD114"/>
    <s v="Yoga Mat"/>
    <x v="4"/>
    <x v="1"/>
    <n v="25"/>
    <s v="ORD12446"/>
    <x v="468"/>
    <s v="Cancelled"/>
    <x v="0"/>
    <x v="0"/>
    <x v="2"/>
    <s v="REV22446"/>
    <x v="864"/>
  </r>
  <r>
    <s v="CUST2176"/>
    <s v="Brandy"/>
    <s v="Martin"/>
    <x v="0"/>
    <s v="Teenagers"/>
    <d v="2021-04-01T00:00:00"/>
    <x v="8"/>
    <s v="PROD112"/>
    <s v="Barbie Dreamhouse"/>
    <x v="2"/>
    <x v="0"/>
    <n v="199"/>
    <s v="ORD12447"/>
    <x v="537"/>
    <s v="Cancelled"/>
    <x v="0"/>
    <x v="3"/>
    <x v="3"/>
    <s v="REV22447"/>
    <x v="983"/>
  </r>
  <r>
    <s v="CUST4765"/>
    <s v="Darryl"/>
    <s v="Ward"/>
    <x v="0"/>
    <s v="Adults"/>
    <d v="2023-07-02T00:00:00"/>
    <x v="3"/>
    <s v="PROD100"/>
    <s v="iPhone 14"/>
    <x v="0"/>
    <x v="1"/>
    <n v="999"/>
    <s v="ORD12448"/>
    <x v="394"/>
    <s v="Cancelled"/>
    <x v="2"/>
    <x v="4"/>
    <x v="1"/>
    <s v="REV22448"/>
    <x v="367"/>
  </r>
  <r>
    <s v="CUST4083"/>
    <s v="Jason"/>
    <s v="Miller"/>
    <x v="1"/>
    <s v="Adults"/>
    <d v="2023-04-25T00:00:00"/>
    <x v="9"/>
    <s v="PROD114"/>
    <s v="Yoga Mat"/>
    <x v="4"/>
    <x v="2"/>
    <n v="25"/>
    <s v="ORD12449"/>
    <x v="223"/>
    <s v="Returned"/>
    <x v="1"/>
    <x v="0"/>
    <x v="0"/>
    <s v="REV22449"/>
    <x v="748"/>
  </r>
  <r>
    <s v="CUST4793"/>
    <s v="Bradley"/>
    <s v="Lynch"/>
    <x v="1"/>
    <s v="Senior"/>
    <d v="2024-10-05T00:00:00"/>
    <x v="4"/>
    <s v="PROD114"/>
    <s v="Yoga Mat"/>
    <x v="4"/>
    <x v="4"/>
    <n v="25"/>
    <s v="ORD12450"/>
    <x v="536"/>
    <s v="Pending"/>
    <x v="0"/>
    <x v="2"/>
    <x v="2"/>
    <s v="REV22450"/>
    <x v="306"/>
  </r>
  <r>
    <s v="CUST3233"/>
    <s v="Tamara"/>
    <s v="Weeks"/>
    <x v="2"/>
    <s v="Teenagers"/>
    <d v="2025-05-26T00:00:00"/>
    <x v="2"/>
    <s v="PROD112"/>
    <s v="Barbie Dreamhouse"/>
    <x v="2"/>
    <x v="0"/>
    <n v="199"/>
    <s v="ORD12451"/>
    <x v="604"/>
    <s v="Cancelled"/>
    <x v="2"/>
    <x v="0"/>
    <x v="0"/>
    <s v="REV22451"/>
    <x v="637"/>
  </r>
  <r>
    <s v="CUST2231"/>
    <s v="Katie"/>
    <s v="Waters"/>
    <x v="2"/>
    <s v="Adults"/>
    <d v="2024-01-16T00:00:00"/>
    <x v="7"/>
    <s v="PROD108"/>
    <s v="Fitbit Versa 3"/>
    <x v="0"/>
    <x v="0"/>
    <n v="229"/>
    <s v="ORD12452"/>
    <x v="43"/>
    <s v="Pending"/>
    <x v="0"/>
    <x v="1"/>
    <x v="4"/>
    <s v="REV22452"/>
    <x v="180"/>
  </r>
  <r>
    <s v="CUST2766"/>
    <s v="Joshua"/>
    <s v="Ellis"/>
    <x v="2"/>
    <s v="Teenagers"/>
    <d v="2021-05-09T00:00:00"/>
    <x v="1"/>
    <s v="PROD108"/>
    <s v="Fitbit Versa 3"/>
    <x v="0"/>
    <x v="2"/>
    <n v="229"/>
    <s v="ORD12453"/>
    <x v="499"/>
    <s v="Returned"/>
    <x v="0"/>
    <x v="0"/>
    <x v="4"/>
    <s v="REV22453"/>
    <x v="121"/>
  </r>
  <r>
    <s v="CUST4834"/>
    <s v="Morgan"/>
    <s v="Carpenter"/>
    <x v="1"/>
    <s v="Senior"/>
    <d v="2020-09-16T00:00:00"/>
    <x v="0"/>
    <s v="PROD114"/>
    <s v="Yoga Mat"/>
    <x v="4"/>
    <x v="0"/>
    <n v="25"/>
    <s v="ORD12454"/>
    <x v="889"/>
    <s v="Pending"/>
    <x v="0"/>
    <x v="1"/>
    <x v="1"/>
    <s v="REV22454"/>
    <x v="52"/>
  </r>
  <r>
    <s v="CUST2065"/>
    <s v="Kirk"/>
    <s v="Vargas"/>
    <x v="0"/>
    <s v="Adults"/>
    <d v="2022-12-30T00:00:00"/>
    <x v="1"/>
    <s v="PROD108"/>
    <s v="Fitbit Versa 3"/>
    <x v="0"/>
    <x v="0"/>
    <n v="229"/>
    <s v="ORD12455"/>
    <x v="923"/>
    <s v="Pending"/>
    <x v="1"/>
    <x v="0"/>
    <x v="2"/>
    <s v="REV22455"/>
    <x v="984"/>
  </r>
  <r>
    <s v="CUST2073"/>
    <s v="Matthew"/>
    <s v="Bowman"/>
    <x v="2"/>
    <s v="Senior"/>
    <d v="2023-07-17T00:00:00"/>
    <x v="7"/>
    <s v="PROD107"/>
    <s v="Dyson Vacuum"/>
    <x v="3"/>
    <x v="3"/>
    <n v="399"/>
    <s v="ORD12456"/>
    <x v="353"/>
    <s v="Delivered"/>
    <x v="2"/>
    <x v="2"/>
    <x v="3"/>
    <s v="REV22456"/>
    <x v="985"/>
  </r>
  <r>
    <s v="CUST3288"/>
    <s v="Julie"/>
    <s v="West"/>
    <x v="1"/>
    <s v="Senior"/>
    <d v="2022-03-12T00:00:00"/>
    <x v="7"/>
    <s v="PROD106"/>
    <s v="Instant Pot"/>
    <x v="3"/>
    <x v="3"/>
    <n v="99"/>
    <s v="ORD12457"/>
    <x v="119"/>
    <s v="Shipped"/>
    <x v="1"/>
    <x v="0"/>
    <x v="1"/>
    <s v="REV22457"/>
    <x v="89"/>
  </r>
  <r>
    <s v="CUST5612"/>
    <s v="Gary"/>
    <s v="Maldonado"/>
    <x v="1"/>
    <s v="Adults"/>
    <d v="2022-09-02T00:00:00"/>
    <x v="9"/>
    <s v="PROD101"/>
    <s v="Samsung Galaxy S23"/>
    <x v="0"/>
    <x v="1"/>
    <n v="899"/>
    <s v="ORD12458"/>
    <x v="943"/>
    <s v="Cancelled"/>
    <x v="2"/>
    <x v="4"/>
    <x v="0"/>
    <s v="REV22458"/>
    <x v="965"/>
  </r>
  <r>
    <s v="CUST5050"/>
    <s v="Amanda"/>
    <s v="Mcclain"/>
    <x v="1"/>
    <s v="Senior"/>
    <d v="2024-07-08T00:00:00"/>
    <x v="4"/>
    <s v="PROD110"/>
    <s v="Harry Potter Box Set"/>
    <x v="5"/>
    <x v="2"/>
    <n v="80"/>
    <s v="ORD12459"/>
    <x v="596"/>
    <s v="Delivered"/>
    <x v="0"/>
    <x v="2"/>
    <x v="4"/>
    <s v="REV22459"/>
    <x v="784"/>
  </r>
  <r>
    <s v="CUST5880"/>
    <s v="Shelby"/>
    <s v="Nunez"/>
    <x v="0"/>
    <s v="Senior"/>
    <d v="2025-05-23T00:00:00"/>
    <x v="1"/>
    <s v="PROD105"/>
    <s v="Adidas Running Shoes"/>
    <x v="1"/>
    <x v="0"/>
    <n v="110"/>
    <s v="ORD12460"/>
    <x v="375"/>
    <s v="Pending"/>
    <x v="0"/>
    <x v="2"/>
    <x v="1"/>
    <s v="REV22460"/>
    <x v="560"/>
  </r>
  <r>
    <s v="CUST4525"/>
    <s v="Manuel"/>
    <s v="Jennings"/>
    <x v="1"/>
    <s v="Adults"/>
    <d v="2020-10-04T00:00:00"/>
    <x v="7"/>
    <s v="PROD109"/>
    <s v="Kindle Paperwhite"/>
    <x v="5"/>
    <x v="4"/>
    <n v="129"/>
    <s v="ORD12461"/>
    <x v="981"/>
    <s v="Cancelled"/>
    <x v="0"/>
    <x v="3"/>
    <x v="2"/>
    <s v="REV22461"/>
    <x v="933"/>
  </r>
  <r>
    <s v="CUST4053"/>
    <s v="Tina"/>
    <s v="Reyes"/>
    <x v="1"/>
    <s v="Senior"/>
    <d v="2022-09-17T00:00:00"/>
    <x v="0"/>
    <s v="PROD100"/>
    <s v="iPhone 14"/>
    <x v="0"/>
    <x v="3"/>
    <n v="999"/>
    <s v="ORD12462"/>
    <x v="309"/>
    <s v="Pending"/>
    <x v="1"/>
    <x v="4"/>
    <x v="1"/>
    <s v="REV22462"/>
    <x v="986"/>
  </r>
  <r>
    <s v="CUST5298"/>
    <s v="Matthew"/>
    <s v="Galvan"/>
    <x v="1"/>
    <s v="Senior"/>
    <d v="2022-01-03T00:00:00"/>
    <x v="6"/>
    <s v="PROD106"/>
    <s v="Instant Pot"/>
    <x v="3"/>
    <x v="2"/>
    <n v="99"/>
    <s v="ORD12463"/>
    <x v="479"/>
    <s v="Returned"/>
    <x v="2"/>
    <x v="0"/>
    <x v="0"/>
    <s v="REV22463"/>
    <x v="412"/>
  </r>
  <r>
    <s v="CUST4225"/>
    <s v="Mary"/>
    <s v="Klein"/>
    <x v="1"/>
    <s v="Teenagers"/>
    <d v="2023-07-01T00:00:00"/>
    <x v="1"/>
    <s v="PROD111"/>
    <s v="Lego Star Wars Set"/>
    <x v="2"/>
    <x v="3"/>
    <n v="59"/>
    <s v="ORD12464"/>
    <x v="485"/>
    <s v="Shipped"/>
    <x v="1"/>
    <x v="2"/>
    <x v="4"/>
    <s v="REV22464"/>
    <x v="259"/>
  </r>
  <r>
    <s v="CUST1701"/>
    <s v="Krista"/>
    <s v="Howard"/>
    <x v="0"/>
    <s v="Senior"/>
    <d v="2021-03-29T00:00:00"/>
    <x v="3"/>
    <s v="PROD107"/>
    <s v="Dyson Vacuum"/>
    <x v="3"/>
    <x v="2"/>
    <n v="399"/>
    <s v="ORD12465"/>
    <x v="726"/>
    <s v="Shipped"/>
    <x v="1"/>
    <x v="4"/>
    <x v="0"/>
    <s v="REV22465"/>
    <x v="250"/>
  </r>
  <r>
    <s v="CUST2684"/>
    <s v="Margaret"/>
    <s v="Phillips"/>
    <x v="0"/>
    <s v="Senior"/>
    <d v="2024-02-25T00:00:00"/>
    <x v="3"/>
    <s v="PROD110"/>
    <s v="Harry Potter Box Set"/>
    <x v="5"/>
    <x v="1"/>
    <n v="80"/>
    <s v="ORD12466"/>
    <x v="954"/>
    <s v="Cancelled"/>
    <x v="1"/>
    <x v="4"/>
    <x v="2"/>
    <s v="REV22466"/>
    <x v="263"/>
  </r>
  <r>
    <s v="CUST3887"/>
    <s v="Richard"/>
    <s v="Johnson"/>
    <x v="0"/>
    <s v="Senior"/>
    <d v="2022-11-22T00:00:00"/>
    <x v="3"/>
    <s v="PROD103"/>
    <s v="Levi's Jeans"/>
    <x v="1"/>
    <x v="4"/>
    <n v="59"/>
    <s v="ORD12467"/>
    <x v="129"/>
    <s v="Delivered"/>
    <x v="1"/>
    <x v="2"/>
    <x v="3"/>
    <s v="REV22467"/>
    <x v="805"/>
  </r>
  <r>
    <s v="CUST5342"/>
    <s v="Roberto"/>
    <s v="Morgan"/>
    <x v="0"/>
    <s v="Teenagers"/>
    <d v="2022-03-31T00:00:00"/>
    <x v="5"/>
    <s v="PROD103"/>
    <s v="Levi's Jeans"/>
    <x v="1"/>
    <x v="0"/>
    <n v="59"/>
    <s v="ORD12468"/>
    <x v="790"/>
    <s v="Delivered"/>
    <x v="2"/>
    <x v="2"/>
    <x v="2"/>
    <s v="REV22468"/>
    <x v="6"/>
  </r>
  <r>
    <s v="CUST4493"/>
    <s v="Timothy"/>
    <s v="Arellano"/>
    <x v="2"/>
    <s v="Teenagers"/>
    <d v="2022-06-30T00:00:00"/>
    <x v="1"/>
    <s v="PROD112"/>
    <s v="Barbie Dreamhouse"/>
    <x v="2"/>
    <x v="2"/>
    <n v="199"/>
    <s v="ORD12469"/>
    <x v="982"/>
    <s v="Returned"/>
    <x v="0"/>
    <x v="4"/>
    <x v="4"/>
    <s v="REV22469"/>
    <x v="480"/>
  </r>
  <r>
    <s v="CUST2699"/>
    <s v="Michael"/>
    <s v="Rivera"/>
    <x v="1"/>
    <s v="Adults"/>
    <d v="2025-02-07T00:00:00"/>
    <x v="2"/>
    <s v="PROD110"/>
    <s v="Harry Potter Box Set"/>
    <x v="5"/>
    <x v="4"/>
    <n v="80"/>
    <s v="ORD12470"/>
    <x v="378"/>
    <s v="Returned"/>
    <x v="0"/>
    <x v="1"/>
    <x v="4"/>
    <s v="REV22470"/>
    <x v="359"/>
  </r>
  <r>
    <s v="CUST3350"/>
    <s v="Sara"/>
    <s v="Perry"/>
    <x v="2"/>
    <s v="Teenagers"/>
    <d v="2023-08-03T00:00:00"/>
    <x v="0"/>
    <s v="PROD103"/>
    <s v="Levi's Jeans"/>
    <x v="1"/>
    <x v="1"/>
    <n v="59"/>
    <s v="ORD12471"/>
    <x v="116"/>
    <s v="Pending"/>
    <x v="1"/>
    <x v="2"/>
    <x v="2"/>
    <s v="REV22471"/>
    <x v="715"/>
  </r>
  <r>
    <s v="CUST4922"/>
    <s v="Christopher"/>
    <s v="Olson"/>
    <x v="0"/>
    <s v="Teenagers"/>
    <d v="2021-09-03T00:00:00"/>
    <x v="0"/>
    <s v="PROD100"/>
    <s v="iPhone 14"/>
    <x v="0"/>
    <x v="1"/>
    <n v="999"/>
    <s v="ORD12472"/>
    <x v="9"/>
    <s v="Delivered"/>
    <x v="1"/>
    <x v="3"/>
    <x v="2"/>
    <s v="REV22472"/>
    <x v="904"/>
  </r>
  <r>
    <s v="CUST2804"/>
    <s v="Steven"/>
    <s v="Graves"/>
    <x v="1"/>
    <s v="Adults"/>
    <d v="2024-11-27T00:00:00"/>
    <x v="5"/>
    <s v="PROD100"/>
    <s v="iPhone 14"/>
    <x v="0"/>
    <x v="4"/>
    <n v="999"/>
    <s v="ORD12473"/>
    <x v="670"/>
    <s v="Cancelled"/>
    <x v="2"/>
    <x v="3"/>
    <x v="1"/>
    <s v="REV22473"/>
    <x v="167"/>
  </r>
  <r>
    <s v="CUST2477"/>
    <s v="Joshua"/>
    <s v="Combs"/>
    <x v="2"/>
    <s v="Teenagers"/>
    <d v="2025-01-11T00:00:00"/>
    <x v="6"/>
    <s v="PROD113"/>
    <s v="Wilson Tennis Racket"/>
    <x v="4"/>
    <x v="0"/>
    <n v="149"/>
    <s v="ORD12474"/>
    <x v="960"/>
    <s v="Shipped"/>
    <x v="0"/>
    <x v="1"/>
    <x v="0"/>
    <s v="REV22474"/>
    <x v="597"/>
  </r>
  <r>
    <s v="CUST5267"/>
    <s v="Linda"/>
    <s v="Nunez"/>
    <x v="2"/>
    <s v="Teenagers"/>
    <d v="2025-02-01T00:00:00"/>
    <x v="9"/>
    <s v="PROD105"/>
    <s v="Adidas Running Shoes"/>
    <x v="1"/>
    <x v="0"/>
    <n v="110"/>
    <s v="ORD12475"/>
    <x v="983"/>
    <s v="Shipped"/>
    <x v="0"/>
    <x v="2"/>
    <x v="1"/>
    <s v="REV22475"/>
    <x v="987"/>
  </r>
  <r>
    <s v="CUST4245"/>
    <s v="Michael"/>
    <s v="Evans"/>
    <x v="1"/>
    <s v="Teenagers"/>
    <d v="2025-02-11T00:00:00"/>
    <x v="0"/>
    <s v="PROD113"/>
    <s v="Wilson Tennis Racket"/>
    <x v="4"/>
    <x v="3"/>
    <n v="149"/>
    <s v="ORD12476"/>
    <x v="984"/>
    <s v="Returned"/>
    <x v="1"/>
    <x v="4"/>
    <x v="0"/>
    <s v="REV22476"/>
    <x v="733"/>
  </r>
  <r>
    <s v="CUST2981"/>
    <s v="Jason"/>
    <s v="Hoover"/>
    <x v="0"/>
    <s v="Teenagers"/>
    <d v="2024-05-07T00:00:00"/>
    <x v="4"/>
    <s v="PROD111"/>
    <s v="Lego Star Wars Set"/>
    <x v="2"/>
    <x v="4"/>
    <n v="59"/>
    <s v="ORD12477"/>
    <x v="985"/>
    <s v="Delivered"/>
    <x v="2"/>
    <x v="1"/>
    <x v="0"/>
    <s v="REV22477"/>
    <x v="178"/>
  </r>
  <r>
    <s v="CUST4573"/>
    <s v="Kathryn"/>
    <s v="Cole"/>
    <x v="2"/>
    <s v="Teenagers"/>
    <d v="2022-04-22T00:00:00"/>
    <x v="3"/>
    <s v="PROD112"/>
    <s v="Barbie Dreamhouse"/>
    <x v="2"/>
    <x v="1"/>
    <n v="199"/>
    <s v="ORD12478"/>
    <x v="762"/>
    <s v="Returned"/>
    <x v="2"/>
    <x v="0"/>
    <x v="3"/>
    <s v="REV22478"/>
    <x v="612"/>
  </r>
  <r>
    <s v="CUST5902"/>
    <s v="Nancy"/>
    <s v="Prince"/>
    <x v="0"/>
    <s v="Senior"/>
    <d v="2023-05-06T00:00:00"/>
    <x v="4"/>
    <s v="PROD105"/>
    <s v="Adidas Running Shoes"/>
    <x v="1"/>
    <x v="0"/>
    <n v="110"/>
    <s v="ORD12479"/>
    <x v="173"/>
    <s v="Cancelled"/>
    <x v="2"/>
    <x v="1"/>
    <x v="1"/>
    <s v="REV22479"/>
    <x v="890"/>
  </r>
  <r>
    <s v="CUST4903"/>
    <s v="Tracy"/>
    <s v="Walter"/>
    <x v="0"/>
    <s v="Senior"/>
    <d v="2023-09-30T00:00:00"/>
    <x v="7"/>
    <s v="PROD113"/>
    <s v="Wilson Tennis Racket"/>
    <x v="4"/>
    <x v="3"/>
    <n v="149"/>
    <s v="ORD12480"/>
    <x v="823"/>
    <s v="Cancelled"/>
    <x v="1"/>
    <x v="4"/>
    <x v="4"/>
    <s v="REV22480"/>
    <x v="864"/>
  </r>
  <r>
    <s v="CUST2417"/>
    <s v="Jack"/>
    <s v="Cox"/>
    <x v="0"/>
    <s v="Teenagers"/>
    <d v="2023-02-13T00:00:00"/>
    <x v="7"/>
    <s v="PROD114"/>
    <s v="Yoga Mat"/>
    <x v="4"/>
    <x v="4"/>
    <n v="25"/>
    <s v="ORD12481"/>
    <x v="319"/>
    <s v="Shipped"/>
    <x v="0"/>
    <x v="2"/>
    <x v="4"/>
    <s v="REV22481"/>
    <x v="528"/>
  </r>
  <r>
    <s v="CUST5048"/>
    <s v="Cynthia"/>
    <s v="Clark"/>
    <x v="2"/>
    <s v="Adults"/>
    <d v="2024-11-16T00:00:00"/>
    <x v="8"/>
    <s v="PROD110"/>
    <s v="Harry Potter Box Set"/>
    <x v="5"/>
    <x v="2"/>
    <n v="80"/>
    <s v="ORD12482"/>
    <x v="268"/>
    <s v="Shipped"/>
    <x v="1"/>
    <x v="1"/>
    <x v="3"/>
    <s v="REV22482"/>
    <x v="659"/>
  </r>
  <r>
    <s v="CUST5933"/>
    <s v="James"/>
    <s v="Bautista"/>
    <x v="1"/>
    <s v="Adults"/>
    <d v="2023-10-17T00:00:00"/>
    <x v="7"/>
    <s v="PROD106"/>
    <s v="Instant Pot"/>
    <x v="3"/>
    <x v="2"/>
    <n v="99"/>
    <s v="ORD12483"/>
    <x v="160"/>
    <s v="Cancelled"/>
    <x v="2"/>
    <x v="0"/>
    <x v="0"/>
    <s v="REV22483"/>
    <x v="988"/>
  </r>
  <r>
    <s v="CUST5005"/>
    <s v="Danielle"/>
    <s v="Fletcher"/>
    <x v="0"/>
    <s v="Adults"/>
    <d v="2021-04-11T00:00:00"/>
    <x v="3"/>
    <s v="PROD104"/>
    <s v="Nike Air Max"/>
    <x v="1"/>
    <x v="2"/>
    <n v="120"/>
    <s v="ORD12484"/>
    <x v="242"/>
    <s v="Returned"/>
    <x v="2"/>
    <x v="4"/>
    <x v="0"/>
    <s v="REV22484"/>
    <x v="989"/>
  </r>
  <r>
    <s v="CUST5234"/>
    <s v="Kayla"/>
    <s v="Bridges"/>
    <x v="0"/>
    <s v="Adults"/>
    <d v="2024-12-16T00:00:00"/>
    <x v="0"/>
    <s v="PROD105"/>
    <s v="Adidas Running Shoes"/>
    <x v="1"/>
    <x v="1"/>
    <n v="110"/>
    <s v="ORD12485"/>
    <x v="187"/>
    <s v="Cancelled"/>
    <x v="0"/>
    <x v="2"/>
    <x v="1"/>
    <s v="REV22485"/>
    <x v="543"/>
  </r>
  <r>
    <s v="CUST3863"/>
    <s v="Jason"/>
    <s v="Smith"/>
    <x v="1"/>
    <s v="Teenagers"/>
    <d v="2025-03-07T00:00:00"/>
    <x v="1"/>
    <s v="PROD109"/>
    <s v="Kindle Paperwhite"/>
    <x v="5"/>
    <x v="3"/>
    <n v="129"/>
    <s v="ORD12486"/>
    <x v="670"/>
    <s v="Returned"/>
    <x v="2"/>
    <x v="1"/>
    <x v="3"/>
    <s v="REV22486"/>
    <x v="990"/>
  </r>
  <r>
    <s v="CUST3756"/>
    <s v="David"/>
    <s v="Mayer"/>
    <x v="2"/>
    <s v="Teenagers"/>
    <d v="2022-07-15T00:00:00"/>
    <x v="8"/>
    <s v="PROD108"/>
    <s v="Fitbit Versa 3"/>
    <x v="0"/>
    <x v="0"/>
    <n v="229"/>
    <s v="ORD12487"/>
    <x v="529"/>
    <s v="Shipped"/>
    <x v="0"/>
    <x v="1"/>
    <x v="4"/>
    <s v="REV22487"/>
    <x v="768"/>
  </r>
  <r>
    <s v="CUST2064"/>
    <s v="Tracy"/>
    <s v="Bradford"/>
    <x v="0"/>
    <s v="Senior"/>
    <d v="2024-06-20T00:00:00"/>
    <x v="2"/>
    <s v="PROD104"/>
    <s v="Nike Air Max"/>
    <x v="1"/>
    <x v="2"/>
    <n v="120"/>
    <s v="ORD12488"/>
    <x v="639"/>
    <s v="Pending"/>
    <x v="0"/>
    <x v="2"/>
    <x v="4"/>
    <s v="REV22488"/>
    <x v="794"/>
  </r>
  <r>
    <s v="CUST4539"/>
    <s v="Regina"/>
    <s v="Foster"/>
    <x v="1"/>
    <s v="Adults"/>
    <d v="2022-08-26T00:00:00"/>
    <x v="7"/>
    <s v="PROD107"/>
    <s v="Dyson Vacuum"/>
    <x v="3"/>
    <x v="2"/>
    <n v="399"/>
    <s v="ORD12489"/>
    <x v="340"/>
    <s v="Shipped"/>
    <x v="2"/>
    <x v="2"/>
    <x v="2"/>
    <s v="REV22489"/>
    <x v="939"/>
  </r>
  <r>
    <s v="CUST2406"/>
    <s v="Carol"/>
    <s v="Johnson"/>
    <x v="2"/>
    <s v="Senior"/>
    <d v="2024-04-27T00:00:00"/>
    <x v="3"/>
    <s v="PROD114"/>
    <s v="Yoga Mat"/>
    <x v="4"/>
    <x v="2"/>
    <n v="25"/>
    <s v="ORD12490"/>
    <x v="572"/>
    <s v="Delivered"/>
    <x v="1"/>
    <x v="1"/>
    <x v="2"/>
    <s v="REV22490"/>
    <x v="445"/>
  </r>
  <r>
    <s v="CUST3780"/>
    <s v="Hector"/>
    <s v="Bishop"/>
    <x v="1"/>
    <s v="Teenagers"/>
    <d v="2025-06-22T00:00:00"/>
    <x v="9"/>
    <s v="PROD113"/>
    <s v="Wilson Tennis Racket"/>
    <x v="4"/>
    <x v="0"/>
    <n v="149"/>
    <s v="ORD12491"/>
    <x v="602"/>
    <s v="Cancelled"/>
    <x v="1"/>
    <x v="1"/>
    <x v="1"/>
    <s v="REV22491"/>
    <x v="705"/>
  </r>
  <r>
    <s v="CUST4789"/>
    <s v="Douglas"/>
    <s v="Davis"/>
    <x v="1"/>
    <s v="Teenagers"/>
    <d v="2025-04-23T00:00:00"/>
    <x v="8"/>
    <s v="PROD114"/>
    <s v="Yoga Mat"/>
    <x v="4"/>
    <x v="2"/>
    <n v="25"/>
    <s v="ORD12492"/>
    <x v="714"/>
    <s v="Shipped"/>
    <x v="2"/>
    <x v="2"/>
    <x v="1"/>
    <s v="REV22492"/>
    <x v="991"/>
  </r>
  <r>
    <s v="CUST1199"/>
    <s v="Rachael"/>
    <s v="Rodriguez"/>
    <x v="0"/>
    <s v="Teenagers"/>
    <d v="2024-11-26T00:00:00"/>
    <x v="6"/>
    <s v="PROD110"/>
    <s v="Harry Potter Box Set"/>
    <x v="5"/>
    <x v="3"/>
    <n v="80"/>
    <s v="ORD12493"/>
    <x v="986"/>
    <s v="Delivered"/>
    <x v="2"/>
    <x v="2"/>
    <x v="3"/>
    <s v="REV22493"/>
    <x v="246"/>
  </r>
  <r>
    <s v="CUST1401"/>
    <s v="Emily"/>
    <s v="Wilson"/>
    <x v="0"/>
    <s v="Adults"/>
    <d v="2023-10-19T00:00:00"/>
    <x v="7"/>
    <s v="PROD110"/>
    <s v="Harry Potter Box Set"/>
    <x v="5"/>
    <x v="2"/>
    <n v="80"/>
    <s v="ORD12494"/>
    <x v="965"/>
    <s v="Returned"/>
    <x v="0"/>
    <x v="0"/>
    <x v="1"/>
    <s v="REV22494"/>
    <x v="716"/>
  </r>
  <r>
    <s v="CUST2909"/>
    <s v="Shannon"/>
    <s v="Maxwell"/>
    <x v="2"/>
    <s v="Adults"/>
    <d v="2021-08-07T00:00:00"/>
    <x v="9"/>
    <s v="PROD111"/>
    <s v="Lego Star Wars Set"/>
    <x v="2"/>
    <x v="1"/>
    <n v="59"/>
    <s v="ORD12495"/>
    <x v="136"/>
    <s v="Returned"/>
    <x v="1"/>
    <x v="3"/>
    <x v="3"/>
    <s v="REV22495"/>
    <x v="466"/>
  </r>
  <r>
    <s v="CUST2588"/>
    <s v="Jay"/>
    <s v="Mack"/>
    <x v="2"/>
    <s v="Adults"/>
    <d v="2025-05-23T00:00:00"/>
    <x v="3"/>
    <s v="PROD114"/>
    <s v="Yoga Mat"/>
    <x v="4"/>
    <x v="1"/>
    <n v="25"/>
    <s v="ORD12496"/>
    <x v="873"/>
    <s v="Cancelled"/>
    <x v="2"/>
    <x v="0"/>
    <x v="0"/>
    <s v="REV22496"/>
    <x v="5"/>
  </r>
  <r>
    <s v="CUST3383"/>
    <s v="Heidi"/>
    <s v="Castro"/>
    <x v="2"/>
    <s v="Senior"/>
    <d v="2022-07-19T00:00:00"/>
    <x v="9"/>
    <s v="PROD110"/>
    <s v="Harry Potter Box Set"/>
    <x v="5"/>
    <x v="4"/>
    <n v="80"/>
    <s v="ORD12497"/>
    <x v="400"/>
    <s v="Pending"/>
    <x v="2"/>
    <x v="4"/>
    <x v="1"/>
    <s v="REV22497"/>
    <x v="42"/>
  </r>
  <r>
    <s v="CUST2485"/>
    <s v="Meredith"/>
    <s v="Randolph"/>
    <x v="2"/>
    <s v="Adults"/>
    <d v="2024-03-28T00:00:00"/>
    <x v="2"/>
    <s v="PROD104"/>
    <s v="Nike Air Max"/>
    <x v="1"/>
    <x v="1"/>
    <n v="120"/>
    <s v="ORD12498"/>
    <x v="987"/>
    <s v="Delivered"/>
    <x v="2"/>
    <x v="1"/>
    <x v="4"/>
    <s v="REV22498"/>
    <x v="336"/>
  </r>
  <r>
    <s v="CUST2877"/>
    <s v="Sarah"/>
    <s v="Gonzalez"/>
    <x v="0"/>
    <s v="Senior"/>
    <d v="2021-07-18T00:00:00"/>
    <x v="9"/>
    <s v="PROD107"/>
    <s v="Dyson Vacuum"/>
    <x v="3"/>
    <x v="1"/>
    <n v="399"/>
    <s v="ORD12499"/>
    <x v="952"/>
    <s v="Shipped"/>
    <x v="0"/>
    <x v="0"/>
    <x v="2"/>
    <s v="REV22499"/>
    <x v="5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0D2C9D-21DC-4BBC-8128-5D82633BA71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G4:I15" firstHeaderRow="0" firstDataRow="1" firstDataCol="1" rowPageCount="1" colPageCount="1"/>
  <pivotFields count="26">
    <pivotField showAll="0"/>
    <pivotField showAll="0"/>
    <pivotField showAll="0"/>
    <pivotField showAll="0"/>
    <pivotField showAll="0"/>
    <pivotField numFmtId="14" showAll="0"/>
    <pivotField axis="axisRow" showAll="0">
      <items count="11">
        <item x="9"/>
        <item x="4"/>
        <item x="0"/>
        <item x="1"/>
        <item x="3"/>
        <item x="2"/>
        <item x="8"/>
        <item x="6"/>
        <item x="5"/>
        <item x="7"/>
        <item t="default"/>
      </items>
    </pivotField>
    <pivotField showAll="0"/>
    <pivotField showAll="0"/>
    <pivotField axis="axisPage" multipleItemSelectionAllowed="1" showAll="0">
      <items count="7">
        <item x="1"/>
        <item x="5"/>
        <item x="0"/>
        <item x="3"/>
        <item x="4"/>
        <item x="2"/>
        <item t="default"/>
      </items>
    </pivotField>
    <pivotField dataField="1" showAll="0"/>
    <pivotField dataField="1" showAll="0"/>
    <pivotField showAll="0"/>
    <pivotField numFmtId="14" showAll="0">
      <items count="989">
        <item x="345"/>
        <item x="341"/>
        <item x="593"/>
        <item x="190"/>
        <item x="18"/>
        <item x="881"/>
        <item x="757"/>
        <item x="603"/>
        <item x="248"/>
        <item x="160"/>
        <item x="760"/>
        <item x="487"/>
        <item x="231"/>
        <item x="683"/>
        <item x="819"/>
        <item x="374"/>
        <item x="588"/>
        <item x="813"/>
        <item x="643"/>
        <item x="824"/>
        <item x="558"/>
        <item x="660"/>
        <item x="101"/>
        <item x="425"/>
        <item x="766"/>
        <item x="661"/>
        <item x="385"/>
        <item x="85"/>
        <item x="171"/>
        <item x="284"/>
        <item x="751"/>
        <item x="721"/>
        <item x="879"/>
        <item x="958"/>
        <item x="184"/>
        <item x="441"/>
        <item x="69"/>
        <item x="72"/>
        <item x="455"/>
        <item x="829"/>
        <item x="382"/>
        <item x="213"/>
        <item x="615"/>
        <item x="787"/>
        <item x="266"/>
        <item x="913"/>
        <item x="214"/>
        <item x="491"/>
        <item x="338"/>
        <item x="220"/>
        <item x="555"/>
        <item x="646"/>
        <item x="964"/>
        <item x="419"/>
        <item x="290"/>
        <item x="173"/>
        <item x="790"/>
        <item x="894"/>
        <item x="910"/>
        <item x="449"/>
        <item x="715"/>
        <item x="633"/>
        <item x="677"/>
        <item x="922"/>
        <item x="64"/>
        <item x="644"/>
        <item x="531"/>
        <item x="814"/>
        <item x="551"/>
        <item x="740"/>
        <item x="442"/>
        <item x="741"/>
        <item x="467"/>
        <item x="26"/>
        <item x="276"/>
        <item x="246"/>
        <item x="166"/>
        <item x="167"/>
        <item x="300"/>
        <item x="161"/>
        <item x="522"/>
        <item x="212"/>
        <item x="540"/>
        <item x="694"/>
        <item x="543"/>
        <item x="503"/>
        <item x="8"/>
        <item x="230"/>
        <item x="953"/>
        <item x="433"/>
        <item x="623"/>
        <item x="929"/>
        <item x="22"/>
        <item x="393"/>
        <item x="296"/>
        <item x="598"/>
        <item x="726"/>
        <item x="35"/>
        <item x="853"/>
        <item x="758"/>
        <item x="923"/>
        <item x="630"/>
        <item x="703"/>
        <item x="495"/>
        <item x="384"/>
        <item x="373"/>
        <item x="880"/>
        <item x="745"/>
        <item x="754"/>
        <item x="436"/>
        <item x="470"/>
        <item x="597"/>
        <item x="17"/>
        <item x="199"/>
        <item x="975"/>
        <item x="776"/>
        <item x="908"/>
        <item x="981"/>
        <item x="600"/>
        <item x="573"/>
        <item x="380"/>
        <item x="572"/>
        <item x="688"/>
        <item x="105"/>
        <item x="675"/>
        <item x="696"/>
        <item x="647"/>
        <item x="457"/>
        <item x="348"/>
        <item x="648"/>
        <item x="146"/>
        <item x="197"/>
        <item x="706"/>
        <item x="397"/>
        <item x="732"/>
        <item x="287"/>
        <item x="944"/>
        <item x="97"/>
        <item x="797"/>
        <item x="227"/>
        <item x="462"/>
        <item x="612"/>
        <item x="870"/>
        <item x="403"/>
        <item x="239"/>
        <item x="463"/>
        <item x="143"/>
        <item x="938"/>
        <item x="412"/>
        <item x="764"/>
        <item x="78"/>
        <item x="822"/>
        <item x="548"/>
        <item x="541"/>
        <item x="36"/>
        <item x="202"/>
        <item x="493"/>
        <item x="23"/>
        <item x="481"/>
        <item x="896"/>
        <item x="590"/>
        <item x="601"/>
        <item x="183"/>
        <item x="969"/>
        <item x="682"/>
        <item x="748"/>
        <item x="902"/>
        <item x="150"/>
        <item x="723"/>
        <item x="62"/>
        <item x="863"/>
        <item x="486"/>
        <item x="139"/>
        <item x="666"/>
        <item x="205"/>
        <item x="279"/>
        <item x="295"/>
        <item x="124"/>
        <item x="755"/>
        <item x="43"/>
        <item x="113"/>
        <item x="695"/>
        <item x="267"/>
        <item x="483"/>
        <item x="180"/>
        <item x="752"/>
        <item x="589"/>
        <item x="868"/>
        <item x="79"/>
        <item x="722"/>
        <item x="508"/>
        <item x="15"/>
        <item x="305"/>
        <item x="203"/>
        <item x="107"/>
        <item x="406"/>
        <item x="456"/>
        <item x="82"/>
        <item x="783"/>
        <item x="76"/>
        <item x="840"/>
        <item x="418"/>
        <item x="955"/>
        <item x="370"/>
        <item x="5"/>
        <item x="492"/>
        <item x="147"/>
        <item x="854"/>
        <item x="392"/>
        <item x="321"/>
        <item x="728"/>
        <item x="820"/>
        <item x="422"/>
        <item x="162"/>
        <item x="119"/>
        <item x="806"/>
        <item x="629"/>
        <item x="44"/>
        <item x="206"/>
        <item x="858"/>
        <item x="260"/>
        <item x="319"/>
        <item x="535"/>
        <item x="61"/>
        <item x="684"/>
        <item x="782"/>
        <item x="289"/>
        <item x="51"/>
        <item x="32"/>
        <item x="410"/>
        <item x="57"/>
        <item x="649"/>
        <item x="159"/>
        <item x="911"/>
        <item x="960"/>
        <item x="606"/>
        <item x="970"/>
        <item x="532"/>
        <item x="137"/>
        <item x="789"/>
        <item x="900"/>
        <item x="641"/>
        <item x="798"/>
        <item x="360"/>
        <item x="219"/>
        <item x="515"/>
        <item x="269"/>
        <item x="27"/>
        <item x="828"/>
        <item x="151"/>
        <item x="719"/>
        <item x="145"/>
        <item x="920"/>
        <item x="871"/>
        <item x="501"/>
        <item x="274"/>
        <item x="330"/>
        <item x="878"/>
        <item x="724"/>
        <item x="984"/>
        <item x="423"/>
        <item x="852"/>
        <item x="314"/>
        <item x="50"/>
        <item x="172"/>
        <item x="762"/>
        <item x="811"/>
        <item x="225"/>
        <item x="367"/>
        <item x="83"/>
        <item x="608"/>
        <item x="509"/>
        <item x="941"/>
        <item x="316"/>
        <item x="596"/>
        <item x="224"/>
        <item x="256"/>
        <item x="336"/>
        <item x="897"/>
        <item x="4"/>
        <item x="144"/>
        <item x="583"/>
        <item x="439"/>
        <item x="91"/>
        <item x="569"/>
        <item x="265"/>
        <item x="94"/>
        <item x="895"/>
        <item x="201"/>
        <item x="0"/>
        <item x="249"/>
        <item x="905"/>
        <item x="60"/>
        <item x="837"/>
        <item x="270"/>
        <item x="800"/>
        <item x="529"/>
        <item x="149"/>
        <item x="115"/>
        <item x="40"/>
        <item x="599"/>
        <item x="707"/>
        <item x="232"/>
        <item x="670"/>
        <item x="70"/>
        <item x="556"/>
        <item x="614"/>
        <item x="288"/>
        <item x="613"/>
        <item x="618"/>
        <item x="884"/>
        <item x="155"/>
        <item x="586"/>
        <item x="243"/>
        <item x="136"/>
        <item x="222"/>
        <item x="170"/>
        <item x="987"/>
        <item x="794"/>
        <item x="250"/>
        <item x="671"/>
        <item x="264"/>
        <item x="720"/>
        <item x="120"/>
        <item x="271"/>
        <item x="448"/>
        <item x="152"/>
        <item x="961"/>
        <item x="681"/>
        <item x="912"/>
        <item x="785"/>
        <item x="549"/>
        <item x="983"/>
        <item x="459"/>
        <item x="52"/>
        <item x="440"/>
        <item x="882"/>
        <item x="364"/>
        <item x="777"/>
        <item x="575"/>
        <item x="937"/>
        <item x="484"/>
        <item x="89"/>
        <item x="733"/>
        <item x="901"/>
        <item x="765"/>
        <item x="169"/>
        <item x="867"/>
        <item x="631"/>
        <item x="663"/>
        <item x="344"/>
        <item x="735"/>
        <item x="779"/>
        <item x="592"/>
        <item x="311"/>
        <item x="432"/>
        <item x="934"/>
        <item x="664"/>
        <item x="657"/>
        <item x="103"/>
        <item x="817"/>
        <item x="550"/>
        <item x="81"/>
        <item x="123"/>
        <item x="784"/>
        <item x="689"/>
        <item x="656"/>
        <item x="191"/>
        <item x="520"/>
        <item x="622"/>
        <item x="304"/>
        <item x="398"/>
        <item x="163"/>
        <item x="698"/>
        <item x="579"/>
        <item x="637"/>
        <item x="525"/>
        <item x="132"/>
        <item x="352"/>
        <item x="942"/>
        <item x="948"/>
        <item x="128"/>
        <item x="570"/>
        <item x="334"/>
        <item x="616"/>
        <item x="604"/>
        <item x="507"/>
        <item x="914"/>
        <item x="685"/>
        <item x="792"/>
        <item x="565"/>
        <item x="106"/>
        <item x="781"/>
        <item x="729"/>
        <item x="47"/>
        <item x="786"/>
        <item x="607"/>
        <item x="645"/>
        <item x="805"/>
        <item x="350"/>
        <item x="504"/>
        <item x="255"/>
        <item x="254"/>
        <item x="299"/>
        <item x="13"/>
        <item x="362"/>
        <item x="743"/>
        <item x="73"/>
        <item x="387"/>
        <item x="718"/>
        <item x="259"/>
        <item x="578"/>
        <item x="30"/>
        <item x="704"/>
        <item x="275"/>
        <item x="985"/>
        <item x="247"/>
        <item x="458"/>
        <item x="966"/>
        <item x="506"/>
        <item x="716"/>
        <item x="534"/>
        <item x="444"/>
        <item x="514"/>
        <item x="41"/>
        <item x="517"/>
        <item x="772"/>
        <item x="843"/>
        <item x="372"/>
        <item x="100"/>
        <item x="844"/>
        <item x="359"/>
        <item x="807"/>
        <item x="280"/>
        <item x="28"/>
        <item x="710"/>
        <item x="175"/>
        <item x="730"/>
        <item x="92"/>
        <item x="6"/>
        <item x="701"/>
        <item x="337"/>
        <item x="466"/>
        <item x="936"/>
        <item x="357"/>
        <item x="859"/>
        <item x="498"/>
        <item x="587"/>
        <item x="90"/>
        <item x="836"/>
        <item x="465"/>
        <item x="129"/>
        <item x="310"/>
        <item x="804"/>
        <item x="278"/>
        <item x="769"/>
        <item x="621"/>
        <item x="795"/>
        <item x="954"/>
        <item x="309"/>
        <item x="883"/>
        <item x="431"/>
        <item x="251"/>
        <item x="241"/>
        <item x="847"/>
        <item x="7"/>
        <item x="731"/>
        <item x="435"/>
        <item x="479"/>
        <item x="445"/>
        <item x="933"/>
        <item x="892"/>
        <item x="56"/>
        <item x="796"/>
        <item x="654"/>
        <item x="877"/>
        <item x="653"/>
        <item x="943"/>
        <item x="889"/>
        <item x="258"/>
        <item x="476"/>
        <item x="678"/>
        <item x="469"/>
        <item x="602"/>
        <item x="545"/>
        <item x="627"/>
        <item x="956"/>
        <item x="313"/>
        <item x="342"/>
        <item x="451"/>
        <item x="320"/>
        <item x="200"/>
        <item x="297"/>
        <item x="198"/>
        <item x="775"/>
        <item x="116"/>
        <item x="485"/>
        <item x="33"/>
        <item x="738"/>
        <item x="68"/>
        <item x="371"/>
        <item x="273"/>
        <item x="891"/>
        <item x="563"/>
        <item x="561"/>
        <item x="488"/>
        <item x="582"/>
        <item x="306"/>
        <item x="347"/>
        <item x="178"/>
        <item x="193"/>
        <item x="204"/>
        <item x="379"/>
        <item x="888"/>
        <item x="816"/>
        <item x="277"/>
        <item x="665"/>
        <item x="315"/>
        <item x="974"/>
        <item x="676"/>
        <item x="480"/>
        <item x="856"/>
        <item x="833"/>
        <item x="699"/>
        <item x="928"/>
        <item x="156"/>
        <item x="690"/>
        <item x="376"/>
        <item x="216"/>
        <item x="919"/>
        <item x="927"/>
        <item x="188"/>
        <item x="461"/>
        <item x="523"/>
        <item x="331"/>
        <item x="217"/>
        <item x="65"/>
        <item x="952"/>
        <item x="395"/>
        <item x="869"/>
        <item x="560"/>
        <item x="10"/>
        <item x="349"/>
        <item x="679"/>
        <item x="375"/>
        <item x="192"/>
        <item x="38"/>
        <item x="489"/>
        <item x="916"/>
        <item x="71"/>
        <item x="95"/>
        <item x="568"/>
        <item x="236"/>
        <item x="233"/>
        <item x="396"/>
        <item x="117"/>
        <item x="946"/>
        <item x="318"/>
        <item x="177"/>
        <item x="281"/>
        <item x="709"/>
        <item x="429"/>
        <item x="12"/>
        <item x="518"/>
        <item x="617"/>
        <item x="904"/>
        <item x="494"/>
        <item x="325"/>
        <item x="25"/>
        <item x="875"/>
        <item x="211"/>
        <item x="229"/>
        <item x="947"/>
        <item x="424"/>
        <item x="421"/>
        <item x="343"/>
        <item x="564"/>
        <item x="14"/>
        <item x="511"/>
        <item x="452"/>
        <item x="20"/>
        <item x="857"/>
        <item x="973"/>
        <item x="505"/>
        <item x="697"/>
        <item x="453"/>
        <item x="835"/>
        <item x="333"/>
        <item x="530"/>
        <item x="610"/>
        <item x="130"/>
        <item x="110"/>
        <item x="562"/>
        <item x="253"/>
        <item x="126"/>
        <item x="58"/>
        <item x="815"/>
        <item x="980"/>
        <item x="753"/>
        <item x="131"/>
        <item x="135"/>
        <item x="377"/>
        <item x="839"/>
        <item x="317"/>
        <item x="778"/>
        <item x="454"/>
        <item x="861"/>
        <item x="109"/>
        <item x="93"/>
        <item x="687"/>
        <item x="340"/>
        <item x="499"/>
        <item x="428"/>
        <item x="580"/>
        <item x="659"/>
        <item x="982"/>
        <item x="557"/>
        <item x="409"/>
        <item x="864"/>
        <item x="951"/>
        <item x="312"/>
        <item x="415"/>
        <item x="893"/>
        <item x="680"/>
        <item x="702"/>
        <item x="104"/>
        <item x="625"/>
        <item x="658"/>
        <item x="426"/>
        <item x="700"/>
        <item x="825"/>
        <item x="402"/>
        <item x="66"/>
        <item x="329"/>
        <item x="322"/>
        <item x="940"/>
        <item x="640"/>
        <item x="972"/>
        <item x="849"/>
        <item x="472"/>
        <item x="2"/>
        <item x="141"/>
        <item x="547"/>
        <item x="153"/>
        <item x="438"/>
        <item x="102"/>
        <item x="591"/>
        <item x="1"/>
        <item x="218"/>
        <item x="634"/>
        <item x="945"/>
        <item x="31"/>
        <item x="801"/>
        <item x="181"/>
        <item x="226"/>
        <item x="635"/>
        <item x="293"/>
        <item x="430"/>
        <item x="194"/>
        <item x="98"/>
        <item x="632"/>
        <item x="122"/>
        <item x="674"/>
        <item x="739"/>
        <item x="282"/>
        <item x="788"/>
        <item x="609"/>
        <item x="968"/>
        <item x="164"/>
        <item x="768"/>
        <item x="921"/>
        <item x="363"/>
        <item x="262"/>
        <item x="24"/>
        <item x="736"/>
        <item x="605"/>
        <item x="866"/>
        <item x="148"/>
        <item x="662"/>
        <item x="838"/>
        <item x="899"/>
        <item x="771"/>
        <item x="210"/>
        <item x="417"/>
        <item x="125"/>
        <item x="358"/>
        <item x="388"/>
        <item x="354"/>
        <item x="447"/>
        <item x="261"/>
        <item x="620"/>
        <item x="292"/>
        <item x="693"/>
        <item x="734"/>
        <item x="187"/>
        <item x="711"/>
        <item x="885"/>
        <item x="390"/>
        <item x="918"/>
        <item x="404"/>
        <item x="747"/>
        <item x="544"/>
        <item x="626"/>
        <item x="536"/>
        <item x="566"/>
        <item x="339"/>
        <item x="581"/>
        <item x="165"/>
        <item x="351"/>
        <item x="96"/>
        <item x="263"/>
        <item x="19"/>
        <item x="770"/>
        <item x="326"/>
        <item x="537"/>
        <item x="478"/>
        <item x="405"/>
        <item x="471"/>
        <item x="851"/>
        <item x="474"/>
        <item x="834"/>
        <item x="285"/>
        <item x="108"/>
        <item x="576"/>
        <item x="389"/>
        <item x="742"/>
        <item x="979"/>
        <item x="140"/>
        <item x="63"/>
        <item x="691"/>
        <item x="323"/>
        <item x="890"/>
        <item x="399"/>
        <item x="585"/>
        <item x="477"/>
        <item x="584"/>
        <item x="963"/>
        <item x="898"/>
        <item x="524"/>
        <item x="443"/>
        <item x="686"/>
        <item x="636"/>
        <item x="808"/>
        <item x="873"/>
        <item x="138"/>
        <item x="862"/>
        <item x="533"/>
        <item x="502"/>
        <item x="642"/>
        <item x="538"/>
        <item x="965"/>
        <item x="628"/>
        <item x="400"/>
        <item x="727"/>
        <item x="906"/>
        <item x="650"/>
        <item x="298"/>
        <item x="793"/>
        <item x="361"/>
        <item x="460"/>
        <item x="846"/>
        <item x="244"/>
        <item x="930"/>
        <item x="238"/>
        <item x="327"/>
        <item x="708"/>
        <item x="750"/>
        <item x="672"/>
        <item x="179"/>
        <item x="841"/>
        <item x="378"/>
        <item x="546"/>
        <item x="356"/>
        <item x="302"/>
        <item x="46"/>
        <item x="673"/>
        <item x="427"/>
        <item x="29"/>
        <item x="767"/>
        <item x="49"/>
        <item x="208"/>
        <item x="42"/>
        <item x="413"/>
        <item x="957"/>
        <item x="411"/>
        <item x="915"/>
        <item x="154"/>
        <item x="324"/>
        <item x="209"/>
        <item x="11"/>
        <item x="291"/>
        <item x="594"/>
        <item x="977"/>
        <item x="907"/>
        <item x="237"/>
        <item x="67"/>
        <item x="294"/>
        <item x="240"/>
        <item x="821"/>
        <item x="497"/>
        <item x="142"/>
        <item x="134"/>
        <item x="705"/>
        <item x="823"/>
        <item x="552"/>
        <item x="59"/>
        <item x="186"/>
        <item x="473"/>
        <item x="611"/>
        <item x="496"/>
        <item x="54"/>
        <item x="668"/>
        <item x="37"/>
        <item x="414"/>
        <item x="355"/>
        <item x="848"/>
        <item x="746"/>
        <item x="527"/>
        <item x="434"/>
        <item x="268"/>
        <item x="554"/>
        <item x="118"/>
        <item x="407"/>
        <item x="925"/>
        <item x="886"/>
        <item x="437"/>
        <item x="45"/>
        <item x="468"/>
        <item x="168"/>
        <item x="335"/>
        <item x="401"/>
        <item x="986"/>
        <item x="80"/>
        <item x="978"/>
        <item x="876"/>
        <item x="346"/>
        <item x="386"/>
        <item x="976"/>
        <item x="638"/>
        <item x="450"/>
        <item x="112"/>
        <item x="874"/>
        <item x="513"/>
        <item x="48"/>
        <item x="619"/>
        <item x="812"/>
        <item x="366"/>
        <item x="818"/>
        <item x="283"/>
        <item x="223"/>
        <item x="307"/>
        <item x="712"/>
        <item x="967"/>
        <item x="416"/>
        <item x="962"/>
        <item x="845"/>
        <item x="185"/>
        <item x="365"/>
        <item x="196"/>
        <item x="909"/>
        <item x="803"/>
        <item x="759"/>
        <item x="242"/>
        <item x="157"/>
        <item x="842"/>
        <item x="574"/>
        <item x="133"/>
        <item x="780"/>
        <item x="500"/>
        <item x="802"/>
        <item x="542"/>
        <item x="773"/>
        <item x="127"/>
        <item x="235"/>
        <item x="519"/>
        <item x="655"/>
        <item x="595"/>
        <item x="526"/>
        <item x="369"/>
        <item x="176"/>
        <item x="195"/>
        <item x="737"/>
        <item x="158"/>
        <item x="553"/>
        <item x="931"/>
        <item x="850"/>
        <item x="490"/>
        <item x="651"/>
        <item x="761"/>
        <item x="667"/>
        <item x="924"/>
        <item x="669"/>
        <item x="286"/>
        <item x="714"/>
        <item x="215"/>
        <item x="791"/>
        <item x="207"/>
        <item x="420"/>
        <item x="725"/>
        <item x="917"/>
        <item x="121"/>
        <item x="9"/>
        <item x="99"/>
        <item x="926"/>
        <item x="832"/>
        <item x="16"/>
        <item x="3"/>
        <item x="539"/>
        <item x="381"/>
        <item x="521"/>
        <item x="39"/>
        <item x="830"/>
        <item x="182"/>
        <item x="510"/>
        <item x="624"/>
        <item x="475"/>
        <item x="111"/>
        <item x="272"/>
        <item x="950"/>
        <item x="34"/>
        <item x="939"/>
        <item x="810"/>
        <item x="53"/>
        <item x="855"/>
        <item x="749"/>
        <item x="512"/>
        <item x="75"/>
        <item x="692"/>
        <item x="528"/>
        <item x="559"/>
        <item x="303"/>
        <item x="903"/>
        <item x="860"/>
        <item x="174"/>
        <item x="332"/>
        <item x="763"/>
        <item x="756"/>
        <item x="221"/>
        <item x="308"/>
        <item x="865"/>
        <item x="234"/>
        <item x="353"/>
        <item x="744"/>
        <item x="652"/>
        <item x="464"/>
        <item x="932"/>
        <item x="446"/>
        <item x="77"/>
        <item x="959"/>
        <item x="577"/>
        <item x="228"/>
        <item x="516"/>
        <item x="189"/>
        <item x="114"/>
        <item x="949"/>
        <item x="567"/>
        <item x="257"/>
        <item x="368"/>
        <item x="21"/>
        <item x="86"/>
        <item x="482"/>
        <item x="799"/>
        <item x="717"/>
        <item x="408"/>
        <item x="774"/>
        <item x="394"/>
        <item x="84"/>
        <item x="571"/>
        <item x="826"/>
        <item x="245"/>
        <item x="639"/>
        <item x="935"/>
        <item x="887"/>
        <item x="328"/>
        <item x="831"/>
        <item x="971"/>
        <item x="713"/>
        <item x="391"/>
        <item x="88"/>
        <item x="87"/>
        <item x="55"/>
        <item x="252"/>
        <item x="301"/>
        <item x="383"/>
        <item x="809"/>
        <item x="74"/>
        <item x="872"/>
        <item x="827"/>
        <item t="default"/>
      </items>
    </pivotField>
    <pivotField showAll="0"/>
    <pivotField showAll="0">
      <items count="4">
        <item x="2"/>
        <item x="0"/>
        <item x="1"/>
        <item t="default"/>
      </items>
    </pivotField>
    <pivotField showAll="0"/>
    <pivotField showAll="0">
      <items count="6">
        <item x="1"/>
        <item x="3"/>
        <item x="0"/>
        <item x="4"/>
        <item x="2"/>
        <item t="default"/>
      </items>
    </pivotField>
    <pivotField showAll="0"/>
    <pivotField numFmtId="14" showAll="0">
      <items count="993">
        <item x="890"/>
        <item x="356"/>
        <item x="365"/>
        <item x="912"/>
        <item x="517"/>
        <item x="424"/>
        <item x="960"/>
        <item x="690"/>
        <item x="317"/>
        <item x="686"/>
        <item x="425"/>
        <item x="401"/>
        <item x="501"/>
        <item x="420"/>
        <item x="18"/>
        <item x="549"/>
        <item x="794"/>
        <item x="492"/>
        <item x="588"/>
        <item x="985"/>
        <item x="521"/>
        <item x="227"/>
        <item x="646"/>
        <item x="561"/>
        <item x="728"/>
        <item x="63"/>
        <item x="547"/>
        <item x="750"/>
        <item x="243"/>
        <item x="872"/>
        <item x="380"/>
        <item x="617"/>
        <item x="935"/>
        <item x="108"/>
        <item x="827"/>
        <item x="607"/>
        <item x="489"/>
        <item x="34"/>
        <item x="314"/>
        <item x="282"/>
        <item x="889"/>
        <item x="760"/>
        <item x="814"/>
        <item x="680"/>
        <item x="746"/>
        <item x="203"/>
        <item x="412"/>
        <item x="833"/>
        <item x="899"/>
        <item x="419"/>
        <item x="774"/>
        <item x="540"/>
        <item x="656"/>
        <item x="533"/>
        <item x="104"/>
        <item x="945"/>
        <item x="236"/>
        <item x="874"/>
        <item x="914"/>
        <item x="230"/>
        <item x="175"/>
        <item x="598"/>
        <item x="426"/>
        <item x="446"/>
        <item x="709"/>
        <item x="668"/>
        <item x="880"/>
        <item x="500"/>
        <item x="849"/>
        <item x="745"/>
        <item x="118"/>
        <item x="359"/>
        <item x="916"/>
        <item x="608"/>
        <item x="729"/>
        <item x="989"/>
        <item x="460"/>
        <item x="789"/>
        <item x="509"/>
        <item x="194"/>
        <item x="71"/>
        <item x="145"/>
        <item x="754"/>
        <item x="59"/>
        <item x="218"/>
        <item x="654"/>
        <item x="307"/>
        <item x="514"/>
        <item x="195"/>
        <item x="450"/>
        <item x="593"/>
        <item x="137"/>
        <item x="318"/>
        <item x="648"/>
        <item x="162"/>
        <item x="983"/>
        <item x="689"/>
        <item x="73"/>
        <item x="177"/>
        <item x="272"/>
        <item x="396"/>
        <item x="893"/>
        <item x="179"/>
        <item x="626"/>
        <item x="348"/>
        <item x="564"/>
        <item x="334"/>
        <item x="99"/>
        <item x="469"/>
        <item x="706"/>
        <item x="101"/>
        <item x="917"/>
        <item x="476"/>
        <item x="511"/>
        <item x="418"/>
        <item x="286"/>
        <item x="779"/>
        <item x="62"/>
        <item x="283"/>
        <item x="245"/>
        <item x="480"/>
        <item x="2"/>
        <item x="267"/>
        <item x="431"/>
        <item x="325"/>
        <item x="403"/>
        <item x="91"/>
        <item x="767"/>
        <item x="622"/>
        <item x="806"/>
        <item x="544"/>
        <item x="707"/>
        <item x="642"/>
        <item x="288"/>
        <item x="197"/>
        <item x="82"/>
        <item x="959"/>
        <item x="152"/>
        <item x="566"/>
        <item x="391"/>
        <item x="268"/>
        <item x="407"/>
        <item x="894"/>
        <item x="293"/>
        <item x="266"/>
        <item x="545"/>
        <item x="759"/>
        <item x="867"/>
        <item x="229"/>
        <item x="716"/>
        <item x="982"/>
        <item x="817"/>
        <item x="394"/>
        <item x="671"/>
        <item x="550"/>
        <item x="343"/>
        <item x="722"/>
        <item x="5"/>
        <item x="371"/>
        <item x="725"/>
        <item x="597"/>
        <item x="438"/>
        <item x="157"/>
        <item x="361"/>
        <item x="360"/>
        <item x="363"/>
        <item x="98"/>
        <item x="202"/>
        <item x="968"/>
        <item x="931"/>
        <item x="180"/>
        <item x="638"/>
        <item x="658"/>
        <item x="832"/>
        <item x="170"/>
        <item x="257"/>
        <item x="248"/>
        <item x="878"/>
        <item x="946"/>
        <item x="828"/>
        <item x="771"/>
        <item x="54"/>
        <item x="3"/>
        <item x="987"/>
        <item x="733"/>
        <item x="153"/>
        <item x="865"/>
        <item x="788"/>
        <item x="395"/>
        <item x="165"/>
        <item x="358"/>
        <item x="115"/>
        <item x="554"/>
        <item x="228"/>
        <item x="741"/>
        <item x="589"/>
        <item x="739"/>
        <item x="734"/>
        <item x="110"/>
        <item x="309"/>
        <item x="346"/>
        <item x="903"/>
        <item x="399"/>
        <item x="384"/>
        <item x="633"/>
        <item x="161"/>
        <item x="252"/>
        <item x="586"/>
        <item x="146"/>
        <item x="185"/>
        <item x="714"/>
        <item x="76"/>
        <item x="259"/>
        <item x="691"/>
        <item x="644"/>
        <item x="51"/>
        <item x="326"/>
        <item x="136"/>
        <item x="21"/>
        <item x="107"/>
        <item x="250"/>
        <item x="435"/>
        <item x="249"/>
        <item x="918"/>
        <item x="953"/>
        <item x="595"/>
        <item x="952"/>
        <item x="619"/>
        <item x="27"/>
        <item x="413"/>
        <item x="174"/>
        <item x="276"/>
        <item x="340"/>
        <item x="210"/>
        <item x="315"/>
        <item x="94"/>
        <item x="239"/>
        <item x="67"/>
        <item x="341"/>
        <item x="557"/>
        <item x="967"/>
        <item x="927"/>
        <item x="682"/>
        <item x="231"/>
        <item x="710"/>
        <item x="866"/>
        <item x="822"/>
        <item x="892"/>
        <item x="679"/>
        <item x="226"/>
        <item x="910"/>
        <item x="374"/>
        <item x="766"/>
        <item x="955"/>
        <item x="224"/>
        <item x="592"/>
        <item x="25"/>
        <item x="840"/>
        <item x="775"/>
        <item x="555"/>
        <item x="491"/>
        <item x="90"/>
        <item x="643"/>
        <item x="823"/>
        <item x="81"/>
        <item x="515"/>
        <item x="740"/>
        <item x="634"/>
        <item x="447"/>
        <item x="263"/>
        <item x="701"/>
        <item x="211"/>
        <item x="287"/>
        <item x="966"/>
        <item x="694"/>
        <item x="847"/>
        <item x="106"/>
        <item x="859"/>
        <item x="792"/>
        <item x="196"/>
        <item x="382"/>
        <item x="88"/>
        <item x="885"/>
        <item x="496"/>
        <item x="697"/>
        <item x="296"/>
        <item x="853"/>
        <item x="869"/>
        <item x="898"/>
        <item x="57"/>
        <item x="366"/>
        <item x="164"/>
        <item x="414"/>
        <item x="781"/>
        <item x="978"/>
        <item x="505"/>
        <item x="290"/>
        <item x="956"/>
        <item x="532"/>
        <item x="461"/>
        <item x="600"/>
        <item x="576"/>
        <item x="800"/>
        <item x="525"/>
        <item x="274"/>
        <item x="838"/>
        <item x="755"/>
        <item x="349"/>
        <item x="125"/>
        <item x="149"/>
        <item x="717"/>
        <item x="811"/>
        <item x="708"/>
        <item x="312"/>
        <item x="1"/>
        <item x="330"/>
        <item x="864"/>
        <item x="513"/>
        <item x="639"/>
        <item x="567"/>
        <item x="77"/>
        <item x="873"/>
        <item x="929"/>
        <item x="373"/>
        <item x="751"/>
        <item x="43"/>
        <item x="577"/>
        <item x="102"/>
        <item x="191"/>
        <item x="527"/>
        <item x="52"/>
        <item x="669"/>
        <item x="535"/>
        <item x="38"/>
        <item x="187"/>
        <item x="627"/>
        <item x="976"/>
        <item x="925"/>
        <item x="281"/>
        <item x="442"/>
        <item x="406"/>
        <item x="105"/>
        <item x="209"/>
        <item x="308"/>
        <item x="324"/>
        <item x="475"/>
        <item x="673"/>
        <item x="320"/>
        <item x="316"/>
        <item x="784"/>
        <item x="40"/>
        <item x="427"/>
        <item x="696"/>
        <item x="188"/>
        <item x="503"/>
        <item x="954"/>
        <item x="189"/>
        <item x="275"/>
        <item x="355"/>
        <item x="974"/>
        <item x="541"/>
        <item x="271"/>
        <item x="421"/>
        <item x="483"/>
        <item x="200"/>
        <item x="753"/>
        <item x="376"/>
        <item x="578"/>
        <item x="915"/>
        <item x="624"/>
        <item x="651"/>
        <item x="144"/>
        <item x="169"/>
        <item x="981"/>
        <item x="129"/>
        <item x="278"/>
        <item x="868"/>
        <item x="471"/>
        <item x="777"/>
        <item x="4"/>
        <item x="277"/>
        <item x="601"/>
        <item x="543"/>
        <item x="504"/>
        <item x="758"/>
        <item x="36"/>
        <item x="17"/>
        <item x="829"/>
        <item x="573"/>
        <item x="863"/>
        <item x="747"/>
        <item x="212"/>
        <item x="305"/>
        <item x="390"/>
        <item x="674"/>
        <item x="587"/>
        <item x="703"/>
        <item x="383"/>
        <item x="397"/>
        <item x="495"/>
        <item x="723"/>
        <item x="433"/>
        <item x="776"/>
        <item x="465"/>
        <item x="519"/>
        <item x="683"/>
        <item x="582"/>
        <item x="201"/>
        <item x="328"/>
        <item x="79"/>
        <item x="377"/>
        <item x="780"/>
        <item x="909"/>
        <item x="590"/>
        <item x="182"/>
        <item x="143"/>
        <item x="131"/>
        <item x="353"/>
        <item x="530"/>
        <item x="95"/>
        <item x="217"/>
        <item x="908"/>
        <item x="900"/>
        <item x="762"/>
        <item x="204"/>
        <item x="537"/>
        <item x="653"/>
        <item x="289"/>
        <item x="192"/>
        <item x="158"/>
        <item x="891"/>
        <item x="178"/>
        <item x="752"/>
        <item x="123"/>
        <item x="971"/>
        <item x="372"/>
        <item x="773"/>
        <item x="923"/>
        <item x="808"/>
        <item x="112"/>
        <item x="524"/>
        <item x="972"/>
        <item x="13"/>
        <item x="370"/>
        <item x="6"/>
        <item x="375"/>
        <item x="459"/>
        <item x="875"/>
        <item x="117"/>
        <item x="455"/>
        <item x="919"/>
        <item x="142"/>
        <item x="246"/>
        <item x="467"/>
        <item x="790"/>
        <item x="198"/>
        <item x="684"/>
        <item x="291"/>
        <item x="662"/>
        <item x="28"/>
        <item x="507"/>
        <item x="980"/>
        <item x="160"/>
        <item x="944"/>
        <item x="61"/>
        <item x="484"/>
        <item x="785"/>
        <item x="415"/>
        <item x="711"/>
        <item x="352"/>
        <item x="984"/>
        <item x="621"/>
        <item x="837"/>
        <item x="772"/>
        <item x="120"/>
        <item x="141"/>
        <item x="930"/>
        <item x="620"/>
        <item x="22"/>
        <item x="749"/>
        <item x="96"/>
        <item x="640"/>
        <item x="70"/>
        <item x="937"/>
        <item x="704"/>
        <item x="558"/>
        <item x="251"/>
        <item x="629"/>
        <item x="512"/>
        <item x="35"/>
        <item x="392"/>
        <item x="542"/>
        <item x="473"/>
        <item x="389"/>
        <item x="50"/>
        <item x="111"/>
        <item x="951"/>
        <item x="854"/>
        <item x="247"/>
        <item x="882"/>
        <item x="692"/>
        <item x="207"/>
        <item x="168"/>
        <item x="579"/>
        <item x="856"/>
        <item x="799"/>
        <item x="411"/>
        <item x="26"/>
        <item x="575"/>
        <item x="300"/>
        <item x="269"/>
        <item x="813"/>
        <item x="400"/>
        <item x="140"/>
        <item x="948"/>
        <item x="306"/>
        <item x="103"/>
        <item x="402"/>
        <item x="453"/>
        <item x="408"/>
        <item x="135"/>
        <item x="166"/>
        <item x="664"/>
        <item x="167"/>
        <item x="659"/>
        <item x="244"/>
        <item x="861"/>
        <item x="824"/>
        <item x="839"/>
        <item x="688"/>
        <item x="337"/>
        <item x="877"/>
        <item x="336"/>
        <item x="613"/>
        <item x="665"/>
        <item x="818"/>
        <item x="737"/>
        <item x="720"/>
        <item x="602"/>
        <item x="463"/>
        <item x="357"/>
        <item x="871"/>
        <item x="404"/>
        <item x="548"/>
        <item x="208"/>
        <item x="75"/>
        <item x="235"/>
        <item x="970"/>
        <item x="964"/>
        <item x="565"/>
        <item x="538"/>
        <item x="765"/>
        <item x="855"/>
        <item x="724"/>
        <item x="901"/>
        <item x="531"/>
        <item x="958"/>
        <item x="883"/>
        <item x="488"/>
        <item x="64"/>
        <item x="55"/>
        <item x="623"/>
        <item x="49"/>
        <item x="148"/>
        <item x="713"/>
        <item x="138"/>
        <item x="522"/>
        <item x="150"/>
        <item x="911"/>
        <item x="214"/>
        <item x="319"/>
        <item x="675"/>
        <item x="721"/>
        <item x="979"/>
        <item x="132"/>
        <item x="924"/>
        <item x="173"/>
        <item x="310"/>
        <item x="553"/>
        <item x="941"/>
        <item x="381"/>
        <item x="333"/>
        <item x="462"/>
        <item x="585"/>
        <item x="761"/>
        <item x="641"/>
        <item x="851"/>
        <item x="332"/>
        <item x="299"/>
        <item x="988"/>
        <item x="119"/>
        <item x="490"/>
        <item x="768"/>
        <item x="957"/>
        <item x="134"/>
        <item x="45"/>
        <item x="69"/>
        <item x="8"/>
        <item x="962"/>
        <item x="176"/>
        <item x="615"/>
        <item x="738"/>
        <item x="628"/>
        <item x="304"/>
        <item x="798"/>
        <item x="184"/>
        <item x="667"/>
        <item x="66"/>
        <item x="687"/>
        <item x="897"/>
        <item x="486"/>
        <item x="943"/>
        <item x="350"/>
        <item x="612"/>
        <item x="301"/>
        <item x="718"/>
        <item x="234"/>
        <item x="147"/>
        <item x="611"/>
        <item x="848"/>
        <item x="508"/>
        <item x="190"/>
        <item x="610"/>
        <item x="896"/>
        <item x="322"/>
        <item x="764"/>
        <item x="436"/>
        <item x="78"/>
        <item x="121"/>
        <item x="698"/>
        <item x="757"/>
        <item x="932"/>
        <item x="127"/>
        <item x="539"/>
        <item x="835"/>
        <item x="151"/>
        <item x="80"/>
        <item x="327"/>
        <item x="826"/>
        <item x="20"/>
        <item x="599"/>
        <item x="934"/>
        <item x="398"/>
        <item x="60"/>
        <item x="368"/>
        <item x="122"/>
        <item x="560"/>
        <item x="860"/>
        <item x="584"/>
        <item x="367"/>
        <item x="100"/>
        <item x="950"/>
        <item x="113"/>
        <item x="637"/>
        <item x="986"/>
        <item x="616"/>
        <item x="494"/>
        <item x="457"/>
        <item x="583"/>
        <item x="756"/>
        <item x="905"/>
        <item x="506"/>
        <item x="114"/>
        <item x="556"/>
        <item x="922"/>
        <item x="215"/>
        <item x="881"/>
        <item x="730"/>
        <item x="279"/>
        <item x="581"/>
        <item x="379"/>
        <item x="497"/>
        <item x="821"/>
        <item x="695"/>
        <item x="904"/>
        <item x="672"/>
        <item x="241"/>
        <item x="606"/>
        <item x="14"/>
        <item x="605"/>
        <item x="677"/>
        <item x="928"/>
        <item x="85"/>
        <item x="791"/>
        <item x="536"/>
        <item x="523"/>
        <item x="86"/>
        <item x="262"/>
        <item x="487"/>
        <item x="454"/>
        <item x="969"/>
        <item x="434"/>
        <item x="936"/>
        <item x="387"/>
        <item x="670"/>
        <item x="342"/>
        <item x="297"/>
        <item x="294"/>
        <item x="551"/>
        <item x="650"/>
        <item x="19"/>
        <item x="33"/>
        <item x="264"/>
        <item x="647"/>
        <item x="303"/>
        <item x="949"/>
        <item x="163"/>
        <item x="44"/>
        <item x="735"/>
        <item x="502"/>
        <item x="793"/>
        <item x="552"/>
        <item x="46"/>
        <item x="732"/>
        <item x="409"/>
        <item x="842"/>
        <item x="255"/>
        <item x="630"/>
        <item x="41"/>
        <item x="183"/>
        <item x="803"/>
        <item x="193"/>
        <item x="254"/>
        <item x="417"/>
        <item x="926"/>
        <item x="474"/>
        <item x="242"/>
        <item x="449"/>
        <item x="23"/>
        <item x="171"/>
        <item x="24"/>
        <item x="510"/>
        <item x="693"/>
        <item x="220"/>
        <item x="32"/>
        <item x="72"/>
        <item x="574"/>
        <item x="440"/>
        <item x="159"/>
        <item x="685"/>
        <item x="635"/>
        <item x="16"/>
        <item x="973"/>
        <item x="961"/>
        <item x="661"/>
        <item x="295"/>
        <item x="258"/>
        <item x="273"/>
        <item x="430"/>
        <item x="445"/>
        <item x="452"/>
        <item x="485"/>
        <item x="56"/>
        <item x="526"/>
        <item x="9"/>
        <item x="29"/>
        <item x="345"/>
        <item x="47"/>
        <item x="39"/>
        <item x="663"/>
        <item x="975"/>
        <item x="744"/>
        <item x="594"/>
        <item x="133"/>
        <item x="284"/>
        <item x="265"/>
        <item x="895"/>
        <item x="186"/>
        <item x="563"/>
        <item x="199"/>
        <item x="232"/>
        <item x="448"/>
        <item x="884"/>
        <item x="444"/>
        <item x="156"/>
        <item x="37"/>
        <item x="782"/>
        <item x="12"/>
        <item x="439"/>
        <item x="963"/>
        <item x="787"/>
        <item x="520"/>
        <item x="93"/>
        <item x="53"/>
        <item x="965"/>
        <item x="736"/>
        <item x="238"/>
        <item x="546"/>
        <item x="933"/>
        <item x="649"/>
        <item x="591"/>
        <item x="743"/>
        <item x="559"/>
        <item x="225"/>
        <item x="429"/>
        <item x="631"/>
        <item x="354"/>
        <item x="472"/>
        <item x="464"/>
        <item x="386"/>
        <item x="907"/>
        <item x="323"/>
        <item x="805"/>
        <item x="493"/>
        <item x="423"/>
        <item x="802"/>
        <item x="128"/>
        <item x="15"/>
        <item x="977"/>
        <item x="468"/>
        <item x="715"/>
        <item x="830"/>
        <item x="763"/>
        <item x="30"/>
        <item x="819"/>
        <item x="862"/>
        <item x="731"/>
        <item x="604"/>
        <item x="614"/>
        <item x="655"/>
        <item x="388"/>
        <item x="580"/>
        <item x="636"/>
        <item x="518"/>
        <item x="902"/>
        <item x="796"/>
        <item x="97"/>
        <item x="857"/>
        <item x="441"/>
        <item x="437"/>
        <item x="815"/>
        <item x="270"/>
        <item x="456"/>
        <item x="942"/>
        <item x="432"/>
        <item x="820"/>
        <item x="921"/>
        <item x="172"/>
        <item x="769"/>
        <item x="362"/>
        <item x="699"/>
        <item x="632"/>
        <item x="831"/>
        <item x="816"/>
        <item x="68"/>
        <item x="130"/>
        <item x="810"/>
        <item x="516"/>
        <item x="253"/>
        <item x="410"/>
        <item x="364"/>
        <item x="385"/>
        <item x="124"/>
        <item x="571"/>
        <item x="906"/>
        <item x="347"/>
        <item x="83"/>
        <item x="344"/>
        <item x="676"/>
        <item x="990"/>
        <item x="645"/>
        <item x="879"/>
        <item x="478"/>
        <item x="331"/>
        <item x="256"/>
        <item x="155"/>
        <item x="678"/>
        <item x="657"/>
        <item x="451"/>
        <item x="338"/>
        <item x="834"/>
        <item x="858"/>
        <item x="742"/>
        <item x="405"/>
        <item x="570"/>
        <item x="652"/>
        <item x="786"/>
        <item x="206"/>
        <item x="726"/>
        <item x="481"/>
        <item x="812"/>
        <item x="712"/>
        <item x="498"/>
        <item x="222"/>
        <item x="11"/>
        <item x="609"/>
        <item x="572"/>
        <item x="562"/>
        <item x="48"/>
        <item x="261"/>
        <item x="87"/>
        <item x="783"/>
        <item x="778"/>
        <item x="603"/>
        <item x="825"/>
        <item x="339"/>
        <item x="938"/>
        <item x="841"/>
        <item x="285"/>
        <item x="65"/>
        <item x="126"/>
        <item x="240"/>
        <item x="913"/>
        <item x="298"/>
        <item x="116"/>
        <item x="887"/>
        <item x="727"/>
        <item x="940"/>
        <item x="920"/>
        <item x="660"/>
        <item x="569"/>
        <item x="807"/>
        <item x="369"/>
        <item x="700"/>
        <item x="458"/>
        <item x="154"/>
        <item x="42"/>
        <item x="528"/>
        <item x="466"/>
        <item x="7"/>
        <item x="801"/>
        <item x="479"/>
        <item x="0"/>
        <item x="31"/>
        <item x="219"/>
        <item x="443"/>
        <item x="260"/>
        <item x="233"/>
        <item x="795"/>
        <item x="89"/>
        <item x="845"/>
        <item x="534"/>
        <item x="702"/>
        <item x="321"/>
        <item x="939"/>
        <item x="416"/>
        <item x="329"/>
        <item x="804"/>
        <item x="991"/>
        <item x="74"/>
        <item x="870"/>
        <item x="302"/>
        <item x="770"/>
        <item x="92"/>
        <item x="351"/>
        <item x="748"/>
        <item x="568"/>
        <item x="618"/>
        <item x="499"/>
        <item x="470"/>
        <item x="809"/>
        <item x="529"/>
        <item x="846"/>
        <item x="213"/>
        <item x="237"/>
        <item x="223"/>
        <item x="280"/>
        <item x="876"/>
        <item x="947"/>
        <item x="719"/>
        <item x="10"/>
        <item x="482"/>
        <item x="681"/>
        <item x="596"/>
        <item x="58"/>
        <item x="477"/>
        <item x="852"/>
        <item x="888"/>
        <item x="886"/>
        <item x="221"/>
        <item x="428"/>
        <item x="84"/>
        <item x="843"/>
        <item x="844"/>
        <item x="850"/>
        <item x="393"/>
        <item x="313"/>
        <item x="705"/>
        <item x="311"/>
        <item x="836"/>
        <item x="109"/>
        <item x="205"/>
        <item x="292"/>
        <item x="181"/>
        <item x="666"/>
        <item x="378"/>
        <item x="625"/>
        <item x="422"/>
        <item x="216"/>
        <item x="139"/>
        <item x="335"/>
        <item x="79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6"/>
  </rowFields>
  <rowItems count="11">
    <i>
      <x/>
    </i>
    <i>
      <x v="1"/>
    </i>
    <i>
      <x v="2"/>
    </i>
    <i>
      <x v="3"/>
    </i>
    <i>
      <x v="4"/>
    </i>
    <i>
      <x v="5"/>
    </i>
    <i>
      <x v="6"/>
    </i>
    <i>
      <x v="7"/>
    </i>
    <i>
      <x v="8"/>
    </i>
    <i>
      <x v="9"/>
    </i>
    <i t="grand">
      <x/>
    </i>
  </rowItems>
  <colFields count="1">
    <field x="-2"/>
  </colFields>
  <colItems count="2">
    <i>
      <x/>
    </i>
    <i i="1">
      <x v="1"/>
    </i>
  </colItems>
  <pageFields count="1">
    <pageField fld="9" hier="-1"/>
  </pageFields>
  <dataFields count="2">
    <dataField name="Sum of quantity" fld="10" baseField="0" baseItem="0"/>
    <dataField name="Sum of unit_price" fld="11" baseField="0" baseItem="0"/>
  </dataFields>
  <chartFormats count="2">
    <chartFormat chart="16"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FFDB55-91E5-4325-B644-3E912DE6A1ED}" name="PivotTable1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4" firstHeaderRow="1" firstDataRow="1" firstDataCol="1"/>
  <pivotFields count="26">
    <pivotField showAll="0"/>
    <pivotField showAll="0"/>
    <pivotField showAll="0"/>
    <pivotField showAll="0"/>
    <pivotField showAll="0"/>
    <pivotField numFmtId="14" showAll="0"/>
    <pivotField axis="axisRow" showAll="0">
      <items count="11">
        <item x="9"/>
        <item x="4"/>
        <item x="0"/>
        <item x="1"/>
        <item x="3"/>
        <item x="2"/>
        <item x="8"/>
        <item x="6"/>
        <item x="5"/>
        <item x="7"/>
        <item t="default"/>
      </items>
    </pivotField>
    <pivotField showAll="0"/>
    <pivotField showAll="0"/>
    <pivotField showAll="0">
      <items count="7">
        <item x="1"/>
        <item x="5"/>
        <item x="0"/>
        <item x="3"/>
        <item x="4"/>
        <item x="2"/>
        <item t="default"/>
      </items>
    </pivotField>
    <pivotField showAll="0"/>
    <pivotField dataField="1" showAll="0"/>
    <pivotField showAll="0"/>
    <pivotField numFmtId="14" showAll="0">
      <items count="989">
        <item x="345"/>
        <item x="341"/>
        <item x="593"/>
        <item x="190"/>
        <item x="18"/>
        <item x="881"/>
        <item x="757"/>
        <item x="603"/>
        <item x="248"/>
        <item x="160"/>
        <item x="760"/>
        <item x="487"/>
        <item x="231"/>
        <item x="683"/>
        <item x="819"/>
        <item x="374"/>
        <item x="588"/>
        <item x="813"/>
        <item x="643"/>
        <item x="824"/>
        <item x="558"/>
        <item x="660"/>
        <item x="101"/>
        <item x="425"/>
        <item x="766"/>
        <item x="661"/>
        <item x="385"/>
        <item x="85"/>
        <item x="171"/>
        <item x="284"/>
        <item x="751"/>
        <item x="721"/>
        <item x="879"/>
        <item x="958"/>
        <item x="184"/>
        <item x="441"/>
        <item x="69"/>
        <item x="72"/>
        <item x="455"/>
        <item x="829"/>
        <item x="382"/>
        <item x="213"/>
        <item x="615"/>
        <item x="787"/>
        <item x="266"/>
        <item x="913"/>
        <item x="214"/>
        <item x="491"/>
        <item x="338"/>
        <item x="220"/>
        <item x="555"/>
        <item x="646"/>
        <item x="964"/>
        <item x="419"/>
        <item x="290"/>
        <item x="173"/>
        <item x="790"/>
        <item x="894"/>
        <item x="910"/>
        <item x="449"/>
        <item x="715"/>
        <item x="633"/>
        <item x="677"/>
        <item x="922"/>
        <item x="64"/>
        <item x="644"/>
        <item x="531"/>
        <item x="814"/>
        <item x="551"/>
        <item x="740"/>
        <item x="442"/>
        <item x="741"/>
        <item x="467"/>
        <item x="26"/>
        <item x="276"/>
        <item x="246"/>
        <item x="166"/>
        <item x="167"/>
        <item x="300"/>
        <item x="161"/>
        <item x="522"/>
        <item x="212"/>
        <item x="540"/>
        <item x="694"/>
        <item x="543"/>
        <item x="503"/>
        <item x="8"/>
        <item x="230"/>
        <item x="953"/>
        <item x="433"/>
        <item x="623"/>
        <item x="929"/>
        <item x="22"/>
        <item x="393"/>
        <item x="296"/>
        <item x="598"/>
        <item x="726"/>
        <item x="35"/>
        <item x="853"/>
        <item x="758"/>
        <item x="923"/>
        <item x="630"/>
        <item x="703"/>
        <item x="495"/>
        <item x="384"/>
        <item x="373"/>
        <item x="880"/>
        <item x="745"/>
        <item x="754"/>
        <item x="436"/>
        <item x="470"/>
        <item x="597"/>
        <item x="17"/>
        <item x="199"/>
        <item x="975"/>
        <item x="776"/>
        <item x="908"/>
        <item x="981"/>
        <item x="600"/>
        <item x="573"/>
        <item x="380"/>
        <item x="572"/>
        <item x="688"/>
        <item x="105"/>
        <item x="675"/>
        <item x="696"/>
        <item x="647"/>
        <item x="457"/>
        <item x="348"/>
        <item x="648"/>
        <item x="146"/>
        <item x="197"/>
        <item x="706"/>
        <item x="397"/>
        <item x="732"/>
        <item x="287"/>
        <item x="944"/>
        <item x="97"/>
        <item x="797"/>
        <item x="227"/>
        <item x="462"/>
        <item x="612"/>
        <item x="870"/>
        <item x="403"/>
        <item x="239"/>
        <item x="463"/>
        <item x="143"/>
        <item x="938"/>
        <item x="412"/>
        <item x="764"/>
        <item x="78"/>
        <item x="822"/>
        <item x="548"/>
        <item x="541"/>
        <item x="36"/>
        <item x="202"/>
        <item x="493"/>
        <item x="23"/>
        <item x="481"/>
        <item x="896"/>
        <item x="590"/>
        <item x="601"/>
        <item x="183"/>
        <item x="969"/>
        <item x="682"/>
        <item x="748"/>
        <item x="902"/>
        <item x="150"/>
        <item x="723"/>
        <item x="62"/>
        <item x="863"/>
        <item x="486"/>
        <item x="139"/>
        <item x="666"/>
        <item x="205"/>
        <item x="279"/>
        <item x="295"/>
        <item x="124"/>
        <item x="755"/>
        <item x="43"/>
        <item x="113"/>
        <item x="695"/>
        <item x="267"/>
        <item x="483"/>
        <item x="180"/>
        <item x="752"/>
        <item x="589"/>
        <item x="868"/>
        <item x="79"/>
        <item x="722"/>
        <item x="508"/>
        <item x="15"/>
        <item x="305"/>
        <item x="203"/>
        <item x="107"/>
        <item x="406"/>
        <item x="456"/>
        <item x="82"/>
        <item x="783"/>
        <item x="76"/>
        <item x="840"/>
        <item x="418"/>
        <item x="955"/>
        <item x="370"/>
        <item x="5"/>
        <item x="492"/>
        <item x="147"/>
        <item x="854"/>
        <item x="392"/>
        <item x="321"/>
        <item x="728"/>
        <item x="820"/>
        <item x="422"/>
        <item x="162"/>
        <item x="119"/>
        <item x="806"/>
        <item x="629"/>
        <item x="44"/>
        <item x="206"/>
        <item x="858"/>
        <item x="260"/>
        <item x="319"/>
        <item x="535"/>
        <item x="61"/>
        <item x="684"/>
        <item x="782"/>
        <item x="289"/>
        <item x="51"/>
        <item x="32"/>
        <item x="410"/>
        <item x="57"/>
        <item x="649"/>
        <item x="159"/>
        <item x="911"/>
        <item x="960"/>
        <item x="606"/>
        <item x="970"/>
        <item x="532"/>
        <item x="137"/>
        <item x="789"/>
        <item x="900"/>
        <item x="641"/>
        <item x="798"/>
        <item x="360"/>
        <item x="219"/>
        <item x="515"/>
        <item x="269"/>
        <item x="27"/>
        <item x="828"/>
        <item x="151"/>
        <item x="719"/>
        <item x="145"/>
        <item x="920"/>
        <item x="871"/>
        <item x="501"/>
        <item x="274"/>
        <item x="330"/>
        <item x="878"/>
        <item x="724"/>
        <item x="984"/>
        <item x="423"/>
        <item x="852"/>
        <item x="314"/>
        <item x="50"/>
        <item x="172"/>
        <item x="762"/>
        <item x="811"/>
        <item x="225"/>
        <item x="367"/>
        <item x="83"/>
        <item x="608"/>
        <item x="509"/>
        <item x="941"/>
        <item x="316"/>
        <item x="596"/>
        <item x="224"/>
        <item x="256"/>
        <item x="336"/>
        <item x="897"/>
        <item x="4"/>
        <item x="144"/>
        <item x="583"/>
        <item x="439"/>
        <item x="91"/>
        <item x="569"/>
        <item x="265"/>
        <item x="94"/>
        <item x="895"/>
        <item x="201"/>
        <item x="0"/>
        <item x="249"/>
        <item x="905"/>
        <item x="60"/>
        <item x="837"/>
        <item x="270"/>
        <item x="800"/>
        <item x="529"/>
        <item x="149"/>
        <item x="115"/>
        <item x="40"/>
        <item x="599"/>
        <item x="707"/>
        <item x="232"/>
        <item x="670"/>
        <item x="70"/>
        <item x="556"/>
        <item x="614"/>
        <item x="288"/>
        <item x="613"/>
        <item x="618"/>
        <item x="884"/>
        <item x="155"/>
        <item x="586"/>
        <item x="243"/>
        <item x="136"/>
        <item x="222"/>
        <item x="170"/>
        <item x="987"/>
        <item x="794"/>
        <item x="250"/>
        <item x="671"/>
        <item x="264"/>
        <item x="720"/>
        <item x="120"/>
        <item x="271"/>
        <item x="448"/>
        <item x="152"/>
        <item x="961"/>
        <item x="681"/>
        <item x="912"/>
        <item x="785"/>
        <item x="549"/>
        <item x="983"/>
        <item x="459"/>
        <item x="52"/>
        <item x="440"/>
        <item x="882"/>
        <item x="364"/>
        <item x="777"/>
        <item x="575"/>
        <item x="937"/>
        <item x="484"/>
        <item x="89"/>
        <item x="733"/>
        <item x="901"/>
        <item x="765"/>
        <item x="169"/>
        <item x="867"/>
        <item x="631"/>
        <item x="663"/>
        <item x="344"/>
        <item x="735"/>
        <item x="779"/>
        <item x="592"/>
        <item x="311"/>
        <item x="432"/>
        <item x="934"/>
        <item x="664"/>
        <item x="657"/>
        <item x="103"/>
        <item x="817"/>
        <item x="550"/>
        <item x="81"/>
        <item x="123"/>
        <item x="784"/>
        <item x="689"/>
        <item x="656"/>
        <item x="191"/>
        <item x="520"/>
        <item x="622"/>
        <item x="304"/>
        <item x="398"/>
        <item x="163"/>
        <item x="698"/>
        <item x="579"/>
        <item x="637"/>
        <item x="525"/>
        <item x="132"/>
        <item x="352"/>
        <item x="942"/>
        <item x="948"/>
        <item x="128"/>
        <item x="570"/>
        <item x="334"/>
        <item x="616"/>
        <item x="604"/>
        <item x="507"/>
        <item x="914"/>
        <item x="685"/>
        <item x="792"/>
        <item x="565"/>
        <item x="106"/>
        <item x="781"/>
        <item x="729"/>
        <item x="47"/>
        <item x="786"/>
        <item x="607"/>
        <item x="645"/>
        <item x="805"/>
        <item x="350"/>
        <item x="504"/>
        <item x="255"/>
        <item x="254"/>
        <item x="299"/>
        <item x="13"/>
        <item x="362"/>
        <item x="743"/>
        <item x="73"/>
        <item x="387"/>
        <item x="718"/>
        <item x="259"/>
        <item x="578"/>
        <item x="30"/>
        <item x="704"/>
        <item x="275"/>
        <item x="985"/>
        <item x="247"/>
        <item x="458"/>
        <item x="966"/>
        <item x="506"/>
        <item x="716"/>
        <item x="534"/>
        <item x="444"/>
        <item x="514"/>
        <item x="41"/>
        <item x="517"/>
        <item x="772"/>
        <item x="843"/>
        <item x="372"/>
        <item x="100"/>
        <item x="844"/>
        <item x="359"/>
        <item x="807"/>
        <item x="280"/>
        <item x="28"/>
        <item x="710"/>
        <item x="175"/>
        <item x="730"/>
        <item x="92"/>
        <item x="6"/>
        <item x="701"/>
        <item x="337"/>
        <item x="466"/>
        <item x="936"/>
        <item x="357"/>
        <item x="859"/>
        <item x="498"/>
        <item x="587"/>
        <item x="90"/>
        <item x="836"/>
        <item x="465"/>
        <item x="129"/>
        <item x="310"/>
        <item x="804"/>
        <item x="278"/>
        <item x="769"/>
        <item x="621"/>
        <item x="795"/>
        <item x="954"/>
        <item x="309"/>
        <item x="883"/>
        <item x="431"/>
        <item x="251"/>
        <item x="241"/>
        <item x="847"/>
        <item x="7"/>
        <item x="731"/>
        <item x="435"/>
        <item x="479"/>
        <item x="445"/>
        <item x="933"/>
        <item x="892"/>
        <item x="56"/>
        <item x="796"/>
        <item x="654"/>
        <item x="877"/>
        <item x="653"/>
        <item x="943"/>
        <item x="889"/>
        <item x="258"/>
        <item x="476"/>
        <item x="678"/>
        <item x="469"/>
        <item x="602"/>
        <item x="545"/>
        <item x="627"/>
        <item x="956"/>
        <item x="313"/>
        <item x="342"/>
        <item x="451"/>
        <item x="320"/>
        <item x="200"/>
        <item x="297"/>
        <item x="198"/>
        <item x="775"/>
        <item x="116"/>
        <item x="485"/>
        <item x="33"/>
        <item x="738"/>
        <item x="68"/>
        <item x="371"/>
        <item x="273"/>
        <item x="891"/>
        <item x="563"/>
        <item x="561"/>
        <item x="488"/>
        <item x="582"/>
        <item x="306"/>
        <item x="347"/>
        <item x="178"/>
        <item x="193"/>
        <item x="204"/>
        <item x="379"/>
        <item x="888"/>
        <item x="816"/>
        <item x="277"/>
        <item x="665"/>
        <item x="315"/>
        <item x="974"/>
        <item x="676"/>
        <item x="480"/>
        <item x="856"/>
        <item x="833"/>
        <item x="699"/>
        <item x="928"/>
        <item x="156"/>
        <item x="690"/>
        <item x="376"/>
        <item x="216"/>
        <item x="919"/>
        <item x="927"/>
        <item x="188"/>
        <item x="461"/>
        <item x="523"/>
        <item x="331"/>
        <item x="217"/>
        <item x="65"/>
        <item x="952"/>
        <item x="395"/>
        <item x="869"/>
        <item x="560"/>
        <item x="10"/>
        <item x="349"/>
        <item x="679"/>
        <item x="375"/>
        <item x="192"/>
        <item x="38"/>
        <item x="489"/>
        <item x="916"/>
        <item x="71"/>
        <item x="95"/>
        <item x="568"/>
        <item x="236"/>
        <item x="233"/>
        <item x="396"/>
        <item x="117"/>
        <item x="946"/>
        <item x="318"/>
        <item x="177"/>
        <item x="281"/>
        <item x="709"/>
        <item x="429"/>
        <item x="12"/>
        <item x="518"/>
        <item x="617"/>
        <item x="904"/>
        <item x="494"/>
        <item x="325"/>
        <item x="25"/>
        <item x="875"/>
        <item x="211"/>
        <item x="229"/>
        <item x="947"/>
        <item x="424"/>
        <item x="421"/>
        <item x="343"/>
        <item x="564"/>
        <item x="14"/>
        <item x="511"/>
        <item x="452"/>
        <item x="20"/>
        <item x="857"/>
        <item x="973"/>
        <item x="505"/>
        <item x="697"/>
        <item x="453"/>
        <item x="835"/>
        <item x="333"/>
        <item x="530"/>
        <item x="610"/>
        <item x="130"/>
        <item x="110"/>
        <item x="562"/>
        <item x="253"/>
        <item x="126"/>
        <item x="58"/>
        <item x="815"/>
        <item x="980"/>
        <item x="753"/>
        <item x="131"/>
        <item x="135"/>
        <item x="377"/>
        <item x="839"/>
        <item x="317"/>
        <item x="778"/>
        <item x="454"/>
        <item x="861"/>
        <item x="109"/>
        <item x="93"/>
        <item x="687"/>
        <item x="340"/>
        <item x="499"/>
        <item x="428"/>
        <item x="580"/>
        <item x="659"/>
        <item x="982"/>
        <item x="557"/>
        <item x="409"/>
        <item x="864"/>
        <item x="951"/>
        <item x="312"/>
        <item x="415"/>
        <item x="893"/>
        <item x="680"/>
        <item x="702"/>
        <item x="104"/>
        <item x="625"/>
        <item x="658"/>
        <item x="426"/>
        <item x="700"/>
        <item x="825"/>
        <item x="402"/>
        <item x="66"/>
        <item x="329"/>
        <item x="322"/>
        <item x="940"/>
        <item x="640"/>
        <item x="972"/>
        <item x="849"/>
        <item x="472"/>
        <item x="2"/>
        <item x="141"/>
        <item x="547"/>
        <item x="153"/>
        <item x="438"/>
        <item x="102"/>
        <item x="591"/>
        <item x="1"/>
        <item x="218"/>
        <item x="634"/>
        <item x="945"/>
        <item x="31"/>
        <item x="801"/>
        <item x="181"/>
        <item x="226"/>
        <item x="635"/>
        <item x="293"/>
        <item x="430"/>
        <item x="194"/>
        <item x="98"/>
        <item x="632"/>
        <item x="122"/>
        <item x="674"/>
        <item x="739"/>
        <item x="282"/>
        <item x="788"/>
        <item x="609"/>
        <item x="968"/>
        <item x="164"/>
        <item x="768"/>
        <item x="921"/>
        <item x="363"/>
        <item x="262"/>
        <item x="24"/>
        <item x="736"/>
        <item x="605"/>
        <item x="866"/>
        <item x="148"/>
        <item x="662"/>
        <item x="838"/>
        <item x="899"/>
        <item x="771"/>
        <item x="210"/>
        <item x="417"/>
        <item x="125"/>
        <item x="358"/>
        <item x="388"/>
        <item x="354"/>
        <item x="447"/>
        <item x="261"/>
        <item x="620"/>
        <item x="292"/>
        <item x="693"/>
        <item x="734"/>
        <item x="187"/>
        <item x="711"/>
        <item x="885"/>
        <item x="390"/>
        <item x="918"/>
        <item x="404"/>
        <item x="747"/>
        <item x="544"/>
        <item x="626"/>
        <item x="536"/>
        <item x="566"/>
        <item x="339"/>
        <item x="581"/>
        <item x="165"/>
        <item x="351"/>
        <item x="96"/>
        <item x="263"/>
        <item x="19"/>
        <item x="770"/>
        <item x="326"/>
        <item x="537"/>
        <item x="478"/>
        <item x="405"/>
        <item x="471"/>
        <item x="851"/>
        <item x="474"/>
        <item x="834"/>
        <item x="285"/>
        <item x="108"/>
        <item x="576"/>
        <item x="389"/>
        <item x="742"/>
        <item x="979"/>
        <item x="140"/>
        <item x="63"/>
        <item x="691"/>
        <item x="323"/>
        <item x="890"/>
        <item x="399"/>
        <item x="585"/>
        <item x="477"/>
        <item x="584"/>
        <item x="963"/>
        <item x="898"/>
        <item x="524"/>
        <item x="443"/>
        <item x="686"/>
        <item x="636"/>
        <item x="808"/>
        <item x="873"/>
        <item x="138"/>
        <item x="862"/>
        <item x="533"/>
        <item x="502"/>
        <item x="642"/>
        <item x="538"/>
        <item x="965"/>
        <item x="628"/>
        <item x="400"/>
        <item x="727"/>
        <item x="906"/>
        <item x="650"/>
        <item x="298"/>
        <item x="793"/>
        <item x="361"/>
        <item x="460"/>
        <item x="846"/>
        <item x="244"/>
        <item x="930"/>
        <item x="238"/>
        <item x="327"/>
        <item x="708"/>
        <item x="750"/>
        <item x="672"/>
        <item x="179"/>
        <item x="841"/>
        <item x="378"/>
        <item x="546"/>
        <item x="356"/>
        <item x="302"/>
        <item x="46"/>
        <item x="673"/>
        <item x="427"/>
        <item x="29"/>
        <item x="767"/>
        <item x="49"/>
        <item x="208"/>
        <item x="42"/>
        <item x="413"/>
        <item x="957"/>
        <item x="411"/>
        <item x="915"/>
        <item x="154"/>
        <item x="324"/>
        <item x="209"/>
        <item x="11"/>
        <item x="291"/>
        <item x="594"/>
        <item x="977"/>
        <item x="907"/>
        <item x="237"/>
        <item x="67"/>
        <item x="294"/>
        <item x="240"/>
        <item x="821"/>
        <item x="497"/>
        <item x="142"/>
        <item x="134"/>
        <item x="705"/>
        <item x="823"/>
        <item x="552"/>
        <item x="59"/>
        <item x="186"/>
        <item x="473"/>
        <item x="611"/>
        <item x="496"/>
        <item x="54"/>
        <item x="668"/>
        <item x="37"/>
        <item x="414"/>
        <item x="355"/>
        <item x="848"/>
        <item x="746"/>
        <item x="527"/>
        <item x="434"/>
        <item x="268"/>
        <item x="554"/>
        <item x="118"/>
        <item x="407"/>
        <item x="925"/>
        <item x="886"/>
        <item x="437"/>
        <item x="45"/>
        <item x="468"/>
        <item x="168"/>
        <item x="335"/>
        <item x="401"/>
        <item x="986"/>
        <item x="80"/>
        <item x="978"/>
        <item x="876"/>
        <item x="346"/>
        <item x="386"/>
        <item x="976"/>
        <item x="638"/>
        <item x="450"/>
        <item x="112"/>
        <item x="874"/>
        <item x="513"/>
        <item x="48"/>
        <item x="619"/>
        <item x="812"/>
        <item x="366"/>
        <item x="818"/>
        <item x="283"/>
        <item x="223"/>
        <item x="307"/>
        <item x="712"/>
        <item x="967"/>
        <item x="416"/>
        <item x="962"/>
        <item x="845"/>
        <item x="185"/>
        <item x="365"/>
        <item x="196"/>
        <item x="909"/>
        <item x="803"/>
        <item x="759"/>
        <item x="242"/>
        <item x="157"/>
        <item x="842"/>
        <item x="574"/>
        <item x="133"/>
        <item x="780"/>
        <item x="500"/>
        <item x="802"/>
        <item x="542"/>
        <item x="773"/>
        <item x="127"/>
        <item x="235"/>
        <item x="519"/>
        <item x="655"/>
        <item x="595"/>
        <item x="526"/>
        <item x="369"/>
        <item x="176"/>
        <item x="195"/>
        <item x="737"/>
        <item x="158"/>
        <item x="553"/>
        <item x="931"/>
        <item x="850"/>
        <item x="490"/>
        <item x="651"/>
        <item x="761"/>
        <item x="667"/>
        <item x="924"/>
        <item x="669"/>
        <item x="286"/>
        <item x="714"/>
        <item x="215"/>
        <item x="791"/>
        <item x="207"/>
        <item x="420"/>
        <item x="725"/>
        <item x="917"/>
        <item x="121"/>
        <item x="9"/>
        <item x="99"/>
        <item x="926"/>
        <item x="832"/>
        <item x="16"/>
        <item x="3"/>
        <item x="539"/>
        <item x="381"/>
        <item x="521"/>
        <item x="39"/>
        <item x="830"/>
        <item x="182"/>
        <item x="510"/>
        <item x="624"/>
        <item x="475"/>
        <item x="111"/>
        <item x="272"/>
        <item x="950"/>
        <item x="34"/>
        <item x="939"/>
        <item x="810"/>
        <item x="53"/>
        <item x="855"/>
        <item x="749"/>
        <item x="512"/>
        <item x="75"/>
        <item x="692"/>
        <item x="528"/>
        <item x="559"/>
        <item x="303"/>
        <item x="903"/>
        <item x="860"/>
        <item x="174"/>
        <item x="332"/>
        <item x="763"/>
        <item x="756"/>
        <item x="221"/>
        <item x="308"/>
        <item x="865"/>
        <item x="234"/>
        <item x="353"/>
        <item x="744"/>
        <item x="652"/>
        <item x="464"/>
        <item x="932"/>
        <item x="446"/>
        <item x="77"/>
        <item x="959"/>
        <item x="577"/>
        <item x="228"/>
        <item x="516"/>
        <item x="189"/>
        <item x="114"/>
        <item x="949"/>
        <item x="567"/>
        <item x="257"/>
        <item x="368"/>
        <item x="21"/>
        <item x="86"/>
        <item x="482"/>
        <item x="799"/>
        <item x="717"/>
        <item x="408"/>
        <item x="774"/>
        <item x="394"/>
        <item x="84"/>
        <item x="571"/>
        <item x="826"/>
        <item x="245"/>
        <item x="639"/>
        <item x="935"/>
        <item x="887"/>
        <item x="328"/>
        <item x="831"/>
        <item x="971"/>
        <item x="713"/>
        <item x="391"/>
        <item x="88"/>
        <item x="87"/>
        <item x="55"/>
        <item x="252"/>
        <item x="301"/>
        <item x="383"/>
        <item x="809"/>
        <item x="74"/>
        <item x="872"/>
        <item x="827"/>
        <item t="default"/>
      </items>
    </pivotField>
    <pivotField showAll="0"/>
    <pivotField showAll="0">
      <items count="4">
        <item x="2"/>
        <item x="0"/>
        <item x="1"/>
        <item t="default"/>
      </items>
    </pivotField>
    <pivotField showAll="0"/>
    <pivotField showAll="0">
      <items count="6">
        <item x="1"/>
        <item x="3"/>
        <item x="0"/>
        <item x="4"/>
        <item x="2"/>
        <item t="default"/>
      </items>
    </pivotField>
    <pivotField showAll="0"/>
    <pivotField numFmtId="14" showAll="0">
      <items count="993">
        <item x="890"/>
        <item x="356"/>
        <item x="365"/>
        <item x="912"/>
        <item x="517"/>
        <item x="424"/>
        <item x="960"/>
        <item x="690"/>
        <item x="317"/>
        <item x="686"/>
        <item x="425"/>
        <item x="401"/>
        <item x="501"/>
        <item x="420"/>
        <item x="18"/>
        <item x="549"/>
        <item x="794"/>
        <item x="492"/>
        <item x="588"/>
        <item x="985"/>
        <item x="521"/>
        <item x="227"/>
        <item x="646"/>
        <item x="561"/>
        <item x="728"/>
        <item x="63"/>
        <item x="547"/>
        <item x="750"/>
        <item x="243"/>
        <item x="872"/>
        <item x="380"/>
        <item x="617"/>
        <item x="935"/>
        <item x="108"/>
        <item x="827"/>
        <item x="607"/>
        <item x="489"/>
        <item x="34"/>
        <item x="314"/>
        <item x="282"/>
        <item x="889"/>
        <item x="760"/>
        <item x="814"/>
        <item x="680"/>
        <item x="746"/>
        <item x="203"/>
        <item x="412"/>
        <item x="833"/>
        <item x="899"/>
        <item x="419"/>
        <item x="774"/>
        <item x="540"/>
        <item x="656"/>
        <item x="533"/>
        <item x="104"/>
        <item x="945"/>
        <item x="236"/>
        <item x="874"/>
        <item x="914"/>
        <item x="230"/>
        <item x="175"/>
        <item x="598"/>
        <item x="426"/>
        <item x="446"/>
        <item x="709"/>
        <item x="668"/>
        <item x="880"/>
        <item x="500"/>
        <item x="849"/>
        <item x="745"/>
        <item x="118"/>
        <item x="359"/>
        <item x="916"/>
        <item x="608"/>
        <item x="729"/>
        <item x="989"/>
        <item x="460"/>
        <item x="789"/>
        <item x="509"/>
        <item x="194"/>
        <item x="71"/>
        <item x="145"/>
        <item x="754"/>
        <item x="59"/>
        <item x="218"/>
        <item x="654"/>
        <item x="307"/>
        <item x="514"/>
        <item x="195"/>
        <item x="450"/>
        <item x="593"/>
        <item x="137"/>
        <item x="318"/>
        <item x="648"/>
        <item x="162"/>
        <item x="983"/>
        <item x="689"/>
        <item x="73"/>
        <item x="177"/>
        <item x="272"/>
        <item x="396"/>
        <item x="893"/>
        <item x="179"/>
        <item x="626"/>
        <item x="348"/>
        <item x="564"/>
        <item x="334"/>
        <item x="99"/>
        <item x="469"/>
        <item x="706"/>
        <item x="101"/>
        <item x="917"/>
        <item x="476"/>
        <item x="511"/>
        <item x="418"/>
        <item x="286"/>
        <item x="779"/>
        <item x="62"/>
        <item x="283"/>
        <item x="245"/>
        <item x="480"/>
        <item x="2"/>
        <item x="267"/>
        <item x="431"/>
        <item x="325"/>
        <item x="403"/>
        <item x="91"/>
        <item x="767"/>
        <item x="622"/>
        <item x="806"/>
        <item x="544"/>
        <item x="707"/>
        <item x="642"/>
        <item x="288"/>
        <item x="197"/>
        <item x="82"/>
        <item x="959"/>
        <item x="152"/>
        <item x="566"/>
        <item x="391"/>
        <item x="268"/>
        <item x="407"/>
        <item x="894"/>
        <item x="293"/>
        <item x="266"/>
        <item x="545"/>
        <item x="759"/>
        <item x="867"/>
        <item x="229"/>
        <item x="716"/>
        <item x="982"/>
        <item x="817"/>
        <item x="394"/>
        <item x="671"/>
        <item x="550"/>
        <item x="343"/>
        <item x="722"/>
        <item x="5"/>
        <item x="371"/>
        <item x="725"/>
        <item x="597"/>
        <item x="438"/>
        <item x="157"/>
        <item x="361"/>
        <item x="360"/>
        <item x="363"/>
        <item x="98"/>
        <item x="202"/>
        <item x="968"/>
        <item x="931"/>
        <item x="180"/>
        <item x="638"/>
        <item x="658"/>
        <item x="832"/>
        <item x="170"/>
        <item x="257"/>
        <item x="248"/>
        <item x="878"/>
        <item x="946"/>
        <item x="828"/>
        <item x="771"/>
        <item x="54"/>
        <item x="3"/>
        <item x="987"/>
        <item x="733"/>
        <item x="153"/>
        <item x="865"/>
        <item x="788"/>
        <item x="395"/>
        <item x="165"/>
        <item x="358"/>
        <item x="115"/>
        <item x="554"/>
        <item x="228"/>
        <item x="741"/>
        <item x="589"/>
        <item x="739"/>
        <item x="734"/>
        <item x="110"/>
        <item x="309"/>
        <item x="346"/>
        <item x="903"/>
        <item x="399"/>
        <item x="384"/>
        <item x="633"/>
        <item x="161"/>
        <item x="252"/>
        <item x="586"/>
        <item x="146"/>
        <item x="185"/>
        <item x="714"/>
        <item x="76"/>
        <item x="259"/>
        <item x="691"/>
        <item x="644"/>
        <item x="51"/>
        <item x="326"/>
        <item x="136"/>
        <item x="21"/>
        <item x="107"/>
        <item x="250"/>
        <item x="435"/>
        <item x="249"/>
        <item x="918"/>
        <item x="953"/>
        <item x="595"/>
        <item x="952"/>
        <item x="619"/>
        <item x="27"/>
        <item x="413"/>
        <item x="174"/>
        <item x="276"/>
        <item x="340"/>
        <item x="210"/>
        <item x="315"/>
        <item x="94"/>
        <item x="239"/>
        <item x="67"/>
        <item x="341"/>
        <item x="557"/>
        <item x="967"/>
        <item x="927"/>
        <item x="682"/>
        <item x="231"/>
        <item x="710"/>
        <item x="866"/>
        <item x="822"/>
        <item x="892"/>
        <item x="679"/>
        <item x="226"/>
        <item x="910"/>
        <item x="374"/>
        <item x="766"/>
        <item x="955"/>
        <item x="224"/>
        <item x="592"/>
        <item x="25"/>
        <item x="840"/>
        <item x="775"/>
        <item x="555"/>
        <item x="491"/>
        <item x="90"/>
        <item x="643"/>
        <item x="823"/>
        <item x="81"/>
        <item x="515"/>
        <item x="740"/>
        <item x="634"/>
        <item x="447"/>
        <item x="263"/>
        <item x="701"/>
        <item x="211"/>
        <item x="287"/>
        <item x="966"/>
        <item x="694"/>
        <item x="847"/>
        <item x="106"/>
        <item x="859"/>
        <item x="792"/>
        <item x="196"/>
        <item x="382"/>
        <item x="88"/>
        <item x="885"/>
        <item x="496"/>
        <item x="697"/>
        <item x="296"/>
        <item x="853"/>
        <item x="869"/>
        <item x="898"/>
        <item x="57"/>
        <item x="366"/>
        <item x="164"/>
        <item x="414"/>
        <item x="781"/>
        <item x="978"/>
        <item x="505"/>
        <item x="290"/>
        <item x="956"/>
        <item x="532"/>
        <item x="461"/>
        <item x="600"/>
        <item x="576"/>
        <item x="800"/>
        <item x="525"/>
        <item x="274"/>
        <item x="838"/>
        <item x="755"/>
        <item x="349"/>
        <item x="125"/>
        <item x="149"/>
        <item x="717"/>
        <item x="811"/>
        <item x="708"/>
        <item x="312"/>
        <item x="1"/>
        <item x="330"/>
        <item x="864"/>
        <item x="513"/>
        <item x="639"/>
        <item x="567"/>
        <item x="77"/>
        <item x="873"/>
        <item x="929"/>
        <item x="373"/>
        <item x="751"/>
        <item x="43"/>
        <item x="577"/>
        <item x="102"/>
        <item x="191"/>
        <item x="527"/>
        <item x="52"/>
        <item x="669"/>
        <item x="535"/>
        <item x="38"/>
        <item x="187"/>
        <item x="627"/>
        <item x="976"/>
        <item x="925"/>
        <item x="281"/>
        <item x="442"/>
        <item x="406"/>
        <item x="105"/>
        <item x="209"/>
        <item x="308"/>
        <item x="324"/>
        <item x="475"/>
        <item x="673"/>
        <item x="320"/>
        <item x="316"/>
        <item x="784"/>
        <item x="40"/>
        <item x="427"/>
        <item x="696"/>
        <item x="188"/>
        <item x="503"/>
        <item x="954"/>
        <item x="189"/>
        <item x="275"/>
        <item x="355"/>
        <item x="974"/>
        <item x="541"/>
        <item x="271"/>
        <item x="421"/>
        <item x="483"/>
        <item x="200"/>
        <item x="753"/>
        <item x="376"/>
        <item x="578"/>
        <item x="915"/>
        <item x="624"/>
        <item x="651"/>
        <item x="144"/>
        <item x="169"/>
        <item x="981"/>
        <item x="129"/>
        <item x="278"/>
        <item x="868"/>
        <item x="471"/>
        <item x="777"/>
        <item x="4"/>
        <item x="277"/>
        <item x="601"/>
        <item x="543"/>
        <item x="504"/>
        <item x="758"/>
        <item x="36"/>
        <item x="17"/>
        <item x="829"/>
        <item x="573"/>
        <item x="863"/>
        <item x="747"/>
        <item x="212"/>
        <item x="305"/>
        <item x="390"/>
        <item x="674"/>
        <item x="587"/>
        <item x="703"/>
        <item x="383"/>
        <item x="397"/>
        <item x="495"/>
        <item x="723"/>
        <item x="433"/>
        <item x="776"/>
        <item x="465"/>
        <item x="519"/>
        <item x="683"/>
        <item x="582"/>
        <item x="201"/>
        <item x="328"/>
        <item x="79"/>
        <item x="377"/>
        <item x="780"/>
        <item x="909"/>
        <item x="590"/>
        <item x="182"/>
        <item x="143"/>
        <item x="131"/>
        <item x="353"/>
        <item x="530"/>
        <item x="95"/>
        <item x="217"/>
        <item x="908"/>
        <item x="900"/>
        <item x="762"/>
        <item x="204"/>
        <item x="537"/>
        <item x="653"/>
        <item x="289"/>
        <item x="192"/>
        <item x="158"/>
        <item x="891"/>
        <item x="178"/>
        <item x="752"/>
        <item x="123"/>
        <item x="971"/>
        <item x="372"/>
        <item x="773"/>
        <item x="923"/>
        <item x="808"/>
        <item x="112"/>
        <item x="524"/>
        <item x="972"/>
        <item x="13"/>
        <item x="370"/>
        <item x="6"/>
        <item x="375"/>
        <item x="459"/>
        <item x="875"/>
        <item x="117"/>
        <item x="455"/>
        <item x="919"/>
        <item x="142"/>
        <item x="246"/>
        <item x="467"/>
        <item x="790"/>
        <item x="198"/>
        <item x="684"/>
        <item x="291"/>
        <item x="662"/>
        <item x="28"/>
        <item x="507"/>
        <item x="980"/>
        <item x="160"/>
        <item x="944"/>
        <item x="61"/>
        <item x="484"/>
        <item x="785"/>
        <item x="415"/>
        <item x="711"/>
        <item x="352"/>
        <item x="984"/>
        <item x="621"/>
        <item x="837"/>
        <item x="772"/>
        <item x="120"/>
        <item x="141"/>
        <item x="930"/>
        <item x="620"/>
        <item x="22"/>
        <item x="749"/>
        <item x="96"/>
        <item x="640"/>
        <item x="70"/>
        <item x="937"/>
        <item x="704"/>
        <item x="558"/>
        <item x="251"/>
        <item x="629"/>
        <item x="512"/>
        <item x="35"/>
        <item x="392"/>
        <item x="542"/>
        <item x="473"/>
        <item x="389"/>
        <item x="50"/>
        <item x="111"/>
        <item x="951"/>
        <item x="854"/>
        <item x="247"/>
        <item x="882"/>
        <item x="692"/>
        <item x="207"/>
        <item x="168"/>
        <item x="579"/>
        <item x="856"/>
        <item x="799"/>
        <item x="411"/>
        <item x="26"/>
        <item x="575"/>
        <item x="300"/>
        <item x="269"/>
        <item x="813"/>
        <item x="400"/>
        <item x="140"/>
        <item x="948"/>
        <item x="306"/>
        <item x="103"/>
        <item x="402"/>
        <item x="453"/>
        <item x="408"/>
        <item x="135"/>
        <item x="166"/>
        <item x="664"/>
        <item x="167"/>
        <item x="659"/>
        <item x="244"/>
        <item x="861"/>
        <item x="824"/>
        <item x="839"/>
        <item x="688"/>
        <item x="337"/>
        <item x="877"/>
        <item x="336"/>
        <item x="613"/>
        <item x="665"/>
        <item x="818"/>
        <item x="737"/>
        <item x="720"/>
        <item x="602"/>
        <item x="463"/>
        <item x="357"/>
        <item x="871"/>
        <item x="404"/>
        <item x="548"/>
        <item x="208"/>
        <item x="75"/>
        <item x="235"/>
        <item x="970"/>
        <item x="964"/>
        <item x="565"/>
        <item x="538"/>
        <item x="765"/>
        <item x="855"/>
        <item x="724"/>
        <item x="901"/>
        <item x="531"/>
        <item x="958"/>
        <item x="883"/>
        <item x="488"/>
        <item x="64"/>
        <item x="55"/>
        <item x="623"/>
        <item x="49"/>
        <item x="148"/>
        <item x="713"/>
        <item x="138"/>
        <item x="522"/>
        <item x="150"/>
        <item x="911"/>
        <item x="214"/>
        <item x="319"/>
        <item x="675"/>
        <item x="721"/>
        <item x="979"/>
        <item x="132"/>
        <item x="924"/>
        <item x="173"/>
        <item x="310"/>
        <item x="553"/>
        <item x="941"/>
        <item x="381"/>
        <item x="333"/>
        <item x="462"/>
        <item x="585"/>
        <item x="761"/>
        <item x="641"/>
        <item x="851"/>
        <item x="332"/>
        <item x="299"/>
        <item x="988"/>
        <item x="119"/>
        <item x="490"/>
        <item x="768"/>
        <item x="957"/>
        <item x="134"/>
        <item x="45"/>
        <item x="69"/>
        <item x="8"/>
        <item x="962"/>
        <item x="176"/>
        <item x="615"/>
        <item x="738"/>
        <item x="628"/>
        <item x="304"/>
        <item x="798"/>
        <item x="184"/>
        <item x="667"/>
        <item x="66"/>
        <item x="687"/>
        <item x="897"/>
        <item x="486"/>
        <item x="943"/>
        <item x="350"/>
        <item x="612"/>
        <item x="301"/>
        <item x="718"/>
        <item x="234"/>
        <item x="147"/>
        <item x="611"/>
        <item x="848"/>
        <item x="508"/>
        <item x="190"/>
        <item x="610"/>
        <item x="896"/>
        <item x="322"/>
        <item x="764"/>
        <item x="436"/>
        <item x="78"/>
        <item x="121"/>
        <item x="698"/>
        <item x="757"/>
        <item x="932"/>
        <item x="127"/>
        <item x="539"/>
        <item x="835"/>
        <item x="151"/>
        <item x="80"/>
        <item x="327"/>
        <item x="826"/>
        <item x="20"/>
        <item x="599"/>
        <item x="934"/>
        <item x="398"/>
        <item x="60"/>
        <item x="368"/>
        <item x="122"/>
        <item x="560"/>
        <item x="860"/>
        <item x="584"/>
        <item x="367"/>
        <item x="100"/>
        <item x="950"/>
        <item x="113"/>
        <item x="637"/>
        <item x="986"/>
        <item x="616"/>
        <item x="494"/>
        <item x="457"/>
        <item x="583"/>
        <item x="756"/>
        <item x="905"/>
        <item x="506"/>
        <item x="114"/>
        <item x="556"/>
        <item x="922"/>
        <item x="215"/>
        <item x="881"/>
        <item x="730"/>
        <item x="279"/>
        <item x="581"/>
        <item x="379"/>
        <item x="497"/>
        <item x="821"/>
        <item x="695"/>
        <item x="904"/>
        <item x="672"/>
        <item x="241"/>
        <item x="606"/>
        <item x="14"/>
        <item x="605"/>
        <item x="677"/>
        <item x="928"/>
        <item x="85"/>
        <item x="791"/>
        <item x="536"/>
        <item x="523"/>
        <item x="86"/>
        <item x="262"/>
        <item x="487"/>
        <item x="454"/>
        <item x="969"/>
        <item x="434"/>
        <item x="936"/>
        <item x="387"/>
        <item x="670"/>
        <item x="342"/>
        <item x="297"/>
        <item x="294"/>
        <item x="551"/>
        <item x="650"/>
        <item x="19"/>
        <item x="33"/>
        <item x="264"/>
        <item x="647"/>
        <item x="303"/>
        <item x="949"/>
        <item x="163"/>
        <item x="44"/>
        <item x="735"/>
        <item x="502"/>
        <item x="793"/>
        <item x="552"/>
        <item x="46"/>
        <item x="732"/>
        <item x="409"/>
        <item x="842"/>
        <item x="255"/>
        <item x="630"/>
        <item x="41"/>
        <item x="183"/>
        <item x="803"/>
        <item x="193"/>
        <item x="254"/>
        <item x="417"/>
        <item x="926"/>
        <item x="474"/>
        <item x="242"/>
        <item x="449"/>
        <item x="23"/>
        <item x="171"/>
        <item x="24"/>
        <item x="510"/>
        <item x="693"/>
        <item x="220"/>
        <item x="32"/>
        <item x="72"/>
        <item x="574"/>
        <item x="440"/>
        <item x="159"/>
        <item x="685"/>
        <item x="635"/>
        <item x="16"/>
        <item x="973"/>
        <item x="961"/>
        <item x="661"/>
        <item x="295"/>
        <item x="258"/>
        <item x="273"/>
        <item x="430"/>
        <item x="445"/>
        <item x="452"/>
        <item x="485"/>
        <item x="56"/>
        <item x="526"/>
        <item x="9"/>
        <item x="29"/>
        <item x="345"/>
        <item x="47"/>
        <item x="39"/>
        <item x="663"/>
        <item x="975"/>
        <item x="744"/>
        <item x="594"/>
        <item x="133"/>
        <item x="284"/>
        <item x="265"/>
        <item x="895"/>
        <item x="186"/>
        <item x="563"/>
        <item x="199"/>
        <item x="232"/>
        <item x="448"/>
        <item x="884"/>
        <item x="444"/>
        <item x="156"/>
        <item x="37"/>
        <item x="782"/>
        <item x="12"/>
        <item x="439"/>
        <item x="963"/>
        <item x="787"/>
        <item x="520"/>
        <item x="93"/>
        <item x="53"/>
        <item x="965"/>
        <item x="736"/>
        <item x="238"/>
        <item x="546"/>
        <item x="933"/>
        <item x="649"/>
        <item x="591"/>
        <item x="743"/>
        <item x="559"/>
        <item x="225"/>
        <item x="429"/>
        <item x="631"/>
        <item x="354"/>
        <item x="472"/>
        <item x="464"/>
        <item x="386"/>
        <item x="907"/>
        <item x="323"/>
        <item x="805"/>
        <item x="493"/>
        <item x="423"/>
        <item x="802"/>
        <item x="128"/>
        <item x="15"/>
        <item x="977"/>
        <item x="468"/>
        <item x="715"/>
        <item x="830"/>
        <item x="763"/>
        <item x="30"/>
        <item x="819"/>
        <item x="862"/>
        <item x="731"/>
        <item x="604"/>
        <item x="614"/>
        <item x="655"/>
        <item x="388"/>
        <item x="580"/>
        <item x="636"/>
        <item x="518"/>
        <item x="902"/>
        <item x="796"/>
        <item x="97"/>
        <item x="857"/>
        <item x="441"/>
        <item x="437"/>
        <item x="815"/>
        <item x="270"/>
        <item x="456"/>
        <item x="942"/>
        <item x="432"/>
        <item x="820"/>
        <item x="921"/>
        <item x="172"/>
        <item x="769"/>
        <item x="362"/>
        <item x="699"/>
        <item x="632"/>
        <item x="831"/>
        <item x="816"/>
        <item x="68"/>
        <item x="130"/>
        <item x="810"/>
        <item x="516"/>
        <item x="253"/>
        <item x="410"/>
        <item x="364"/>
        <item x="385"/>
        <item x="124"/>
        <item x="571"/>
        <item x="906"/>
        <item x="347"/>
        <item x="83"/>
        <item x="344"/>
        <item x="676"/>
        <item x="990"/>
        <item x="645"/>
        <item x="879"/>
        <item x="478"/>
        <item x="331"/>
        <item x="256"/>
        <item x="155"/>
        <item x="678"/>
        <item x="657"/>
        <item x="451"/>
        <item x="338"/>
        <item x="834"/>
        <item x="858"/>
        <item x="742"/>
        <item x="405"/>
        <item x="570"/>
        <item x="652"/>
        <item x="786"/>
        <item x="206"/>
        <item x="726"/>
        <item x="481"/>
        <item x="812"/>
        <item x="712"/>
        <item x="498"/>
        <item x="222"/>
        <item x="11"/>
        <item x="609"/>
        <item x="572"/>
        <item x="562"/>
        <item x="48"/>
        <item x="261"/>
        <item x="87"/>
        <item x="783"/>
        <item x="778"/>
        <item x="603"/>
        <item x="825"/>
        <item x="339"/>
        <item x="938"/>
        <item x="841"/>
        <item x="285"/>
        <item x="65"/>
        <item x="126"/>
        <item x="240"/>
        <item x="913"/>
        <item x="298"/>
        <item x="116"/>
        <item x="887"/>
        <item x="727"/>
        <item x="940"/>
        <item x="920"/>
        <item x="660"/>
        <item x="569"/>
        <item x="807"/>
        <item x="369"/>
        <item x="700"/>
        <item x="458"/>
        <item x="154"/>
        <item x="42"/>
        <item x="528"/>
        <item x="466"/>
        <item x="7"/>
        <item x="801"/>
        <item x="479"/>
        <item x="0"/>
        <item x="31"/>
        <item x="219"/>
        <item x="443"/>
        <item x="260"/>
        <item x="233"/>
        <item x="795"/>
        <item x="89"/>
        <item x="845"/>
        <item x="534"/>
        <item x="702"/>
        <item x="321"/>
        <item x="939"/>
        <item x="416"/>
        <item x="329"/>
        <item x="804"/>
        <item x="991"/>
        <item x="74"/>
        <item x="870"/>
        <item x="302"/>
        <item x="770"/>
        <item x="92"/>
        <item x="351"/>
        <item x="748"/>
        <item x="568"/>
        <item x="618"/>
        <item x="499"/>
        <item x="470"/>
        <item x="809"/>
        <item x="529"/>
        <item x="846"/>
        <item x="213"/>
        <item x="237"/>
        <item x="223"/>
        <item x="280"/>
        <item x="876"/>
        <item x="947"/>
        <item x="719"/>
        <item x="10"/>
        <item x="482"/>
        <item x="681"/>
        <item x="596"/>
        <item x="58"/>
        <item x="477"/>
        <item x="852"/>
        <item x="888"/>
        <item x="886"/>
        <item x="221"/>
        <item x="428"/>
        <item x="84"/>
        <item x="843"/>
        <item x="844"/>
        <item x="850"/>
        <item x="393"/>
        <item x="313"/>
        <item x="705"/>
        <item x="311"/>
        <item x="836"/>
        <item x="109"/>
        <item x="205"/>
        <item x="292"/>
        <item x="181"/>
        <item x="666"/>
        <item x="378"/>
        <item x="625"/>
        <item x="422"/>
        <item x="216"/>
        <item x="139"/>
        <item x="335"/>
        <item x="79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6"/>
  </rowFields>
  <rowItems count="11">
    <i>
      <x/>
    </i>
    <i>
      <x v="1"/>
    </i>
    <i>
      <x v="2"/>
    </i>
    <i>
      <x v="3"/>
    </i>
    <i>
      <x v="4"/>
    </i>
    <i>
      <x v="5"/>
    </i>
    <i>
      <x v="6"/>
    </i>
    <i>
      <x v="7"/>
    </i>
    <i>
      <x v="8"/>
    </i>
    <i>
      <x v="9"/>
    </i>
    <i t="grand">
      <x/>
    </i>
  </rowItems>
  <colItems count="1">
    <i/>
  </colItems>
  <dataFields count="1">
    <dataField name="Sum of unit_price" fld="11"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29624C0-85F6-40D4-85DC-3C0706E1B28D}" name="PivotTable4"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7">
  <location ref="A72:E84" firstHeaderRow="1" firstDataRow="2" firstDataCol="1" rowPageCount="1" colPageCount="1"/>
  <pivotFields count="26">
    <pivotField showAll="0"/>
    <pivotField showAll="0"/>
    <pivotField showAll="0"/>
    <pivotField showAll="0"/>
    <pivotField showAll="0"/>
    <pivotField numFmtId="14" showAll="0"/>
    <pivotField axis="axisRow" showAll="0">
      <items count="11">
        <item x="9"/>
        <item x="4"/>
        <item x="0"/>
        <item x="1"/>
        <item x="3"/>
        <item x="2"/>
        <item x="8"/>
        <item x="6"/>
        <item x="5"/>
        <item x="7"/>
        <item t="default"/>
      </items>
    </pivotField>
    <pivotField showAll="0"/>
    <pivotField showAll="0"/>
    <pivotField axis="axisPage" multipleItemSelectionAllowed="1" showAll="0">
      <items count="7">
        <item x="1"/>
        <item x="5"/>
        <item x="0"/>
        <item x="3"/>
        <item x="4"/>
        <item x="2"/>
        <item t="default"/>
      </items>
    </pivotField>
    <pivotField showAll="0">
      <items count="6">
        <item x="3"/>
        <item x="2"/>
        <item x="0"/>
        <item x="1"/>
        <item x="4"/>
        <item t="default"/>
      </items>
    </pivotField>
    <pivotField showAll="0"/>
    <pivotField showAll="0"/>
    <pivotField numFmtId="14" showAll="0">
      <items count="989">
        <item x="345"/>
        <item x="341"/>
        <item x="593"/>
        <item x="190"/>
        <item x="18"/>
        <item x="881"/>
        <item x="757"/>
        <item x="603"/>
        <item x="248"/>
        <item x="160"/>
        <item x="760"/>
        <item x="487"/>
        <item x="231"/>
        <item x="683"/>
        <item x="819"/>
        <item x="374"/>
        <item x="588"/>
        <item x="813"/>
        <item x="643"/>
        <item x="824"/>
        <item x="558"/>
        <item x="660"/>
        <item x="101"/>
        <item x="425"/>
        <item x="766"/>
        <item x="661"/>
        <item x="385"/>
        <item x="85"/>
        <item x="171"/>
        <item x="284"/>
        <item x="751"/>
        <item x="721"/>
        <item x="879"/>
        <item x="958"/>
        <item x="184"/>
        <item x="441"/>
        <item x="69"/>
        <item x="72"/>
        <item x="455"/>
        <item x="829"/>
        <item x="382"/>
        <item x="213"/>
        <item x="615"/>
        <item x="787"/>
        <item x="266"/>
        <item x="913"/>
        <item x="214"/>
        <item x="491"/>
        <item x="338"/>
        <item x="220"/>
        <item x="555"/>
        <item x="646"/>
        <item x="964"/>
        <item x="419"/>
        <item x="290"/>
        <item x="173"/>
        <item x="790"/>
        <item x="894"/>
        <item x="910"/>
        <item x="449"/>
        <item x="715"/>
        <item x="633"/>
        <item x="677"/>
        <item x="922"/>
        <item x="64"/>
        <item x="644"/>
        <item x="531"/>
        <item x="814"/>
        <item x="551"/>
        <item x="740"/>
        <item x="442"/>
        <item x="741"/>
        <item x="467"/>
        <item x="26"/>
        <item x="276"/>
        <item x="246"/>
        <item x="166"/>
        <item x="167"/>
        <item x="300"/>
        <item x="161"/>
        <item x="522"/>
        <item x="212"/>
        <item x="540"/>
        <item x="694"/>
        <item x="543"/>
        <item x="503"/>
        <item x="8"/>
        <item x="230"/>
        <item x="953"/>
        <item x="433"/>
        <item x="623"/>
        <item x="929"/>
        <item x="22"/>
        <item x="393"/>
        <item x="296"/>
        <item x="598"/>
        <item x="726"/>
        <item x="35"/>
        <item x="853"/>
        <item x="758"/>
        <item x="923"/>
        <item x="630"/>
        <item x="703"/>
        <item x="495"/>
        <item x="384"/>
        <item x="373"/>
        <item x="880"/>
        <item x="745"/>
        <item x="754"/>
        <item x="436"/>
        <item x="470"/>
        <item x="597"/>
        <item x="17"/>
        <item x="199"/>
        <item x="975"/>
        <item x="776"/>
        <item x="908"/>
        <item x="981"/>
        <item x="600"/>
        <item x="573"/>
        <item x="380"/>
        <item x="572"/>
        <item x="688"/>
        <item x="105"/>
        <item x="675"/>
        <item x="696"/>
        <item x="647"/>
        <item x="457"/>
        <item x="348"/>
        <item x="648"/>
        <item x="146"/>
        <item x="197"/>
        <item x="706"/>
        <item x="397"/>
        <item x="732"/>
        <item x="287"/>
        <item x="944"/>
        <item x="97"/>
        <item x="797"/>
        <item x="227"/>
        <item x="462"/>
        <item x="612"/>
        <item x="870"/>
        <item x="403"/>
        <item x="239"/>
        <item x="463"/>
        <item x="143"/>
        <item x="938"/>
        <item x="412"/>
        <item x="764"/>
        <item x="78"/>
        <item x="822"/>
        <item x="548"/>
        <item x="541"/>
        <item x="36"/>
        <item x="202"/>
        <item x="493"/>
        <item x="23"/>
        <item x="481"/>
        <item x="896"/>
        <item x="590"/>
        <item x="601"/>
        <item x="183"/>
        <item x="969"/>
        <item x="682"/>
        <item x="748"/>
        <item x="902"/>
        <item x="150"/>
        <item x="723"/>
        <item x="62"/>
        <item x="863"/>
        <item x="486"/>
        <item x="139"/>
        <item x="666"/>
        <item x="205"/>
        <item x="279"/>
        <item x="295"/>
        <item x="124"/>
        <item x="755"/>
        <item x="43"/>
        <item x="113"/>
        <item x="695"/>
        <item x="267"/>
        <item x="483"/>
        <item x="180"/>
        <item x="752"/>
        <item x="589"/>
        <item x="868"/>
        <item x="79"/>
        <item x="722"/>
        <item x="508"/>
        <item x="15"/>
        <item x="305"/>
        <item x="203"/>
        <item x="107"/>
        <item x="406"/>
        <item x="456"/>
        <item x="82"/>
        <item x="783"/>
        <item x="76"/>
        <item x="840"/>
        <item x="418"/>
        <item x="955"/>
        <item x="370"/>
        <item x="5"/>
        <item x="492"/>
        <item x="147"/>
        <item x="854"/>
        <item x="392"/>
        <item x="321"/>
        <item x="728"/>
        <item x="820"/>
        <item x="422"/>
        <item x="162"/>
        <item x="119"/>
        <item x="806"/>
        <item x="629"/>
        <item x="44"/>
        <item x="206"/>
        <item x="858"/>
        <item x="260"/>
        <item x="319"/>
        <item x="535"/>
        <item x="61"/>
        <item x="684"/>
        <item x="782"/>
        <item x="289"/>
        <item x="51"/>
        <item x="32"/>
        <item x="410"/>
        <item x="57"/>
        <item x="649"/>
        <item x="159"/>
        <item x="911"/>
        <item x="960"/>
        <item x="606"/>
        <item x="970"/>
        <item x="532"/>
        <item x="137"/>
        <item x="789"/>
        <item x="900"/>
        <item x="641"/>
        <item x="798"/>
        <item x="360"/>
        <item x="219"/>
        <item x="515"/>
        <item x="269"/>
        <item x="27"/>
        <item x="828"/>
        <item x="151"/>
        <item x="719"/>
        <item x="145"/>
        <item x="920"/>
        <item x="871"/>
        <item x="501"/>
        <item x="274"/>
        <item x="330"/>
        <item x="878"/>
        <item x="724"/>
        <item x="984"/>
        <item x="423"/>
        <item x="852"/>
        <item x="314"/>
        <item x="50"/>
        <item x="172"/>
        <item x="762"/>
        <item x="811"/>
        <item x="225"/>
        <item x="367"/>
        <item x="83"/>
        <item x="608"/>
        <item x="509"/>
        <item x="941"/>
        <item x="316"/>
        <item x="596"/>
        <item x="224"/>
        <item x="256"/>
        <item x="336"/>
        <item x="897"/>
        <item x="4"/>
        <item x="144"/>
        <item x="583"/>
        <item x="439"/>
        <item x="91"/>
        <item x="569"/>
        <item x="265"/>
        <item x="94"/>
        <item x="895"/>
        <item x="201"/>
        <item x="0"/>
        <item x="249"/>
        <item x="905"/>
        <item x="60"/>
        <item x="837"/>
        <item x="270"/>
        <item x="800"/>
        <item x="529"/>
        <item x="149"/>
        <item x="115"/>
        <item x="40"/>
        <item x="599"/>
        <item x="707"/>
        <item x="232"/>
        <item x="670"/>
        <item x="70"/>
        <item x="556"/>
        <item x="614"/>
        <item x="288"/>
        <item x="613"/>
        <item x="618"/>
        <item x="884"/>
        <item x="155"/>
        <item x="586"/>
        <item x="243"/>
        <item x="136"/>
        <item x="222"/>
        <item x="170"/>
        <item x="987"/>
        <item x="794"/>
        <item x="250"/>
        <item x="671"/>
        <item x="264"/>
        <item x="720"/>
        <item x="120"/>
        <item x="271"/>
        <item x="448"/>
        <item x="152"/>
        <item x="961"/>
        <item x="681"/>
        <item x="912"/>
        <item x="785"/>
        <item x="549"/>
        <item x="983"/>
        <item x="459"/>
        <item x="52"/>
        <item x="440"/>
        <item x="882"/>
        <item x="364"/>
        <item x="777"/>
        <item x="575"/>
        <item x="937"/>
        <item x="484"/>
        <item x="89"/>
        <item x="733"/>
        <item x="901"/>
        <item x="765"/>
        <item x="169"/>
        <item x="867"/>
        <item x="631"/>
        <item x="663"/>
        <item x="344"/>
        <item x="735"/>
        <item x="779"/>
        <item x="592"/>
        <item x="311"/>
        <item x="432"/>
        <item x="934"/>
        <item x="664"/>
        <item x="657"/>
        <item x="103"/>
        <item x="817"/>
        <item x="550"/>
        <item x="81"/>
        <item x="123"/>
        <item x="784"/>
        <item x="689"/>
        <item x="656"/>
        <item x="191"/>
        <item x="520"/>
        <item x="622"/>
        <item x="304"/>
        <item x="398"/>
        <item x="163"/>
        <item x="698"/>
        <item x="579"/>
        <item x="637"/>
        <item x="525"/>
        <item x="132"/>
        <item x="352"/>
        <item x="942"/>
        <item x="948"/>
        <item x="128"/>
        <item x="570"/>
        <item x="334"/>
        <item x="616"/>
        <item x="604"/>
        <item x="507"/>
        <item x="914"/>
        <item x="685"/>
        <item x="792"/>
        <item x="565"/>
        <item x="106"/>
        <item x="781"/>
        <item x="729"/>
        <item x="47"/>
        <item x="786"/>
        <item x="607"/>
        <item x="645"/>
        <item x="805"/>
        <item x="350"/>
        <item x="504"/>
        <item x="255"/>
        <item x="254"/>
        <item x="299"/>
        <item x="13"/>
        <item x="362"/>
        <item x="743"/>
        <item x="73"/>
        <item x="387"/>
        <item x="718"/>
        <item x="259"/>
        <item x="578"/>
        <item x="30"/>
        <item x="704"/>
        <item x="275"/>
        <item x="985"/>
        <item x="247"/>
        <item x="458"/>
        <item x="966"/>
        <item x="506"/>
        <item x="716"/>
        <item x="534"/>
        <item x="444"/>
        <item x="514"/>
        <item x="41"/>
        <item x="517"/>
        <item x="772"/>
        <item x="843"/>
        <item x="372"/>
        <item x="100"/>
        <item x="844"/>
        <item x="359"/>
        <item x="807"/>
        <item x="280"/>
        <item x="28"/>
        <item x="710"/>
        <item x="175"/>
        <item x="730"/>
        <item x="92"/>
        <item x="6"/>
        <item x="701"/>
        <item x="337"/>
        <item x="466"/>
        <item x="936"/>
        <item x="357"/>
        <item x="859"/>
        <item x="498"/>
        <item x="587"/>
        <item x="90"/>
        <item x="836"/>
        <item x="465"/>
        <item x="129"/>
        <item x="310"/>
        <item x="804"/>
        <item x="278"/>
        <item x="769"/>
        <item x="621"/>
        <item x="795"/>
        <item x="954"/>
        <item x="309"/>
        <item x="883"/>
        <item x="431"/>
        <item x="251"/>
        <item x="241"/>
        <item x="847"/>
        <item x="7"/>
        <item x="731"/>
        <item x="435"/>
        <item x="479"/>
        <item x="445"/>
        <item x="933"/>
        <item x="892"/>
        <item x="56"/>
        <item x="796"/>
        <item x="654"/>
        <item x="877"/>
        <item x="653"/>
        <item x="943"/>
        <item x="889"/>
        <item x="258"/>
        <item x="476"/>
        <item x="678"/>
        <item x="469"/>
        <item x="602"/>
        <item x="545"/>
        <item x="627"/>
        <item x="956"/>
        <item x="313"/>
        <item x="342"/>
        <item x="451"/>
        <item x="320"/>
        <item x="200"/>
        <item x="297"/>
        <item x="198"/>
        <item x="775"/>
        <item x="116"/>
        <item x="485"/>
        <item x="33"/>
        <item x="738"/>
        <item x="68"/>
        <item x="371"/>
        <item x="273"/>
        <item x="891"/>
        <item x="563"/>
        <item x="561"/>
        <item x="488"/>
        <item x="582"/>
        <item x="306"/>
        <item x="347"/>
        <item x="178"/>
        <item x="193"/>
        <item x="204"/>
        <item x="379"/>
        <item x="888"/>
        <item x="816"/>
        <item x="277"/>
        <item x="665"/>
        <item x="315"/>
        <item x="974"/>
        <item x="676"/>
        <item x="480"/>
        <item x="856"/>
        <item x="833"/>
        <item x="699"/>
        <item x="928"/>
        <item x="156"/>
        <item x="690"/>
        <item x="376"/>
        <item x="216"/>
        <item x="919"/>
        <item x="927"/>
        <item x="188"/>
        <item x="461"/>
        <item x="523"/>
        <item x="331"/>
        <item x="217"/>
        <item x="65"/>
        <item x="952"/>
        <item x="395"/>
        <item x="869"/>
        <item x="560"/>
        <item x="10"/>
        <item x="349"/>
        <item x="679"/>
        <item x="375"/>
        <item x="192"/>
        <item x="38"/>
        <item x="489"/>
        <item x="916"/>
        <item x="71"/>
        <item x="95"/>
        <item x="568"/>
        <item x="236"/>
        <item x="233"/>
        <item x="396"/>
        <item x="117"/>
        <item x="946"/>
        <item x="318"/>
        <item x="177"/>
        <item x="281"/>
        <item x="709"/>
        <item x="429"/>
        <item x="12"/>
        <item x="518"/>
        <item x="617"/>
        <item x="904"/>
        <item x="494"/>
        <item x="325"/>
        <item x="25"/>
        <item x="875"/>
        <item x="211"/>
        <item x="229"/>
        <item x="947"/>
        <item x="424"/>
        <item x="421"/>
        <item x="343"/>
        <item x="564"/>
        <item x="14"/>
        <item x="511"/>
        <item x="452"/>
        <item x="20"/>
        <item x="857"/>
        <item x="973"/>
        <item x="505"/>
        <item x="697"/>
        <item x="453"/>
        <item x="835"/>
        <item x="333"/>
        <item x="530"/>
        <item x="610"/>
        <item x="130"/>
        <item x="110"/>
        <item x="562"/>
        <item x="253"/>
        <item x="126"/>
        <item x="58"/>
        <item x="815"/>
        <item x="980"/>
        <item x="753"/>
        <item x="131"/>
        <item x="135"/>
        <item x="377"/>
        <item x="839"/>
        <item x="317"/>
        <item x="778"/>
        <item x="454"/>
        <item x="861"/>
        <item x="109"/>
        <item x="93"/>
        <item x="687"/>
        <item x="340"/>
        <item x="499"/>
        <item x="428"/>
        <item x="580"/>
        <item x="659"/>
        <item x="982"/>
        <item x="557"/>
        <item x="409"/>
        <item x="864"/>
        <item x="951"/>
        <item x="312"/>
        <item x="415"/>
        <item x="893"/>
        <item x="680"/>
        <item x="702"/>
        <item x="104"/>
        <item x="625"/>
        <item x="658"/>
        <item x="426"/>
        <item x="700"/>
        <item x="825"/>
        <item x="402"/>
        <item x="66"/>
        <item x="329"/>
        <item x="322"/>
        <item x="940"/>
        <item x="640"/>
        <item x="972"/>
        <item x="849"/>
        <item x="472"/>
        <item x="2"/>
        <item x="141"/>
        <item x="547"/>
        <item x="153"/>
        <item x="438"/>
        <item x="102"/>
        <item x="591"/>
        <item x="1"/>
        <item x="218"/>
        <item x="634"/>
        <item x="945"/>
        <item x="31"/>
        <item x="801"/>
        <item x="181"/>
        <item x="226"/>
        <item x="635"/>
        <item x="293"/>
        <item x="430"/>
        <item x="194"/>
        <item x="98"/>
        <item x="632"/>
        <item x="122"/>
        <item x="674"/>
        <item x="739"/>
        <item x="282"/>
        <item x="788"/>
        <item x="609"/>
        <item x="968"/>
        <item x="164"/>
        <item x="768"/>
        <item x="921"/>
        <item x="363"/>
        <item x="262"/>
        <item x="24"/>
        <item x="736"/>
        <item x="605"/>
        <item x="866"/>
        <item x="148"/>
        <item x="662"/>
        <item x="838"/>
        <item x="899"/>
        <item x="771"/>
        <item x="210"/>
        <item x="417"/>
        <item x="125"/>
        <item x="358"/>
        <item x="388"/>
        <item x="354"/>
        <item x="447"/>
        <item x="261"/>
        <item x="620"/>
        <item x="292"/>
        <item x="693"/>
        <item x="734"/>
        <item x="187"/>
        <item x="711"/>
        <item x="885"/>
        <item x="390"/>
        <item x="918"/>
        <item x="404"/>
        <item x="747"/>
        <item x="544"/>
        <item x="626"/>
        <item x="536"/>
        <item x="566"/>
        <item x="339"/>
        <item x="581"/>
        <item x="165"/>
        <item x="351"/>
        <item x="96"/>
        <item x="263"/>
        <item x="19"/>
        <item x="770"/>
        <item x="326"/>
        <item x="537"/>
        <item x="478"/>
        <item x="405"/>
        <item x="471"/>
        <item x="851"/>
        <item x="474"/>
        <item x="834"/>
        <item x="285"/>
        <item x="108"/>
        <item x="576"/>
        <item x="389"/>
        <item x="742"/>
        <item x="979"/>
        <item x="140"/>
        <item x="63"/>
        <item x="691"/>
        <item x="323"/>
        <item x="890"/>
        <item x="399"/>
        <item x="585"/>
        <item x="477"/>
        <item x="584"/>
        <item x="963"/>
        <item x="898"/>
        <item x="524"/>
        <item x="443"/>
        <item x="686"/>
        <item x="636"/>
        <item x="808"/>
        <item x="873"/>
        <item x="138"/>
        <item x="862"/>
        <item x="533"/>
        <item x="502"/>
        <item x="642"/>
        <item x="538"/>
        <item x="965"/>
        <item x="628"/>
        <item x="400"/>
        <item x="727"/>
        <item x="906"/>
        <item x="650"/>
        <item x="298"/>
        <item x="793"/>
        <item x="361"/>
        <item x="460"/>
        <item x="846"/>
        <item x="244"/>
        <item x="930"/>
        <item x="238"/>
        <item x="327"/>
        <item x="708"/>
        <item x="750"/>
        <item x="672"/>
        <item x="179"/>
        <item x="841"/>
        <item x="378"/>
        <item x="546"/>
        <item x="356"/>
        <item x="302"/>
        <item x="46"/>
        <item x="673"/>
        <item x="427"/>
        <item x="29"/>
        <item x="767"/>
        <item x="49"/>
        <item x="208"/>
        <item x="42"/>
        <item x="413"/>
        <item x="957"/>
        <item x="411"/>
        <item x="915"/>
        <item x="154"/>
        <item x="324"/>
        <item x="209"/>
        <item x="11"/>
        <item x="291"/>
        <item x="594"/>
        <item x="977"/>
        <item x="907"/>
        <item x="237"/>
        <item x="67"/>
        <item x="294"/>
        <item x="240"/>
        <item x="821"/>
        <item x="497"/>
        <item x="142"/>
        <item x="134"/>
        <item x="705"/>
        <item x="823"/>
        <item x="552"/>
        <item x="59"/>
        <item x="186"/>
        <item x="473"/>
        <item x="611"/>
        <item x="496"/>
        <item x="54"/>
        <item x="668"/>
        <item x="37"/>
        <item x="414"/>
        <item x="355"/>
        <item x="848"/>
        <item x="746"/>
        <item x="527"/>
        <item x="434"/>
        <item x="268"/>
        <item x="554"/>
        <item x="118"/>
        <item x="407"/>
        <item x="925"/>
        <item x="886"/>
        <item x="437"/>
        <item x="45"/>
        <item x="468"/>
        <item x="168"/>
        <item x="335"/>
        <item x="401"/>
        <item x="986"/>
        <item x="80"/>
        <item x="978"/>
        <item x="876"/>
        <item x="346"/>
        <item x="386"/>
        <item x="976"/>
        <item x="638"/>
        <item x="450"/>
        <item x="112"/>
        <item x="874"/>
        <item x="513"/>
        <item x="48"/>
        <item x="619"/>
        <item x="812"/>
        <item x="366"/>
        <item x="818"/>
        <item x="283"/>
        <item x="223"/>
        <item x="307"/>
        <item x="712"/>
        <item x="967"/>
        <item x="416"/>
        <item x="962"/>
        <item x="845"/>
        <item x="185"/>
        <item x="365"/>
        <item x="196"/>
        <item x="909"/>
        <item x="803"/>
        <item x="759"/>
        <item x="242"/>
        <item x="157"/>
        <item x="842"/>
        <item x="574"/>
        <item x="133"/>
        <item x="780"/>
        <item x="500"/>
        <item x="802"/>
        <item x="542"/>
        <item x="773"/>
        <item x="127"/>
        <item x="235"/>
        <item x="519"/>
        <item x="655"/>
        <item x="595"/>
        <item x="526"/>
        <item x="369"/>
        <item x="176"/>
        <item x="195"/>
        <item x="737"/>
        <item x="158"/>
        <item x="553"/>
        <item x="931"/>
        <item x="850"/>
        <item x="490"/>
        <item x="651"/>
        <item x="761"/>
        <item x="667"/>
        <item x="924"/>
        <item x="669"/>
        <item x="286"/>
        <item x="714"/>
        <item x="215"/>
        <item x="791"/>
        <item x="207"/>
        <item x="420"/>
        <item x="725"/>
        <item x="917"/>
        <item x="121"/>
        <item x="9"/>
        <item x="99"/>
        <item x="926"/>
        <item x="832"/>
        <item x="16"/>
        <item x="3"/>
        <item x="539"/>
        <item x="381"/>
        <item x="521"/>
        <item x="39"/>
        <item x="830"/>
        <item x="182"/>
        <item x="510"/>
        <item x="624"/>
        <item x="475"/>
        <item x="111"/>
        <item x="272"/>
        <item x="950"/>
        <item x="34"/>
        <item x="939"/>
        <item x="810"/>
        <item x="53"/>
        <item x="855"/>
        <item x="749"/>
        <item x="512"/>
        <item x="75"/>
        <item x="692"/>
        <item x="528"/>
        <item x="559"/>
        <item x="303"/>
        <item x="903"/>
        <item x="860"/>
        <item x="174"/>
        <item x="332"/>
        <item x="763"/>
        <item x="756"/>
        <item x="221"/>
        <item x="308"/>
        <item x="865"/>
        <item x="234"/>
        <item x="353"/>
        <item x="744"/>
        <item x="652"/>
        <item x="464"/>
        <item x="932"/>
        <item x="446"/>
        <item x="77"/>
        <item x="959"/>
        <item x="577"/>
        <item x="228"/>
        <item x="516"/>
        <item x="189"/>
        <item x="114"/>
        <item x="949"/>
        <item x="567"/>
        <item x="257"/>
        <item x="368"/>
        <item x="21"/>
        <item x="86"/>
        <item x="482"/>
        <item x="799"/>
        <item x="717"/>
        <item x="408"/>
        <item x="774"/>
        <item x="394"/>
        <item x="84"/>
        <item x="571"/>
        <item x="826"/>
        <item x="245"/>
        <item x="639"/>
        <item x="935"/>
        <item x="887"/>
        <item x="328"/>
        <item x="831"/>
        <item x="971"/>
        <item x="713"/>
        <item x="391"/>
        <item x="88"/>
        <item x="87"/>
        <item x="55"/>
        <item x="252"/>
        <item x="301"/>
        <item x="383"/>
        <item x="809"/>
        <item x="74"/>
        <item x="872"/>
        <item x="827"/>
        <item t="default"/>
      </items>
    </pivotField>
    <pivotField showAll="0"/>
    <pivotField axis="axisCol" showAll="0">
      <items count="4">
        <item x="2"/>
        <item x="0"/>
        <item x="1"/>
        <item t="default"/>
      </items>
    </pivotField>
    <pivotField showAll="0"/>
    <pivotField showAll="0">
      <items count="6">
        <item x="1"/>
        <item x="3"/>
        <item x="0"/>
        <item x="4"/>
        <item x="2"/>
        <item t="default"/>
      </items>
    </pivotField>
    <pivotField showAll="0"/>
    <pivotField numFmtId="14" showAll="0">
      <items count="993">
        <item x="890"/>
        <item x="356"/>
        <item x="365"/>
        <item x="912"/>
        <item x="517"/>
        <item x="424"/>
        <item x="960"/>
        <item x="690"/>
        <item x="317"/>
        <item x="686"/>
        <item x="425"/>
        <item x="401"/>
        <item x="501"/>
        <item x="420"/>
        <item x="18"/>
        <item x="549"/>
        <item x="794"/>
        <item x="492"/>
        <item x="588"/>
        <item x="985"/>
        <item x="521"/>
        <item x="227"/>
        <item x="646"/>
        <item x="561"/>
        <item x="728"/>
        <item x="63"/>
        <item x="547"/>
        <item x="750"/>
        <item x="243"/>
        <item x="872"/>
        <item x="380"/>
        <item x="617"/>
        <item x="935"/>
        <item x="108"/>
        <item x="827"/>
        <item x="607"/>
        <item x="489"/>
        <item x="34"/>
        <item x="314"/>
        <item x="282"/>
        <item x="889"/>
        <item x="760"/>
        <item x="814"/>
        <item x="680"/>
        <item x="746"/>
        <item x="203"/>
        <item x="412"/>
        <item x="833"/>
        <item x="899"/>
        <item x="419"/>
        <item x="774"/>
        <item x="540"/>
        <item x="656"/>
        <item x="533"/>
        <item x="104"/>
        <item x="945"/>
        <item x="236"/>
        <item x="874"/>
        <item x="914"/>
        <item x="230"/>
        <item x="175"/>
        <item x="598"/>
        <item x="426"/>
        <item x="446"/>
        <item x="709"/>
        <item x="668"/>
        <item x="880"/>
        <item x="500"/>
        <item x="849"/>
        <item x="745"/>
        <item x="118"/>
        <item x="359"/>
        <item x="916"/>
        <item x="608"/>
        <item x="729"/>
        <item x="989"/>
        <item x="460"/>
        <item x="789"/>
        <item x="509"/>
        <item x="194"/>
        <item x="71"/>
        <item x="145"/>
        <item x="754"/>
        <item x="59"/>
        <item x="218"/>
        <item x="654"/>
        <item x="307"/>
        <item x="514"/>
        <item x="195"/>
        <item x="450"/>
        <item x="593"/>
        <item x="137"/>
        <item x="318"/>
        <item x="648"/>
        <item x="162"/>
        <item x="983"/>
        <item x="689"/>
        <item x="73"/>
        <item x="177"/>
        <item x="272"/>
        <item x="396"/>
        <item x="893"/>
        <item x="179"/>
        <item x="626"/>
        <item x="348"/>
        <item x="564"/>
        <item x="334"/>
        <item x="99"/>
        <item x="469"/>
        <item x="706"/>
        <item x="101"/>
        <item x="917"/>
        <item x="476"/>
        <item x="511"/>
        <item x="418"/>
        <item x="286"/>
        <item x="779"/>
        <item x="62"/>
        <item x="283"/>
        <item x="245"/>
        <item x="480"/>
        <item x="2"/>
        <item x="267"/>
        <item x="431"/>
        <item x="325"/>
        <item x="403"/>
        <item x="91"/>
        <item x="767"/>
        <item x="622"/>
        <item x="806"/>
        <item x="544"/>
        <item x="707"/>
        <item x="642"/>
        <item x="288"/>
        <item x="197"/>
        <item x="82"/>
        <item x="959"/>
        <item x="152"/>
        <item x="566"/>
        <item x="391"/>
        <item x="268"/>
        <item x="407"/>
        <item x="894"/>
        <item x="293"/>
        <item x="266"/>
        <item x="545"/>
        <item x="759"/>
        <item x="867"/>
        <item x="229"/>
        <item x="716"/>
        <item x="982"/>
        <item x="817"/>
        <item x="394"/>
        <item x="671"/>
        <item x="550"/>
        <item x="343"/>
        <item x="722"/>
        <item x="5"/>
        <item x="371"/>
        <item x="725"/>
        <item x="597"/>
        <item x="438"/>
        <item x="157"/>
        <item x="361"/>
        <item x="360"/>
        <item x="363"/>
        <item x="98"/>
        <item x="202"/>
        <item x="968"/>
        <item x="931"/>
        <item x="180"/>
        <item x="638"/>
        <item x="658"/>
        <item x="832"/>
        <item x="170"/>
        <item x="257"/>
        <item x="248"/>
        <item x="878"/>
        <item x="946"/>
        <item x="828"/>
        <item x="771"/>
        <item x="54"/>
        <item x="3"/>
        <item x="987"/>
        <item x="733"/>
        <item x="153"/>
        <item x="865"/>
        <item x="788"/>
        <item x="395"/>
        <item x="165"/>
        <item x="358"/>
        <item x="115"/>
        <item x="554"/>
        <item x="228"/>
        <item x="741"/>
        <item x="589"/>
        <item x="739"/>
        <item x="734"/>
        <item x="110"/>
        <item x="309"/>
        <item x="346"/>
        <item x="903"/>
        <item x="399"/>
        <item x="384"/>
        <item x="633"/>
        <item x="161"/>
        <item x="252"/>
        <item x="586"/>
        <item x="146"/>
        <item x="185"/>
        <item x="714"/>
        <item x="76"/>
        <item x="259"/>
        <item x="691"/>
        <item x="644"/>
        <item x="51"/>
        <item x="326"/>
        <item x="136"/>
        <item x="21"/>
        <item x="107"/>
        <item x="250"/>
        <item x="435"/>
        <item x="249"/>
        <item x="918"/>
        <item x="953"/>
        <item x="595"/>
        <item x="952"/>
        <item x="619"/>
        <item x="27"/>
        <item x="413"/>
        <item x="174"/>
        <item x="276"/>
        <item x="340"/>
        <item x="210"/>
        <item x="315"/>
        <item x="94"/>
        <item x="239"/>
        <item x="67"/>
        <item x="341"/>
        <item x="557"/>
        <item x="967"/>
        <item x="927"/>
        <item x="682"/>
        <item x="231"/>
        <item x="710"/>
        <item x="866"/>
        <item x="822"/>
        <item x="892"/>
        <item x="679"/>
        <item x="226"/>
        <item x="910"/>
        <item x="374"/>
        <item x="766"/>
        <item x="955"/>
        <item x="224"/>
        <item x="592"/>
        <item x="25"/>
        <item x="840"/>
        <item x="775"/>
        <item x="555"/>
        <item x="491"/>
        <item x="90"/>
        <item x="643"/>
        <item x="823"/>
        <item x="81"/>
        <item x="515"/>
        <item x="740"/>
        <item x="634"/>
        <item x="447"/>
        <item x="263"/>
        <item x="701"/>
        <item x="211"/>
        <item x="287"/>
        <item x="966"/>
        <item x="694"/>
        <item x="847"/>
        <item x="106"/>
        <item x="859"/>
        <item x="792"/>
        <item x="196"/>
        <item x="382"/>
        <item x="88"/>
        <item x="885"/>
        <item x="496"/>
        <item x="697"/>
        <item x="296"/>
        <item x="853"/>
        <item x="869"/>
        <item x="898"/>
        <item x="57"/>
        <item x="366"/>
        <item x="164"/>
        <item x="414"/>
        <item x="781"/>
        <item x="978"/>
        <item x="505"/>
        <item x="290"/>
        <item x="956"/>
        <item x="532"/>
        <item x="461"/>
        <item x="600"/>
        <item x="576"/>
        <item x="800"/>
        <item x="525"/>
        <item x="274"/>
        <item x="838"/>
        <item x="755"/>
        <item x="349"/>
        <item x="125"/>
        <item x="149"/>
        <item x="717"/>
        <item x="811"/>
        <item x="708"/>
        <item x="312"/>
        <item x="1"/>
        <item x="330"/>
        <item x="864"/>
        <item x="513"/>
        <item x="639"/>
        <item x="567"/>
        <item x="77"/>
        <item x="873"/>
        <item x="929"/>
        <item x="373"/>
        <item x="751"/>
        <item x="43"/>
        <item x="577"/>
        <item x="102"/>
        <item x="191"/>
        <item x="527"/>
        <item x="52"/>
        <item x="669"/>
        <item x="535"/>
        <item x="38"/>
        <item x="187"/>
        <item x="627"/>
        <item x="976"/>
        <item x="925"/>
        <item x="281"/>
        <item x="442"/>
        <item x="406"/>
        <item x="105"/>
        <item x="209"/>
        <item x="308"/>
        <item x="324"/>
        <item x="475"/>
        <item x="673"/>
        <item x="320"/>
        <item x="316"/>
        <item x="784"/>
        <item x="40"/>
        <item x="427"/>
        <item x="696"/>
        <item x="188"/>
        <item x="503"/>
        <item x="954"/>
        <item x="189"/>
        <item x="275"/>
        <item x="355"/>
        <item x="974"/>
        <item x="541"/>
        <item x="271"/>
        <item x="421"/>
        <item x="483"/>
        <item x="200"/>
        <item x="753"/>
        <item x="376"/>
        <item x="578"/>
        <item x="915"/>
        <item x="624"/>
        <item x="651"/>
        <item x="144"/>
        <item x="169"/>
        <item x="981"/>
        <item x="129"/>
        <item x="278"/>
        <item x="868"/>
        <item x="471"/>
        <item x="777"/>
        <item x="4"/>
        <item x="277"/>
        <item x="601"/>
        <item x="543"/>
        <item x="504"/>
        <item x="758"/>
        <item x="36"/>
        <item x="17"/>
        <item x="829"/>
        <item x="573"/>
        <item x="863"/>
        <item x="747"/>
        <item x="212"/>
        <item x="305"/>
        <item x="390"/>
        <item x="674"/>
        <item x="587"/>
        <item x="703"/>
        <item x="383"/>
        <item x="397"/>
        <item x="495"/>
        <item x="723"/>
        <item x="433"/>
        <item x="776"/>
        <item x="465"/>
        <item x="519"/>
        <item x="683"/>
        <item x="582"/>
        <item x="201"/>
        <item x="328"/>
        <item x="79"/>
        <item x="377"/>
        <item x="780"/>
        <item x="909"/>
        <item x="590"/>
        <item x="182"/>
        <item x="143"/>
        <item x="131"/>
        <item x="353"/>
        <item x="530"/>
        <item x="95"/>
        <item x="217"/>
        <item x="908"/>
        <item x="900"/>
        <item x="762"/>
        <item x="204"/>
        <item x="537"/>
        <item x="653"/>
        <item x="289"/>
        <item x="192"/>
        <item x="158"/>
        <item x="891"/>
        <item x="178"/>
        <item x="752"/>
        <item x="123"/>
        <item x="971"/>
        <item x="372"/>
        <item x="773"/>
        <item x="923"/>
        <item x="808"/>
        <item x="112"/>
        <item x="524"/>
        <item x="972"/>
        <item x="13"/>
        <item x="370"/>
        <item x="6"/>
        <item x="375"/>
        <item x="459"/>
        <item x="875"/>
        <item x="117"/>
        <item x="455"/>
        <item x="919"/>
        <item x="142"/>
        <item x="246"/>
        <item x="467"/>
        <item x="790"/>
        <item x="198"/>
        <item x="684"/>
        <item x="291"/>
        <item x="662"/>
        <item x="28"/>
        <item x="507"/>
        <item x="980"/>
        <item x="160"/>
        <item x="944"/>
        <item x="61"/>
        <item x="484"/>
        <item x="785"/>
        <item x="415"/>
        <item x="711"/>
        <item x="352"/>
        <item x="984"/>
        <item x="621"/>
        <item x="837"/>
        <item x="772"/>
        <item x="120"/>
        <item x="141"/>
        <item x="930"/>
        <item x="620"/>
        <item x="22"/>
        <item x="749"/>
        <item x="96"/>
        <item x="640"/>
        <item x="70"/>
        <item x="937"/>
        <item x="704"/>
        <item x="558"/>
        <item x="251"/>
        <item x="629"/>
        <item x="512"/>
        <item x="35"/>
        <item x="392"/>
        <item x="542"/>
        <item x="473"/>
        <item x="389"/>
        <item x="50"/>
        <item x="111"/>
        <item x="951"/>
        <item x="854"/>
        <item x="247"/>
        <item x="882"/>
        <item x="692"/>
        <item x="207"/>
        <item x="168"/>
        <item x="579"/>
        <item x="856"/>
        <item x="799"/>
        <item x="411"/>
        <item x="26"/>
        <item x="575"/>
        <item x="300"/>
        <item x="269"/>
        <item x="813"/>
        <item x="400"/>
        <item x="140"/>
        <item x="948"/>
        <item x="306"/>
        <item x="103"/>
        <item x="402"/>
        <item x="453"/>
        <item x="408"/>
        <item x="135"/>
        <item x="166"/>
        <item x="664"/>
        <item x="167"/>
        <item x="659"/>
        <item x="244"/>
        <item x="861"/>
        <item x="824"/>
        <item x="839"/>
        <item x="688"/>
        <item x="337"/>
        <item x="877"/>
        <item x="336"/>
        <item x="613"/>
        <item x="665"/>
        <item x="818"/>
        <item x="737"/>
        <item x="720"/>
        <item x="602"/>
        <item x="463"/>
        <item x="357"/>
        <item x="871"/>
        <item x="404"/>
        <item x="548"/>
        <item x="208"/>
        <item x="75"/>
        <item x="235"/>
        <item x="970"/>
        <item x="964"/>
        <item x="565"/>
        <item x="538"/>
        <item x="765"/>
        <item x="855"/>
        <item x="724"/>
        <item x="901"/>
        <item x="531"/>
        <item x="958"/>
        <item x="883"/>
        <item x="488"/>
        <item x="64"/>
        <item x="55"/>
        <item x="623"/>
        <item x="49"/>
        <item x="148"/>
        <item x="713"/>
        <item x="138"/>
        <item x="522"/>
        <item x="150"/>
        <item x="911"/>
        <item x="214"/>
        <item x="319"/>
        <item x="675"/>
        <item x="721"/>
        <item x="979"/>
        <item x="132"/>
        <item x="924"/>
        <item x="173"/>
        <item x="310"/>
        <item x="553"/>
        <item x="941"/>
        <item x="381"/>
        <item x="333"/>
        <item x="462"/>
        <item x="585"/>
        <item x="761"/>
        <item x="641"/>
        <item x="851"/>
        <item x="332"/>
        <item x="299"/>
        <item x="988"/>
        <item x="119"/>
        <item x="490"/>
        <item x="768"/>
        <item x="957"/>
        <item x="134"/>
        <item x="45"/>
        <item x="69"/>
        <item x="8"/>
        <item x="962"/>
        <item x="176"/>
        <item x="615"/>
        <item x="738"/>
        <item x="628"/>
        <item x="304"/>
        <item x="798"/>
        <item x="184"/>
        <item x="667"/>
        <item x="66"/>
        <item x="687"/>
        <item x="897"/>
        <item x="486"/>
        <item x="943"/>
        <item x="350"/>
        <item x="612"/>
        <item x="301"/>
        <item x="718"/>
        <item x="234"/>
        <item x="147"/>
        <item x="611"/>
        <item x="848"/>
        <item x="508"/>
        <item x="190"/>
        <item x="610"/>
        <item x="896"/>
        <item x="322"/>
        <item x="764"/>
        <item x="436"/>
        <item x="78"/>
        <item x="121"/>
        <item x="698"/>
        <item x="757"/>
        <item x="932"/>
        <item x="127"/>
        <item x="539"/>
        <item x="835"/>
        <item x="151"/>
        <item x="80"/>
        <item x="327"/>
        <item x="826"/>
        <item x="20"/>
        <item x="599"/>
        <item x="934"/>
        <item x="398"/>
        <item x="60"/>
        <item x="368"/>
        <item x="122"/>
        <item x="560"/>
        <item x="860"/>
        <item x="584"/>
        <item x="367"/>
        <item x="100"/>
        <item x="950"/>
        <item x="113"/>
        <item x="637"/>
        <item x="986"/>
        <item x="616"/>
        <item x="494"/>
        <item x="457"/>
        <item x="583"/>
        <item x="756"/>
        <item x="905"/>
        <item x="506"/>
        <item x="114"/>
        <item x="556"/>
        <item x="922"/>
        <item x="215"/>
        <item x="881"/>
        <item x="730"/>
        <item x="279"/>
        <item x="581"/>
        <item x="379"/>
        <item x="497"/>
        <item x="821"/>
        <item x="695"/>
        <item x="904"/>
        <item x="672"/>
        <item x="241"/>
        <item x="606"/>
        <item x="14"/>
        <item x="605"/>
        <item x="677"/>
        <item x="928"/>
        <item x="85"/>
        <item x="791"/>
        <item x="536"/>
        <item x="523"/>
        <item x="86"/>
        <item x="262"/>
        <item x="487"/>
        <item x="454"/>
        <item x="969"/>
        <item x="434"/>
        <item x="936"/>
        <item x="387"/>
        <item x="670"/>
        <item x="342"/>
        <item x="297"/>
        <item x="294"/>
        <item x="551"/>
        <item x="650"/>
        <item x="19"/>
        <item x="33"/>
        <item x="264"/>
        <item x="647"/>
        <item x="303"/>
        <item x="949"/>
        <item x="163"/>
        <item x="44"/>
        <item x="735"/>
        <item x="502"/>
        <item x="793"/>
        <item x="552"/>
        <item x="46"/>
        <item x="732"/>
        <item x="409"/>
        <item x="842"/>
        <item x="255"/>
        <item x="630"/>
        <item x="41"/>
        <item x="183"/>
        <item x="803"/>
        <item x="193"/>
        <item x="254"/>
        <item x="417"/>
        <item x="926"/>
        <item x="474"/>
        <item x="242"/>
        <item x="449"/>
        <item x="23"/>
        <item x="171"/>
        <item x="24"/>
        <item x="510"/>
        <item x="693"/>
        <item x="220"/>
        <item x="32"/>
        <item x="72"/>
        <item x="574"/>
        <item x="440"/>
        <item x="159"/>
        <item x="685"/>
        <item x="635"/>
        <item x="16"/>
        <item x="973"/>
        <item x="961"/>
        <item x="661"/>
        <item x="295"/>
        <item x="258"/>
        <item x="273"/>
        <item x="430"/>
        <item x="445"/>
        <item x="452"/>
        <item x="485"/>
        <item x="56"/>
        <item x="526"/>
        <item x="9"/>
        <item x="29"/>
        <item x="345"/>
        <item x="47"/>
        <item x="39"/>
        <item x="663"/>
        <item x="975"/>
        <item x="744"/>
        <item x="594"/>
        <item x="133"/>
        <item x="284"/>
        <item x="265"/>
        <item x="895"/>
        <item x="186"/>
        <item x="563"/>
        <item x="199"/>
        <item x="232"/>
        <item x="448"/>
        <item x="884"/>
        <item x="444"/>
        <item x="156"/>
        <item x="37"/>
        <item x="782"/>
        <item x="12"/>
        <item x="439"/>
        <item x="963"/>
        <item x="787"/>
        <item x="520"/>
        <item x="93"/>
        <item x="53"/>
        <item x="965"/>
        <item x="736"/>
        <item x="238"/>
        <item x="546"/>
        <item x="933"/>
        <item x="649"/>
        <item x="591"/>
        <item x="743"/>
        <item x="559"/>
        <item x="225"/>
        <item x="429"/>
        <item x="631"/>
        <item x="354"/>
        <item x="472"/>
        <item x="464"/>
        <item x="386"/>
        <item x="907"/>
        <item x="323"/>
        <item x="805"/>
        <item x="493"/>
        <item x="423"/>
        <item x="802"/>
        <item x="128"/>
        <item x="15"/>
        <item x="977"/>
        <item x="468"/>
        <item x="715"/>
        <item x="830"/>
        <item x="763"/>
        <item x="30"/>
        <item x="819"/>
        <item x="862"/>
        <item x="731"/>
        <item x="604"/>
        <item x="614"/>
        <item x="655"/>
        <item x="388"/>
        <item x="580"/>
        <item x="636"/>
        <item x="518"/>
        <item x="902"/>
        <item x="796"/>
        <item x="97"/>
        <item x="857"/>
        <item x="441"/>
        <item x="437"/>
        <item x="815"/>
        <item x="270"/>
        <item x="456"/>
        <item x="942"/>
        <item x="432"/>
        <item x="820"/>
        <item x="921"/>
        <item x="172"/>
        <item x="769"/>
        <item x="362"/>
        <item x="699"/>
        <item x="632"/>
        <item x="831"/>
        <item x="816"/>
        <item x="68"/>
        <item x="130"/>
        <item x="810"/>
        <item x="516"/>
        <item x="253"/>
        <item x="410"/>
        <item x="364"/>
        <item x="385"/>
        <item x="124"/>
        <item x="571"/>
        <item x="906"/>
        <item x="347"/>
        <item x="83"/>
        <item x="344"/>
        <item x="676"/>
        <item x="990"/>
        <item x="645"/>
        <item x="879"/>
        <item x="478"/>
        <item x="331"/>
        <item x="256"/>
        <item x="155"/>
        <item x="678"/>
        <item x="657"/>
        <item x="451"/>
        <item x="338"/>
        <item x="834"/>
        <item x="858"/>
        <item x="742"/>
        <item x="405"/>
        <item x="570"/>
        <item x="652"/>
        <item x="786"/>
        <item x="206"/>
        <item x="726"/>
        <item x="481"/>
        <item x="812"/>
        <item x="712"/>
        <item x="498"/>
        <item x="222"/>
        <item x="11"/>
        <item x="609"/>
        <item x="572"/>
        <item x="562"/>
        <item x="48"/>
        <item x="261"/>
        <item x="87"/>
        <item x="783"/>
        <item x="778"/>
        <item x="603"/>
        <item x="825"/>
        <item x="339"/>
        <item x="938"/>
        <item x="841"/>
        <item x="285"/>
        <item x="65"/>
        <item x="126"/>
        <item x="240"/>
        <item x="913"/>
        <item x="298"/>
        <item x="116"/>
        <item x="887"/>
        <item x="727"/>
        <item x="940"/>
        <item x="920"/>
        <item x="660"/>
        <item x="569"/>
        <item x="807"/>
        <item x="369"/>
        <item x="700"/>
        <item x="458"/>
        <item x="154"/>
        <item x="42"/>
        <item x="528"/>
        <item x="466"/>
        <item x="7"/>
        <item x="801"/>
        <item x="479"/>
        <item x="0"/>
        <item x="31"/>
        <item x="219"/>
        <item x="443"/>
        <item x="260"/>
        <item x="233"/>
        <item x="795"/>
        <item x="89"/>
        <item x="845"/>
        <item x="534"/>
        <item x="702"/>
        <item x="321"/>
        <item x="939"/>
        <item x="416"/>
        <item x="329"/>
        <item x="804"/>
        <item x="991"/>
        <item x="74"/>
        <item x="870"/>
        <item x="302"/>
        <item x="770"/>
        <item x="92"/>
        <item x="351"/>
        <item x="748"/>
        <item x="568"/>
        <item x="618"/>
        <item x="499"/>
        <item x="470"/>
        <item x="809"/>
        <item x="529"/>
        <item x="846"/>
        <item x="213"/>
        <item x="237"/>
        <item x="223"/>
        <item x="280"/>
        <item x="876"/>
        <item x="947"/>
        <item x="719"/>
        <item x="10"/>
        <item x="482"/>
        <item x="681"/>
        <item x="596"/>
        <item x="58"/>
        <item x="477"/>
        <item x="852"/>
        <item x="888"/>
        <item x="886"/>
        <item x="221"/>
        <item x="428"/>
        <item x="84"/>
        <item x="843"/>
        <item x="844"/>
        <item x="850"/>
        <item x="393"/>
        <item x="313"/>
        <item x="705"/>
        <item x="311"/>
        <item x="836"/>
        <item x="109"/>
        <item x="205"/>
        <item x="292"/>
        <item x="181"/>
        <item x="666"/>
        <item x="378"/>
        <item x="625"/>
        <item x="422"/>
        <item x="216"/>
        <item x="139"/>
        <item x="335"/>
        <item x="79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dataField="1" showAll="0">
      <items count="7">
        <item sd="0" x="0"/>
        <item sd="0" x="1"/>
        <item sd="0" x="2"/>
        <item sd="0" x="3"/>
        <item sd="0" x="4"/>
        <item sd="0" x="5"/>
        <item t="default"/>
      </items>
    </pivotField>
  </pivotFields>
  <rowFields count="1">
    <field x="6"/>
  </rowFields>
  <rowItems count="11">
    <i>
      <x/>
    </i>
    <i>
      <x v="1"/>
    </i>
    <i>
      <x v="2"/>
    </i>
    <i>
      <x v="3"/>
    </i>
    <i>
      <x v="4"/>
    </i>
    <i>
      <x v="5"/>
    </i>
    <i>
      <x v="6"/>
    </i>
    <i>
      <x v="7"/>
    </i>
    <i>
      <x v="8"/>
    </i>
    <i>
      <x v="9"/>
    </i>
    <i t="grand">
      <x/>
    </i>
  </rowItems>
  <colFields count="1">
    <field x="15"/>
  </colFields>
  <colItems count="4">
    <i>
      <x/>
    </i>
    <i>
      <x v="1"/>
    </i>
    <i>
      <x v="2"/>
    </i>
    <i t="grand">
      <x/>
    </i>
  </colItems>
  <pageFields count="1">
    <pageField fld="9" hier="-1"/>
  </pageFields>
  <dataFields count="1">
    <dataField name="Count of Years (order_date)" fld="25" subtotal="count" baseField="0" baseItem="0"/>
  </dataFields>
  <chartFormats count="7">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2">
          <reference field="4294967294" count="1" selected="0">
            <x v="0"/>
          </reference>
          <reference field="15" count="1" selected="0">
            <x v="1"/>
          </reference>
        </references>
      </pivotArea>
    </chartFormat>
    <chartFormat chart="5" format="2" series="1">
      <pivotArea type="data" outline="0" fieldPosition="0">
        <references count="2">
          <reference field="4294967294" count="1" selected="0">
            <x v="0"/>
          </reference>
          <reference field="15" count="1" selected="0">
            <x v="2"/>
          </reference>
        </references>
      </pivotArea>
    </chartFormat>
    <chartFormat chart="5" format="3" series="1">
      <pivotArea type="data" outline="0" fieldPosition="0">
        <references count="2">
          <reference field="4294967294" count="1" selected="0">
            <x v="0"/>
          </reference>
          <reference field="15" count="1" selected="0">
            <x v="0"/>
          </reference>
        </references>
      </pivotArea>
    </chartFormat>
    <chartFormat chart="12" format="7" series="1">
      <pivotArea type="data" outline="0" fieldPosition="0">
        <references count="2">
          <reference field="4294967294" count="1" selected="0">
            <x v="0"/>
          </reference>
          <reference field="15" count="1" selected="0">
            <x v="0"/>
          </reference>
        </references>
      </pivotArea>
    </chartFormat>
    <chartFormat chart="12" format="8" series="1">
      <pivotArea type="data" outline="0" fieldPosition="0">
        <references count="2">
          <reference field="4294967294" count="1" selected="0">
            <x v="0"/>
          </reference>
          <reference field="15" count="1" selected="0">
            <x v="1"/>
          </reference>
        </references>
      </pivotArea>
    </chartFormat>
    <chartFormat chart="12" format="9" series="1">
      <pivotArea type="data" outline="0" fieldPosition="0">
        <references count="2">
          <reference field="4294967294" count="1" selected="0">
            <x v="0"/>
          </reference>
          <reference field="15" count="1" selected="0">
            <x v="2"/>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0DFD111-0C35-411B-9CE9-D7B7DD3D264F}"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8:G50" firstHeaderRow="1" firstDataRow="2" firstDataCol="1" rowPageCount="1" colPageCount="1"/>
  <pivotFields count="26">
    <pivotField showAll="0"/>
    <pivotField showAll="0"/>
    <pivotField showAll="0"/>
    <pivotField showAll="0"/>
    <pivotField showAll="0"/>
    <pivotField numFmtId="14" showAll="0"/>
    <pivotField axis="axisRow" showAll="0">
      <items count="11">
        <item x="9"/>
        <item x="4"/>
        <item x="0"/>
        <item x="1"/>
        <item x="3"/>
        <item x="2"/>
        <item x="8"/>
        <item x="6"/>
        <item x="5"/>
        <item x="7"/>
        <item t="default"/>
      </items>
    </pivotField>
    <pivotField showAll="0"/>
    <pivotField showAll="0"/>
    <pivotField axis="axisPage" multipleItemSelectionAllowed="1" showAll="0">
      <items count="7">
        <item x="1"/>
        <item x="5"/>
        <item x="0"/>
        <item x="3"/>
        <item x="4"/>
        <item x="2"/>
        <item t="default"/>
      </items>
    </pivotField>
    <pivotField showAll="0"/>
    <pivotField showAll="0"/>
    <pivotField showAll="0"/>
    <pivotField numFmtId="14" showAll="0">
      <items count="989">
        <item x="345"/>
        <item x="341"/>
        <item x="593"/>
        <item x="190"/>
        <item x="18"/>
        <item x="881"/>
        <item x="757"/>
        <item x="603"/>
        <item x="248"/>
        <item x="160"/>
        <item x="760"/>
        <item x="487"/>
        <item x="231"/>
        <item x="683"/>
        <item x="819"/>
        <item x="374"/>
        <item x="588"/>
        <item x="813"/>
        <item x="643"/>
        <item x="824"/>
        <item x="558"/>
        <item x="660"/>
        <item x="101"/>
        <item x="425"/>
        <item x="766"/>
        <item x="661"/>
        <item x="385"/>
        <item x="85"/>
        <item x="171"/>
        <item x="284"/>
        <item x="751"/>
        <item x="721"/>
        <item x="879"/>
        <item x="958"/>
        <item x="184"/>
        <item x="441"/>
        <item x="69"/>
        <item x="72"/>
        <item x="455"/>
        <item x="829"/>
        <item x="382"/>
        <item x="213"/>
        <item x="615"/>
        <item x="787"/>
        <item x="266"/>
        <item x="913"/>
        <item x="214"/>
        <item x="491"/>
        <item x="338"/>
        <item x="220"/>
        <item x="555"/>
        <item x="646"/>
        <item x="964"/>
        <item x="419"/>
        <item x="290"/>
        <item x="173"/>
        <item x="790"/>
        <item x="894"/>
        <item x="910"/>
        <item x="449"/>
        <item x="715"/>
        <item x="633"/>
        <item x="677"/>
        <item x="922"/>
        <item x="64"/>
        <item x="644"/>
        <item x="531"/>
        <item x="814"/>
        <item x="551"/>
        <item x="740"/>
        <item x="442"/>
        <item x="741"/>
        <item x="467"/>
        <item x="26"/>
        <item x="276"/>
        <item x="246"/>
        <item x="166"/>
        <item x="167"/>
        <item x="300"/>
        <item x="161"/>
        <item x="522"/>
        <item x="212"/>
        <item x="540"/>
        <item x="694"/>
        <item x="543"/>
        <item x="503"/>
        <item x="8"/>
        <item x="230"/>
        <item x="953"/>
        <item x="433"/>
        <item x="623"/>
        <item x="929"/>
        <item x="22"/>
        <item x="393"/>
        <item x="296"/>
        <item x="598"/>
        <item x="726"/>
        <item x="35"/>
        <item x="853"/>
        <item x="758"/>
        <item x="923"/>
        <item x="630"/>
        <item x="703"/>
        <item x="495"/>
        <item x="384"/>
        <item x="373"/>
        <item x="880"/>
        <item x="745"/>
        <item x="754"/>
        <item x="436"/>
        <item x="470"/>
        <item x="597"/>
        <item x="17"/>
        <item x="199"/>
        <item x="975"/>
        <item x="776"/>
        <item x="908"/>
        <item x="981"/>
        <item x="600"/>
        <item x="573"/>
        <item x="380"/>
        <item x="572"/>
        <item x="688"/>
        <item x="105"/>
        <item x="675"/>
        <item x="696"/>
        <item x="647"/>
        <item x="457"/>
        <item x="348"/>
        <item x="648"/>
        <item x="146"/>
        <item x="197"/>
        <item x="706"/>
        <item x="397"/>
        <item x="732"/>
        <item x="287"/>
        <item x="944"/>
        <item x="97"/>
        <item x="797"/>
        <item x="227"/>
        <item x="462"/>
        <item x="612"/>
        <item x="870"/>
        <item x="403"/>
        <item x="239"/>
        <item x="463"/>
        <item x="143"/>
        <item x="938"/>
        <item x="412"/>
        <item x="764"/>
        <item x="78"/>
        <item x="822"/>
        <item x="548"/>
        <item x="541"/>
        <item x="36"/>
        <item x="202"/>
        <item x="493"/>
        <item x="23"/>
        <item x="481"/>
        <item x="896"/>
        <item x="590"/>
        <item x="601"/>
        <item x="183"/>
        <item x="969"/>
        <item x="682"/>
        <item x="748"/>
        <item x="902"/>
        <item x="150"/>
        <item x="723"/>
        <item x="62"/>
        <item x="863"/>
        <item x="486"/>
        <item x="139"/>
        <item x="666"/>
        <item x="205"/>
        <item x="279"/>
        <item x="295"/>
        <item x="124"/>
        <item x="755"/>
        <item x="43"/>
        <item x="113"/>
        <item x="695"/>
        <item x="267"/>
        <item x="483"/>
        <item x="180"/>
        <item x="752"/>
        <item x="589"/>
        <item x="868"/>
        <item x="79"/>
        <item x="722"/>
        <item x="508"/>
        <item x="15"/>
        <item x="305"/>
        <item x="203"/>
        <item x="107"/>
        <item x="406"/>
        <item x="456"/>
        <item x="82"/>
        <item x="783"/>
        <item x="76"/>
        <item x="840"/>
        <item x="418"/>
        <item x="955"/>
        <item x="370"/>
        <item x="5"/>
        <item x="492"/>
        <item x="147"/>
        <item x="854"/>
        <item x="392"/>
        <item x="321"/>
        <item x="728"/>
        <item x="820"/>
        <item x="422"/>
        <item x="162"/>
        <item x="119"/>
        <item x="806"/>
        <item x="629"/>
        <item x="44"/>
        <item x="206"/>
        <item x="858"/>
        <item x="260"/>
        <item x="319"/>
        <item x="535"/>
        <item x="61"/>
        <item x="684"/>
        <item x="782"/>
        <item x="289"/>
        <item x="51"/>
        <item x="32"/>
        <item x="410"/>
        <item x="57"/>
        <item x="649"/>
        <item x="159"/>
        <item x="911"/>
        <item x="960"/>
        <item x="606"/>
        <item x="970"/>
        <item x="532"/>
        <item x="137"/>
        <item x="789"/>
        <item x="900"/>
        <item x="641"/>
        <item x="798"/>
        <item x="360"/>
        <item x="219"/>
        <item x="515"/>
        <item x="269"/>
        <item x="27"/>
        <item x="828"/>
        <item x="151"/>
        <item x="719"/>
        <item x="145"/>
        <item x="920"/>
        <item x="871"/>
        <item x="501"/>
        <item x="274"/>
        <item x="330"/>
        <item x="878"/>
        <item x="724"/>
        <item x="984"/>
        <item x="423"/>
        <item x="852"/>
        <item x="314"/>
        <item x="50"/>
        <item x="172"/>
        <item x="762"/>
        <item x="811"/>
        <item x="225"/>
        <item x="367"/>
        <item x="83"/>
        <item x="608"/>
        <item x="509"/>
        <item x="941"/>
        <item x="316"/>
        <item x="596"/>
        <item x="224"/>
        <item x="256"/>
        <item x="336"/>
        <item x="897"/>
        <item x="4"/>
        <item x="144"/>
        <item x="583"/>
        <item x="439"/>
        <item x="91"/>
        <item x="569"/>
        <item x="265"/>
        <item x="94"/>
        <item x="895"/>
        <item x="201"/>
        <item x="0"/>
        <item x="249"/>
        <item x="905"/>
        <item x="60"/>
        <item x="837"/>
        <item x="270"/>
        <item x="800"/>
        <item x="529"/>
        <item x="149"/>
        <item x="115"/>
        <item x="40"/>
        <item x="599"/>
        <item x="707"/>
        <item x="232"/>
        <item x="670"/>
        <item x="70"/>
        <item x="556"/>
        <item x="614"/>
        <item x="288"/>
        <item x="613"/>
        <item x="618"/>
        <item x="884"/>
        <item x="155"/>
        <item x="586"/>
        <item x="243"/>
        <item x="136"/>
        <item x="222"/>
        <item x="170"/>
        <item x="987"/>
        <item x="794"/>
        <item x="250"/>
        <item x="671"/>
        <item x="264"/>
        <item x="720"/>
        <item x="120"/>
        <item x="271"/>
        <item x="448"/>
        <item x="152"/>
        <item x="961"/>
        <item x="681"/>
        <item x="912"/>
        <item x="785"/>
        <item x="549"/>
        <item x="983"/>
        <item x="459"/>
        <item x="52"/>
        <item x="440"/>
        <item x="882"/>
        <item x="364"/>
        <item x="777"/>
        <item x="575"/>
        <item x="937"/>
        <item x="484"/>
        <item x="89"/>
        <item x="733"/>
        <item x="901"/>
        <item x="765"/>
        <item x="169"/>
        <item x="867"/>
        <item x="631"/>
        <item x="663"/>
        <item x="344"/>
        <item x="735"/>
        <item x="779"/>
        <item x="592"/>
        <item x="311"/>
        <item x="432"/>
        <item x="934"/>
        <item x="664"/>
        <item x="657"/>
        <item x="103"/>
        <item x="817"/>
        <item x="550"/>
        <item x="81"/>
        <item x="123"/>
        <item x="784"/>
        <item x="689"/>
        <item x="656"/>
        <item x="191"/>
        <item x="520"/>
        <item x="622"/>
        <item x="304"/>
        <item x="398"/>
        <item x="163"/>
        <item x="698"/>
        <item x="579"/>
        <item x="637"/>
        <item x="525"/>
        <item x="132"/>
        <item x="352"/>
        <item x="942"/>
        <item x="948"/>
        <item x="128"/>
        <item x="570"/>
        <item x="334"/>
        <item x="616"/>
        <item x="604"/>
        <item x="507"/>
        <item x="914"/>
        <item x="685"/>
        <item x="792"/>
        <item x="565"/>
        <item x="106"/>
        <item x="781"/>
        <item x="729"/>
        <item x="47"/>
        <item x="786"/>
        <item x="607"/>
        <item x="645"/>
        <item x="805"/>
        <item x="350"/>
        <item x="504"/>
        <item x="255"/>
        <item x="254"/>
        <item x="299"/>
        <item x="13"/>
        <item x="362"/>
        <item x="743"/>
        <item x="73"/>
        <item x="387"/>
        <item x="718"/>
        <item x="259"/>
        <item x="578"/>
        <item x="30"/>
        <item x="704"/>
        <item x="275"/>
        <item x="985"/>
        <item x="247"/>
        <item x="458"/>
        <item x="966"/>
        <item x="506"/>
        <item x="716"/>
        <item x="534"/>
        <item x="444"/>
        <item x="514"/>
        <item x="41"/>
        <item x="517"/>
        <item x="772"/>
        <item x="843"/>
        <item x="372"/>
        <item x="100"/>
        <item x="844"/>
        <item x="359"/>
        <item x="807"/>
        <item x="280"/>
        <item x="28"/>
        <item x="710"/>
        <item x="175"/>
        <item x="730"/>
        <item x="92"/>
        <item x="6"/>
        <item x="701"/>
        <item x="337"/>
        <item x="466"/>
        <item x="936"/>
        <item x="357"/>
        <item x="859"/>
        <item x="498"/>
        <item x="587"/>
        <item x="90"/>
        <item x="836"/>
        <item x="465"/>
        <item x="129"/>
        <item x="310"/>
        <item x="804"/>
        <item x="278"/>
        <item x="769"/>
        <item x="621"/>
        <item x="795"/>
        <item x="954"/>
        <item x="309"/>
        <item x="883"/>
        <item x="431"/>
        <item x="251"/>
        <item x="241"/>
        <item x="847"/>
        <item x="7"/>
        <item x="731"/>
        <item x="435"/>
        <item x="479"/>
        <item x="445"/>
        <item x="933"/>
        <item x="892"/>
        <item x="56"/>
        <item x="796"/>
        <item x="654"/>
        <item x="877"/>
        <item x="653"/>
        <item x="943"/>
        <item x="889"/>
        <item x="258"/>
        <item x="476"/>
        <item x="678"/>
        <item x="469"/>
        <item x="602"/>
        <item x="545"/>
        <item x="627"/>
        <item x="956"/>
        <item x="313"/>
        <item x="342"/>
        <item x="451"/>
        <item x="320"/>
        <item x="200"/>
        <item x="297"/>
        <item x="198"/>
        <item x="775"/>
        <item x="116"/>
        <item x="485"/>
        <item x="33"/>
        <item x="738"/>
        <item x="68"/>
        <item x="371"/>
        <item x="273"/>
        <item x="891"/>
        <item x="563"/>
        <item x="561"/>
        <item x="488"/>
        <item x="582"/>
        <item x="306"/>
        <item x="347"/>
        <item x="178"/>
        <item x="193"/>
        <item x="204"/>
        <item x="379"/>
        <item x="888"/>
        <item x="816"/>
        <item x="277"/>
        <item x="665"/>
        <item x="315"/>
        <item x="974"/>
        <item x="676"/>
        <item x="480"/>
        <item x="856"/>
        <item x="833"/>
        <item x="699"/>
        <item x="928"/>
        <item x="156"/>
        <item x="690"/>
        <item x="376"/>
        <item x="216"/>
        <item x="919"/>
        <item x="927"/>
        <item x="188"/>
        <item x="461"/>
        <item x="523"/>
        <item x="331"/>
        <item x="217"/>
        <item x="65"/>
        <item x="952"/>
        <item x="395"/>
        <item x="869"/>
        <item x="560"/>
        <item x="10"/>
        <item x="349"/>
        <item x="679"/>
        <item x="375"/>
        <item x="192"/>
        <item x="38"/>
        <item x="489"/>
        <item x="916"/>
        <item x="71"/>
        <item x="95"/>
        <item x="568"/>
        <item x="236"/>
        <item x="233"/>
        <item x="396"/>
        <item x="117"/>
        <item x="946"/>
        <item x="318"/>
        <item x="177"/>
        <item x="281"/>
        <item x="709"/>
        <item x="429"/>
        <item x="12"/>
        <item x="518"/>
        <item x="617"/>
        <item x="904"/>
        <item x="494"/>
        <item x="325"/>
        <item x="25"/>
        <item x="875"/>
        <item x="211"/>
        <item x="229"/>
        <item x="947"/>
        <item x="424"/>
        <item x="421"/>
        <item x="343"/>
        <item x="564"/>
        <item x="14"/>
        <item x="511"/>
        <item x="452"/>
        <item x="20"/>
        <item x="857"/>
        <item x="973"/>
        <item x="505"/>
        <item x="697"/>
        <item x="453"/>
        <item x="835"/>
        <item x="333"/>
        <item x="530"/>
        <item x="610"/>
        <item x="130"/>
        <item x="110"/>
        <item x="562"/>
        <item x="253"/>
        <item x="126"/>
        <item x="58"/>
        <item x="815"/>
        <item x="980"/>
        <item x="753"/>
        <item x="131"/>
        <item x="135"/>
        <item x="377"/>
        <item x="839"/>
        <item x="317"/>
        <item x="778"/>
        <item x="454"/>
        <item x="861"/>
        <item x="109"/>
        <item x="93"/>
        <item x="687"/>
        <item x="340"/>
        <item x="499"/>
        <item x="428"/>
        <item x="580"/>
        <item x="659"/>
        <item x="982"/>
        <item x="557"/>
        <item x="409"/>
        <item x="864"/>
        <item x="951"/>
        <item x="312"/>
        <item x="415"/>
        <item x="893"/>
        <item x="680"/>
        <item x="702"/>
        <item x="104"/>
        <item x="625"/>
        <item x="658"/>
        <item x="426"/>
        <item x="700"/>
        <item x="825"/>
        <item x="402"/>
        <item x="66"/>
        <item x="329"/>
        <item x="322"/>
        <item x="940"/>
        <item x="640"/>
        <item x="972"/>
        <item x="849"/>
        <item x="472"/>
        <item x="2"/>
        <item x="141"/>
        <item x="547"/>
        <item x="153"/>
        <item x="438"/>
        <item x="102"/>
        <item x="591"/>
        <item x="1"/>
        <item x="218"/>
        <item x="634"/>
        <item x="945"/>
        <item x="31"/>
        <item x="801"/>
        <item x="181"/>
        <item x="226"/>
        <item x="635"/>
        <item x="293"/>
        <item x="430"/>
        <item x="194"/>
        <item x="98"/>
        <item x="632"/>
        <item x="122"/>
        <item x="674"/>
        <item x="739"/>
        <item x="282"/>
        <item x="788"/>
        <item x="609"/>
        <item x="968"/>
        <item x="164"/>
        <item x="768"/>
        <item x="921"/>
        <item x="363"/>
        <item x="262"/>
        <item x="24"/>
        <item x="736"/>
        <item x="605"/>
        <item x="866"/>
        <item x="148"/>
        <item x="662"/>
        <item x="838"/>
        <item x="899"/>
        <item x="771"/>
        <item x="210"/>
        <item x="417"/>
        <item x="125"/>
        <item x="358"/>
        <item x="388"/>
        <item x="354"/>
        <item x="447"/>
        <item x="261"/>
        <item x="620"/>
        <item x="292"/>
        <item x="693"/>
        <item x="734"/>
        <item x="187"/>
        <item x="711"/>
        <item x="885"/>
        <item x="390"/>
        <item x="918"/>
        <item x="404"/>
        <item x="747"/>
        <item x="544"/>
        <item x="626"/>
        <item x="536"/>
        <item x="566"/>
        <item x="339"/>
        <item x="581"/>
        <item x="165"/>
        <item x="351"/>
        <item x="96"/>
        <item x="263"/>
        <item x="19"/>
        <item x="770"/>
        <item x="326"/>
        <item x="537"/>
        <item x="478"/>
        <item x="405"/>
        <item x="471"/>
        <item x="851"/>
        <item x="474"/>
        <item x="834"/>
        <item x="285"/>
        <item x="108"/>
        <item x="576"/>
        <item x="389"/>
        <item x="742"/>
        <item x="979"/>
        <item x="140"/>
        <item x="63"/>
        <item x="691"/>
        <item x="323"/>
        <item x="890"/>
        <item x="399"/>
        <item x="585"/>
        <item x="477"/>
        <item x="584"/>
        <item x="963"/>
        <item x="898"/>
        <item x="524"/>
        <item x="443"/>
        <item x="686"/>
        <item x="636"/>
        <item x="808"/>
        <item x="873"/>
        <item x="138"/>
        <item x="862"/>
        <item x="533"/>
        <item x="502"/>
        <item x="642"/>
        <item x="538"/>
        <item x="965"/>
        <item x="628"/>
        <item x="400"/>
        <item x="727"/>
        <item x="906"/>
        <item x="650"/>
        <item x="298"/>
        <item x="793"/>
        <item x="361"/>
        <item x="460"/>
        <item x="846"/>
        <item x="244"/>
        <item x="930"/>
        <item x="238"/>
        <item x="327"/>
        <item x="708"/>
        <item x="750"/>
        <item x="672"/>
        <item x="179"/>
        <item x="841"/>
        <item x="378"/>
        <item x="546"/>
        <item x="356"/>
        <item x="302"/>
        <item x="46"/>
        <item x="673"/>
        <item x="427"/>
        <item x="29"/>
        <item x="767"/>
        <item x="49"/>
        <item x="208"/>
        <item x="42"/>
        <item x="413"/>
        <item x="957"/>
        <item x="411"/>
        <item x="915"/>
        <item x="154"/>
        <item x="324"/>
        <item x="209"/>
        <item x="11"/>
        <item x="291"/>
        <item x="594"/>
        <item x="977"/>
        <item x="907"/>
        <item x="237"/>
        <item x="67"/>
        <item x="294"/>
        <item x="240"/>
        <item x="821"/>
        <item x="497"/>
        <item x="142"/>
        <item x="134"/>
        <item x="705"/>
        <item x="823"/>
        <item x="552"/>
        <item x="59"/>
        <item x="186"/>
        <item x="473"/>
        <item x="611"/>
        <item x="496"/>
        <item x="54"/>
        <item x="668"/>
        <item x="37"/>
        <item x="414"/>
        <item x="355"/>
        <item x="848"/>
        <item x="746"/>
        <item x="527"/>
        <item x="434"/>
        <item x="268"/>
        <item x="554"/>
        <item x="118"/>
        <item x="407"/>
        <item x="925"/>
        <item x="886"/>
        <item x="437"/>
        <item x="45"/>
        <item x="468"/>
        <item x="168"/>
        <item x="335"/>
        <item x="401"/>
        <item x="986"/>
        <item x="80"/>
        <item x="978"/>
        <item x="876"/>
        <item x="346"/>
        <item x="386"/>
        <item x="976"/>
        <item x="638"/>
        <item x="450"/>
        <item x="112"/>
        <item x="874"/>
        <item x="513"/>
        <item x="48"/>
        <item x="619"/>
        <item x="812"/>
        <item x="366"/>
        <item x="818"/>
        <item x="283"/>
        <item x="223"/>
        <item x="307"/>
        <item x="712"/>
        <item x="967"/>
        <item x="416"/>
        <item x="962"/>
        <item x="845"/>
        <item x="185"/>
        <item x="365"/>
        <item x="196"/>
        <item x="909"/>
        <item x="803"/>
        <item x="759"/>
        <item x="242"/>
        <item x="157"/>
        <item x="842"/>
        <item x="574"/>
        <item x="133"/>
        <item x="780"/>
        <item x="500"/>
        <item x="802"/>
        <item x="542"/>
        <item x="773"/>
        <item x="127"/>
        <item x="235"/>
        <item x="519"/>
        <item x="655"/>
        <item x="595"/>
        <item x="526"/>
        <item x="369"/>
        <item x="176"/>
        <item x="195"/>
        <item x="737"/>
        <item x="158"/>
        <item x="553"/>
        <item x="931"/>
        <item x="850"/>
        <item x="490"/>
        <item x="651"/>
        <item x="761"/>
        <item x="667"/>
        <item x="924"/>
        <item x="669"/>
        <item x="286"/>
        <item x="714"/>
        <item x="215"/>
        <item x="791"/>
        <item x="207"/>
        <item x="420"/>
        <item x="725"/>
        <item x="917"/>
        <item x="121"/>
        <item x="9"/>
        <item x="99"/>
        <item x="926"/>
        <item x="832"/>
        <item x="16"/>
        <item x="3"/>
        <item x="539"/>
        <item x="381"/>
        <item x="521"/>
        <item x="39"/>
        <item x="830"/>
        <item x="182"/>
        <item x="510"/>
        <item x="624"/>
        <item x="475"/>
        <item x="111"/>
        <item x="272"/>
        <item x="950"/>
        <item x="34"/>
        <item x="939"/>
        <item x="810"/>
        <item x="53"/>
        <item x="855"/>
        <item x="749"/>
        <item x="512"/>
        <item x="75"/>
        <item x="692"/>
        <item x="528"/>
        <item x="559"/>
        <item x="303"/>
        <item x="903"/>
        <item x="860"/>
        <item x="174"/>
        <item x="332"/>
        <item x="763"/>
        <item x="756"/>
        <item x="221"/>
        <item x="308"/>
        <item x="865"/>
        <item x="234"/>
        <item x="353"/>
        <item x="744"/>
        <item x="652"/>
        <item x="464"/>
        <item x="932"/>
        <item x="446"/>
        <item x="77"/>
        <item x="959"/>
        <item x="577"/>
        <item x="228"/>
        <item x="516"/>
        <item x="189"/>
        <item x="114"/>
        <item x="949"/>
        <item x="567"/>
        <item x="257"/>
        <item x="368"/>
        <item x="21"/>
        <item x="86"/>
        <item x="482"/>
        <item x="799"/>
        <item x="717"/>
        <item x="408"/>
        <item x="774"/>
        <item x="394"/>
        <item x="84"/>
        <item x="571"/>
        <item x="826"/>
        <item x="245"/>
        <item x="639"/>
        <item x="935"/>
        <item x="887"/>
        <item x="328"/>
        <item x="831"/>
        <item x="971"/>
        <item x="713"/>
        <item x="391"/>
        <item x="88"/>
        <item x="87"/>
        <item x="55"/>
        <item x="252"/>
        <item x="301"/>
        <item x="383"/>
        <item x="809"/>
        <item x="74"/>
        <item x="872"/>
        <item x="827"/>
        <item t="default"/>
      </items>
    </pivotField>
    <pivotField showAll="0"/>
    <pivotField showAll="0">
      <items count="4">
        <item x="2"/>
        <item x="0"/>
        <item x="1"/>
        <item t="default"/>
      </items>
    </pivotField>
    <pivotField dataField="1" showAll="0"/>
    <pivotField axis="axisCol" showAll="0">
      <items count="6">
        <item x="1"/>
        <item x="3"/>
        <item x="0"/>
        <item x="4"/>
        <item x="2"/>
        <item t="default"/>
      </items>
    </pivotField>
    <pivotField showAll="0"/>
    <pivotField numFmtId="14" showAll="0">
      <items count="993">
        <item x="890"/>
        <item x="356"/>
        <item x="365"/>
        <item x="912"/>
        <item x="517"/>
        <item x="424"/>
        <item x="960"/>
        <item x="690"/>
        <item x="317"/>
        <item x="686"/>
        <item x="425"/>
        <item x="401"/>
        <item x="501"/>
        <item x="420"/>
        <item x="18"/>
        <item x="549"/>
        <item x="794"/>
        <item x="492"/>
        <item x="588"/>
        <item x="985"/>
        <item x="521"/>
        <item x="227"/>
        <item x="646"/>
        <item x="561"/>
        <item x="728"/>
        <item x="63"/>
        <item x="547"/>
        <item x="750"/>
        <item x="243"/>
        <item x="872"/>
        <item x="380"/>
        <item x="617"/>
        <item x="935"/>
        <item x="108"/>
        <item x="827"/>
        <item x="607"/>
        <item x="489"/>
        <item x="34"/>
        <item x="314"/>
        <item x="282"/>
        <item x="889"/>
        <item x="760"/>
        <item x="814"/>
        <item x="680"/>
        <item x="746"/>
        <item x="203"/>
        <item x="412"/>
        <item x="833"/>
        <item x="899"/>
        <item x="419"/>
        <item x="774"/>
        <item x="540"/>
        <item x="656"/>
        <item x="533"/>
        <item x="104"/>
        <item x="945"/>
        <item x="236"/>
        <item x="874"/>
        <item x="914"/>
        <item x="230"/>
        <item x="175"/>
        <item x="598"/>
        <item x="426"/>
        <item x="446"/>
        <item x="709"/>
        <item x="668"/>
        <item x="880"/>
        <item x="500"/>
        <item x="849"/>
        <item x="745"/>
        <item x="118"/>
        <item x="359"/>
        <item x="916"/>
        <item x="608"/>
        <item x="729"/>
        <item x="989"/>
        <item x="460"/>
        <item x="789"/>
        <item x="509"/>
        <item x="194"/>
        <item x="71"/>
        <item x="145"/>
        <item x="754"/>
        <item x="59"/>
        <item x="218"/>
        <item x="654"/>
        <item x="307"/>
        <item x="514"/>
        <item x="195"/>
        <item x="450"/>
        <item x="593"/>
        <item x="137"/>
        <item x="318"/>
        <item x="648"/>
        <item x="162"/>
        <item x="983"/>
        <item x="689"/>
        <item x="73"/>
        <item x="177"/>
        <item x="272"/>
        <item x="396"/>
        <item x="893"/>
        <item x="179"/>
        <item x="626"/>
        <item x="348"/>
        <item x="564"/>
        <item x="334"/>
        <item x="99"/>
        <item x="469"/>
        <item x="706"/>
        <item x="101"/>
        <item x="917"/>
        <item x="476"/>
        <item x="511"/>
        <item x="418"/>
        <item x="286"/>
        <item x="779"/>
        <item x="62"/>
        <item x="283"/>
        <item x="245"/>
        <item x="480"/>
        <item x="2"/>
        <item x="267"/>
        <item x="431"/>
        <item x="325"/>
        <item x="403"/>
        <item x="91"/>
        <item x="767"/>
        <item x="622"/>
        <item x="806"/>
        <item x="544"/>
        <item x="707"/>
        <item x="642"/>
        <item x="288"/>
        <item x="197"/>
        <item x="82"/>
        <item x="959"/>
        <item x="152"/>
        <item x="566"/>
        <item x="391"/>
        <item x="268"/>
        <item x="407"/>
        <item x="894"/>
        <item x="293"/>
        <item x="266"/>
        <item x="545"/>
        <item x="759"/>
        <item x="867"/>
        <item x="229"/>
        <item x="716"/>
        <item x="982"/>
        <item x="817"/>
        <item x="394"/>
        <item x="671"/>
        <item x="550"/>
        <item x="343"/>
        <item x="722"/>
        <item x="5"/>
        <item x="371"/>
        <item x="725"/>
        <item x="597"/>
        <item x="438"/>
        <item x="157"/>
        <item x="361"/>
        <item x="360"/>
        <item x="363"/>
        <item x="98"/>
        <item x="202"/>
        <item x="968"/>
        <item x="931"/>
        <item x="180"/>
        <item x="638"/>
        <item x="658"/>
        <item x="832"/>
        <item x="170"/>
        <item x="257"/>
        <item x="248"/>
        <item x="878"/>
        <item x="946"/>
        <item x="828"/>
        <item x="771"/>
        <item x="54"/>
        <item x="3"/>
        <item x="987"/>
        <item x="733"/>
        <item x="153"/>
        <item x="865"/>
        <item x="788"/>
        <item x="395"/>
        <item x="165"/>
        <item x="358"/>
        <item x="115"/>
        <item x="554"/>
        <item x="228"/>
        <item x="741"/>
        <item x="589"/>
        <item x="739"/>
        <item x="734"/>
        <item x="110"/>
        <item x="309"/>
        <item x="346"/>
        <item x="903"/>
        <item x="399"/>
        <item x="384"/>
        <item x="633"/>
        <item x="161"/>
        <item x="252"/>
        <item x="586"/>
        <item x="146"/>
        <item x="185"/>
        <item x="714"/>
        <item x="76"/>
        <item x="259"/>
        <item x="691"/>
        <item x="644"/>
        <item x="51"/>
        <item x="326"/>
        <item x="136"/>
        <item x="21"/>
        <item x="107"/>
        <item x="250"/>
        <item x="435"/>
        <item x="249"/>
        <item x="918"/>
        <item x="953"/>
        <item x="595"/>
        <item x="952"/>
        <item x="619"/>
        <item x="27"/>
        <item x="413"/>
        <item x="174"/>
        <item x="276"/>
        <item x="340"/>
        <item x="210"/>
        <item x="315"/>
        <item x="94"/>
        <item x="239"/>
        <item x="67"/>
        <item x="341"/>
        <item x="557"/>
        <item x="967"/>
        <item x="927"/>
        <item x="682"/>
        <item x="231"/>
        <item x="710"/>
        <item x="866"/>
        <item x="822"/>
        <item x="892"/>
        <item x="679"/>
        <item x="226"/>
        <item x="910"/>
        <item x="374"/>
        <item x="766"/>
        <item x="955"/>
        <item x="224"/>
        <item x="592"/>
        <item x="25"/>
        <item x="840"/>
        <item x="775"/>
        <item x="555"/>
        <item x="491"/>
        <item x="90"/>
        <item x="643"/>
        <item x="823"/>
        <item x="81"/>
        <item x="515"/>
        <item x="740"/>
        <item x="634"/>
        <item x="447"/>
        <item x="263"/>
        <item x="701"/>
        <item x="211"/>
        <item x="287"/>
        <item x="966"/>
        <item x="694"/>
        <item x="847"/>
        <item x="106"/>
        <item x="859"/>
        <item x="792"/>
        <item x="196"/>
        <item x="382"/>
        <item x="88"/>
        <item x="885"/>
        <item x="496"/>
        <item x="697"/>
        <item x="296"/>
        <item x="853"/>
        <item x="869"/>
        <item x="898"/>
        <item x="57"/>
        <item x="366"/>
        <item x="164"/>
        <item x="414"/>
        <item x="781"/>
        <item x="978"/>
        <item x="505"/>
        <item x="290"/>
        <item x="956"/>
        <item x="532"/>
        <item x="461"/>
        <item x="600"/>
        <item x="576"/>
        <item x="800"/>
        <item x="525"/>
        <item x="274"/>
        <item x="838"/>
        <item x="755"/>
        <item x="349"/>
        <item x="125"/>
        <item x="149"/>
        <item x="717"/>
        <item x="811"/>
        <item x="708"/>
        <item x="312"/>
        <item x="1"/>
        <item x="330"/>
        <item x="864"/>
        <item x="513"/>
        <item x="639"/>
        <item x="567"/>
        <item x="77"/>
        <item x="873"/>
        <item x="929"/>
        <item x="373"/>
        <item x="751"/>
        <item x="43"/>
        <item x="577"/>
        <item x="102"/>
        <item x="191"/>
        <item x="527"/>
        <item x="52"/>
        <item x="669"/>
        <item x="535"/>
        <item x="38"/>
        <item x="187"/>
        <item x="627"/>
        <item x="976"/>
        <item x="925"/>
        <item x="281"/>
        <item x="442"/>
        <item x="406"/>
        <item x="105"/>
        <item x="209"/>
        <item x="308"/>
        <item x="324"/>
        <item x="475"/>
        <item x="673"/>
        <item x="320"/>
        <item x="316"/>
        <item x="784"/>
        <item x="40"/>
        <item x="427"/>
        <item x="696"/>
        <item x="188"/>
        <item x="503"/>
        <item x="954"/>
        <item x="189"/>
        <item x="275"/>
        <item x="355"/>
        <item x="974"/>
        <item x="541"/>
        <item x="271"/>
        <item x="421"/>
        <item x="483"/>
        <item x="200"/>
        <item x="753"/>
        <item x="376"/>
        <item x="578"/>
        <item x="915"/>
        <item x="624"/>
        <item x="651"/>
        <item x="144"/>
        <item x="169"/>
        <item x="981"/>
        <item x="129"/>
        <item x="278"/>
        <item x="868"/>
        <item x="471"/>
        <item x="777"/>
        <item x="4"/>
        <item x="277"/>
        <item x="601"/>
        <item x="543"/>
        <item x="504"/>
        <item x="758"/>
        <item x="36"/>
        <item x="17"/>
        <item x="829"/>
        <item x="573"/>
        <item x="863"/>
        <item x="747"/>
        <item x="212"/>
        <item x="305"/>
        <item x="390"/>
        <item x="674"/>
        <item x="587"/>
        <item x="703"/>
        <item x="383"/>
        <item x="397"/>
        <item x="495"/>
        <item x="723"/>
        <item x="433"/>
        <item x="776"/>
        <item x="465"/>
        <item x="519"/>
        <item x="683"/>
        <item x="582"/>
        <item x="201"/>
        <item x="328"/>
        <item x="79"/>
        <item x="377"/>
        <item x="780"/>
        <item x="909"/>
        <item x="590"/>
        <item x="182"/>
        <item x="143"/>
        <item x="131"/>
        <item x="353"/>
        <item x="530"/>
        <item x="95"/>
        <item x="217"/>
        <item x="908"/>
        <item x="900"/>
        <item x="762"/>
        <item x="204"/>
        <item x="537"/>
        <item x="653"/>
        <item x="289"/>
        <item x="192"/>
        <item x="158"/>
        <item x="891"/>
        <item x="178"/>
        <item x="752"/>
        <item x="123"/>
        <item x="971"/>
        <item x="372"/>
        <item x="773"/>
        <item x="923"/>
        <item x="808"/>
        <item x="112"/>
        <item x="524"/>
        <item x="972"/>
        <item x="13"/>
        <item x="370"/>
        <item x="6"/>
        <item x="375"/>
        <item x="459"/>
        <item x="875"/>
        <item x="117"/>
        <item x="455"/>
        <item x="919"/>
        <item x="142"/>
        <item x="246"/>
        <item x="467"/>
        <item x="790"/>
        <item x="198"/>
        <item x="684"/>
        <item x="291"/>
        <item x="662"/>
        <item x="28"/>
        <item x="507"/>
        <item x="980"/>
        <item x="160"/>
        <item x="944"/>
        <item x="61"/>
        <item x="484"/>
        <item x="785"/>
        <item x="415"/>
        <item x="711"/>
        <item x="352"/>
        <item x="984"/>
        <item x="621"/>
        <item x="837"/>
        <item x="772"/>
        <item x="120"/>
        <item x="141"/>
        <item x="930"/>
        <item x="620"/>
        <item x="22"/>
        <item x="749"/>
        <item x="96"/>
        <item x="640"/>
        <item x="70"/>
        <item x="937"/>
        <item x="704"/>
        <item x="558"/>
        <item x="251"/>
        <item x="629"/>
        <item x="512"/>
        <item x="35"/>
        <item x="392"/>
        <item x="542"/>
        <item x="473"/>
        <item x="389"/>
        <item x="50"/>
        <item x="111"/>
        <item x="951"/>
        <item x="854"/>
        <item x="247"/>
        <item x="882"/>
        <item x="692"/>
        <item x="207"/>
        <item x="168"/>
        <item x="579"/>
        <item x="856"/>
        <item x="799"/>
        <item x="411"/>
        <item x="26"/>
        <item x="575"/>
        <item x="300"/>
        <item x="269"/>
        <item x="813"/>
        <item x="400"/>
        <item x="140"/>
        <item x="948"/>
        <item x="306"/>
        <item x="103"/>
        <item x="402"/>
        <item x="453"/>
        <item x="408"/>
        <item x="135"/>
        <item x="166"/>
        <item x="664"/>
        <item x="167"/>
        <item x="659"/>
        <item x="244"/>
        <item x="861"/>
        <item x="824"/>
        <item x="839"/>
        <item x="688"/>
        <item x="337"/>
        <item x="877"/>
        <item x="336"/>
        <item x="613"/>
        <item x="665"/>
        <item x="818"/>
        <item x="737"/>
        <item x="720"/>
        <item x="602"/>
        <item x="463"/>
        <item x="357"/>
        <item x="871"/>
        <item x="404"/>
        <item x="548"/>
        <item x="208"/>
        <item x="75"/>
        <item x="235"/>
        <item x="970"/>
        <item x="964"/>
        <item x="565"/>
        <item x="538"/>
        <item x="765"/>
        <item x="855"/>
        <item x="724"/>
        <item x="901"/>
        <item x="531"/>
        <item x="958"/>
        <item x="883"/>
        <item x="488"/>
        <item x="64"/>
        <item x="55"/>
        <item x="623"/>
        <item x="49"/>
        <item x="148"/>
        <item x="713"/>
        <item x="138"/>
        <item x="522"/>
        <item x="150"/>
        <item x="911"/>
        <item x="214"/>
        <item x="319"/>
        <item x="675"/>
        <item x="721"/>
        <item x="979"/>
        <item x="132"/>
        <item x="924"/>
        <item x="173"/>
        <item x="310"/>
        <item x="553"/>
        <item x="941"/>
        <item x="381"/>
        <item x="333"/>
        <item x="462"/>
        <item x="585"/>
        <item x="761"/>
        <item x="641"/>
        <item x="851"/>
        <item x="332"/>
        <item x="299"/>
        <item x="988"/>
        <item x="119"/>
        <item x="490"/>
        <item x="768"/>
        <item x="957"/>
        <item x="134"/>
        <item x="45"/>
        <item x="69"/>
        <item x="8"/>
        <item x="962"/>
        <item x="176"/>
        <item x="615"/>
        <item x="738"/>
        <item x="628"/>
        <item x="304"/>
        <item x="798"/>
        <item x="184"/>
        <item x="667"/>
        <item x="66"/>
        <item x="687"/>
        <item x="897"/>
        <item x="486"/>
        <item x="943"/>
        <item x="350"/>
        <item x="612"/>
        <item x="301"/>
        <item x="718"/>
        <item x="234"/>
        <item x="147"/>
        <item x="611"/>
        <item x="848"/>
        <item x="508"/>
        <item x="190"/>
        <item x="610"/>
        <item x="896"/>
        <item x="322"/>
        <item x="764"/>
        <item x="436"/>
        <item x="78"/>
        <item x="121"/>
        <item x="698"/>
        <item x="757"/>
        <item x="932"/>
        <item x="127"/>
        <item x="539"/>
        <item x="835"/>
        <item x="151"/>
        <item x="80"/>
        <item x="327"/>
        <item x="826"/>
        <item x="20"/>
        <item x="599"/>
        <item x="934"/>
        <item x="398"/>
        <item x="60"/>
        <item x="368"/>
        <item x="122"/>
        <item x="560"/>
        <item x="860"/>
        <item x="584"/>
        <item x="367"/>
        <item x="100"/>
        <item x="950"/>
        <item x="113"/>
        <item x="637"/>
        <item x="986"/>
        <item x="616"/>
        <item x="494"/>
        <item x="457"/>
        <item x="583"/>
        <item x="756"/>
        <item x="905"/>
        <item x="506"/>
        <item x="114"/>
        <item x="556"/>
        <item x="922"/>
        <item x="215"/>
        <item x="881"/>
        <item x="730"/>
        <item x="279"/>
        <item x="581"/>
        <item x="379"/>
        <item x="497"/>
        <item x="821"/>
        <item x="695"/>
        <item x="904"/>
        <item x="672"/>
        <item x="241"/>
        <item x="606"/>
        <item x="14"/>
        <item x="605"/>
        <item x="677"/>
        <item x="928"/>
        <item x="85"/>
        <item x="791"/>
        <item x="536"/>
        <item x="523"/>
        <item x="86"/>
        <item x="262"/>
        <item x="487"/>
        <item x="454"/>
        <item x="969"/>
        <item x="434"/>
        <item x="936"/>
        <item x="387"/>
        <item x="670"/>
        <item x="342"/>
        <item x="297"/>
        <item x="294"/>
        <item x="551"/>
        <item x="650"/>
        <item x="19"/>
        <item x="33"/>
        <item x="264"/>
        <item x="647"/>
        <item x="303"/>
        <item x="949"/>
        <item x="163"/>
        <item x="44"/>
        <item x="735"/>
        <item x="502"/>
        <item x="793"/>
        <item x="552"/>
        <item x="46"/>
        <item x="732"/>
        <item x="409"/>
        <item x="842"/>
        <item x="255"/>
        <item x="630"/>
        <item x="41"/>
        <item x="183"/>
        <item x="803"/>
        <item x="193"/>
        <item x="254"/>
        <item x="417"/>
        <item x="926"/>
        <item x="474"/>
        <item x="242"/>
        <item x="449"/>
        <item x="23"/>
        <item x="171"/>
        <item x="24"/>
        <item x="510"/>
        <item x="693"/>
        <item x="220"/>
        <item x="32"/>
        <item x="72"/>
        <item x="574"/>
        <item x="440"/>
        <item x="159"/>
        <item x="685"/>
        <item x="635"/>
        <item x="16"/>
        <item x="973"/>
        <item x="961"/>
        <item x="661"/>
        <item x="295"/>
        <item x="258"/>
        <item x="273"/>
        <item x="430"/>
        <item x="445"/>
        <item x="452"/>
        <item x="485"/>
        <item x="56"/>
        <item x="526"/>
        <item x="9"/>
        <item x="29"/>
        <item x="345"/>
        <item x="47"/>
        <item x="39"/>
        <item x="663"/>
        <item x="975"/>
        <item x="744"/>
        <item x="594"/>
        <item x="133"/>
        <item x="284"/>
        <item x="265"/>
        <item x="895"/>
        <item x="186"/>
        <item x="563"/>
        <item x="199"/>
        <item x="232"/>
        <item x="448"/>
        <item x="884"/>
        <item x="444"/>
        <item x="156"/>
        <item x="37"/>
        <item x="782"/>
        <item x="12"/>
        <item x="439"/>
        <item x="963"/>
        <item x="787"/>
        <item x="520"/>
        <item x="93"/>
        <item x="53"/>
        <item x="965"/>
        <item x="736"/>
        <item x="238"/>
        <item x="546"/>
        <item x="933"/>
        <item x="649"/>
        <item x="591"/>
        <item x="743"/>
        <item x="559"/>
        <item x="225"/>
        <item x="429"/>
        <item x="631"/>
        <item x="354"/>
        <item x="472"/>
        <item x="464"/>
        <item x="386"/>
        <item x="907"/>
        <item x="323"/>
        <item x="805"/>
        <item x="493"/>
        <item x="423"/>
        <item x="802"/>
        <item x="128"/>
        <item x="15"/>
        <item x="977"/>
        <item x="468"/>
        <item x="715"/>
        <item x="830"/>
        <item x="763"/>
        <item x="30"/>
        <item x="819"/>
        <item x="862"/>
        <item x="731"/>
        <item x="604"/>
        <item x="614"/>
        <item x="655"/>
        <item x="388"/>
        <item x="580"/>
        <item x="636"/>
        <item x="518"/>
        <item x="902"/>
        <item x="796"/>
        <item x="97"/>
        <item x="857"/>
        <item x="441"/>
        <item x="437"/>
        <item x="815"/>
        <item x="270"/>
        <item x="456"/>
        <item x="942"/>
        <item x="432"/>
        <item x="820"/>
        <item x="921"/>
        <item x="172"/>
        <item x="769"/>
        <item x="362"/>
        <item x="699"/>
        <item x="632"/>
        <item x="831"/>
        <item x="816"/>
        <item x="68"/>
        <item x="130"/>
        <item x="810"/>
        <item x="516"/>
        <item x="253"/>
        <item x="410"/>
        <item x="364"/>
        <item x="385"/>
        <item x="124"/>
        <item x="571"/>
        <item x="906"/>
        <item x="347"/>
        <item x="83"/>
        <item x="344"/>
        <item x="676"/>
        <item x="990"/>
        <item x="645"/>
        <item x="879"/>
        <item x="478"/>
        <item x="331"/>
        <item x="256"/>
        <item x="155"/>
        <item x="678"/>
        <item x="657"/>
        <item x="451"/>
        <item x="338"/>
        <item x="834"/>
        <item x="858"/>
        <item x="742"/>
        <item x="405"/>
        <item x="570"/>
        <item x="652"/>
        <item x="786"/>
        <item x="206"/>
        <item x="726"/>
        <item x="481"/>
        <item x="812"/>
        <item x="712"/>
        <item x="498"/>
        <item x="222"/>
        <item x="11"/>
        <item x="609"/>
        <item x="572"/>
        <item x="562"/>
        <item x="48"/>
        <item x="261"/>
        <item x="87"/>
        <item x="783"/>
        <item x="778"/>
        <item x="603"/>
        <item x="825"/>
        <item x="339"/>
        <item x="938"/>
        <item x="841"/>
        <item x="285"/>
        <item x="65"/>
        <item x="126"/>
        <item x="240"/>
        <item x="913"/>
        <item x="298"/>
        <item x="116"/>
        <item x="887"/>
        <item x="727"/>
        <item x="940"/>
        <item x="920"/>
        <item x="660"/>
        <item x="569"/>
        <item x="807"/>
        <item x="369"/>
        <item x="700"/>
        <item x="458"/>
        <item x="154"/>
        <item x="42"/>
        <item x="528"/>
        <item x="466"/>
        <item x="7"/>
        <item x="801"/>
        <item x="479"/>
        <item x="0"/>
        <item x="31"/>
        <item x="219"/>
        <item x="443"/>
        <item x="260"/>
        <item x="233"/>
        <item x="795"/>
        <item x="89"/>
        <item x="845"/>
        <item x="534"/>
        <item x="702"/>
        <item x="321"/>
        <item x="939"/>
        <item x="416"/>
        <item x="329"/>
        <item x="804"/>
        <item x="991"/>
        <item x="74"/>
        <item x="870"/>
        <item x="302"/>
        <item x="770"/>
        <item x="92"/>
        <item x="351"/>
        <item x="748"/>
        <item x="568"/>
        <item x="618"/>
        <item x="499"/>
        <item x="470"/>
        <item x="809"/>
        <item x="529"/>
        <item x="846"/>
        <item x="213"/>
        <item x="237"/>
        <item x="223"/>
        <item x="280"/>
        <item x="876"/>
        <item x="947"/>
        <item x="719"/>
        <item x="10"/>
        <item x="482"/>
        <item x="681"/>
        <item x="596"/>
        <item x="58"/>
        <item x="477"/>
        <item x="852"/>
        <item x="888"/>
        <item x="886"/>
        <item x="221"/>
        <item x="428"/>
        <item x="84"/>
        <item x="843"/>
        <item x="844"/>
        <item x="850"/>
        <item x="393"/>
        <item x="313"/>
        <item x="705"/>
        <item x="311"/>
        <item x="836"/>
        <item x="109"/>
        <item x="205"/>
        <item x="292"/>
        <item x="181"/>
        <item x="666"/>
        <item x="378"/>
        <item x="625"/>
        <item x="422"/>
        <item x="216"/>
        <item x="139"/>
        <item x="335"/>
        <item x="79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6"/>
  </rowFields>
  <rowItems count="11">
    <i>
      <x/>
    </i>
    <i>
      <x v="1"/>
    </i>
    <i>
      <x v="2"/>
    </i>
    <i>
      <x v="3"/>
    </i>
    <i>
      <x v="4"/>
    </i>
    <i>
      <x v="5"/>
    </i>
    <i>
      <x v="6"/>
    </i>
    <i>
      <x v="7"/>
    </i>
    <i>
      <x v="8"/>
    </i>
    <i>
      <x v="9"/>
    </i>
    <i t="grand">
      <x/>
    </i>
  </rowItems>
  <colFields count="1">
    <field x="17"/>
  </colFields>
  <colItems count="6">
    <i>
      <x/>
    </i>
    <i>
      <x v="1"/>
    </i>
    <i>
      <x v="2"/>
    </i>
    <i>
      <x v="3"/>
    </i>
    <i>
      <x v="4"/>
    </i>
    <i t="grand">
      <x/>
    </i>
  </colItems>
  <pageFields count="1">
    <pageField fld="9" hier="-1"/>
  </pageFields>
  <dataFields count="1">
    <dataField name="Sum of rating" fld="16" baseField="0" baseItem="0"/>
  </dataFields>
  <chartFormats count="55">
    <chartFormat chart="0" format="0" series="1">
      <pivotArea type="data" outline="0" fieldPosition="0">
        <references count="2">
          <reference field="4294967294" count="1" selected="0">
            <x v="0"/>
          </reference>
          <reference field="17" count="1" selected="0">
            <x v="0"/>
          </reference>
        </references>
      </pivotArea>
    </chartFormat>
    <chartFormat chart="0" format="1" series="1">
      <pivotArea type="data" outline="0" fieldPosition="0">
        <references count="2">
          <reference field="4294967294" count="1" selected="0">
            <x v="0"/>
          </reference>
          <reference field="17" count="1" selected="0">
            <x v="1"/>
          </reference>
        </references>
      </pivotArea>
    </chartFormat>
    <chartFormat chart="0" format="2" series="1">
      <pivotArea type="data" outline="0" fieldPosition="0">
        <references count="2">
          <reference field="4294967294" count="1" selected="0">
            <x v="0"/>
          </reference>
          <reference field="17" count="1" selected="0">
            <x v="2"/>
          </reference>
        </references>
      </pivotArea>
    </chartFormat>
    <chartFormat chart="0" format="3" series="1">
      <pivotArea type="data" outline="0" fieldPosition="0">
        <references count="2">
          <reference field="4294967294" count="1" selected="0">
            <x v="0"/>
          </reference>
          <reference field="17" count="1" selected="0">
            <x v="3"/>
          </reference>
        </references>
      </pivotArea>
    </chartFormat>
    <chartFormat chart="0" format="4" series="1">
      <pivotArea type="data" outline="0" fieldPosition="0">
        <references count="2">
          <reference field="4294967294" count="1" selected="0">
            <x v="0"/>
          </reference>
          <reference field="17" count="1" selected="0">
            <x v="4"/>
          </reference>
        </references>
      </pivotArea>
    </chartFormat>
    <chartFormat chart="0" format="5">
      <pivotArea type="data" outline="0" fieldPosition="0">
        <references count="3">
          <reference field="4294967294" count="1" selected="0">
            <x v="0"/>
          </reference>
          <reference field="6" count="1" selected="0">
            <x v="0"/>
          </reference>
          <reference field="17" count="1" selected="0">
            <x v="0"/>
          </reference>
        </references>
      </pivotArea>
    </chartFormat>
    <chartFormat chart="0" format="6">
      <pivotArea type="data" outline="0" fieldPosition="0">
        <references count="3">
          <reference field="4294967294" count="1" selected="0">
            <x v="0"/>
          </reference>
          <reference field="6" count="1" selected="0">
            <x v="1"/>
          </reference>
          <reference field="17" count="1" selected="0">
            <x v="0"/>
          </reference>
        </references>
      </pivotArea>
    </chartFormat>
    <chartFormat chart="0" format="7">
      <pivotArea type="data" outline="0" fieldPosition="0">
        <references count="3">
          <reference field="4294967294" count="1" selected="0">
            <x v="0"/>
          </reference>
          <reference field="6" count="1" selected="0">
            <x v="2"/>
          </reference>
          <reference field="17" count="1" selected="0">
            <x v="0"/>
          </reference>
        </references>
      </pivotArea>
    </chartFormat>
    <chartFormat chart="0" format="8">
      <pivotArea type="data" outline="0" fieldPosition="0">
        <references count="3">
          <reference field="4294967294" count="1" selected="0">
            <x v="0"/>
          </reference>
          <reference field="6" count="1" selected="0">
            <x v="3"/>
          </reference>
          <reference field="17" count="1" selected="0">
            <x v="0"/>
          </reference>
        </references>
      </pivotArea>
    </chartFormat>
    <chartFormat chart="0" format="9">
      <pivotArea type="data" outline="0" fieldPosition="0">
        <references count="3">
          <reference field="4294967294" count="1" selected="0">
            <x v="0"/>
          </reference>
          <reference field="6" count="1" selected="0">
            <x v="4"/>
          </reference>
          <reference field="17" count="1" selected="0">
            <x v="0"/>
          </reference>
        </references>
      </pivotArea>
    </chartFormat>
    <chartFormat chart="0" format="10">
      <pivotArea type="data" outline="0" fieldPosition="0">
        <references count="3">
          <reference field="4294967294" count="1" selected="0">
            <x v="0"/>
          </reference>
          <reference field="6" count="1" selected="0">
            <x v="5"/>
          </reference>
          <reference field="17" count="1" selected="0">
            <x v="0"/>
          </reference>
        </references>
      </pivotArea>
    </chartFormat>
    <chartFormat chart="0" format="11">
      <pivotArea type="data" outline="0" fieldPosition="0">
        <references count="3">
          <reference field="4294967294" count="1" selected="0">
            <x v="0"/>
          </reference>
          <reference field="6" count="1" selected="0">
            <x v="6"/>
          </reference>
          <reference field="17" count="1" selected="0">
            <x v="0"/>
          </reference>
        </references>
      </pivotArea>
    </chartFormat>
    <chartFormat chart="0" format="12">
      <pivotArea type="data" outline="0" fieldPosition="0">
        <references count="3">
          <reference field="4294967294" count="1" selected="0">
            <x v="0"/>
          </reference>
          <reference field="6" count="1" selected="0">
            <x v="7"/>
          </reference>
          <reference field="17" count="1" selected="0">
            <x v="0"/>
          </reference>
        </references>
      </pivotArea>
    </chartFormat>
    <chartFormat chart="0" format="13">
      <pivotArea type="data" outline="0" fieldPosition="0">
        <references count="3">
          <reference field="4294967294" count="1" selected="0">
            <x v="0"/>
          </reference>
          <reference field="6" count="1" selected="0">
            <x v="8"/>
          </reference>
          <reference field="17" count="1" selected="0">
            <x v="0"/>
          </reference>
        </references>
      </pivotArea>
    </chartFormat>
    <chartFormat chart="0" format="14">
      <pivotArea type="data" outline="0" fieldPosition="0">
        <references count="3">
          <reference field="4294967294" count="1" selected="0">
            <x v="0"/>
          </reference>
          <reference field="6" count="1" selected="0">
            <x v="9"/>
          </reference>
          <reference field="17" count="1" selected="0">
            <x v="0"/>
          </reference>
        </references>
      </pivotArea>
    </chartFormat>
    <chartFormat chart="0" format="15">
      <pivotArea type="data" outline="0" fieldPosition="0">
        <references count="3">
          <reference field="4294967294" count="1" selected="0">
            <x v="0"/>
          </reference>
          <reference field="6" count="1" selected="0">
            <x v="0"/>
          </reference>
          <reference field="17" count="1" selected="0">
            <x v="1"/>
          </reference>
        </references>
      </pivotArea>
    </chartFormat>
    <chartFormat chart="0" format="16">
      <pivotArea type="data" outline="0" fieldPosition="0">
        <references count="3">
          <reference field="4294967294" count="1" selected="0">
            <x v="0"/>
          </reference>
          <reference field="6" count="1" selected="0">
            <x v="1"/>
          </reference>
          <reference field="17" count="1" selected="0">
            <x v="1"/>
          </reference>
        </references>
      </pivotArea>
    </chartFormat>
    <chartFormat chart="0" format="17">
      <pivotArea type="data" outline="0" fieldPosition="0">
        <references count="3">
          <reference field="4294967294" count="1" selected="0">
            <x v="0"/>
          </reference>
          <reference field="6" count="1" selected="0">
            <x v="2"/>
          </reference>
          <reference field="17" count="1" selected="0">
            <x v="1"/>
          </reference>
        </references>
      </pivotArea>
    </chartFormat>
    <chartFormat chart="0" format="18">
      <pivotArea type="data" outline="0" fieldPosition="0">
        <references count="3">
          <reference field="4294967294" count="1" selected="0">
            <x v="0"/>
          </reference>
          <reference field="6" count="1" selected="0">
            <x v="3"/>
          </reference>
          <reference field="17" count="1" selected="0">
            <x v="1"/>
          </reference>
        </references>
      </pivotArea>
    </chartFormat>
    <chartFormat chart="0" format="19">
      <pivotArea type="data" outline="0" fieldPosition="0">
        <references count="3">
          <reference field="4294967294" count="1" selected="0">
            <x v="0"/>
          </reference>
          <reference field="6" count="1" selected="0">
            <x v="4"/>
          </reference>
          <reference field="17" count="1" selected="0">
            <x v="1"/>
          </reference>
        </references>
      </pivotArea>
    </chartFormat>
    <chartFormat chart="0" format="20">
      <pivotArea type="data" outline="0" fieldPosition="0">
        <references count="3">
          <reference field="4294967294" count="1" selected="0">
            <x v="0"/>
          </reference>
          <reference field="6" count="1" selected="0">
            <x v="5"/>
          </reference>
          <reference field="17" count="1" selected="0">
            <x v="1"/>
          </reference>
        </references>
      </pivotArea>
    </chartFormat>
    <chartFormat chart="0" format="21">
      <pivotArea type="data" outline="0" fieldPosition="0">
        <references count="3">
          <reference field="4294967294" count="1" selected="0">
            <x v="0"/>
          </reference>
          <reference field="6" count="1" selected="0">
            <x v="6"/>
          </reference>
          <reference field="17" count="1" selected="0">
            <x v="1"/>
          </reference>
        </references>
      </pivotArea>
    </chartFormat>
    <chartFormat chart="0" format="22">
      <pivotArea type="data" outline="0" fieldPosition="0">
        <references count="3">
          <reference field="4294967294" count="1" selected="0">
            <x v="0"/>
          </reference>
          <reference field="6" count="1" selected="0">
            <x v="7"/>
          </reference>
          <reference field="17" count="1" selected="0">
            <x v="1"/>
          </reference>
        </references>
      </pivotArea>
    </chartFormat>
    <chartFormat chart="0" format="23">
      <pivotArea type="data" outline="0" fieldPosition="0">
        <references count="3">
          <reference field="4294967294" count="1" selected="0">
            <x v="0"/>
          </reference>
          <reference field="6" count="1" selected="0">
            <x v="8"/>
          </reference>
          <reference field="17" count="1" selected="0">
            <x v="1"/>
          </reference>
        </references>
      </pivotArea>
    </chartFormat>
    <chartFormat chart="0" format="24">
      <pivotArea type="data" outline="0" fieldPosition="0">
        <references count="3">
          <reference field="4294967294" count="1" selected="0">
            <x v="0"/>
          </reference>
          <reference field="6" count="1" selected="0">
            <x v="9"/>
          </reference>
          <reference field="17" count="1" selected="0">
            <x v="1"/>
          </reference>
        </references>
      </pivotArea>
    </chartFormat>
    <chartFormat chart="0" format="25">
      <pivotArea type="data" outline="0" fieldPosition="0">
        <references count="3">
          <reference field="4294967294" count="1" selected="0">
            <x v="0"/>
          </reference>
          <reference field="6" count="1" selected="0">
            <x v="0"/>
          </reference>
          <reference field="17" count="1" selected="0">
            <x v="2"/>
          </reference>
        </references>
      </pivotArea>
    </chartFormat>
    <chartFormat chart="0" format="26">
      <pivotArea type="data" outline="0" fieldPosition="0">
        <references count="3">
          <reference field="4294967294" count="1" selected="0">
            <x v="0"/>
          </reference>
          <reference field="6" count="1" selected="0">
            <x v="1"/>
          </reference>
          <reference field="17" count="1" selected="0">
            <x v="2"/>
          </reference>
        </references>
      </pivotArea>
    </chartFormat>
    <chartFormat chart="0" format="27">
      <pivotArea type="data" outline="0" fieldPosition="0">
        <references count="3">
          <reference field="4294967294" count="1" selected="0">
            <x v="0"/>
          </reference>
          <reference field="6" count="1" selected="0">
            <x v="2"/>
          </reference>
          <reference field="17" count="1" selected="0">
            <x v="2"/>
          </reference>
        </references>
      </pivotArea>
    </chartFormat>
    <chartFormat chart="0" format="28">
      <pivotArea type="data" outline="0" fieldPosition="0">
        <references count="3">
          <reference field="4294967294" count="1" selected="0">
            <x v="0"/>
          </reference>
          <reference field="6" count="1" selected="0">
            <x v="3"/>
          </reference>
          <reference field="17" count="1" selected="0">
            <x v="2"/>
          </reference>
        </references>
      </pivotArea>
    </chartFormat>
    <chartFormat chart="0" format="29">
      <pivotArea type="data" outline="0" fieldPosition="0">
        <references count="3">
          <reference field="4294967294" count="1" selected="0">
            <x v="0"/>
          </reference>
          <reference field="6" count="1" selected="0">
            <x v="4"/>
          </reference>
          <reference field="17" count="1" selected="0">
            <x v="2"/>
          </reference>
        </references>
      </pivotArea>
    </chartFormat>
    <chartFormat chart="0" format="30">
      <pivotArea type="data" outline="0" fieldPosition="0">
        <references count="3">
          <reference field="4294967294" count="1" selected="0">
            <x v="0"/>
          </reference>
          <reference field="6" count="1" selected="0">
            <x v="5"/>
          </reference>
          <reference field="17" count="1" selected="0">
            <x v="2"/>
          </reference>
        </references>
      </pivotArea>
    </chartFormat>
    <chartFormat chart="0" format="31">
      <pivotArea type="data" outline="0" fieldPosition="0">
        <references count="3">
          <reference field="4294967294" count="1" selected="0">
            <x v="0"/>
          </reference>
          <reference field="6" count="1" selected="0">
            <x v="6"/>
          </reference>
          <reference field="17" count="1" selected="0">
            <x v="2"/>
          </reference>
        </references>
      </pivotArea>
    </chartFormat>
    <chartFormat chart="0" format="32">
      <pivotArea type="data" outline="0" fieldPosition="0">
        <references count="3">
          <reference field="4294967294" count="1" selected="0">
            <x v="0"/>
          </reference>
          <reference field="6" count="1" selected="0">
            <x v="7"/>
          </reference>
          <reference field="17" count="1" selected="0">
            <x v="2"/>
          </reference>
        </references>
      </pivotArea>
    </chartFormat>
    <chartFormat chart="0" format="33">
      <pivotArea type="data" outline="0" fieldPosition="0">
        <references count="3">
          <reference field="4294967294" count="1" selected="0">
            <x v="0"/>
          </reference>
          <reference field="6" count="1" selected="0">
            <x v="8"/>
          </reference>
          <reference field="17" count="1" selected="0">
            <x v="2"/>
          </reference>
        </references>
      </pivotArea>
    </chartFormat>
    <chartFormat chart="0" format="34">
      <pivotArea type="data" outline="0" fieldPosition="0">
        <references count="3">
          <reference field="4294967294" count="1" selected="0">
            <x v="0"/>
          </reference>
          <reference field="6" count="1" selected="0">
            <x v="9"/>
          </reference>
          <reference field="17" count="1" selected="0">
            <x v="2"/>
          </reference>
        </references>
      </pivotArea>
    </chartFormat>
    <chartFormat chart="0" format="35">
      <pivotArea type="data" outline="0" fieldPosition="0">
        <references count="3">
          <reference field="4294967294" count="1" selected="0">
            <x v="0"/>
          </reference>
          <reference field="6" count="1" selected="0">
            <x v="0"/>
          </reference>
          <reference field="17" count="1" selected="0">
            <x v="3"/>
          </reference>
        </references>
      </pivotArea>
    </chartFormat>
    <chartFormat chart="0" format="36">
      <pivotArea type="data" outline="0" fieldPosition="0">
        <references count="3">
          <reference field="4294967294" count="1" selected="0">
            <x v="0"/>
          </reference>
          <reference field="6" count="1" selected="0">
            <x v="1"/>
          </reference>
          <reference field="17" count="1" selected="0">
            <x v="3"/>
          </reference>
        </references>
      </pivotArea>
    </chartFormat>
    <chartFormat chart="0" format="37">
      <pivotArea type="data" outline="0" fieldPosition="0">
        <references count="3">
          <reference field="4294967294" count="1" selected="0">
            <x v="0"/>
          </reference>
          <reference field="6" count="1" selected="0">
            <x v="2"/>
          </reference>
          <reference field="17" count="1" selected="0">
            <x v="3"/>
          </reference>
        </references>
      </pivotArea>
    </chartFormat>
    <chartFormat chart="0" format="38">
      <pivotArea type="data" outline="0" fieldPosition="0">
        <references count="3">
          <reference field="4294967294" count="1" selected="0">
            <x v="0"/>
          </reference>
          <reference field="6" count="1" selected="0">
            <x v="3"/>
          </reference>
          <reference field="17" count="1" selected="0">
            <x v="3"/>
          </reference>
        </references>
      </pivotArea>
    </chartFormat>
    <chartFormat chart="0" format="39">
      <pivotArea type="data" outline="0" fieldPosition="0">
        <references count="3">
          <reference field="4294967294" count="1" selected="0">
            <x v="0"/>
          </reference>
          <reference field="6" count="1" selected="0">
            <x v="4"/>
          </reference>
          <reference field="17" count="1" selected="0">
            <x v="3"/>
          </reference>
        </references>
      </pivotArea>
    </chartFormat>
    <chartFormat chart="0" format="40">
      <pivotArea type="data" outline="0" fieldPosition="0">
        <references count="3">
          <reference field="4294967294" count="1" selected="0">
            <x v="0"/>
          </reference>
          <reference field="6" count="1" selected="0">
            <x v="5"/>
          </reference>
          <reference field="17" count="1" selected="0">
            <x v="3"/>
          </reference>
        </references>
      </pivotArea>
    </chartFormat>
    <chartFormat chart="0" format="41">
      <pivotArea type="data" outline="0" fieldPosition="0">
        <references count="3">
          <reference field="4294967294" count="1" selected="0">
            <x v="0"/>
          </reference>
          <reference field="6" count="1" selected="0">
            <x v="6"/>
          </reference>
          <reference field="17" count="1" selected="0">
            <x v="3"/>
          </reference>
        </references>
      </pivotArea>
    </chartFormat>
    <chartFormat chart="0" format="42">
      <pivotArea type="data" outline="0" fieldPosition="0">
        <references count="3">
          <reference field="4294967294" count="1" selected="0">
            <x v="0"/>
          </reference>
          <reference field="6" count="1" selected="0">
            <x v="7"/>
          </reference>
          <reference field="17" count="1" selected="0">
            <x v="3"/>
          </reference>
        </references>
      </pivotArea>
    </chartFormat>
    <chartFormat chart="0" format="43">
      <pivotArea type="data" outline="0" fieldPosition="0">
        <references count="3">
          <reference field="4294967294" count="1" selected="0">
            <x v="0"/>
          </reference>
          <reference field="6" count="1" selected="0">
            <x v="8"/>
          </reference>
          <reference field="17" count="1" selected="0">
            <x v="3"/>
          </reference>
        </references>
      </pivotArea>
    </chartFormat>
    <chartFormat chart="0" format="44">
      <pivotArea type="data" outline="0" fieldPosition="0">
        <references count="3">
          <reference field="4294967294" count="1" selected="0">
            <x v="0"/>
          </reference>
          <reference field="6" count="1" selected="0">
            <x v="9"/>
          </reference>
          <reference field="17" count="1" selected="0">
            <x v="3"/>
          </reference>
        </references>
      </pivotArea>
    </chartFormat>
    <chartFormat chart="0" format="45">
      <pivotArea type="data" outline="0" fieldPosition="0">
        <references count="3">
          <reference field="4294967294" count="1" selected="0">
            <x v="0"/>
          </reference>
          <reference field="6" count="1" selected="0">
            <x v="0"/>
          </reference>
          <reference field="17" count="1" selected="0">
            <x v="4"/>
          </reference>
        </references>
      </pivotArea>
    </chartFormat>
    <chartFormat chart="0" format="46">
      <pivotArea type="data" outline="0" fieldPosition="0">
        <references count="3">
          <reference field="4294967294" count="1" selected="0">
            <x v="0"/>
          </reference>
          <reference field="6" count="1" selected="0">
            <x v="1"/>
          </reference>
          <reference field="17" count="1" selected="0">
            <x v="4"/>
          </reference>
        </references>
      </pivotArea>
    </chartFormat>
    <chartFormat chart="0" format="47">
      <pivotArea type="data" outline="0" fieldPosition="0">
        <references count="3">
          <reference field="4294967294" count="1" selected="0">
            <x v="0"/>
          </reference>
          <reference field="6" count="1" selected="0">
            <x v="2"/>
          </reference>
          <reference field="17" count="1" selected="0">
            <x v="4"/>
          </reference>
        </references>
      </pivotArea>
    </chartFormat>
    <chartFormat chart="0" format="48">
      <pivotArea type="data" outline="0" fieldPosition="0">
        <references count="3">
          <reference field="4294967294" count="1" selected="0">
            <x v="0"/>
          </reference>
          <reference field="6" count="1" selected="0">
            <x v="3"/>
          </reference>
          <reference field="17" count="1" selected="0">
            <x v="4"/>
          </reference>
        </references>
      </pivotArea>
    </chartFormat>
    <chartFormat chart="0" format="49">
      <pivotArea type="data" outline="0" fieldPosition="0">
        <references count="3">
          <reference field="4294967294" count="1" selected="0">
            <x v="0"/>
          </reference>
          <reference field="6" count="1" selected="0">
            <x v="4"/>
          </reference>
          <reference field="17" count="1" selected="0">
            <x v="4"/>
          </reference>
        </references>
      </pivotArea>
    </chartFormat>
    <chartFormat chart="0" format="50">
      <pivotArea type="data" outline="0" fieldPosition="0">
        <references count="3">
          <reference field="4294967294" count="1" selected="0">
            <x v="0"/>
          </reference>
          <reference field="6" count="1" selected="0">
            <x v="5"/>
          </reference>
          <reference field="17" count="1" selected="0">
            <x v="4"/>
          </reference>
        </references>
      </pivotArea>
    </chartFormat>
    <chartFormat chart="0" format="51">
      <pivotArea type="data" outline="0" fieldPosition="0">
        <references count="3">
          <reference field="4294967294" count="1" selected="0">
            <x v="0"/>
          </reference>
          <reference field="6" count="1" selected="0">
            <x v="6"/>
          </reference>
          <reference field="17" count="1" selected="0">
            <x v="4"/>
          </reference>
        </references>
      </pivotArea>
    </chartFormat>
    <chartFormat chart="0" format="52">
      <pivotArea type="data" outline="0" fieldPosition="0">
        <references count="3">
          <reference field="4294967294" count="1" selected="0">
            <x v="0"/>
          </reference>
          <reference field="6" count="1" selected="0">
            <x v="7"/>
          </reference>
          <reference field="17" count="1" selected="0">
            <x v="4"/>
          </reference>
        </references>
      </pivotArea>
    </chartFormat>
    <chartFormat chart="0" format="53">
      <pivotArea type="data" outline="0" fieldPosition="0">
        <references count="3">
          <reference field="4294967294" count="1" selected="0">
            <x v="0"/>
          </reference>
          <reference field="6" count="1" selected="0">
            <x v="8"/>
          </reference>
          <reference field="17" count="1" selected="0">
            <x v="4"/>
          </reference>
        </references>
      </pivotArea>
    </chartFormat>
    <chartFormat chart="0" format="54">
      <pivotArea type="data" outline="0" fieldPosition="0">
        <references count="3">
          <reference field="4294967294" count="1" selected="0">
            <x v="0"/>
          </reference>
          <reference field="6" count="1" selected="0">
            <x v="9"/>
          </reference>
          <reference field="17" count="1" selected="0">
            <x v="4"/>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BEABDA9-9AEF-43EF-8B53-218A9B274D01}" name="PivotTable2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3:C14" firstHeaderRow="0" firstDataRow="1" firstDataCol="1" rowPageCount="1" colPageCount="1"/>
  <pivotFields count="26">
    <pivotField showAll="0"/>
    <pivotField showAll="0"/>
    <pivotField showAll="0"/>
    <pivotField showAll="0"/>
    <pivotField showAll="0"/>
    <pivotField numFmtId="14" showAll="0"/>
    <pivotField axis="axisRow" showAll="0">
      <items count="11">
        <item x="9"/>
        <item x="4"/>
        <item x="0"/>
        <item x="1"/>
        <item x="3"/>
        <item x="2"/>
        <item x="8"/>
        <item x="6"/>
        <item x="5"/>
        <item x="7"/>
        <item t="default"/>
      </items>
    </pivotField>
    <pivotField showAll="0"/>
    <pivotField showAll="0"/>
    <pivotField axis="axisPage" multipleItemSelectionAllowed="1" showAll="0">
      <items count="7">
        <item x="1"/>
        <item x="5"/>
        <item x="0"/>
        <item x="3"/>
        <item x="4"/>
        <item x="2"/>
        <item t="default"/>
      </items>
    </pivotField>
    <pivotField dataField="1" showAll="0"/>
    <pivotField dataField="1" showAll="0"/>
    <pivotField showAll="0"/>
    <pivotField numFmtId="14" showAll="0">
      <items count="989">
        <item x="345"/>
        <item x="341"/>
        <item x="593"/>
        <item x="190"/>
        <item x="18"/>
        <item x="881"/>
        <item x="757"/>
        <item x="603"/>
        <item x="248"/>
        <item x="160"/>
        <item x="760"/>
        <item x="487"/>
        <item x="231"/>
        <item x="683"/>
        <item x="819"/>
        <item x="374"/>
        <item x="588"/>
        <item x="813"/>
        <item x="643"/>
        <item x="824"/>
        <item x="558"/>
        <item x="660"/>
        <item x="101"/>
        <item x="425"/>
        <item x="766"/>
        <item x="661"/>
        <item x="385"/>
        <item x="85"/>
        <item x="171"/>
        <item x="284"/>
        <item x="751"/>
        <item x="721"/>
        <item x="879"/>
        <item x="958"/>
        <item x="184"/>
        <item x="441"/>
        <item x="69"/>
        <item x="72"/>
        <item x="455"/>
        <item x="829"/>
        <item x="382"/>
        <item x="213"/>
        <item x="615"/>
        <item x="787"/>
        <item x="266"/>
        <item x="913"/>
        <item x="214"/>
        <item x="491"/>
        <item x="338"/>
        <item x="220"/>
        <item x="555"/>
        <item x="646"/>
        <item x="964"/>
        <item x="419"/>
        <item x="290"/>
        <item x="173"/>
        <item x="790"/>
        <item x="894"/>
        <item x="910"/>
        <item x="449"/>
        <item x="715"/>
        <item x="633"/>
        <item x="677"/>
        <item x="922"/>
        <item x="64"/>
        <item x="644"/>
        <item x="531"/>
        <item x="814"/>
        <item x="551"/>
        <item x="740"/>
        <item x="442"/>
        <item x="741"/>
        <item x="467"/>
        <item x="26"/>
        <item x="276"/>
        <item x="246"/>
        <item x="166"/>
        <item x="167"/>
        <item x="300"/>
        <item x="161"/>
        <item x="522"/>
        <item x="212"/>
        <item x="540"/>
        <item x="694"/>
        <item x="543"/>
        <item x="503"/>
        <item x="8"/>
        <item x="230"/>
        <item x="953"/>
        <item x="433"/>
        <item x="623"/>
        <item x="929"/>
        <item x="22"/>
        <item x="393"/>
        <item x="296"/>
        <item x="598"/>
        <item x="726"/>
        <item x="35"/>
        <item x="853"/>
        <item x="758"/>
        <item x="923"/>
        <item x="630"/>
        <item x="703"/>
        <item x="495"/>
        <item x="384"/>
        <item x="373"/>
        <item x="880"/>
        <item x="745"/>
        <item x="754"/>
        <item x="436"/>
        <item x="470"/>
        <item x="597"/>
        <item x="17"/>
        <item x="199"/>
        <item x="975"/>
        <item x="776"/>
        <item x="908"/>
        <item x="981"/>
        <item x="600"/>
        <item x="573"/>
        <item x="380"/>
        <item x="572"/>
        <item x="688"/>
        <item x="105"/>
        <item x="675"/>
        <item x="696"/>
        <item x="647"/>
        <item x="457"/>
        <item x="348"/>
        <item x="648"/>
        <item x="146"/>
        <item x="197"/>
        <item x="706"/>
        <item x="397"/>
        <item x="732"/>
        <item x="287"/>
        <item x="944"/>
        <item x="97"/>
        <item x="797"/>
        <item x="227"/>
        <item x="462"/>
        <item x="612"/>
        <item x="870"/>
        <item x="403"/>
        <item x="239"/>
        <item x="463"/>
        <item x="143"/>
        <item x="938"/>
        <item x="412"/>
        <item x="764"/>
        <item x="78"/>
        <item x="822"/>
        <item x="548"/>
        <item x="541"/>
        <item x="36"/>
        <item x="202"/>
        <item x="493"/>
        <item x="23"/>
        <item x="481"/>
        <item x="896"/>
        <item x="590"/>
        <item x="601"/>
        <item x="183"/>
        <item x="969"/>
        <item x="682"/>
        <item x="748"/>
        <item x="902"/>
        <item x="150"/>
        <item x="723"/>
        <item x="62"/>
        <item x="863"/>
        <item x="486"/>
        <item x="139"/>
        <item x="666"/>
        <item x="205"/>
        <item x="279"/>
        <item x="295"/>
        <item x="124"/>
        <item x="755"/>
        <item x="43"/>
        <item x="113"/>
        <item x="695"/>
        <item x="267"/>
        <item x="483"/>
        <item x="180"/>
        <item x="752"/>
        <item x="589"/>
        <item x="868"/>
        <item x="79"/>
        <item x="722"/>
        <item x="508"/>
        <item x="15"/>
        <item x="305"/>
        <item x="203"/>
        <item x="107"/>
        <item x="406"/>
        <item x="456"/>
        <item x="82"/>
        <item x="783"/>
        <item x="76"/>
        <item x="840"/>
        <item x="418"/>
        <item x="955"/>
        <item x="370"/>
        <item x="5"/>
        <item x="492"/>
        <item x="147"/>
        <item x="854"/>
        <item x="392"/>
        <item x="321"/>
        <item x="728"/>
        <item x="820"/>
        <item x="422"/>
        <item x="162"/>
        <item x="119"/>
        <item x="806"/>
        <item x="629"/>
        <item x="44"/>
        <item x="206"/>
        <item x="858"/>
        <item x="260"/>
        <item x="319"/>
        <item x="535"/>
        <item x="61"/>
        <item x="684"/>
        <item x="782"/>
        <item x="289"/>
        <item x="51"/>
        <item x="32"/>
        <item x="410"/>
        <item x="57"/>
        <item x="649"/>
        <item x="159"/>
        <item x="911"/>
        <item x="960"/>
        <item x="606"/>
        <item x="970"/>
        <item x="532"/>
        <item x="137"/>
        <item x="789"/>
        <item x="900"/>
        <item x="641"/>
        <item x="798"/>
        <item x="360"/>
        <item x="219"/>
        <item x="515"/>
        <item x="269"/>
        <item x="27"/>
        <item x="828"/>
        <item x="151"/>
        <item x="719"/>
        <item x="145"/>
        <item x="920"/>
        <item x="871"/>
        <item x="501"/>
        <item x="274"/>
        <item x="330"/>
        <item x="878"/>
        <item x="724"/>
        <item x="984"/>
        <item x="423"/>
        <item x="852"/>
        <item x="314"/>
        <item x="50"/>
        <item x="172"/>
        <item x="762"/>
        <item x="811"/>
        <item x="225"/>
        <item x="367"/>
        <item x="83"/>
        <item x="608"/>
        <item x="509"/>
        <item x="941"/>
        <item x="316"/>
        <item x="596"/>
        <item x="224"/>
        <item x="256"/>
        <item x="336"/>
        <item x="897"/>
        <item x="4"/>
        <item x="144"/>
        <item x="583"/>
        <item x="439"/>
        <item x="91"/>
        <item x="569"/>
        <item x="265"/>
        <item x="94"/>
        <item x="895"/>
        <item x="201"/>
        <item x="0"/>
        <item x="249"/>
        <item x="905"/>
        <item x="60"/>
        <item x="837"/>
        <item x="270"/>
        <item x="800"/>
        <item x="529"/>
        <item x="149"/>
        <item x="115"/>
        <item x="40"/>
        <item x="599"/>
        <item x="707"/>
        <item x="232"/>
        <item x="670"/>
        <item x="70"/>
        <item x="556"/>
        <item x="614"/>
        <item x="288"/>
        <item x="613"/>
        <item x="618"/>
        <item x="884"/>
        <item x="155"/>
        <item x="586"/>
        <item x="243"/>
        <item x="136"/>
        <item x="222"/>
        <item x="170"/>
        <item x="987"/>
        <item x="794"/>
        <item x="250"/>
        <item x="671"/>
        <item x="264"/>
        <item x="720"/>
        <item x="120"/>
        <item x="271"/>
        <item x="448"/>
        <item x="152"/>
        <item x="961"/>
        <item x="681"/>
        <item x="912"/>
        <item x="785"/>
        <item x="549"/>
        <item x="983"/>
        <item x="459"/>
        <item x="52"/>
        <item x="440"/>
        <item x="882"/>
        <item x="364"/>
        <item x="777"/>
        <item x="575"/>
        <item x="937"/>
        <item x="484"/>
        <item x="89"/>
        <item x="733"/>
        <item x="901"/>
        <item x="765"/>
        <item x="169"/>
        <item x="867"/>
        <item x="631"/>
        <item x="663"/>
        <item x="344"/>
        <item x="735"/>
        <item x="779"/>
        <item x="592"/>
        <item x="311"/>
        <item x="432"/>
        <item x="934"/>
        <item x="664"/>
        <item x="657"/>
        <item x="103"/>
        <item x="817"/>
        <item x="550"/>
        <item x="81"/>
        <item x="123"/>
        <item x="784"/>
        <item x="689"/>
        <item x="656"/>
        <item x="191"/>
        <item x="520"/>
        <item x="622"/>
        <item x="304"/>
        <item x="398"/>
        <item x="163"/>
        <item x="698"/>
        <item x="579"/>
        <item x="637"/>
        <item x="525"/>
        <item x="132"/>
        <item x="352"/>
        <item x="942"/>
        <item x="948"/>
        <item x="128"/>
        <item x="570"/>
        <item x="334"/>
        <item x="616"/>
        <item x="604"/>
        <item x="507"/>
        <item x="914"/>
        <item x="685"/>
        <item x="792"/>
        <item x="565"/>
        <item x="106"/>
        <item x="781"/>
        <item x="729"/>
        <item x="47"/>
        <item x="786"/>
        <item x="607"/>
        <item x="645"/>
        <item x="805"/>
        <item x="350"/>
        <item x="504"/>
        <item x="255"/>
        <item x="254"/>
        <item x="299"/>
        <item x="13"/>
        <item x="362"/>
        <item x="743"/>
        <item x="73"/>
        <item x="387"/>
        <item x="718"/>
        <item x="259"/>
        <item x="578"/>
        <item x="30"/>
        <item x="704"/>
        <item x="275"/>
        <item x="985"/>
        <item x="247"/>
        <item x="458"/>
        <item x="966"/>
        <item x="506"/>
        <item x="716"/>
        <item x="534"/>
        <item x="444"/>
        <item x="514"/>
        <item x="41"/>
        <item x="517"/>
        <item x="772"/>
        <item x="843"/>
        <item x="372"/>
        <item x="100"/>
        <item x="844"/>
        <item x="359"/>
        <item x="807"/>
        <item x="280"/>
        <item x="28"/>
        <item x="710"/>
        <item x="175"/>
        <item x="730"/>
        <item x="92"/>
        <item x="6"/>
        <item x="701"/>
        <item x="337"/>
        <item x="466"/>
        <item x="936"/>
        <item x="357"/>
        <item x="859"/>
        <item x="498"/>
        <item x="587"/>
        <item x="90"/>
        <item x="836"/>
        <item x="465"/>
        <item x="129"/>
        <item x="310"/>
        <item x="804"/>
        <item x="278"/>
        <item x="769"/>
        <item x="621"/>
        <item x="795"/>
        <item x="954"/>
        <item x="309"/>
        <item x="883"/>
        <item x="431"/>
        <item x="251"/>
        <item x="241"/>
        <item x="847"/>
        <item x="7"/>
        <item x="731"/>
        <item x="435"/>
        <item x="479"/>
        <item x="445"/>
        <item x="933"/>
        <item x="892"/>
        <item x="56"/>
        <item x="796"/>
        <item x="654"/>
        <item x="877"/>
        <item x="653"/>
        <item x="943"/>
        <item x="889"/>
        <item x="258"/>
        <item x="476"/>
        <item x="678"/>
        <item x="469"/>
        <item x="602"/>
        <item x="545"/>
        <item x="627"/>
        <item x="956"/>
        <item x="313"/>
        <item x="342"/>
        <item x="451"/>
        <item x="320"/>
        <item x="200"/>
        <item x="297"/>
        <item x="198"/>
        <item x="775"/>
        <item x="116"/>
        <item x="485"/>
        <item x="33"/>
        <item x="738"/>
        <item x="68"/>
        <item x="371"/>
        <item x="273"/>
        <item x="891"/>
        <item x="563"/>
        <item x="561"/>
        <item x="488"/>
        <item x="582"/>
        <item x="306"/>
        <item x="347"/>
        <item x="178"/>
        <item x="193"/>
        <item x="204"/>
        <item x="379"/>
        <item x="888"/>
        <item x="816"/>
        <item x="277"/>
        <item x="665"/>
        <item x="315"/>
        <item x="974"/>
        <item x="676"/>
        <item x="480"/>
        <item x="856"/>
        <item x="833"/>
        <item x="699"/>
        <item x="928"/>
        <item x="156"/>
        <item x="690"/>
        <item x="376"/>
        <item x="216"/>
        <item x="919"/>
        <item x="927"/>
        <item x="188"/>
        <item x="461"/>
        <item x="523"/>
        <item x="331"/>
        <item x="217"/>
        <item x="65"/>
        <item x="952"/>
        <item x="395"/>
        <item x="869"/>
        <item x="560"/>
        <item x="10"/>
        <item x="349"/>
        <item x="679"/>
        <item x="375"/>
        <item x="192"/>
        <item x="38"/>
        <item x="489"/>
        <item x="916"/>
        <item x="71"/>
        <item x="95"/>
        <item x="568"/>
        <item x="236"/>
        <item x="233"/>
        <item x="396"/>
        <item x="117"/>
        <item x="946"/>
        <item x="318"/>
        <item x="177"/>
        <item x="281"/>
        <item x="709"/>
        <item x="429"/>
        <item x="12"/>
        <item x="518"/>
        <item x="617"/>
        <item x="904"/>
        <item x="494"/>
        <item x="325"/>
        <item x="25"/>
        <item x="875"/>
        <item x="211"/>
        <item x="229"/>
        <item x="947"/>
        <item x="424"/>
        <item x="421"/>
        <item x="343"/>
        <item x="564"/>
        <item x="14"/>
        <item x="511"/>
        <item x="452"/>
        <item x="20"/>
        <item x="857"/>
        <item x="973"/>
        <item x="505"/>
        <item x="697"/>
        <item x="453"/>
        <item x="835"/>
        <item x="333"/>
        <item x="530"/>
        <item x="610"/>
        <item x="130"/>
        <item x="110"/>
        <item x="562"/>
        <item x="253"/>
        <item x="126"/>
        <item x="58"/>
        <item x="815"/>
        <item x="980"/>
        <item x="753"/>
        <item x="131"/>
        <item x="135"/>
        <item x="377"/>
        <item x="839"/>
        <item x="317"/>
        <item x="778"/>
        <item x="454"/>
        <item x="861"/>
        <item x="109"/>
        <item x="93"/>
        <item x="687"/>
        <item x="340"/>
        <item x="499"/>
        <item x="428"/>
        <item x="580"/>
        <item x="659"/>
        <item x="982"/>
        <item x="557"/>
        <item x="409"/>
        <item x="864"/>
        <item x="951"/>
        <item x="312"/>
        <item x="415"/>
        <item x="893"/>
        <item x="680"/>
        <item x="702"/>
        <item x="104"/>
        <item x="625"/>
        <item x="658"/>
        <item x="426"/>
        <item x="700"/>
        <item x="825"/>
        <item x="402"/>
        <item x="66"/>
        <item x="329"/>
        <item x="322"/>
        <item x="940"/>
        <item x="640"/>
        <item x="972"/>
        <item x="849"/>
        <item x="472"/>
        <item x="2"/>
        <item x="141"/>
        <item x="547"/>
        <item x="153"/>
        <item x="438"/>
        <item x="102"/>
        <item x="591"/>
        <item x="1"/>
        <item x="218"/>
        <item x="634"/>
        <item x="945"/>
        <item x="31"/>
        <item x="801"/>
        <item x="181"/>
        <item x="226"/>
        <item x="635"/>
        <item x="293"/>
        <item x="430"/>
        <item x="194"/>
        <item x="98"/>
        <item x="632"/>
        <item x="122"/>
        <item x="674"/>
        <item x="739"/>
        <item x="282"/>
        <item x="788"/>
        <item x="609"/>
        <item x="968"/>
        <item x="164"/>
        <item x="768"/>
        <item x="921"/>
        <item x="363"/>
        <item x="262"/>
        <item x="24"/>
        <item x="736"/>
        <item x="605"/>
        <item x="866"/>
        <item x="148"/>
        <item x="662"/>
        <item x="838"/>
        <item x="899"/>
        <item x="771"/>
        <item x="210"/>
        <item x="417"/>
        <item x="125"/>
        <item x="358"/>
        <item x="388"/>
        <item x="354"/>
        <item x="447"/>
        <item x="261"/>
        <item x="620"/>
        <item x="292"/>
        <item x="693"/>
        <item x="734"/>
        <item x="187"/>
        <item x="711"/>
        <item x="885"/>
        <item x="390"/>
        <item x="918"/>
        <item x="404"/>
        <item x="747"/>
        <item x="544"/>
        <item x="626"/>
        <item x="536"/>
        <item x="566"/>
        <item x="339"/>
        <item x="581"/>
        <item x="165"/>
        <item x="351"/>
        <item x="96"/>
        <item x="263"/>
        <item x="19"/>
        <item x="770"/>
        <item x="326"/>
        <item x="537"/>
        <item x="478"/>
        <item x="405"/>
        <item x="471"/>
        <item x="851"/>
        <item x="474"/>
        <item x="834"/>
        <item x="285"/>
        <item x="108"/>
        <item x="576"/>
        <item x="389"/>
        <item x="742"/>
        <item x="979"/>
        <item x="140"/>
        <item x="63"/>
        <item x="691"/>
        <item x="323"/>
        <item x="890"/>
        <item x="399"/>
        <item x="585"/>
        <item x="477"/>
        <item x="584"/>
        <item x="963"/>
        <item x="898"/>
        <item x="524"/>
        <item x="443"/>
        <item x="686"/>
        <item x="636"/>
        <item x="808"/>
        <item x="873"/>
        <item x="138"/>
        <item x="862"/>
        <item x="533"/>
        <item x="502"/>
        <item x="642"/>
        <item x="538"/>
        <item x="965"/>
        <item x="628"/>
        <item x="400"/>
        <item x="727"/>
        <item x="906"/>
        <item x="650"/>
        <item x="298"/>
        <item x="793"/>
        <item x="361"/>
        <item x="460"/>
        <item x="846"/>
        <item x="244"/>
        <item x="930"/>
        <item x="238"/>
        <item x="327"/>
        <item x="708"/>
        <item x="750"/>
        <item x="672"/>
        <item x="179"/>
        <item x="841"/>
        <item x="378"/>
        <item x="546"/>
        <item x="356"/>
        <item x="302"/>
        <item x="46"/>
        <item x="673"/>
        <item x="427"/>
        <item x="29"/>
        <item x="767"/>
        <item x="49"/>
        <item x="208"/>
        <item x="42"/>
        <item x="413"/>
        <item x="957"/>
        <item x="411"/>
        <item x="915"/>
        <item x="154"/>
        <item x="324"/>
        <item x="209"/>
        <item x="11"/>
        <item x="291"/>
        <item x="594"/>
        <item x="977"/>
        <item x="907"/>
        <item x="237"/>
        <item x="67"/>
        <item x="294"/>
        <item x="240"/>
        <item x="821"/>
        <item x="497"/>
        <item x="142"/>
        <item x="134"/>
        <item x="705"/>
        <item x="823"/>
        <item x="552"/>
        <item x="59"/>
        <item x="186"/>
        <item x="473"/>
        <item x="611"/>
        <item x="496"/>
        <item x="54"/>
        <item x="668"/>
        <item x="37"/>
        <item x="414"/>
        <item x="355"/>
        <item x="848"/>
        <item x="746"/>
        <item x="527"/>
        <item x="434"/>
        <item x="268"/>
        <item x="554"/>
        <item x="118"/>
        <item x="407"/>
        <item x="925"/>
        <item x="886"/>
        <item x="437"/>
        <item x="45"/>
        <item x="468"/>
        <item x="168"/>
        <item x="335"/>
        <item x="401"/>
        <item x="986"/>
        <item x="80"/>
        <item x="978"/>
        <item x="876"/>
        <item x="346"/>
        <item x="386"/>
        <item x="976"/>
        <item x="638"/>
        <item x="450"/>
        <item x="112"/>
        <item x="874"/>
        <item x="513"/>
        <item x="48"/>
        <item x="619"/>
        <item x="812"/>
        <item x="366"/>
        <item x="818"/>
        <item x="283"/>
        <item x="223"/>
        <item x="307"/>
        <item x="712"/>
        <item x="967"/>
        <item x="416"/>
        <item x="962"/>
        <item x="845"/>
        <item x="185"/>
        <item x="365"/>
        <item x="196"/>
        <item x="909"/>
        <item x="803"/>
        <item x="759"/>
        <item x="242"/>
        <item x="157"/>
        <item x="842"/>
        <item x="574"/>
        <item x="133"/>
        <item x="780"/>
        <item x="500"/>
        <item x="802"/>
        <item x="542"/>
        <item x="773"/>
        <item x="127"/>
        <item x="235"/>
        <item x="519"/>
        <item x="655"/>
        <item x="595"/>
        <item x="526"/>
        <item x="369"/>
        <item x="176"/>
        <item x="195"/>
        <item x="737"/>
        <item x="158"/>
        <item x="553"/>
        <item x="931"/>
        <item x="850"/>
        <item x="490"/>
        <item x="651"/>
        <item x="761"/>
        <item x="667"/>
        <item x="924"/>
        <item x="669"/>
        <item x="286"/>
        <item x="714"/>
        <item x="215"/>
        <item x="791"/>
        <item x="207"/>
        <item x="420"/>
        <item x="725"/>
        <item x="917"/>
        <item x="121"/>
        <item x="9"/>
        <item x="99"/>
        <item x="926"/>
        <item x="832"/>
        <item x="16"/>
        <item x="3"/>
        <item x="539"/>
        <item x="381"/>
        <item x="521"/>
        <item x="39"/>
        <item x="830"/>
        <item x="182"/>
        <item x="510"/>
        <item x="624"/>
        <item x="475"/>
        <item x="111"/>
        <item x="272"/>
        <item x="950"/>
        <item x="34"/>
        <item x="939"/>
        <item x="810"/>
        <item x="53"/>
        <item x="855"/>
        <item x="749"/>
        <item x="512"/>
        <item x="75"/>
        <item x="692"/>
        <item x="528"/>
        <item x="559"/>
        <item x="303"/>
        <item x="903"/>
        <item x="860"/>
        <item x="174"/>
        <item x="332"/>
        <item x="763"/>
        <item x="756"/>
        <item x="221"/>
        <item x="308"/>
        <item x="865"/>
        <item x="234"/>
        <item x="353"/>
        <item x="744"/>
        <item x="652"/>
        <item x="464"/>
        <item x="932"/>
        <item x="446"/>
        <item x="77"/>
        <item x="959"/>
        <item x="577"/>
        <item x="228"/>
        <item x="516"/>
        <item x="189"/>
        <item x="114"/>
        <item x="949"/>
        <item x="567"/>
        <item x="257"/>
        <item x="368"/>
        <item x="21"/>
        <item x="86"/>
        <item x="482"/>
        <item x="799"/>
        <item x="717"/>
        <item x="408"/>
        <item x="774"/>
        <item x="394"/>
        <item x="84"/>
        <item x="571"/>
        <item x="826"/>
        <item x="245"/>
        <item x="639"/>
        <item x="935"/>
        <item x="887"/>
        <item x="328"/>
        <item x="831"/>
        <item x="971"/>
        <item x="713"/>
        <item x="391"/>
        <item x="88"/>
        <item x="87"/>
        <item x="55"/>
        <item x="252"/>
        <item x="301"/>
        <item x="383"/>
        <item x="809"/>
        <item x="74"/>
        <item x="872"/>
        <item x="827"/>
        <item t="default"/>
      </items>
    </pivotField>
    <pivotField showAll="0"/>
    <pivotField showAll="0">
      <items count="4">
        <item x="2"/>
        <item x="0"/>
        <item x="1"/>
        <item t="default"/>
      </items>
    </pivotField>
    <pivotField showAll="0"/>
    <pivotField showAll="0">
      <items count="6">
        <item x="1"/>
        <item x="3"/>
        <item x="0"/>
        <item x="4"/>
        <item x="2"/>
        <item t="default"/>
      </items>
    </pivotField>
    <pivotField showAll="0"/>
    <pivotField numFmtId="14" showAll="0">
      <items count="993">
        <item x="890"/>
        <item x="356"/>
        <item x="365"/>
        <item x="912"/>
        <item x="517"/>
        <item x="424"/>
        <item x="960"/>
        <item x="690"/>
        <item x="317"/>
        <item x="686"/>
        <item x="425"/>
        <item x="401"/>
        <item x="501"/>
        <item x="420"/>
        <item x="18"/>
        <item x="549"/>
        <item x="794"/>
        <item x="492"/>
        <item x="588"/>
        <item x="985"/>
        <item x="521"/>
        <item x="227"/>
        <item x="646"/>
        <item x="561"/>
        <item x="728"/>
        <item x="63"/>
        <item x="547"/>
        <item x="750"/>
        <item x="243"/>
        <item x="872"/>
        <item x="380"/>
        <item x="617"/>
        <item x="935"/>
        <item x="108"/>
        <item x="827"/>
        <item x="607"/>
        <item x="489"/>
        <item x="34"/>
        <item x="314"/>
        <item x="282"/>
        <item x="889"/>
        <item x="760"/>
        <item x="814"/>
        <item x="680"/>
        <item x="746"/>
        <item x="203"/>
        <item x="412"/>
        <item x="833"/>
        <item x="899"/>
        <item x="419"/>
        <item x="774"/>
        <item x="540"/>
        <item x="656"/>
        <item x="533"/>
        <item x="104"/>
        <item x="945"/>
        <item x="236"/>
        <item x="874"/>
        <item x="914"/>
        <item x="230"/>
        <item x="175"/>
        <item x="598"/>
        <item x="426"/>
        <item x="446"/>
        <item x="709"/>
        <item x="668"/>
        <item x="880"/>
        <item x="500"/>
        <item x="849"/>
        <item x="745"/>
        <item x="118"/>
        <item x="359"/>
        <item x="916"/>
        <item x="608"/>
        <item x="729"/>
        <item x="989"/>
        <item x="460"/>
        <item x="789"/>
        <item x="509"/>
        <item x="194"/>
        <item x="71"/>
        <item x="145"/>
        <item x="754"/>
        <item x="59"/>
        <item x="218"/>
        <item x="654"/>
        <item x="307"/>
        <item x="514"/>
        <item x="195"/>
        <item x="450"/>
        <item x="593"/>
        <item x="137"/>
        <item x="318"/>
        <item x="648"/>
        <item x="162"/>
        <item x="983"/>
        <item x="689"/>
        <item x="73"/>
        <item x="177"/>
        <item x="272"/>
        <item x="396"/>
        <item x="893"/>
        <item x="179"/>
        <item x="626"/>
        <item x="348"/>
        <item x="564"/>
        <item x="334"/>
        <item x="99"/>
        <item x="469"/>
        <item x="706"/>
        <item x="101"/>
        <item x="917"/>
        <item x="476"/>
        <item x="511"/>
        <item x="418"/>
        <item x="286"/>
        <item x="779"/>
        <item x="62"/>
        <item x="283"/>
        <item x="245"/>
        <item x="480"/>
        <item x="2"/>
        <item x="267"/>
        <item x="431"/>
        <item x="325"/>
        <item x="403"/>
        <item x="91"/>
        <item x="767"/>
        <item x="622"/>
        <item x="806"/>
        <item x="544"/>
        <item x="707"/>
        <item x="642"/>
        <item x="288"/>
        <item x="197"/>
        <item x="82"/>
        <item x="959"/>
        <item x="152"/>
        <item x="566"/>
        <item x="391"/>
        <item x="268"/>
        <item x="407"/>
        <item x="894"/>
        <item x="293"/>
        <item x="266"/>
        <item x="545"/>
        <item x="759"/>
        <item x="867"/>
        <item x="229"/>
        <item x="716"/>
        <item x="982"/>
        <item x="817"/>
        <item x="394"/>
        <item x="671"/>
        <item x="550"/>
        <item x="343"/>
        <item x="722"/>
        <item x="5"/>
        <item x="371"/>
        <item x="725"/>
        <item x="597"/>
        <item x="438"/>
        <item x="157"/>
        <item x="361"/>
        <item x="360"/>
        <item x="363"/>
        <item x="98"/>
        <item x="202"/>
        <item x="968"/>
        <item x="931"/>
        <item x="180"/>
        <item x="638"/>
        <item x="658"/>
        <item x="832"/>
        <item x="170"/>
        <item x="257"/>
        <item x="248"/>
        <item x="878"/>
        <item x="946"/>
        <item x="828"/>
        <item x="771"/>
        <item x="54"/>
        <item x="3"/>
        <item x="987"/>
        <item x="733"/>
        <item x="153"/>
        <item x="865"/>
        <item x="788"/>
        <item x="395"/>
        <item x="165"/>
        <item x="358"/>
        <item x="115"/>
        <item x="554"/>
        <item x="228"/>
        <item x="741"/>
        <item x="589"/>
        <item x="739"/>
        <item x="734"/>
        <item x="110"/>
        <item x="309"/>
        <item x="346"/>
        <item x="903"/>
        <item x="399"/>
        <item x="384"/>
        <item x="633"/>
        <item x="161"/>
        <item x="252"/>
        <item x="586"/>
        <item x="146"/>
        <item x="185"/>
        <item x="714"/>
        <item x="76"/>
        <item x="259"/>
        <item x="691"/>
        <item x="644"/>
        <item x="51"/>
        <item x="326"/>
        <item x="136"/>
        <item x="21"/>
        <item x="107"/>
        <item x="250"/>
        <item x="435"/>
        <item x="249"/>
        <item x="918"/>
        <item x="953"/>
        <item x="595"/>
        <item x="952"/>
        <item x="619"/>
        <item x="27"/>
        <item x="413"/>
        <item x="174"/>
        <item x="276"/>
        <item x="340"/>
        <item x="210"/>
        <item x="315"/>
        <item x="94"/>
        <item x="239"/>
        <item x="67"/>
        <item x="341"/>
        <item x="557"/>
        <item x="967"/>
        <item x="927"/>
        <item x="682"/>
        <item x="231"/>
        <item x="710"/>
        <item x="866"/>
        <item x="822"/>
        <item x="892"/>
        <item x="679"/>
        <item x="226"/>
        <item x="910"/>
        <item x="374"/>
        <item x="766"/>
        <item x="955"/>
        <item x="224"/>
        <item x="592"/>
        <item x="25"/>
        <item x="840"/>
        <item x="775"/>
        <item x="555"/>
        <item x="491"/>
        <item x="90"/>
        <item x="643"/>
        <item x="823"/>
        <item x="81"/>
        <item x="515"/>
        <item x="740"/>
        <item x="634"/>
        <item x="447"/>
        <item x="263"/>
        <item x="701"/>
        <item x="211"/>
        <item x="287"/>
        <item x="966"/>
        <item x="694"/>
        <item x="847"/>
        <item x="106"/>
        <item x="859"/>
        <item x="792"/>
        <item x="196"/>
        <item x="382"/>
        <item x="88"/>
        <item x="885"/>
        <item x="496"/>
        <item x="697"/>
        <item x="296"/>
        <item x="853"/>
        <item x="869"/>
        <item x="898"/>
        <item x="57"/>
        <item x="366"/>
        <item x="164"/>
        <item x="414"/>
        <item x="781"/>
        <item x="978"/>
        <item x="505"/>
        <item x="290"/>
        <item x="956"/>
        <item x="532"/>
        <item x="461"/>
        <item x="600"/>
        <item x="576"/>
        <item x="800"/>
        <item x="525"/>
        <item x="274"/>
        <item x="838"/>
        <item x="755"/>
        <item x="349"/>
        <item x="125"/>
        <item x="149"/>
        <item x="717"/>
        <item x="811"/>
        <item x="708"/>
        <item x="312"/>
        <item x="1"/>
        <item x="330"/>
        <item x="864"/>
        <item x="513"/>
        <item x="639"/>
        <item x="567"/>
        <item x="77"/>
        <item x="873"/>
        <item x="929"/>
        <item x="373"/>
        <item x="751"/>
        <item x="43"/>
        <item x="577"/>
        <item x="102"/>
        <item x="191"/>
        <item x="527"/>
        <item x="52"/>
        <item x="669"/>
        <item x="535"/>
        <item x="38"/>
        <item x="187"/>
        <item x="627"/>
        <item x="976"/>
        <item x="925"/>
        <item x="281"/>
        <item x="442"/>
        <item x="406"/>
        <item x="105"/>
        <item x="209"/>
        <item x="308"/>
        <item x="324"/>
        <item x="475"/>
        <item x="673"/>
        <item x="320"/>
        <item x="316"/>
        <item x="784"/>
        <item x="40"/>
        <item x="427"/>
        <item x="696"/>
        <item x="188"/>
        <item x="503"/>
        <item x="954"/>
        <item x="189"/>
        <item x="275"/>
        <item x="355"/>
        <item x="974"/>
        <item x="541"/>
        <item x="271"/>
        <item x="421"/>
        <item x="483"/>
        <item x="200"/>
        <item x="753"/>
        <item x="376"/>
        <item x="578"/>
        <item x="915"/>
        <item x="624"/>
        <item x="651"/>
        <item x="144"/>
        <item x="169"/>
        <item x="981"/>
        <item x="129"/>
        <item x="278"/>
        <item x="868"/>
        <item x="471"/>
        <item x="777"/>
        <item x="4"/>
        <item x="277"/>
        <item x="601"/>
        <item x="543"/>
        <item x="504"/>
        <item x="758"/>
        <item x="36"/>
        <item x="17"/>
        <item x="829"/>
        <item x="573"/>
        <item x="863"/>
        <item x="747"/>
        <item x="212"/>
        <item x="305"/>
        <item x="390"/>
        <item x="674"/>
        <item x="587"/>
        <item x="703"/>
        <item x="383"/>
        <item x="397"/>
        <item x="495"/>
        <item x="723"/>
        <item x="433"/>
        <item x="776"/>
        <item x="465"/>
        <item x="519"/>
        <item x="683"/>
        <item x="582"/>
        <item x="201"/>
        <item x="328"/>
        <item x="79"/>
        <item x="377"/>
        <item x="780"/>
        <item x="909"/>
        <item x="590"/>
        <item x="182"/>
        <item x="143"/>
        <item x="131"/>
        <item x="353"/>
        <item x="530"/>
        <item x="95"/>
        <item x="217"/>
        <item x="908"/>
        <item x="900"/>
        <item x="762"/>
        <item x="204"/>
        <item x="537"/>
        <item x="653"/>
        <item x="289"/>
        <item x="192"/>
        <item x="158"/>
        <item x="891"/>
        <item x="178"/>
        <item x="752"/>
        <item x="123"/>
        <item x="971"/>
        <item x="372"/>
        <item x="773"/>
        <item x="923"/>
        <item x="808"/>
        <item x="112"/>
        <item x="524"/>
        <item x="972"/>
        <item x="13"/>
        <item x="370"/>
        <item x="6"/>
        <item x="375"/>
        <item x="459"/>
        <item x="875"/>
        <item x="117"/>
        <item x="455"/>
        <item x="919"/>
        <item x="142"/>
        <item x="246"/>
        <item x="467"/>
        <item x="790"/>
        <item x="198"/>
        <item x="684"/>
        <item x="291"/>
        <item x="662"/>
        <item x="28"/>
        <item x="507"/>
        <item x="980"/>
        <item x="160"/>
        <item x="944"/>
        <item x="61"/>
        <item x="484"/>
        <item x="785"/>
        <item x="415"/>
        <item x="711"/>
        <item x="352"/>
        <item x="984"/>
        <item x="621"/>
        <item x="837"/>
        <item x="772"/>
        <item x="120"/>
        <item x="141"/>
        <item x="930"/>
        <item x="620"/>
        <item x="22"/>
        <item x="749"/>
        <item x="96"/>
        <item x="640"/>
        <item x="70"/>
        <item x="937"/>
        <item x="704"/>
        <item x="558"/>
        <item x="251"/>
        <item x="629"/>
        <item x="512"/>
        <item x="35"/>
        <item x="392"/>
        <item x="542"/>
        <item x="473"/>
        <item x="389"/>
        <item x="50"/>
        <item x="111"/>
        <item x="951"/>
        <item x="854"/>
        <item x="247"/>
        <item x="882"/>
        <item x="692"/>
        <item x="207"/>
        <item x="168"/>
        <item x="579"/>
        <item x="856"/>
        <item x="799"/>
        <item x="411"/>
        <item x="26"/>
        <item x="575"/>
        <item x="300"/>
        <item x="269"/>
        <item x="813"/>
        <item x="400"/>
        <item x="140"/>
        <item x="948"/>
        <item x="306"/>
        <item x="103"/>
        <item x="402"/>
        <item x="453"/>
        <item x="408"/>
        <item x="135"/>
        <item x="166"/>
        <item x="664"/>
        <item x="167"/>
        <item x="659"/>
        <item x="244"/>
        <item x="861"/>
        <item x="824"/>
        <item x="839"/>
        <item x="688"/>
        <item x="337"/>
        <item x="877"/>
        <item x="336"/>
        <item x="613"/>
        <item x="665"/>
        <item x="818"/>
        <item x="737"/>
        <item x="720"/>
        <item x="602"/>
        <item x="463"/>
        <item x="357"/>
        <item x="871"/>
        <item x="404"/>
        <item x="548"/>
        <item x="208"/>
        <item x="75"/>
        <item x="235"/>
        <item x="970"/>
        <item x="964"/>
        <item x="565"/>
        <item x="538"/>
        <item x="765"/>
        <item x="855"/>
        <item x="724"/>
        <item x="901"/>
        <item x="531"/>
        <item x="958"/>
        <item x="883"/>
        <item x="488"/>
        <item x="64"/>
        <item x="55"/>
        <item x="623"/>
        <item x="49"/>
        <item x="148"/>
        <item x="713"/>
        <item x="138"/>
        <item x="522"/>
        <item x="150"/>
        <item x="911"/>
        <item x="214"/>
        <item x="319"/>
        <item x="675"/>
        <item x="721"/>
        <item x="979"/>
        <item x="132"/>
        <item x="924"/>
        <item x="173"/>
        <item x="310"/>
        <item x="553"/>
        <item x="941"/>
        <item x="381"/>
        <item x="333"/>
        <item x="462"/>
        <item x="585"/>
        <item x="761"/>
        <item x="641"/>
        <item x="851"/>
        <item x="332"/>
        <item x="299"/>
        <item x="988"/>
        <item x="119"/>
        <item x="490"/>
        <item x="768"/>
        <item x="957"/>
        <item x="134"/>
        <item x="45"/>
        <item x="69"/>
        <item x="8"/>
        <item x="962"/>
        <item x="176"/>
        <item x="615"/>
        <item x="738"/>
        <item x="628"/>
        <item x="304"/>
        <item x="798"/>
        <item x="184"/>
        <item x="667"/>
        <item x="66"/>
        <item x="687"/>
        <item x="897"/>
        <item x="486"/>
        <item x="943"/>
        <item x="350"/>
        <item x="612"/>
        <item x="301"/>
        <item x="718"/>
        <item x="234"/>
        <item x="147"/>
        <item x="611"/>
        <item x="848"/>
        <item x="508"/>
        <item x="190"/>
        <item x="610"/>
        <item x="896"/>
        <item x="322"/>
        <item x="764"/>
        <item x="436"/>
        <item x="78"/>
        <item x="121"/>
        <item x="698"/>
        <item x="757"/>
        <item x="932"/>
        <item x="127"/>
        <item x="539"/>
        <item x="835"/>
        <item x="151"/>
        <item x="80"/>
        <item x="327"/>
        <item x="826"/>
        <item x="20"/>
        <item x="599"/>
        <item x="934"/>
        <item x="398"/>
        <item x="60"/>
        <item x="368"/>
        <item x="122"/>
        <item x="560"/>
        <item x="860"/>
        <item x="584"/>
        <item x="367"/>
        <item x="100"/>
        <item x="950"/>
        <item x="113"/>
        <item x="637"/>
        <item x="986"/>
        <item x="616"/>
        <item x="494"/>
        <item x="457"/>
        <item x="583"/>
        <item x="756"/>
        <item x="905"/>
        <item x="506"/>
        <item x="114"/>
        <item x="556"/>
        <item x="922"/>
        <item x="215"/>
        <item x="881"/>
        <item x="730"/>
        <item x="279"/>
        <item x="581"/>
        <item x="379"/>
        <item x="497"/>
        <item x="821"/>
        <item x="695"/>
        <item x="904"/>
        <item x="672"/>
        <item x="241"/>
        <item x="606"/>
        <item x="14"/>
        <item x="605"/>
        <item x="677"/>
        <item x="928"/>
        <item x="85"/>
        <item x="791"/>
        <item x="536"/>
        <item x="523"/>
        <item x="86"/>
        <item x="262"/>
        <item x="487"/>
        <item x="454"/>
        <item x="969"/>
        <item x="434"/>
        <item x="936"/>
        <item x="387"/>
        <item x="670"/>
        <item x="342"/>
        <item x="297"/>
        <item x="294"/>
        <item x="551"/>
        <item x="650"/>
        <item x="19"/>
        <item x="33"/>
        <item x="264"/>
        <item x="647"/>
        <item x="303"/>
        <item x="949"/>
        <item x="163"/>
        <item x="44"/>
        <item x="735"/>
        <item x="502"/>
        <item x="793"/>
        <item x="552"/>
        <item x="46"/>
        <item x="732"/>
        <item x="409"/>
        <item x="842"/>
        <item x="255"/>
        <item x="630"/>
        <item x="41"/>
        <item x="183"/>
        <item x="803"/>
        <item x="193"/>
        <item x="254"/>
        <item x="417"/>
        <item x="926"/>
        <item x="474"/>
        <item x="242"/>
        <item x="449"/>
        <item x="23"/>
        <item x="171"/>
        <item x="24"/>
        <item x="510"/>
        <item x="693"/>
        <item x="220"/>
        <item x="32"/>
        <item x="72"/>
        <item x="574"/>
        <item x="440"/>
        <item x="159"/>
        <item x="685"/>
        <item x="635"/>
        <item x="16"/>
        <item x="973"/>
        <item x="961"/>
        <item x="661"/>
        <item x="295"/>
        <item x="258"/>
        <item x="273"/>
        <item x="430"/>
        <item x="445"/>
        <item x="452"/>
        <item x="485"/>
        <item x="56"/>
        <item x="526"/>
        <item x="9"/>
        <item x="29"/>
        <item x="345"/>
        <item x="47"/>
        <item x="39"/>
        <item x="663"/>
        <item x="975"/>
        <item x="744"/>
        <item x="594"/>
        <item x="133"/>
        <item x="284"/>
        <item x="265"/>
        <item x="895"/>
        <item x="186"/>
        <item x="563"/>
        <item x="199"/>
        <item x="232"/>
        <item x="448"/>
        <item x="884"/>
        <item x="444"/>
        <item x="156"/>
        <item x="37"/>
        <item x="782"/>
        <item x="12"/>
        <item x="439"/>
        <item x="963"/>
        <item x="787"/>
        <item x="520"/>
        <item x="93"/>
        <item x="53"/>
        <item x="965"/>
        <item x="736"/>
        <item x="238"/>
        <item x="546"/>
        <item x="933"/>
        <item x="649"/>
        <item x="591"/>
        <item x="743"/>
        <item x="559"/>
        <item x="225"/>
        <item x="429"/>
        <item x="631"/>
        <item x="354"/>
        <item x="472"/>
        <item x="464"/>
        <item x="386"/>
        <item x="907"/>
        <item x="323"/>
        <item x="805"/>
        <item x="493"/>
        <item x="423"/>
        <item x="802"/>
        <item x="128"/>
        <item x="15"/>
        <item x="977"/>
        <item x="468"/>
        <item x="715"/>
        <item x="830"/>
        <item x="763"/>
        <item x="30"/>
        <item x="819"/>
        <item x="862"/>
        <item x="731"/>
        <item x="604"/>
        <item x="614"/>
        <item x="655"/>
        <item x="388"/>
        <item x="580"/>
        <item x="636"/>
        <item x="518"/>
        <item x="902"/>
        <item x="796"/>
        <item x="97"/>
        <item x="857"/>
        <item x="441"/>
        <item x="437"/>
        <item x="815"/>
        <item x="270"/>
        <item x="456"/>
        <item x="942"/>
        <item x="432"/>
        <item x="820"/>
        <item x="921"/>
        <item x="172"/>
        <item x="769"/>
        <item x="362"/>
        <item x="699"/>
        <item x="632"/>
        <item x="831"/>
        <item x="816"/>
        <item x="68"/>
        <item x="130"/>
        <item x="810"/>
        <item x="516"/>
        <item x="253"/>
        <item x="410"/>
        <item x="364"/>
        <item x="385"/>
        <item x="124"/>
        <item x="571"/>
        <item x="906"/>
        <item x="347"/>
        <item x="83"/>
        <item x="344"/>
        <item x="676"/>
        <item x="990"/>
        <item x="645"/>
        <item x="879"/>
        <item x="478"/>
        <item x="331"/>
        <item x="256"/>
        <item x="155"/>
        <item x="678"/>
        <item x="657"/>
        <item x="451"/>
        <item x="338"/>
        <item x="834"/>
        <item x="858"/>
        <item x="742"/>
        <item x="405"/>
        <item x="570"/>
        <item x="652"/>
        <item x="786"/>
        <item x="206"/>
        <item x="726"/>
        <item x="481"/>
        <item x="812"/>
        <item x="712"/>
        <item x="498"/>
        <item x="222"/>
        <item x="11"/>
        <item x="609"/>
        <item x="572"/>
        <item x="562"/>
        <item x="48"/>
        <item x="261"/>
        <item x="87"/>
        <item x="783"/>
        <item x="778"/>
        <item x="603"/>
        <item x="825"/>
        <item x="339"/>
        <item x="938"/>
        <item x="841"/>
        <item x="285"/>
        <item x="65"/>
        <item x="126"/>
        <item x="240"/>
        <item x="913"/>
        <item x="298"/>
        <item x="116"/>
        <item x="887"/>
        <item x="727"/>
        <item x="940"/>
        <item x="920"/>
        <item x="660"/>
        <item x="569"/>
        <item x="807"/>
        <item x="369"/>
        <item x="700"/>
        <item x="458"/>
        <item x="154"/>
        <item x="42"/>
        <item x="528"/>
        <item x="466"/>
        <item x="7"/>
        <item x="801"/>
        <item x="479"/>
        <item x="0"/>
        <item x="31"/>
        <item x="219"/>
        <item x="443"/>
        <item x="260"/>
        <item x="233"/>
        <item x="795"/>
        <item x="89"/>
        <item x="845"/>
        <item x="534"/>
        <item x="702"/>
        <item x="321"/>
        <item x="939"/>
        <item x="416"/>
        <item x="329"/>
        <item x="804"/>
        <item x="991"/>
        <item x="74"/>
        <item x="870"/>
        <item x="302"/>
        <item x="770"/>
        <item x="92"/>
        <item x="351"/>
        <item x="748"/>
        <item x="568"/>
        <item x="618"/>
        <item x="499"/>
        <item x="470"/>
        <item x="809"/>
        <item x="529"/>
        <item x="846"/>
        <item x="213"/>
        <item x="237"/>
        <item x="223"/>
        <item x="280"/>
        <item x="876"/>
        <item x="947"/>
        <item x="719"/>
        <item x="10"/>
        <item x="482"/>
        <item x="681"/>
        <item x="596"/>
        <item x="58"/>
        <item x="477"/>
        <item x="852"/>
        <item x="888"/>
        <item x="886"/>
        <item x="221"/>
        <item x="428"/>
        <item x="84"/>
        <item x="843"/>
        <item x="844"/>
        <item x="850"/>
        <item x="393"/>
        <item x="313"/>
        <item x="705"/>
        <item x="311"/>
        <item x="836"/>
        <item x="109"/>
        <item x="205"/>
        <item x="292"/>
        <item x="181"/>
        <item x="666"/>
        <item x="378"/>
        <item x="625"/>
        <item x="422"/>
        <item x="216"/>
        <item x="139"/>
        <item x="335"/>
        <item x="79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6"/>
  </rowFields>
  <rowItems count="11">
    <i>
      <x/>
    </i>
    <i>
      <x v="1"/>
    </i>
    <i>
      <x v="2"/>
    </i>
    <i>
      <x v="3"/>
    </i>
    <i>
      <x v="4"/>
    </i>
    <i>
      <x v="5"/>
    </i>
    <i>
      <x v="6"/>
    </i>
    <i>
      <x v="7"/>
    </i>
    <i>
      <x v="8"/>
    </i>
    <i>
      <x v="9"/>
    </i>
    <i t="grand">
      <x/>
    </i>
  </rowItems>
  <colFields count="1">
    <field x="-2"/>
  </colFields>
  <colItems count="2">
    <i>
      <x/>
    </i>
    <i i="1">
      <x v="1"/>
    </i>
  </colItems>
  <pageFields count="1">
    <pageField fld="9" hier="-1"/>
  </pageFields>
  <dataFields count="2">
    <dataField name="Sum of quantity" fld="10" baseField="0" baseItem="0"/>
    <dataField name="Sum of unit_price" fld="11" baseField="0" baseItem="0"/>
  </dataFields>
  <chartFormats count="6">
    <chartFormat chart="16"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4" format="8" series="1">
      <pivotArea type="data" outline="0" fieldPosition="0">
        <references count="1">
          <reference field="4294967294" count="1" selected="0">
            <x v="0"/>
          </reference>
        </references>
      </pivotArea>
    </chartFormat>
    <chartFormat chart="24" format="9" series="1">
      <pivotArea type="data" outline="0" fieldPosition="0">
        <references count="1">
          <reference field="4294967294" count="1" selected="0">
            <x v="1"/>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072B74D-585A-425A-ABAB-3E10FF413ADD}" name="PivotTable2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G15" firstHeaderRow="1" firstDataRow="2" firstDataCol="1" rowPageCount="1" colPageCount="1"/>
  <pivotFields count="26">
    <pivotField showAll="0"/>
    <pivotField showAll="0"/>
    <pivotField showAll="0"/>
    <pivotField showAll="0"/>
    <pivotField showAll="0"/>
    <pivotField numFmtId="14" showAll="0"/>
    <pivotField axis="axisRow" showAll="0">
      <items count="11">
        <item x="9"/>
        <item x="4"/>
        <item x="0"/>
        <item x="1"/>
        <item x="3"/>
        <item x="2"/>
        <item x="8"/>
        <item x="6"/>
        <item x="5"/>
        <item x="7"/>
        <item t="default"/>
      </items>
    </pivotField>
    <pivotField showAll="0"/>
    <pivotField showAll="0"/>
    <pivotField axis="axisPage" multipleItemSelectionAllowed="1" showAll="0">
      <items count="7">
        <item x="1"/>
        <item x="5"/>
        <item x="0"/>
        <item x="3"/>
        <item x="4"/>
        <item x="2"/>
        <item t="default"/>
      </items>
    </pivotField>
    <pivotField showAll="0"/>
    <pivotField showAll="0"/>
    <pivotField showAll="0"/>
    <pivotField numFmtId="14" showAll="0">
      <items count="989">
        <item x="345"/>
        <item x="341"/>
        <item x="593"/>
        <item x="190"/>
        <item x="18"/>
        <item x="881"/>
        <item x="757"/>
        <item x="603"/>
        <item x="248"/>
        <item x="160"/>
        <item x="760"/>
        <item x="487"/>
        <item x="231"/>
        <item x="683"/>
        <item x="819"/>
        <item x="374"/>
        <item x="588"/>
        <item x="813"/>
        <item x="643"/>
        <item x="824"/>
        <item x="558"/>
        <item x="660"/>
        <item x="101"/>
        <item x="425"/>
        <item x="766"/>
        <item x="661"/>
        <item x="385"/>
        <item x="85"/>
        <item x="171"/>
        <item x="284"/>
        <item x="751"/>
        <item x="721"/>
        <item x="879"/>
        <item x="958"/>
        <item x="184"/>
        <item x="441"/>
        <item x="69"/>
        <item x="72"/>
        <item x="455"/>
        <item x="829"/>
        <item x="382"/>
        <item x="213"/>
        <item x="615"/>
        <item x="787"/>
        <item x="266"/>
        <item x="913"/>
        <item x="214"/>
        <item x="491"/>
        <item x="338"/>
        <item x="220"/>
        <item x="555"/>
        <item x="646"/>
        <item x="964"/>
        <item x="419"/>
        <item x="290"/>
        <item x="173"/>
        <item x="790"/>
        <item x="894"/>
        <item x="910"/>
        <item x="449"/>
        <item x="715"/>
        <item x="633"/>
        <item x="677"/>
        <item x="922"/>
        <item x="64"/>
        <item x="644"/>
        <item x="531"/>
        <item x="814"/>
        <item x="551"/>
        <item x="740"/>
        <item x="442"/>
        <item x="741"/>
        <item x="467"/>
        <item x="26"/>
        <item x="276"/>
        <item x="246"/>
        <item x="166"/>
        <item x="167"/>
        <item x="300"/>
        <item x="161"/>
        <item x="522"/>
        <item x="212"/>
        <item x="540"/>
        <item x="694"/>
        <item x="543"/>
        <item x="503"/>
        <item x="8"/>
        <item x="230"/>
        <item x="953"/>
        <item x="433"/>
        <item x="623"/>
        <item x="929"/>
        <item x="22"/>
        <item x="393"/>
        <item x="296"/>
        <item x="598"/>
        <item x="726"/>
        <item x="35"/>
        <item x="853"/>
        <item x="758"/>
        <item x="923"/>
        <item x="630"/>
        <item x="703"/>
        <item x="495"/>
        <item x="384"/>
        <item x="373"/>
        <item x="880"/>
        <item x="745"/>
        <item x="754"/>
        <item x="436"/>
        <item x="470"/>
        <item x="597"/>
        <item x="17"/>
        <item x="199"/>
        <item x="975"/>
        <item x="776"/>
        <item x="908"/>
        <item x="981"/>
        <item x="600"/>
        <item x="573"/>
        <item x="380"/>
        <item x="572"/>
        <item x="688"/>
        <item x="105"/>
        <item x="675"/>
        <item x="696"/>
        <item x="647"/>
        <item x="457"/>
        <item x="348"/>
        <item x="648"/>
        <item x="146"/>
        <item x="197"/>
        <item x="706"/>
        <item x="397"/>
        <item x="732"/>
        <item x="287"/>
        <item x="944"/>
        <item x="97"/>
        <item x="797"/>
        <item x="227"/>
        <item x="462"/>
        <item x="612"/>
        <item x="870"/>
        <item x="403"/>
        <item x="239"/>
        <item x="463"/>
        <item x="143"/>
        <item x="938"/>
        <item x="412"/>
        <item x="764"/>
        <item x="78"/>
        <item x="822"/>
        <item x="548"/>
        <item x="541"/>
        <item x="36"/>
        <item x="202"/>
        <item x="493"/>
        <item x="23"/>
        <item x="481"/>
        <item x="896"/>
        <item x="590"/>
        <item x="601"/>
        <item x="183"/>
        <item x="969"/>
        <item x="682"/>
        <item x="748"/>
        <item x="902"/>
        <item x="150"/>
        <item x="723"/>
        <item x="62"/>
        <item x="863"/>
        <item x="486"/>
        <item x="139"/>
        <item x="666"/>
        <item x="205"/>
        <item x="279"/>
        <item x="295"/>
        <item x="124"/>
        <item x="755"/>
        <item x="43"/>
        <item x="113"/>
        <item x="695"/>
        <item x="267"/>
        <item x="483"/>
        <item x="180"/>
        <item x="752"/>
        <item x="589"/>
        <item x="868"/>
        <item x="79"/>
        <item x="722"/>
        <item x="508"/>
        <item x="15"/>
        <item x="305"/>
        <item x="203"/>
        <item x="107"/>
        <item x="406"/>
        <item x="456"/>
        <item x="82"/>
        <item x="783"/>
        <item x="76"/>
        <item x="840"/>
        <item x="418"/>
        <item x="955"/>
        <item x="370"/>
        <item x="5"/>
        <item x="492"/>
        <item x="147"/>
        <item x="854"/>
        <item x="392"/>
        <item x="321"/>
        <item x="728"/>
        <item x="820"/>
        <item x="422"/>
        <item x="162"/>
        <item x="119"/>
        <item x="806"/>
        <item x="629"/>
        <item x="44"/>
        <item x="206"/>
        <item x="858"/>
        <item x="260"/>
        <item x="319"/>
        <item x="535"/>
        <item x="61"/>
        <item x="684"/>
        <item x="782"/>
        <item x="289"/>
        <item x="51"/>
        <item x="32"/>
        <item x="410"/>
        <item x="57"/>
        <item x="649"/>
        <item x="159"/>
        <item x="911"/>
        <item x="960"/>
        <item x="606"/>
        <item x="970"/>
        <item x="532"/>
        <item x="137"/>
        <item x="789"/>
        <item x="900"/>
        <item x="641"/>
        <item x="798"/>
        <item x="360"/>
        <item x="219"/>
        <item x="515"/>
        <item x="269"/>
        <item x="27"/>
        <item x="828"/>
        <item x="151"/>
        <item x="719"/>
        <item x="145"/>
        <item x="920"/>
        <item x="871"/>
        <item x="501"/>
        <item x="274"/>
        <item x="330"/>
        <item x="878"/>
        <item x="724"/>
        <item x="984"/>
        <item x="423"/>
        <item x="852"/>
        <item x="314"/>
        <item x="50"/>
        <item x="172"/>
        <item x="762"/>
        <item x="811"/>
        <item x="225"/>
        <item x="367"/>
        <item x="83"/>
        <item x="608"/>
        <item x="509"/>
        <item x="941"/>
        <item x="316"/>
        <item x="596"/>
        <item x="224"/>
        <item x="256"/>
        <item x="336"/>
        <item x="897"/>
        <item x="4"/>
        <item x="144"/>
        <item x="583"/>
        <item x="439"/>
        <item x="91"/>
        <item x="569"/>
        <item x="265"/>
        <item x="94"/>
        <item x="895"/>
        <item x="201"/>
        <item x="0"/>
        <item x="249"/>
        <item x="905"/>
        <item x="60"/>
        <item x="837"/>
        <item x="270"/>
        <item x="800"/>
        <item x="529"/>
        <item x="149"/>
        <item x="115"/>
        <item x="40"/>
        <item x="599"/>
        <item x="707"/>
        <item x="232"/>
        <item x="670"/>
        <item x="70"/>
        <item x="556"/>
        <item x="614"/>
        <item x="288"/>
        <item x="613"/>
        <item x="618"/>
        <item x="884"/>
        <item x="155"/>
        <item x="586"/>
        <item x="243"/>
        <item x="136"/>
        <item x="222"/>
        <item x="170"/>
        <item x="987"/>
        <item x="794"/>
        <item x="250"/>
        <item x="671"/>
        <item x="264"/>
        <item x="720"/>
        <item x="120"/>
        <item x="271"/>
        <item x="448"/>
        <item x="152"/>
        <item x="961"/>
        <item x="681"/>
        <item x="912"/>
        <item x="785"/>
        <item x="549"/>
        <item x="983"/>
        <item x="459"/>
        <item x="52"/>
        <item x="440"/>
        <item x="882"/>
        <item x="364"/>
        <item x="777"/>
        <item x="575"/>
        <item x="937"/>
        <item x="484"/>
        <item x="89"/>
        <item x="733"/>
        <item x="901"/>
        <item x="765"/>
        <item x="169"/>
        <item x="867"/>
        <item x="631"/>
        <item x="663"/>
        <item x="344"/>
        <item x="735"/>
        <item x="779"/>
        <item x="592"/>
        <item x="311"/>
        <item x="432"/>
        <item x="934"/>
        <item x="664"/>
        <item x="657"/>
        <item x="103"/>
        <item x="817"/>
        <item x="550"/>
        <item x="81"/>
        <item x="123"/>
        <item x="784"/>
        <item x="689"/>
        <item x="656"/>
        <item x="191"/>
        <item x="520"/>
        <item x="622"/>
        <item x="304"/>
        <item x="398"/>
        <item x="163"/>
        <item x="698"/>
        <item x="579"/>
        <item x="637"/>
        <item x="525"/>
        <item x="132"/>
        <item x="352"/>
        <item x="942"/>
        <item x="948"/>
        <item x="128"/>
        <item x="570"/>
        <item x="334"/>
        <item x="616"/>
        <item x="604"/>
        <item x="507"/>
        <item x="914"/>
        <item x="685"/>
        <item x="792"/>
        <item x="565"/>
        <item x="106"/>
        <item x="781"/>
        <item x="729"/>
        <item x="47"/>
        <item x="786"/>
        <item x="607"/>
        <item x="645"/>
        <item x="805"/>
        <item x="350"/>
        <item x="504"/>
        <item x="255"/>
        <item x="254"/>
        <item x="299"/>
        <item x="13"/>
        <item x="362"/>
        <item x="743"/>
        <item x="73"/>
        <item x="387"/>
        <item x="718"/>
        <item x="259"/>
        <item x="578"/>
        <item x="30"/>
        <item x="704"/>
        <item x="275"/>
        <item x="985"/>
        <item x="247"/>
        <item x="458"/>
        <item x="966"/>
        <item x="506"/>
        <item x="716"/>
        <item x="534"/>
        <item x="444"/>
        <item x="514"/>
        <item x="41"/>
        <item x="517"/>
        <item x="772"/>
        <item x="843"/>
        <item x="372"/>
        <item x="100"/>
        <item x="844"/>
        <item x="359"/>
        <item x="807"/>
        <item x="280"/>
        <item x="28"/>
        <item x="710"/>
        <item x="175"/>
        <item x="730"/>
        <item x="92"/>
        <item x="6"/>
        <item x="701"/>
        <item x="337"/>
        <item x="466"/>
        <item x="936"/>
        <item x="357"/>
        <item x="859"/>
        <item x="498"/>
        <item x="587"/>
        <item x="90"/>
        <item x="836"/>
        <item x="465"/>
        <item x="129"/>
        <item x="310"/>
        <item x="804"/>
        <item x="278"/>
        <item x="769"/>
        <item x="621"/>
        <item x="795"/>
        <item x="954"/>
        <item x="309"/>
        <item x="883"/>
        <item x="431"/>
        <item x="251"/>
        <item x="241"/>
        <item x="847"/>
        <item x="7"/>
        <item x="731"/>
        <item x="435"/>
        <item x="479"/>
        <item x="445"/>
        <item x="933"/>
        <item x="892"/>
        <item x="56"/>
        <item x="796"/>
        <item x="654"/>
        <item x="877"/>
        <item x="653"/>
        <item x="943"/>
        <item x="889"/>
        <item x="258"/>
        <item x="476"/>
        <item x="678"/>
        <item x="469"/>
        <item x="602"/>
        <item x="545"/>
        <item x="627"/>
        <item x="956"/>
        <item x="313"/>
        <item x="342"/>
        <item x="451"/>
        <item x="320"/>
        <item x="200"/>
        <item x="297"/>
        <item x="198"/>
        <item x="775"/>
        <item x="116"/>
        <item x="485"/>
        <item x="33"/>
        <item x="738"/>
        <item x="68"/>
        <item x="371"/>
        <item x="273"/>
        <item x="891"/>
        <item x="563"/>
        <item x="561"/>
        <item x="488"/>
        <item x="582"/>
        <item x="306"/>
        <item x="347"/>
        <item x="178"/>
        <item x="193"/>
        <item x="204"/>
        <item x="379"/>
        <item x="888"/>
        <item x="816"/>
        <item x="277"/>
        <item x="665"/>
        <item x="315"/>
        <item x="974"/>
        <item x="676"/>
        <item x="480"/>
        <item x="856"/>
        <item x="833"/>
        <item x="699"/>
        <item x="928"/>
        <item x="156"/>
        <item x="690"/>
        <item x="376"/>
        <item x="216"/>
        <item x="919"/>
        <item x="927"/>
        <item x="188"/>
        <item x="461"/>
        <item x="523"/>
        <item x="331"/>
        <item x="217"/>
        <item x="65"/>
        <item x="952"/>
        <item x="395"/>
        <item x="869"/>
        <item x="560"/>
        <item x="10"/>
        <item x="349"/>
        <item x="679"/>
        <item x="375"/>
        <item x="192"/>
        <item x="38"/>
        <item x="489"/>
        <item x="916"/>
        <item x="71"/>
        <item x="95"/>
        <item x="568"/>
        <item x="236"/>
        <item x="233"/>
        <item x="396"/>
        <item x="117"/>
        <item x="946"/>
        <item x="318"/>
        <item x="177"/>
        <item x="281"/>
        <item x="709"/>
        <item x="429"/>
        <item x="12"/>
        <item x="518"/>
        <item x="617"/>
        <item x="904"/>
        <item x="494"/>
        <item x="325"/>
        <item x="25"/>
        <item x="875"/>
        <item x="211"/>
        <item x="229"/>
        <item x="947"/>
        <item x="424"/>
        <item x="421"/>
        <item x="343"/>
        <item x="564"/>
        <item x="14"/>
        <item x="511"/>
        <item x="452"/>
        <item x="20"/>
        <item x="857"/>
        <item x="973"/>
        <item x="505"/>
        <item x="697"/>
        <item x="453"/>
        <item x="835"/>
        <item x="333"/>
        <item x="530"/>
        <item x="610"/>
        <item x="130"/>
        <item x="110"/>
        <item x="562"/>
        <item x="253"/>
        <item x="126"/>
        <item x="58"/>
        <item x="815"/>
        <item x="980"/>
        <item x="753"/>
        <item x="131"/>
        <item x="135"/>
        <item x="377"/>
        <item x="839"/>
        <item x="317"/>
        <item x="778"/>
        <item x="454"/>
        <item x="861"/>
        <item x="109"/>
        <item x="93"/>
        <item x="687"/>
        <item x="340"/>
        <item x="499"/>
        <item x="428"/>
        <item x="580"/>
        <item x="659"/>
        <item x="982"/>
        <item x="557"/>
        <item x="409"/>
        <item x="864"/>
        <item x="951"/>
        <item x="312"/>
        <item x="415"/>
        <item x="893"/>
        <item x="680"/>
        <item x="702"/>
        <item x="104"/>
        <item x="625"/>
        <item x="658"/>
        <item x="426"/>
        <item x="700"/>
        <item x="825"/>
        <item x="402"/>
        <item x="66"/>
        <item x="329"/>
        <item x="322"/>
        <item x="940"/>
        <item x="640"/>
        <item x="972"/>
        <item x="849"/>
        <item x="472"/>
        <item x="2"/>
        <item x="141"/>
        <item x="547"/>
        <item x="153"/>
        <item x="438"/>
        <item x="102"/>
        <item x="591"/>
        <item x="1"/>
        <item x="218"/>
        <item x="634"/>
        <item x="945"/>
        <item x="31"/>
        <item x="801"/>
        <item x="181"/>
        <item x="226"/>
        <item x="635"/>
        <item x="293"/>
        <item x="430"/>
        <item x="194"/>
        <item x="98"/>
        <item x="632"/>
        <item x="122"/>
        <item x="674"/>
        <item x="739"/>
        <item x="282"/>
        <item x="788"/>
        <item x="609"/>
        <item x="968"/>
        <item x="164"/>
        <item x="768"/>
        <item x="921"/>
        <item x="363"/>
        <item x="262"/>
        <item x="24"/>
        <item x="736"/>
        <item x="605"/>
        <item x="866"/>
        <item x="148"/>
        <item x="662"/>
        <item x="838"/>
        <item x="899"/>
        <item x="771"/>
        <item x="210"/>
        <item x="417"/>
        <item x="125"/>
        <item x="358"/>
        <item x="388"/>
        <item x="354"/>
        <item x="447"/>
        <item x="261"/>
        <item x="620"/>
        <item x="292"/>
        <item x="693"/>
        <item x="734"/>
        <item x="187"/>
        <item x="711"/>
        <item x="885"/>
        <item x="390"/>
        <item x="918"/>
        <item x="404"/>
        <item x="747"/>
        <item x="544"/>
        <item x="626"/>
        <item x="536"/>
        <item x="566"/>
        <item x="339"/>
        <item x="581"/>
        <item x="165"/>
        <item x="351"/>
        <item x="96"/>
        <item x="263"/>
        <item x="19"/>
        <item x="770"/>
        <item x="326"/>
        <item x="537"/>
        <item x="478"/>
        <item x="405"/>
        <item x="471"/>
        <item x="851"/>
        <item x="474"/>
        <item x="834"/>
        <item x="285"/>
        <item x="108"/>
        <item x="576"/>
        <item x="389"/>
        <item x="742"/>
        <item x="979"/>
        <item x="140"/>
        <item x="63"/>
        <item x="691"/>
        <item x="323"/>
        <item x="890"/>
        <item x="399"/>
        <item x="585"/>
        <item x="477"/>
        <item x="584"/>
        <item x="963"/>
        <item x="898"/>
        <item x="524"/>
        <item x="443"/>
        <item x="686"/>
        <item x="636"/>
        <item x="808"/>
        <item x="873"/>
        <item x="138"/>
        <item x="862"/>
        <item x="533"/>
        <item x="502"/>
        <item x="642"/>
        <item x="538"/>
        <item x="965"/>
        <item x="628"/>
        <item x="400"/>
        <item x="727"/>
        <item x="906"/>
        <item x="650"/>
        <item x="298"/>
        <item x="793"/>
        <item x="361"/>
        <item x="460"/>
        <item x="846"/>
        <item x="244"/>
        <item x="930"/>
        <item x="238"/>
        <item x="327"/>
        <item x="708"/>
        <item x="750"/>
        <item x="672"/>
        <item x="179"/>
        <item x="841"/>
        <item x="378"/>
        <item x="546"/>
        <item x="356"/>
        <item x="302"/>
        <item x="46"/>
        <item x="673"/>
        <item x="427"/>
        <item x="29"/>
        <item x="767"/>
        <item x="49"/>
        <item x="208"/>
        <item x="42"/>
        <item x="413"/>
        <item x="957"/>
        <item x="411"/>
        <item x="915"/>
        <item x="154"/>
        <item x="324"/>
        <item x="209"/>
        <item x="11"/>
        <item x="291"/>
        <item x="594"/>
        <item x="977"/>
        <item x="907"/>
        <item x="237"/>
        <item x="67"/>
        <item x="294"/>
        <item x="240"/>
        <item x="821"/>
        <item x="497"/>
        <item x="142"/>
        <item x="134"/>
        <item x="705"/>
        <item x="823"/>
        <item x="552"/>
        <item x="59"/>
        <item x="186"/>
        <item x="473"/>
        <item x="611"/>
        <item x="496"/>
        <item x="54"/>
        <item x="668"/>
        <item x="37"/>
        <item x="414"/>
        <item x="355"/>
        <item x="848"/>
        <item x="746"/>
        <item x="527"/>
        <item x="434"/>
        <item x="268"/>
        <item x="554"/>
        <item x="118"/>
        <item x="407"/>
        <item x="925"/>
        <item x="886"/>
        <item x="437"/>
        <item x="45"/>
        <item x="468"/>
        <item x="168"/>
        <item x="335"/>
        <item x="401"/>
        <item x="986"/>
        <item x="80"/>
        <item x="978"/>
        <item x="876"/>
        <item x="346"/>
        <item x="386"/>
        <item x="976"/>
        <item x="638"/>
        <item x="450"/>
        <item x="112"/>
        <item x="874"/>
        <item x="513"/>
        <item x="48"/>
        <item x="619"/>
        <item x="812"/>
        <item x="366"/>
        <item x="818"/>
        <item x="283"/>
        <item x="223"/>
        <item x="307"/>
        <item x="712"/>
        <item x="967"/>
        <item x="416"/>
        <item x="962"/>
        <item x="845"/>
        <item x="185"/>
        <item x="365"/>
        <item x="196"/>
        <item x="909"/>
        <item x="803"/>
        <item x="759"/>
        <item x="242"/>
        <item x="157"/>
        <item x="842"/>
        <item x="574"/>
        <item x="133"/>
        <item x="780"/>
        <item x="500"/>
        <item x="802"/>
        <item x="542"/>
        <item x="773"/>
        <item x="127"/>
        <item x="235"/>
        <item x="519"/>
        <item x="655"/>
        <item x="595"/>
        <item x="526"/>
        <item x="369"/>
        <item x="176"/>
        <item x="195"/>
        <item x="737"/>
        <item x="158"/>
        <item x="553"/>
        <item x="931"/>
        <item x="850"/>
        <item x="490"/>
        <item x="651"/>
        <item x="761"/>
        <item x="667"/>
        <item x="924"/>
        <item x="669"/>
        <item x="286"/>
        <item x="714"/>
        <item x="215"/>
        <item x="791"/>
        <item x="207"/>
        <item x="420"/>
        <item x="725"/>
        <item x="917"/>
        <item x="121"/>
        <item x="9"/>
        <item x="99"/>
        <item x="926"/>
        <item x="832"/>
        <item x="16"/>
        <item x="3"/>
        <item x="539"/>
        <item x="381"/>
        <item x="521"/>
        <item x="39"/>
        <item x="830"/>
        <item x="182"/>
        <item x="510"/>
        <item x="624"/>
        <item x="475"/>
        <item x="111"/>
        <item x="272"/>
        <item x="950"/>
        <item x="34"/>
        <item x="939"/>
        <item x="810"/>
        <item x="53"/>
        <item x="855"/>
        <item x="749"/>
        <item x="512"/>
        <item x="75"/>
        <item x="692"/>
        <item x="528"/>
        <item x="559"/>
        <item x="303"/>
        <item x="903"/>
        <item x="860"/>
        <item x="174"/>
        <item x="332"/>
        <item x="763"/>
        <item x="756"/>
        <item x="221"/>
        <item x="308"/>
        <item x="865"/>
        <item x="234"/>
        <item x="353"/>
        <item x="744"/>
        <item x="652"/>
        <item x="464"/>
        <item x="932"/>
        <item x="446"/>
        <item x="77"/>
        <item x="959"/>
        <item x="577"/>
        <item x="228"/>
        <item x="516"/>
        <item x="189"/>
        <item x="114"/>
        <item x="949"/>
        <item x="567"/>
        <item x="257"/>
        <item x="368"/>
        <item x="21"/>
        <item x="86"/>
        <item x="482"/>
        <item x="799"/>
        <item x="717"/>
        <item x="408"/>
        <item x="774"/>
        <item x="394"/>
        <item x="84"/>
        <item x="571"/>
        <item x="826"/>
        <item x="245"/>
        <item x="639"/>
        <item x="935"/>
        <item x="887"/>
        <item x="328"/>
        <item x="831"/>
        <item x="971"/>
        <item x="713"/>
        <item x="391"/>
        <item x="88"/>
        <item x="87"/>
        <item x="55"/>
        <item x="252"/>
        <item x="301"/>
        <item x="383"/>
        <item x="809"/>
        <item x="74"/>
        <item x="872"/>
        <item x="827"/>
        <item t="default"/>
      </items>
    </pivotField>
    <pivotField showAll="0"/>
    <pivotField showAll="0">
      <items count="4">
        <item x="2"/>
        <item x="0"/>
        <item x="1"/>
        <item t="default"/>
      </items>
    </pivotField>
    <pivotField dataField="1" showAll="0">
      <items count="6">
        <item x="2"/>
        <item x="0"/>
        <item x="3"/>
        <item x="4"/>
        <item x="1"/>
        <item t="default"/>
      </items>
    </pivotField>
    <pivotField axis="axisCol" showAll="0">
      <items count="6">
        <item x="1"/>
        <item x="3"/>
        <item x="0"/>
        <item x="4"/>
        <item x="2"/>
        <item t="default"/>
      </items>
    </pivotField>
    <pivotField showAll="0"/>
    <pivotField numFmtId="14" showAll="0">
      <items count="993">
        <item x="890"/>
        <item x="356"/>
        <item x="365"/>
        <item x="912"/>
        <item x="517"/>
        <item x="424"/>
        <item x="960"/>
        <item x="690"/>
        <item x="317"/>
        <item x="686"/>
        <item x="425"/>
        <item x="401"/>
        <item x="501"/>
        <item x="420"/>
        <item x="18"/>
        <item x="549"/>
        <item x="794"/>
        <item x="492"/>
        <item x="588"/>
        <item x="985"/>
        <item x="521"/>
        <item x="227"/>
        <item x="646"/>
        <item x="561"/>
        <item x="728"/>
        <item x="63"/>
        <item x="547"/>
        <item x="750"/>
        <item x="243"/>
        <item x="872"/>
        <item x="380"/>
        <item x="617"/>
        <item x="935"/>
        <item x="108"/>
        <item x="827"/>
        <item x="607"/>
        <item x="489"/>
        <item x="34"/>
        <item x="314"/>
        <item x="282"/>
        <item x="889"/>
        <item x="760"/>
        <item x="814"/>
        <item x="680"/>
        <item x="746"/>
        <item x="203"/>
        <item x="412"/>
        <item x="833"/>
        <item x="899"/>
        <item x="419"/>
        <item x="774"/>
        <item x="540"/>
        <item x="656"/>
        <item x="533"/>
        <item x="104"/>
        <item x="945"/>
        <item x="236"/>
        <item x="874"/>
        <item x="914"/>
        <item x="230"/>
        <item x="175"/>
        <item x="598"/>
        <item x="426"/>
        <item x="446"/>
        <item x="709"/>
        <item x="668"/>
        <item x="880"/>
        <item x="500"/>
        <item x="849"/>
        <item x="745"/>
        <item x="118"/>
        <item x="359"/>
        <item x="916"/>
        <item x="608"/>
        <item x="729"/>
        <item x="989"/>
        <item x="460"/>
        <item x="789"/>
        <item x="509"/>
        <item x="194"/>
        <item x="71"/>
        <item x="145"/>
        <item x="754"/>
        <item x="59"/>
        <item x="218"/>
        <item x="654"/>
        <item x="307"/>
        <item x="514"/>
        <item x="195"/>
        <item x="450"/>
        <item x="593"/>
        <item x="137"/>
        <item x="318"/>
        <item x="648"/>
        <item x="162"/>
        <item x="983"/>
        <item x="689"/>
        <item x="73"/>
        <item x="177"/>
        <item x="272"/>
        <item x="396"/>
        <item x="893"/>
        <item x="179"/>
        <item x="626"/>
        <item x="348"/>
        <item x="564"/>
        <item x="334"/>
        <item x="99"/>
        <item x="469"/>
        <item x="706"/>
        <item x="101"/>
        <item x="917"/>
        <item x="476"/>
        <item x="511"/>
        <item x="418"/>
        <item x="286"/>
        <item x="779"/>
        <item x="62"/>
        <item x="283"/>
        <item x="245"/>
        <item x="480"/>
        <item x="2"/>
        <item x="267"/>
        <item x="431"/>
        <item x="325"/>
        <item x="403"/>
        <item x="91"/>
        <item x="767"/>
        <item x="622"/>
        <item x="806"/>
        <item x="544"/>
        <item x="707"/>
        <item x="642"/>
        <item x="288"/>
        <item x="197"/>
        <item x="82"/>
        <item x="959"/>
        <item x="152"/>
        <item x="566"/>
        <item x="391"/>
        <item x="268"/>
        <item x="407"/>
        <item x="894"/>
        <item x="293"/>
        <item x="266"/>
        <item x="545"/>
        <item x="759"/>
        <item x="867"/>
        <item x="229"/>
        <item x="716"/>
        <item x="982"/>
        <item x="817"/>
        <item x="394"/>
        <item x="671"/>
        <item x="550"/>
        <item x="343"/>
        <item x="722"/>
        <item x="5"/>
        <item x="371"/>
        <item x="725"/>
        <item x="597"/>
        <item x="438"/>
        <item x="157"/>
        <item x="361"/>
        <item x="360"/>
        <item x="363"/>
        <item x="98"/>
        <item x="202"/>
        <item x="968"/>
        <item x="931"/>
        <item x="180"/>
        <item x="638"/>
        <item x="658"/>
        <item x="832"/>
        <item x="170"/>
        <item x="257"/>
        <item x="248"/>
        <item x="878"/>
        <item x="946"/>
        <item x="828"/>
        <item x="771"/>
        <item x="54"/>
        <item x="3"/>
        <item x="987"/>
        <item x="733"/>
        <item x="153"/>
        <item x="865"/>
        <item x="788"/>
        <item x="395"/>
        <item x="165"/>
        <item x="358"/>
        <item x="115"/>
        <item x="554"/>
        <item x="228"/>
        <item x="741"/>
        <item x="589"/>
        <item x="739"/>
        <item x="734"/>
        <item x="110"/>
        <item x="309"/>
        <item x="346"/>
        <item x="903"/>
        <item x="399"/>
        <item x="384"/>
        <item x="633"/>
        <item x="161"/>
        <item x="252"/>
        <item x="586"/>
        <item x="146"/>
        <item x="185"/>
        <item x="714"/>
        <item x="76"/>
        <item x="259"/>
        <item x="691"/>
        <item x="644"/>
        <item x="51"/>
        <item x="326"/>
        <item x="136"/>
        <item x="21"/>
        <item x="107"/>
        <item x="250"/>
        <item x="435"/>
        <item x="249"/>
        <item x="918"/>
        <item x="953"/>
        <item x="595"/>
        <item x="952"/>
        <item x="619"/>
        <item x="27"/>
        <item x="413"/>
        <item x="174"/>
        <item x="276"/>
        <item x="340"/>
        <item x="210"/>
        <item x="315"/>
        <item x="94"/>
        <item x="239"/>
        <item x="67"/>
        <item x="341"/>
        <item x="557"/>
        <item x="967"/>
        <item x="927"/>
        <item x="682"/>
        <item x="231"/>
        <item x="710"/>
        <item x="866"/>
        <item x="822"/>
        <item x="892"/>
        <item x="679"/>
        <item x="226"/>
        <item x="910"/>
        <item x="374"/>
        <item x="766"/>
        <item x="955"/>
        <item x="224"/>
        <item x="592"/>
        <item x="25"/>
        <item x="840"/>
        <item x="775"/>
        <item x="555"/>
        <item x="491"/>
        <item x="90"/>
        <item x="643"/>
        <item x="823"/>
        <item x="81"/>
        <item x="515"/>
        <item x="740"/>
        <item x="634"/>
        <item x="447"/>
        <item x="263"/>
        <item x="701"/>
        <item x="211"/>
        <item x="287"/>
        <item x="966"/>
        <item x="694"/>
        <item x="847"/>
        <item x="106"/>
        <item x="859"/>
        <item x="792"/>
        <item x="196"/>
        <item x="382"/>
        <item x="88"/>
        <item x="885"/>
        <item x="496"/>
        <item x="697"/>
        <item x="296"/>
        <item x="853"/>
        <item x="869"/>
        <item x="898"/>
        <item x="57"/>
        <item x="366"/>
        <item x="164"/>
        <item x="414"/>
        <item x="781"/>
        <item x="978"/>
        <item x="505"/>
        <item x="290"/>
        <item x="956"/>
        <item x="532"/>
        <item x="461"/>
        <item x="600"/>
        <item x="576"/>
        <item x="800"/>
        <item x="525"/>
        <item x="274"/>
        <item x="838"/>
        <item x="755"/>
        <item x="349"/>
        <item x="125"/>
        <item x="149"/>
        <item x="717"/>
        <item x="811"/>
        <item x="708"/>
        <item x="312"/>
        <item x="1"/>
        <item x="330"/>
        <item x="864"/>
        <item x="513"/>
        <item x="639"/>
        <item x="567"/>
        <item x="77"/>
        <item x="873"/>
        <item x="929"/>
        <item x="373"/>
        <item x="751"/>
        <item x="43"/>
        <item x="577"/>
        <item x="102"/>
        <item x="191"/>
        <item x="527"/>
        <item x="52"/>
        <item x="669"/>
        <item x="535"/>
        <item x="38"/>
        <item x="187"/>
        <item x="627"/>
        <item x="976"/>
        <item x="925"/>
        <item x="281"/>
        <item x="442"/>
        <item x="406"/>
        <item x="105"/>
        <item x="209"/>
        <item x="308"/>
        <item x="324"/>
        <item x="475"/>
        <item x="673"/>
        <item x="320"/>
        <item x="316"/>
        <item x="784"/>
        <item x="40"/>
        <item x="427"/>
        <item x="696"/>
        <item x="188"/>
        <item x="503"/>
        <item x="954"/>
        <item x="189"/>
        <item x="275"/>
        <item x="355"/>
        <item x="974"/>
        <item x="541"/>
        <item x="271"/>
        <item x="421"/>
        <item x="483"/>
        <item x="200"/>
        <item x="753"/>
        <item x="376"/>
        <item x="578"/>
        <item x="915"/>
        <item x="624"/>
        <item x="651"/>
        <item x="144"/>
        <item x="169"/>
        <item x="981"/>
        <item x="129"/>
        <item x="278"/>
        <item x="868"/>
        <item x="471"/>
        <item x="777"/>
        <item x="4"/>
        <item x="277"/>
        <item x="601"/>
        <item x="543"/>
        <item x="504"/>
        <item x="758"/>
        <item x="36"/>
        <item x="17"/>
        <item x="829"/>
        <item x="573"/>
        <item x="863"/>
        <item x="747"/>
        <item x="212"/>
        <item x="305"/>
        <item x="390"/>
        <item x="674"/>
        <item x="587"/>
        <item x="703"/>
        <item x="383"/>
        <item x="397"/>
        <item x="495"/>
        <item x="723"/>
        <item x="433"/>
        <item x="776"/>
        <item x="465"/>
        <item x="519"/>
        <item x="683"/>
        <item x="582"/>
        <item x="201"/>
        <item x="328"/>
        <item x="79"/>
        <item x="377"/>
        <item x="780"/>
        <item x="909"/>
        <item x="590"/>
        <item x="182"/>
        <item x="143"/>
        <item x="131"/>
        <item x="353"/>
        <item x="530"/>
        <item x="95"/>
        <item x="217"/>
        <item x="908"/>
        <item x="900"/>
        <item x="762"/>
        <item x="204"/>
        <item x="537"/>
        <item x="653"/>
        <item x="289"/>
        <item x="192"/>
        <item x="158"/>
        <item x="891"/>
        <item x="178"/>
        <item x="752"/>
        <item x="123"/>
        <item x="971"/>
        <item x="372"/>
        <item x="773"/>
        <item x="923"/>
        <item x="808"/>
        <item x="112"/>
        <item x="524"/>
        <item x="972"/>
        <item x="13"/>
        <item x="370"/>
        <item x="6"/>
        <item x="375"/>
        <item x="459"/>
        <item x="875"/>
        <item x="117"/>
        <item x="455"/>
        <item x="919"/>
        <item x="142"/>
        <item x="246"/>
        <item x="467"/>
        <item x="790"/>
        <item x="198"/>
        <item x="684"/>
        <item x="291"/>
        <item x="662"/>
        <item x="28"/>
        <item x="507"/>
        <item x="980"/>
        <item x="160"/>
        <item x="944"/>
        <item x="61"/>
        <item x="484"/>
        <item x="785"/>
        <item x="415"/>
        <item x="711"/>
        <item x="352"/>
        <item x="984"/>
        <item x="621"/>
        <item x="837"/>
        <item x="772"/>
        <item x="120"/>
        <item x="141"/>
        <item x="930"/>
        <item x="620"/>
        <item x="22"/>
        <item x="749"/>
        <item x="96"/>
        <item x="640"/>
        <item x="70"/>
        <item x="937"/>
        <item x="704"/>
        <item x="558"/>
        <item x="251"/>
        <item x="629"/>
        <item x="512"/>
        <item x="35"/>
        <item x="392"/>
        <item x="542"/>
        <item x="473"/>
        <item x="389"/>
        <item x="50"/>
        <item x="111"/>
        <item x="951"/>
        <item x="854"/>
        <item x="247"/>
        <item x="882"/>
        <item x="692"/>
        <item x="207"/>
        <item x="168"/>
        <item x="579"/>
        <item x="856"/>
        <item x="799"/>
        <item x="411"/>
        <item x="26"/>
        <item x="575"/>
        <item x="300"/>
        <item x="269"/>
        <item x="813"/>
        <item x="400"/>
        <item x="140"/>
        <item x="948"/>
        <item x="306"/>
        <item x="103"/>
        <item x="402"/>
        <item x="453"/>
        <item x="408"/>
        <item x="135"/>
        <item x="166"/>
        <item x="664"/>
        <item x="167"/>
        <item x="659"/>
        <item x="244"/>
        <item x="861"/>
        <item x="824"/>
        <item x="839"/>
        <item x="688"/>
        <item x="337"/>
        <item x="877"/>
        <item x="336"/>
        <item x="613"/>
        <item x="665"/>
        <item x="818"/>
        <item x="737"/>
        <item x="720"/>
        <item x="602"/>
        <item x="463"/>
        <item x="357"/>
        <item x="871"/>
        <item x="404"/>
        <item x="548"/>
        <item x="208"/>
        <item x="75"/>
        <item x="235"/>
        <item x="970"/>
        <item x="964"/>
        <item x="565"/>
        <item x="538"/>
        <item x="765"/>
        <item x="855"/>
        <item x="724"/>
        <item x="901"/>
        <item x="531"/>
        <item x="958"/>
        <item x="883"/>
        <item x="488"/>
        <item x="64"/>
        <item x="55"/>
        <item x="623"/>
        <item x="49"/>
        <item x="148"/>
        <item x="713"/>
        <item x="138"/>
        <item x="522"/>
        <item x="150"/>
        <item x="911"/>
        <item x="214"/>
        <item x="319"/>
        <item x="675"/>
        <item x="721"/>
        <item x="979"/>
        <item x="132"/>
        <item x="924"/>
        <item x="173"/>
        <item x="310"/>
        <item x="553"/>
        <item x="941"/>
        <item x="381"/>
        <item x="333"/>
        <item x="462"/>
        <item x="585"/>
        <item x="761"/>
        <item x="641"/>
        <item x="851"/>
        <item x="332"/>
        <item x="299"/>
        <item x="988"/>
        <item x="119"/>
        <item x="490"/>
        <item x="768"/>
        <item x="957"/>
        <item x="134"/>
        <item x="45"/>
        <item x="69"/>
        <item x="8"/>
        <item x="962"/>
        <item x="176"/>
        <item x="615"/>
        <item x="738"/>
        <item x="628"/>
        <item x="304"/>
        <item x="798"/>
        <item x="184"/>
        <item x="667"/>
        <item x="66"/>
        <item x="687"/>
        <item x="897"/>
        <item x="486"/>
        <item x="943"/>
        <item x="350"/>
        <item x="612"/>
        <item x="301"/>
        <item x="718"/>
        <item x="234"/>
        <item x="147"/>
        <item x="611"/>
        <item x="848"/>
        <item x="508"/>
        <item x="190"/>
        <item x="610"/>
        <item x="896"/>
        <item x="322"/>
        <item x="764"/>
        <item x="436"/>
        <item x="78"/>
        <item x="121"/>
        <item x="698"/>
        <item x="757"/>
        <item x="932"/>
        <item x="127"/>
        <item x="539"/>
        <item x="835"/>
        <item x="151"/>
        <item x="80"/>
        <item x="327"/>
        <item x="826"/>
        <item x="20"/>
        <item x="599"/>
        <item x="934"/>
        <item x="398"/>
        <item x="60"/>
        <item x="368"/>
        <item x="122"/>
        <item x="560"/>
        <item x="860"/>
        <item x="584"/>
        <item x="367"/>
        <item x="100"/>
        <item x="950"/>
        <item x="113"/>
        <item x="637"/>
        <item x="986"/>
        <item x="616"/>
        <item x="494"/>
        <item x="457"/>
        <item x="583"/>
        <item x="756"/>
        <item x="905"/>
        <item x="506"/>
        <item x="114"/>
        <item x="556"/>
        <item x="922"/>
        <item x="215"/>
        <item x="881"/>
        <item x="730"/>
        <item x="279"/>
        <item x="581"/>
        <item x="379"/>
        <item x="497"/>
        <item x="821"/>
        <item x="695"/>
        <item x="904"/>
        <item x="672"/>
        <item x="241"/>
        <item x="606"/>
        <item x="14"/>
        <item x="605"/>
        <item x="677"/>
        <item x="928"/>
        <item x="85"/>
        <item x="791"/>
        <item x="536"/>
        <item x="523"/>
        <item x="86"/>
        <item x="262"/>
        <item x="487"/>
        <item x="454"/>
        <item x="969"/>
        <item x="434"/>
        <item x="936"/>
        <item x="387"/>
        <item x="670"/>
        <item x="342"/>
        <item x="297"/>
        <item x="294"/>
        <item x="551"/>
        <item x="650"/>
        <item x="19"/>
        <item x="33"/>
        <item x="264"/>
        <item x="647"/>
        <item x="303"/>
        <item x="949"/>
        <item x="163"/>
        <item x="44"/>
        <item x="735"/>
        <item x="502"/>
        <item x="793"/>
        <item x="552"/>
        <item x="46"/>
        <item x="732"/>
        <item x="409"/>
        <item x="842"/>
        <item x="255"/>
        <item x="630"/>
        <item x="41"/>
        <item x="183"/>
        <item x="803"/>
        <item x="193"/>
        <item x="254"/>
        <item x="417"/>
        <item x="926"/>
        <item x="474"/>
        <item x="242"/>
        <item x="449"/>
        <item x="23"/>
        <item x="171"/>
        <item x="24"/>
        <item x="510"/>
        <item x="693"/>
        <item x="220"/>
        <item x="32"/>
        <item x="72"/>
        <item x="574"/>
        <item x="440"/>
        <item x="159"/>
        <item x="685"/>
        <item x="635"/>
        <item x="16"/>
        <item x="973"/>
        <item x="961"/>
        <item x="661"/>
        <item x="295"/>
        <item x="258"/>
        <item x="273"/>
        <item x="430"/>
        <item x="445"/>
        <item x="452"/>
        <item x="485"/>
        <item x="56"/>
        <item x="526"/>
        <item x="9"/>
        <item x="29"/>
        <item x="345"/>
        <item x="47"/>
        <item x="39"/>
        <item x="663"/>
        <item x="975"/>
        <item x="744"/>
        <item x="594"/>
        <item x="133"/>
        <item x="284"/>
        <item x="265"/>
        <item x="895"/>
        <item x="186"/>
        <item x="563"/>
        <item x="199"/>
        <item x="232"/>
        <item x="448"/>
        <item x="884"/>
        <item x="444"/>
        <item x="156"/>
        <item x="37"/>
        <item x="782"/>
        <item x="12"/>
        <item x="439"/>
        <item x="963"/>
        <item x="787"/>
        <item x="520"/>
        <item x="93"/>
        <item x="53"/>
        <item x="965"/>
        <item x="736"/>
        <item x="238"/>
        <item x="546"/>
        <item x="933"/>
        <item x="649"/>
        <item x="591"/>
        <item x="743"/>
        <item x="559"/>
        <item x="225"/>
        <item x="429"/>
        <item x="631"/>
        <item x="354"/>
        <item x="472"/>
        <item x="464"/>
        <item x="386"/>
        <item x="907"/>
        <item x="323"/>
        <item x="805"/>
        <item x="493"/>
        <item x="423"/>
        <item x="802"/>
        <item x="128"/>
        <item x="15"/>
        <item x="977"/>
        <item x="468"/>
        <item x="715"/>
        <item x="830"/>
        <item x="763"/>
        <item x="30"/>
        <item x="819"/>
        <item x="862"/>
        <item x="731"/>
        <item x="604"/>
        <item x="614"/>
        <item x="655"/>
        <item x="388"/>
        <item x="580"/>
        <item x="636"/>
        <item x="518"/>
        <item x="902"/>
        <item x="796"/>
        <item x="97"/>
        <item x="857"/>
        <item x="441"/>
        <item x="437"/>
        <item x="815"/>
        <item x="270"/>
        <item x="456"/>
        <item x="942"/>
        <item x="432"/>
        <item x="820"/>
        <item x="921"/>
        <item x="172"/>
        <item x="769"/>
        <item x="362"/>
        <item x="699"/>
        <item x="632"/>
        <item x="831"/>
        <item x="816"/>
        <item x="68"/>
        <item x="130"/>
        <item x="810"/>
        <item x="516"/>
        <item x="253"/>
        <item x="410"/>
        <item x="364"/>
        <item x="385"/>
        <item x="124"/>
        <item x="571"/>
        <item x="906"/>
        <item x="347"/>
        <item x="83"/>
        <item x="344"/>
        <item x="676"/>
        <item x="990"/>
        <item x="645"/>
        <item x="879"/>
        <item x="478"/>
        <item x="331"/>
        <item x="256"/>
        <item x="155"/>
        <item x="678"/>
        <item x="657"/>
        <item x="451"/>
        <item x="338"/>
        <item x="834"/>
        <item x="858"/>
        <item x="742"/>
        <item x="405"/>
        <item x="570"/>
        <item x="652"/>
        <item x="786"/>
        <item x="206"/>
        <item x="726"/>
        <item x="481"/>
        <item x="812"/>
        <item x="712"/>
        <item x="498"/>
        <item x="222"/>
        <item x="11"/>
        <item x="609"/>
        <item x="572"/>
        <item x="562"/>
        <item x="48"/>
        <item x="261"/>
        <item x="87"/>
        <item x="783"/>
        <item x="778"/>
        <item x="603"/>
        <item x="825"/>
        <item x="339"/>
        <item x="938"/>
        <item x="841"/>
        <item x="285"/>
        <item x="65"/>
        <item x="126"/>
        <item x="240"/>
        <item x="913"/>
        <item x="298"/>
        <item x="116"/>
        <item x="887"/>
        <item x="727"/>
        <item x="940"/>
        <item x="920"/>
        <item x="660"/>
        <item x="569"/>
        <item x="807"/>
        <item x="369"/>
        <item x="700"/>
        <item x="458"/>
        <item x="154"/>
        <item x="42"/>
        <item x="528"/>
        <item x="466"/>
        <item x="7"/>
        <item x="801"/>
        <item x="479"/>
        <item x="0"/>
        <item x="31"/>
        <item x="219"/>
        <item x="443"/>
        <item x="260"/>
        <item x="233"/>
        <item x="795"/>
        <item x="89"/>
        <item x="845"/>
        <item x="534"/>
        <item x="702"/>
        <item x="321"/>
        <item x="939"/>
        <item x="416"/>
        <item x="329"/>
        <item x="804"/>
        <item x="991"/>
        <item x="74"/>
        <item x="870"/>
        <item x="302"/>
        <item x="770"/>
        <item x="92"/>
        <item x="351"/>
        <item x="748"/>
        <item x="568"/>
        <item x="618"/>
        <item x="499"/>
        <item x="470"/>
        <item x="809"/>
        <item x="529"/>
        <item x="846"/>
        <item x="213"/>
        <item x="237"/>
        <item x="223"/>
        <item x="280"/>
        <item x="876"/>
        <item x="947"/>
        <item x="719"/>
        <item x="10"/>
        <item x="482"/>
        <item x="681"/>
        <item x="596"/>
        <item x="58"/>
        <item x="477"/>
        <item x="852"/>
        <item x="888"/>
        <item x="886"/>
        <item x="221"/>
        <item x="428"/>
        <item x="84"/>
        <item x="843"/>
        <item x="844"/>
        <item x="850"/>
        <item x="393"/>
        <item x="313"/>
        <item x="705"/>
        <item x="311"/>
        <item x="836"/>
        <item x="109"/>
        <item x="205"/>
        <item x="292"/>
        <item x="181"/>
        <item x="666"/>
        <item x="378"/>
        <item x="625"/>
        <item x="422"/>
        <item x="216"/>
        <item x="139"/>
        <item x="335"/>
        <item x="79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6"/>
  </rowFields>
  <rowItems count="11">
    <i>
      <x/>
    </i>
    <i>
      <x v="1"/>
    </i>
    <i>
      <x v="2"/>
    </i>
    <i>
      <x v="3"/>
    </i>
    <i>
      <x v="4"/>
    </i>
    <i>
      <x v="5"/>
    </i>
    <i>
      <x v="6"/>
    </i>
    <i>
      <x v="7"/>
    </i>
    <i>
      <x v="8"/>
    </i>
    <i>
      <x v="9"/>
    </i>
    <i t="grand">
      <x/>
    </i>
  </rowItems>
  <colFields count="1">
    <field x="17"/>
  </colFields>
  <colItems count="6">
    <i>
      <x/>
    </i>
    <i>
      <x v="1"/>
    </i>
    <i>
      <x v="2"/>
    </i>
    <i>
      <x v="3"/>
    </i>
    <i>
      <x v="4"/>
    </i>
    <i t="grand">
      <x/>
    </i>
  </colItems>
  <pageFields count="1">
    <pageField fld="9" hier="-1"/>
  </pageFields>
  <dataFields count="1">
    <dataField name="Count of rating" fld="16" subtotal="count" baseField="0" baseItem="0"/>
  </dataFields>
  <chartFormats count="80">
    <chartFormat chart="8" format="191" series="1">
      <pivotArea type="data" outline="0" fieldPosition="0">
        <references count="1">
          <reference field="17" count="1" selected="0">
            <x v="0"/>
          </reference>
        </references>
      </pivotArea>
    </chartFormat>
    <chartFormat chart="8" format="192" series="1">
      <pivotArea type="data" outline="0" fieldPosition="0">
        <references count="1">
          <reference field="17" count="1" selected="0">
            <x v="1"/>
          </reference>
        </references>
      </pivotArea>
    </chartFormat>
    <chartFormat chart="8" format="193" series="1">
      <pivotArea type="data" outline="0" fieldPosition="0">
        <references count="1">
          <reference field="17" count="1" selected="0">
            <x v="2"/>
          </reference>
        </references>
      </pivotArea>
    </chartFormat>
    <chartFormat chart="8" format="194" series="1">
      <pivotArea type="data" outline="0" fieldPosition="0">
        <references count="1">
          <reference field="17" count="1" selected="0">
            <x v="3"/>
          </reference>
        </references>
      </pivotArea>
    </chartFormat>
    <chartFormat chart="8" format="195" series="1">
      <pivotArea type="data" outline="0" fieldPosition="0">
        <references count="1">
          <reference field="17" count="1" selected="0">
            <x v="4"/>
          </reference>
        </references>
      </pivotArea>
    </chartFormat>
    <chartFormat chart="0" format="55" series="1">
      <pivotArea type="data" outline="0" fieldPosition="0">
        <references count="1">
          <reference field="17" count="1" selected="0">
            <x v="0"/>
          </reference>
        </references>
      </pivotArea>
    </chartFormat>
    <chartFormat chart="0" format="56" series="1">
      <pivotArea type="data" outline="0" fieldPosition="0">
        <references count="1">
          <reference field="17" count="1" selected="0">
            <x v="1"/>
          </reference>
        </references>
      </pivotArea>
    </chartFormat>
    <chartFormat chart="0" format="57" series="1">
      <pivotArea type="data" outline="0" fieldPosition="0">
        <references count="1">
          <reference field="17" count="1" selected="0">
            <x v="2"/>
          </reference>
        </references>
      </pivotArea>
    </chartFormat>
    <chartFormat chart="0" format="58" series="1">
      <pivotArea type="data" outline="0" fieldPosition="0">
        <references count="1">
          <reference field="17" count="1" selected="0">
            <x v="3"/>
          </reference>
        </references>
      </pivotArea>
    </chartFormat>
    <chartFormat chart="0" format="59" series="1">
      <pivotArea type="data" outline="0" fieldPosition="0">
        <references count="1">
          <reference field="17" count="1" selected="0">
            <x v="4"/>
          </reference>
        </references>
      </pivotArea>
    </chartFormat>
    <chartFormat chart="6" format="165" series="1">
      <pivotArea type="data" outline="0" fieldPosition="0">
        <references count="1">
          <reference field="17" count="1" selected="0">
            <x v="0"/>
          </reference>
        </references>
      </pivotArea>
    </chartFormat>
    <chartFormat chart="6" format="166" series="1">
      <pivotArea type="data" outline="0" fieldPosition="0">
        <references count="1">
          <reference field="17" count="1" selected="0">
            <x v="1"/>
          </reference>
        </references>
      </pivotArea>
    </chartFormat>
    <chartFormat chart="6" format="167" series="1">
      <pivotArea type="data" outline="0" fieldPosition="0">
        <references count="1">
          <reference field="17" count="1" selected="0">
            <x v="2"/>
          </reference>
        </references>
      </pivotArea>
    </chartFormat>
    <chartFormat chart="6" format="168" series="1">
      <pivotArea type="data" outline="0" fieldPosition="0">
        <references count="1">
          <reference field="17" count="1" selected="0">
            <x v="3"/>
          </reference>
        </references>
      </pivotArea>
    </chartFormat>
    <chartFormat chart="6" format="169" series="1">
      <pivotArea type="data" outline="0" fieldPosition="0">
        <references count="1">
          <reference field="17" count="1" selected="0">
            <x v="4"/>
          </reference>
        </references>
      </pivotArea>
    </chartFormat>
    <chartFormat chart="0" format="90" series="1">
      <pivotArea type="data" outline="0" fieldPosition="0">
        <references count="2">
          <reference field="4294967294" count="1" selected="0">
            <x v="0"/>
          </reference>
          <reference field="17" count="1" selected="0">
            <x v="0"/>
          </reference>
        </references>
      </pivotArea>
    </chartFormat>
    <chartFormat chart="0" format="91" series="1">
      <pivotArea type="data" outline="0" fieldPosition="0">
        <references count="2">
          <reference field="4294967294" count="1" selected="0">
            <x v="0"/>
          </reference>
          <reference field="17" count="1" selected="0">
            <x v="1"/>
          </reference>
        </references>
      </pivotArea>
    </chartFormat>
    <chartFormat chart="0" format="92" series="1">
      <pivotArea type="data" outline="0" fieldPosition="0">
        <references count="2">
          <reference field="4294967294" count="1" selected="0">
            <x v="0"/>
          </reference>
          <reference field="17" count="1" selected="0">
            <x v="2"/>
          </reference>
        </references>
      </pivotArea>
    </chartFormat>
    <chartFormat chart="0" format="93" series="1">
      <pivotArea type="data" outline="0" fieldPosition="0">
        <references count="2">
          <reference field="4294967294" count="1" selected="0">
            <x v="0"/>
          </reference>
          <reference field="17" count="1" selected="0">
            <x v="3"/>
          </reference>
        </references>
      </pivotArea>
    </chartFormat>
    <chartFormat chart="0" format="94" series="1">
      <pivotArea type="data" outline="0" fieldPosition="0">
        <references count="2">
          <reference field="4294967294" count="1" selected="0">
            <x v="0"/>
          </reference>
          <reference field="17" count="1" selected="0">
            <x v="4"/>
          </reference>
        </references>
      </pivotArea>
    </chartFormat>
    <chartFormat chart="6" format="200" series="1">
      <pivotArea type="data" outline="0" fieldPosition="0">
        <references count="2">
          <reference field="4294967294" count="1" selected="0">
            <x v="0"/>
          </reference>
          <reference field="17" count="1" selected="0">
            <x v="0"/>
          </reference>
        </references>
      </pivotArea>
    </chartFormat>
    <chartFormat chart="6" format="201" series="1">
      <pivotArea type="data" outline="0" fieldPosition="0">
        <references count="2">
          <reference field="4294967294" count="1" selected="0">
            <x v="0"/>
          </reference>
          <reference field="17" count="1" selected="0">
            <x v="1"/>
          </reference>
        </references>
      </pivotArea>
    </chartFormat>
    <chartFormat chart="6" format="202" series="1">
      <pivotArea type="data" outline="0" fieldPosition="0">
        <references count="2">
          <reference field="4294967294" count="1" selected="0">
            <x v="0"/>
          </reference>
          <reference field="17" count="1" selected="0">
            <x v="2"/>
          </reference>
        </references>
      </pivotArea>
    </chartFormat>
    <chartFormat chart="6" format="203" series="1">
      <pivotArea type="data" outline="0" fieldPosition="0">
        <references count="2">
          <reference field="4294967294" count="1" selected="0">
            <x v="0"/>
          </reference>
          <reference field="17" count="1" selected="0">
            <x v="3"/>
          </reference>
        </references>
      </pivotArea>
    </chartFormat>
    <chartFormat chart="6" format="204" series="1">
      <pivotArea type="data" outline="0" fieldPosition="0">
        <references count="2">
          <reference field="4294967294" count="1" selected="0">
            <x v="0"/>
          </reference>
          <reference field="17" count="1" selected="0">
            <x v="4"/>
          </reference>
        </references>
      </pivotArea>
    </chartFormat>
    <chartFormat chart="8" format="216" series="1">
      <pivotArea type="data" outline="0" fieldPosition="0">
        <references count="2">
          <reference field="4294967294" count="1" selected="0">
            <x v="0"/>
          </reference>
          <reference field="17" count="1" selected="0">
            <x v="0"/>
          </reference>
        </references>
      </pivotArea>
    </chartFormat>
    <chartFormat chart="8" format="217" series="1">
      <pivotArea type="data" outline="0" fieldPosition="0">
        <references count="2">
          <reference field="4294967294" count="1" selected="0">
            <x v="0"/>
          </reference>
          <reference field="17" count="1" selected="0">
            <x v="1"/>
          </reference>
        </references>
      </pivotArea>
    </chartFormat>
    <chartFormat chart="8" format="218" series="1">
      <pivotArea type="data" outline="0" fieldPosition="0">
        <references count="2">
          <reference field="4294967294" count="1" selected="0">
            <x v="0"/>
          </reference>
          <reference field="17" count="1" selected="0">
            <x v="2"/>
          </reference>
        </references>
      </pivotArea>
    </chartFormat>
    <chartFormat chart="8" format="219" series="1">
      <pivotArea type="data" outline="0" fieldPosition="0">
        <references count="2">
          <reference field="4294967294" count="1" selected="0">
            <x v="0"/>
          </reference>
          <reference field="17" count="1" selected="0">
            <x v="3"/>
          </reference>
        </references>
      </pivotArea>
    </chartFormat>
    <chartFormat chart="8" format="220" series="1">
      <pivotArea type="data" outline="0" fieldPosition="0">
        <references count="2">
          <reference field="4294967294" count="1" selected="0">
            <x v="0"/>
          </reference>
          <reference field="17" count="1" selected="0">
            <x v="4"/>
          </reference>
        </references>
      </pivotArea>
    </chartFormat>
    <chartFormat chart="8" format="221">
      <pivotArea type="data" outline="0" fieldPosition="0">
        <references count="3">
          <reference field="4294967294" count="1" selected="0">
            <x v="0"/>
          </reference>
          <reference field="6" count="1" selected="0">
            <x v="0"/>
          </reference>
          <reference field="17" count="1" selected="0">
            <x v="0"/>
          </reference>
        </references>
      </pivotArea>
    </chartFormat>
    <chartFormat chart="8" format="222">
      <pivotArea type="data" outline="0" fieldPosition="0">
        <references count="3">
          <reference field="4294967294" count="1" selected="0">
            <x v="0"/>
          </reference>
          <reference field="6" count="1" selected="0">
            <x v="1"/>
          </reference>
          <reference field="17" count="1" selected="0">
            <x v="0"/>
          </reference>
        </references>
      </pivotArea>
    </chartFormat>
    <chartFormat chart="8" format="223">
      <pivotArea type="data" outline="0" fieldPosition="0">
        <references count="3">
          <reference field="4294967294" count="1" selected="0">
            <x v="0"/>
          </reference>
          <reference field="6" count="1" selected="0">
            <x v="2"/>
          </reference>
          <reference field="17" count="1" selected="0">
            <x v="0"/>
          </reference>
        </references>
      </pivotArea>
    </chartFormat>
    <chartFormat chart="8" format="224">
      <pivotArea type="data" outline="0" fieldPosition="0">
        <references count="3">
          <reference field="4294967294" count="1" selected="0">
            <x v="0"/>
          </reference>
          <reference field="6" count="1" selected="0">
            <x v="3"/>
          </reference>
          <reference field="17" count="1" selected="0">
            <x v="0"/>
          </reference>
        </references>
      </pivotArea>
    </chartFormat>
    <chartFormat chart="8" format="225">
      <pivotArea type="data" outline="0" fieldPosition="0">
        <references count="3">
          <reference field="4294967294" count="1" selected="0">
            <x v="0"/>
          </reference>
          <reference field="6" count="1" selected="0">
            <x v="4"/>
          </reference>
          <reference field="17" count="1" selected="0">
            <x v="0"/>
          </reference>
        </references>
      </pivotArea>
    </chartFormat>
    <chartFormat chart="8" format="226">
      <pivotArea type="data" outline="0" fieldPosition="0">
        <references count="3">
          <reference field="4294967294" count="1" selected="0">
            <x v="0"/>
          </reference>
          <reference field="6" count="1" selected="0">
            <x v="5"/>
          </reference>
          <reference field="17" count="1" selected="0">
            <x v="0"/>
          </reference>
        </references>
      </pivotArea>
    </chartFormat>
    <chartFormat chart="8" format="227">
      <pivotArea type="data" outline="0" fieldPosition="0">
        <references count="3">
          <reference field="4294967294" count="1" selected="0">
            <x v="0"/>
          </reference>
          <reference field="6" count="1" selected="0">
            <x v="6"/>
          </reference>
          <reference field="17" count="1" selected="0">
            <x v="0"/>
          </reference>
        </references>
      </pivotArea>
    </chartFormat>
    <chartFormat chart="8" format="228">
      <pivotArea type="data" outline="0" fieldPosition="0">
        <references count="3">
          <reference field="4294967294" count="1" selected="0">
            <x v="0"/>
          </reference>
          <reference field="6" count="1" selected="0">
            <x v="7"/>
          </reference>
          <reference field="17" count="1" selected="0">
            <x v="0"/>
          </reference>
        </references>
      </pivotArea>
    </chartFormat>
    <chartFormat chart="8" format="229">
      <pivotArea type="data" outline="0" fieldPosition="0">
        <references count="3">
          <reference field="4294967294" count="1" selected="0">
            <x v="0"/>
          </reference>
          <reference field="6" count="1" selected="0">
            <x v="8"/>
          </reference>
          <reference field="17" count="1" selected="0">
            <x v="0"/>
          </reference>
        </references>
      </pivotArea>
    </chartFormat>
    <chartFormat chart="8" format="230">
      <pivotArea type="data" outline="0" fieldPosition="0">
        <references count="3">
          <reference field="4294967294" count="1" selected="0">
            <x v="0"/>
          </reference>
          <reference field="6" count="1" selected="0">
            <x v="9"/>
          </reference>
          <reference field="17" count="1" selected="0">
            <x v="0"/>
          </reference>
        </references>
      </pivotArea>
    </chartFormat>
    <chartFormat chart="8" format="231">
      <pivotArea type="data" outline="0" fieldPosition="0">
        <references count="3">
          <reference field="4294967294" count="1" selected="0">
            <x v="0"/>
          </reference>
          <reference field="6" count="1" selected="0">
            <x v="0"/>
          </reference>
          <reference field="17" count="1" selected="0">
            <x v="1"/>
          </reference>
        </references>
      </pivotArea>
    </chartFormat>
    <chartFormat chart="8" format="232">
      <pivotArea type="data" outline="0" fieldPosition="0">
        <references count="3">
          <reference field="4294967294" count="1" selected="0">
            <x v="0"/>
          </reference>
          <reference field="6" count="1" selected="0">
            <x v="1"/>
          </reference>
          <reference field="17" count="1" selected="0">
            <x v="1"/>
          </reference>
        </references>
      </pivotArea>
    </chartFormat>
    <chartFormat chart="8" format="233">
      <pivotArea type="data" outline="0" fieldPosition="0">
        <references count="3">
          <reference field="4294967294" count="1" selected="0">
            <x v="0"/>
          </reference>
          <reference field="6" count="1" selected="0">
            <x v="2"/>
          </reference>
          <reference field="17" count="1" selected="0">
            <x v="1"/>
          </reference>
        </references>
      </pivotArea>
    </chartFormat>
    <chartFormat chart="8" format="234">
      <pivotArea type="data" outline="0" fieldPosition="0">
        <references count="3">
          <reference field="4294967294" count="1" selected="0">
            <x v="0"/>
          </reference>
          <reference field="6" count="1" selected="0">
            <x v="3"/>
          </reference>
          <reference field="17" count="1" selected="0">
            <x v="1"/>
          </reference>
        </references>
      </pivotArea>
    </chartFormat>
    <chartFormat chart="8" format="235">
      <pivotArea type="data" outline="0" fieldPosition="0">
        <references count="3">
          <reference field="4294967294" count="1" selected="0">
            <x v="0"/>
          </reference>
          <reference field="6" count="1" selected="0">
            <x v="4"/>
          </reference>
          <reference field="17" count="1" selected="0">
            <x v="1"/>
          </reference>
        </references>
      </pivotArea>
    </chartFormat>
    <chartFormat chart="8" format="236">
      <pivotArea type="data" outline="0" fieldPosition="0">
        <references count="3">
          <reference field="4294967294" count="1" selected="0">
            <x v="0"/>
          </reference>
          <reference field="6" count="1" selected="0">
            <x v="5"/>
          </reference>
          <reference field="17" count="1" selected="0">
            <x v="1"/>
          </reference>
        </references>
      </pivotArea>
    </chartFormat>
    <chartFormat chart="8" format="237">
      <pivotArea type="data" outline="0" fieldPosition="0">
        <references count="3">
          <reference field="4294967294" count="1" selected="0">
            <x v="0"/>
          </reference>
          <reference field="6" count="1" selected="0">
            <x v="6"/>
          </reference>
          <reference field="17" count="1" selected="0">
            <x v="1"/>
          </reference>
        </references>
      </pivotArea>
    </chartFormat>
    <chartFormat chart="8" format="238">
      <pivotArea type="data" outline="0" fieldPosition="0">
        <references count="3">
          <reference field="4294967294" count="1" selected="0">
            <x v="0"/>
          </reference>
          <reference field="6" count="1" selected="0">
            <x v="7"/>
          </reference>
          <reference field="17" count="1" selected="0">
            <x v="1"/>
          </reference>
        </references>
      </pivotArea>
    </chartFormat>
    <chartFormat chart="8" format="239">
      <pivotArea type="data" outline="0" fieldPosition="0">
        <references count="3">
          <reference field="4294967294" count="1" selected="0">
            <x v="0"/>
          </reference>
          <reference field="6" count="1" selected="0">
            <x v="8"/>
          </reference>
          <reference field="17" count="1" selected="0">
            <x v="1"/>
          </reference>
        </references>
      </pivotArea>
    </chartFormat>
    <chartFormat chart="8" format="240">
      <pivotArea type="data" outline="0" fieldPosition="0">
        <references count="3">
          <reference field="4294967294" count="1" selected="0">
            <x v="0"/>
          </reference>
          <reference field="6" count="1" selected="0">
            <x v="9"/>
          </reference>
          <reference field="17" count="1" selected="0">
            <x v="1"/>
          </reference>
        </references>
      </pivotArea>
    </chartFormat>
    <chartFormat chart="8" format="241">
      <pivotArea type="data" outline="0" fieldPosition="0">
        <references count="3">
          <reference field="4294967294" count="1" selected="0">
            <x v="0"/>
          </reference>
          <reference field="6" count="1" selected="0">
            <x v="0"/>
          </reference>
          <reference field="17" count="1" selected="0">
            <x v="2"/>
          </reference>
        </references>
      </pivotArea>
    </chartFormat>
    <chartFormat chart="8" format="242">
      <pivotArea type="data" outline="0" fieldPosition="0">
        <references count="3">
          <reference field="4294967294" count="1" selected="0">
            <x v="0"/>
          </reference>
          <reference field="6" count="1" selected="0">
            <x v="1"/>
          </reference>
          <reference field="17" count="1" selected="0">
            <x v="2"/>
          </reference>
        </references>
      </pivotArea>
    </chartFormat>
    <chartFormat chart="8" format="243">
      <pivotArea type="data" outline="0" fieldPosition="0">
        <references count="3">
          <reference field="4294967294" count="1" selected="0">
            <x v="0"/>
          </reference>
          <reference field="6" count="1" selected="0">
            <x v="2"/>
          </reference>
          <reference field="17" count="1" selected="0">
            <x v="2"/>
          </reference>
        </references>
      </pivotArea>
    </chartFormat>
    <chartFormat chart="8" format="244">
      <pivotArea type="data" outline="0" fieldPosition="0">
        <references count="3">
          <reference field="4294967294" count="1" selected="0">
            <x v="0"/>
          </reference>
          <reference field="6" count="1" selected="0">
            <x v="3"/>
          </reference>
          <reference field="17" count="1" selected="0">
            <x v="2"/>
          </reference>
        </references>
      </pivotArea>
    </chartFormat>
    <chartFormat chart="8" format="245">
      <pivotArea type="data" outline="0" fieldPosition="0">
        <references count="3">
          <reference field="4294967294" count="1" selected="0">
            <x v="0"/>
          </reference>
          <reference field="6" count="1" selected="0">
            <x v="4"/>
          </reference>
          <reference field="17" count="1" selected="0">
            <x v="2"/>
          </reference>
        </references>
      </pivotArea>
    </chartFormat>
    <chartFormat chart="8" format="246">
      <pivotArea type="data" outline="0" fieldPosition="0">
        <references count="3">
          <reference field="4294967294" count="1" selected="0">
            <x v="0"/>
          </reference>
          <reference field="6" count="1" selected="0">
            <x v="5"/>
          </reference>
          <reference field="17" count="1" selected="0">
            <x v="2"/>
          </reference>
        </references>
      </pivotArea>
    </chartFormat>
    <chartFormat chart="8" format="247">
      <pivotArea type="data" outline="0" fieldPosition="0">
        <references count="3">
          <reference field="4294967294" count="1" selected="0">
            <x v="0"/>
          </reference>
          <reference field="6" count="1" selected="0">
            <x v="6"/>
          </reference>
          <reference field="17" count="1" selected="0">
            <x v="2"/>
          </reference>
        </references>
      </pivotArea>
    </chartFormat>
    <chartFormat chart="8" format="248">
      <pivotArea type="data" outline="0" fieldPosition="0">
        <references count="3">
          <reference field="4294967294" count="1" selected="0">
            <x v="0"/>
          </reference>
          <reference field="6" count="1" selected="0">
            <x v="7"/>
          </reference>
          <reference field="17" count="1" selected="0">
            <x v="2"/>
          </reference>
        </references>
      </pivotArea>
    </chartFormat>
    <chartFormat chart="8" format="249">
      <pivotArea type="data" outline="0" fieldPosition="0">
        <references count="3">
          <reference field="4294967294" count="1" selected="0">
            <x v="0"/>
          </reference>
          <reference field="6" count="1" selected="0">
            <x v="8"/>
          </reference>
          <reference field="17" count="1" selected="0">
            <x v="2"/>
          </reference>
        </references>
      </pivotArea>
    </chartFormat>
    <chartFormat chart="8" format="250">
      <pivotArea type="data" outline="0" fieldPosition="0">
        <references count="3">
          <reference field="4294967294" count="1" selected="0">
            <x v="0"/>
          </reference>
          <reference field="6" count="1" selected="0">
            <x v="9"/>
          </reference>
          <reference field="17" count="1" selected="0">
            <x v="2"/>
          </reference>
        </references>
      </pivotArea>
    </chartFormat>
    <chartFormat chart="8" format="251">
      <pivotArea type="data" outline="0" fieldPosition="0">
        <references count="3">
          <reference field="4294967294" count="1" selected="0">
            <x v="0"/>
          </reference>
          <reference field="6" count="1" selected="0">
            <x v="0"/>
          </reference>
          <reference field="17" count="1" selected="0">
            <x v="3"/>
          </reference>
        </references>
      </pivotArea>
    </chartFormat>
    <chartFormat chart="8" format="252">
      <pivotArea type="data" outline="0" fieldPosition="0">
        <references count="3">
          <reference field="4294967294" count="1" selected="0">
            <x v="0"/>
          </reference>
          <reference field="6" count="1" selected="0">
            <x v="1"/>
          </reference>
          <reference field="17" count="1" selected="0">
            <x v="3"/>
          </reference>
        </references>
      </pivotArea>
    </chartFormat>
    <chartFormat chart="8" format="253">
      <pivotArea type="data" outline="0" fieldPosition="0">
        <references count="3">
          <reference field="4294967294" count="1" selected="0">
            <x v="0"/>
          </reference>
          <reference field="6" count="1" selected="0">
            <x v="2"/>
          </reference>
          <reference field="17" count="1" selected="0">
            <x v="3"/>
          </reference>
        </references>
      </pivotArea>
    </chartFormat>
    <chartFormat chart="8" format="254">
      <pivotArea type="data" outline="0" fieldPosition="0">
        <references count="3">
          <reference field="4294967294" count="1" selected="0">
            <x v="0"/>
          </reference>
          <reference field="6" count="1" selected="0">
            <x v="3"/>
          </reference>
          <reference field="17" count="1" selected="0">
            <x v="3"/>
          </reference>
        </references>
      </pivotArea>
    </chartFormat>
    <chartFormat chart="8" format="255">
      <pivotArea type="data" outline="0" fieldPosition="0">
        <references count="3">
          <reference field="4294967294" count="1" selected="0">
            <x v="0"/>
          </reference>
          <reference field="6" count="1" selected="0">
            <x v="4"/>
          </reference>
          <reference field="17" count="1" selected="0">
            <x v="3"/>
          </reference>
        </references>
      </pivotArea>
    </chartFormat>
    <chartFormat chart="8" format="256">
      <pivotArea type="data" outline="0" fieldPosition="0">
        <references count="3">
          <reference field="4294967294" count="1" selected="0">
            <x v="0"/>
          </reference>
          <reference field="6" count="1" selected="0">
            <x v="5"/>
          </reference>
          <reference field="17" count="1" selected="0">
            <x v="3"/>
          </reference>
        </references>
      </pivotArea>
    </chartFormat>
    <chartFormat chart="8" format="257">
      <pivotArea type="data" outline="0" fieldPosition="0">
        <references count="3">
          <reference field="4294967294" count="1" selected="0">
            <x v="0"/>
          </reference>
          <reference field="6" count="1" selected="0">
            <x v="6"/>
          </reference>
          <reference field="17" count="1" selected="0">
            <x v="3"/>
          </reference>
        </references>
      </pivotArea>
    </chartFormat>
    <chartFormat chart="8" format="258">
      <pivotArea type="data" outline="0" fieldPosition="0">
        <references count="3">
          <reference field="4294967294" count="1" selected="0">
            <x v="0"/>
          </reference>
          <reference field="6" count="1" selected="0">
            <x v="7"/>
          </reference>
          <reference field="17" count="1" selected="0">
            <x v="3"/>
          </reference>
        </references>
      </pivotArea>
    </chartFormat>
    <chartFormat chart="8" format="259">
      <pivotArea type="data" outline="0" fieldPosition="0">
        <references count="3">
          <reference field="4294967294" count="1" selected="0">
            <x v="0"/>
          </reference>
          <reference field="6" count="1" selected="0">
            <x v="8"/>
          </reference>
          <reference field="17" count="1" selected="0">
            <x v="3"/>
          </reference>
        </references>
      </pivotArea>
    </chartFormat>
    <chartFormat chart="8" format="260">
      <pivotArea type="data" outline="0" fieldPosition="0">
        <references count="3">
          <reference field="4294967294" count="1" selected="0">
            <x v="0"/>
          </reference>
          <reference field="6" count="1" selected="0">
            <x v="9"/>
          </reference>
          <reference field="17" count="1" selected="0">
            <x v="3"/>
          </reference>
        </references>
      </pivotArea>
    </chartFormat>
    <chartFormat chart="8" format="261">
      <pivotArea type="data" outline="0" fieldPosition="0">
        <references count="3">
          <reference field="4294967294" count="1" selected="0">
            <x v="0"/>
          </reference>
          <reference field="6" count="1" selected="0">
            <x v="0"/>
          </reference>
          <reference field="17" count="1" selected="0">
            <x v="4"/>
          </reference>
        </references>
      </pivotArea>
    </chartFormat>
    <chartFormat chart="8" format="262">
      <pivotArea type="data" outline="0" fieldPosition="0">
        <references count="3">
          <reference field="4294967294" count="1" selected="0">
            <x v="0"/>
          </reference>
          <reference field="6" count="1" selected="0">
            <x v="1"/>
          </reference>
          <reference field="17" count="1" selected="0">
            <x v="4"/>
          </reference>
        </references>
      </pivotArea>
    </chartFormat>
    <chartFormat chart="8" format="263">
      <pivotArea type="data" outline="0" fieldPosition="0">
        <references count="3">
          <reference field="4294967294" count="1" selected="0">
            <x v="0"/>
          </reference>
          <reference field="6" count="1" selected="0">
            <x v="2"/>
          </reference>
          <reference field="17" count="1" selected="0">
            <x v="4"/>
          </reference>
        </references>
      </pivotArea>
    </chartFormat>
    <chartFormat chart="8" format="264">
      <pivotArea type="data" outline="0" fieldPosition="0">
        <references count="3">
          <reference field="4294967294" count="1" selected="0">
            <x v="0"/>
          </reference>
          <reference field="6" count="1" selected="0">
            <x v="3"/>
          </reference>
          <reference field="17" count="1" selected="0">
            <x v="4"/>
          </reference>
        </references>
      </pivotArea>
    </chartFormat>
    <chartFormat chart="8" format="265">
      <pivotArea type="data" outline="0" fieldPosition="0">
        <references count="3">
          <reference field="4294967294" count="1" selected="0">
            <x v="0"/>
          </reference>
          <reference field="6" count="1" selected="0">
            <x v="4"/>
          </reference>
          <reference field="17" count="1" selected="0">
            <x v="4"/>
          </reference>
        </references>
      </pivotArea>
    </chartFormat>
    <chartFormat chart="8" format="266">
      <pivotArea type="data" outline="0" fieldPosition="0">
        <references count="3">
          <reference field="4294967294" count="1" selected="0">
            <x v="0"/>
          </reference>
          <reference field="6" count="1" selected="0">
            <x v="5"/>
          </reference>
          <reference field="17" count="1" selected="0">
            <x v="4"/>
          </reference>
        </references>
      </pivotArea>
    </chartFormat>
    <chartFormat chart="8" format="267">
      <pivotArea type="data" outline="0" fieldPosition="0">
        <references count="3">
          <reference field="4294967294" count="1" selected="0">
            <x v="0"/>
          </reference>
          <reference field="6" count="1" selected="0">
            <x v="6"/>
          </reference>
          <reference field="17" count="1" selected="0">
            <x v="4"/>
          </reference>
        </references>
      </pivotArea>
    </chartFormat>
    <chartFormat chart="8" format="268">
      <pivotArea type="data" outline="0" fieldPosition="0">
        <references count="3">
          <reference field="4294967294" count="1" selected="0">
            <x v="0"/>
          </reference>
          <reference field="6" count="1" selected="0">
            <x v="7"/>
          </reference>
          <reference field="17" count="1" selected="0">
            <x v="4"/>
          </reference>
        </references>
      </pivotArea>
    </chartFormat>
    <chartFormat chart="8" format="269">
      <pivotArea type="data" outline="0" fieldPosition="0">
        <references count="3">
          <reference field="4294967294" count="1" selected="0">
            <x v="0"/>
          </reference>
          <reference field="6" count="1" selected="0">
            <x v="8"/>
          </reference>
          <reference field="17" count="1" selected="0">
            <x v="4"/>
          </reference>
        </references>
      </pivotArea>
    </chartFormat>
    <chartFormat chart="8" format="270">
      <pivotArea type="data" outline="0" fieldPosition="0">
        <references count="3">
          <reference field="4294967294" count="1" selected="0">
            <x v="0"/>
          </reference>
          <reference field="6" count="1" selected="0">
            <x v="9"/>
          </reference>
          <reference field="17" count="1" selected="0">
            <x v="4"/>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DAAAA90-761A-4341-8C2E-EEAF8F94A809}" name="PivotTable24"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E6" firstHeaderRow="1" firstDataRow="2" firstDataCol="1" rowPageCount="1" colPageCount="1"/>
  <pivotFields count="26">
    <pivotField showAll="0"/>
    <pivotField showAll="0"/>
    <pivotField showAll="0"/>
    <pivotField showAll="0"/>
    <pivotField showAll="0"/>
    <pivotField numFmtId="14" showAll="0"/>
    <pivotField showAll="0">
      <items count="11">
        <item x="9"/>
        <item x="4"/>
        <item x="0"/>
        <item x="1"/>
        <item x="3"/>
        <item x="2"/>
        <item x="8"/>
        <item x="6"/>
        <item x="5"/>
        <item x="7"/>
        <item t="default"/>
      </items>
    </pivotField>
    <pivotField showAll="0"/>
    <pivotField showAll="0"/>
    <pivotField axis="axisPage" showAll="0">
      <items count="7">
        <item x="1"/>
        <item x="5"/>
        <item x="0"/>
        <item x="3"/>
        <item x="4"/>
        <item x="2"/>
        <item t="default"/>
      </items>
    </pivotField>
    <pivotField showAll="0"/>
    <pivotField dataField="1" showAll="0"/>
    <pivotField showAll="0"/>
    <pivotField numFmtId="14" showAll="0">
      <items count="989">
        <item x="345"/>
        <item x="341"/>
        <item x="593"/>
        <item x="190"/>
        <item x="18"/>
        <item x="881"/>
        <item x="757"/>
        <item x="603"/>
        <item x="248"/>
        <item x="160"/>
        <item x="760"/>
        <item x="487"/>
        <item x="231"/>
        <item x="683"/>
        <item x="819"/>
        <item x="374"/>
        <item x="588"/>
        <item x="813"/>
        <item x="643"/>
        <item x="824"/>
        <item x="558"/>
        <item x="660"/>
        <item x="101"/>
        <item x="425"/>
        <item x="766"/>
        <item x="661"/>
        <item x="385"/>
        <item x="85"/>
        <item x="171"/>
        <item x="284"/>
        <item x="751"/>
        <item x="721"/>
        <item x="879"/>
        <item x="958"/>
        <item x="184"/>
        <item x="441"/>
        <item x="69"/>
        <item x="72"/>
        <item x="455"/>
        <item x="829"/>
        <item x="382"/>
        <item x="213"/>
        <item x="615"/>
        <item x="787"/>
        <item x="266"/>
        <item x="913"/>
        <item x="214"/>
        <item x="491"/>
        <item x="338"/>
        <item x="220"/>
        <item x="555"/>
        <item x="646"/>
        <item x="964"/>
        <item x="419"/>
        <item x="290"/>
        <item x="173"/>
        <item x="790"/>
        <item x="894"/>
        <item x="910"/>
        <item x="449"/>
        <item x="715"/>
        <item x="633"/>
        <item x="677"/>
        <item x="922"/>
        <item x="64"/>
        <item x="644"/>
        <item x="531"/>
        <item x="814"/>
        <item x="551"/>
        <item x="740"/>
        <item x="442"/>
        <item x="741"/>
        <item x="467"/>
        <item x="26"/>
        <item x="276"/>
        <item x="246"/>
        <item x="166"/>
        <item x="167"/>
        <item x="300"/>
        <item x="161"/>
        <item x="522"/>
        <item x="212"/>
        <item x="540"/>
        <item x="694"/>
        <item x="543"/>
        <item x="503"/>
        <item x="8"/>
        <item x="230"/>
        <item x="953"/>
        <item x="433"/>
        <item x="623"/>
        <item x="929"/>
        <item x="22"/>
        <item x="393"/>
        <item x="296"/>
        <item x="598"/>
        <item x="726"/>
        <item x="35"/>
        <item x="853"/>
        <item x="758"/>
        <item x="923"/>
        <item x="630"/>
        <item x="703"/>
        <item x="495"/>
        <item x="384"/>
        <item x="373"/>
        <item x="880"/>
        <item x="745"/>
        <item x="754"/>
        <item x="436"/>
        <item x="470"/>
        <item x="597"/>
        <item x="17"/>
        <item x="199"/>
        <item x="975"/>
        <item x="776"/>
        <item x="908"/>
        <item x="981"/>
        <item x="600"/>
        <item x="573"/>
        <item x="380"/>
        <item x="572"/>
        <item x="688"/>
        <item x="105"/>
        <item x="675"/>
        <item x="696"/>
        <item x="647"/>
        <item x="457"/>
        <item x="348"/>
        <item x="648"/>
        <item x="146"/>
        <item x="197"/>
        <item x="706"/>
        <item x="397"/>
        <item x="732"/>
        <item x="287"/>
        <item x="944"/>
        <item x="97"/>
        <item x="797"/>
        <item x="227"/>
        <item x="462"/>
        <item x="612"/>
        <item x="870"/>
        <item x="403"/>
        <item x="239"/>
        <item x="463"/>
        <item x="143"/>
        <item x="938"/>
        <item x="412"/>
        <item x="764"/>
        <item x="78"/>
        <item x="822"/>
        <item x="548"/>
        <item x="541"/>
        <item x="36"/>
        <item x="202"/>
        <item x="493"/>
        <item x="23"/>
        <item x="481"/>
        <item x="896"/>
        <item x="590"/>
        <item x="601"/>
        <item x="183"/>
        <item x="969"/>
        <item x="682"/>
        <item x="748"/>
        <item x="902"/>
        <item x="150"/>
        <item x="723"/>
        <item x="62"/>
        <item x="863"/>
        <item x="486"/>
        <item x="139"/>
        <item x="666"/>
        <item x="205"/>
        <item x="279"/>
        <item x="295"/>
        <item x="124"/>
        <item x="755"/>
        <item x="43"/>
        <item x="113"/>
        <item x="695"/>
        <item x="267"/>
        <item x="483"/>
        <item x="180"/>
        <item x="752"/>
        <item x="589"/>
        <item x="868"/>
        <item x="79"/>
        <item x="722"/>
        <item x="508"/>
        <item x="15"/>
        <item x="305"/>
        <item x="203"/>
        <item x="107"/>
        <item x="406"/>
        <item x="456"/>
        <item x="82"/>
        <item x="783"/>
        <item x="76"/>
        <item x="840"/>
        <item x="418"/>
        <item x="955"/>
        <item x="370"/>
        <item x="5"/>
        <item x="492"/>
        <item x="147"/>
        <item x="854"/>
        <item x="392"/>
        <item x="321"/>
        <item x="728"/>
        <item x="820"/>
        <item x="422"/>
        <item x="162"/>
        <item x="119"/>
        <item x="806"/>
        <item x="629"/>
        <item x="44"/>
        <item x="206"/>
        <item x="858"/>
        <item x="260"/>
        <item x="319"/>
        <item x="535"/>
        <item x="61"/>
        <item x="684"/>
        <item x="782"/>
        <item x="289"/>
        <item x="51"/>
        <item x="32"/>
        <item x="410"/>
        <item x="57"/>
        <item x="649"/>
        <item x="159"/>
        <item x="911"/>
        <item x="960"/>
        <item x="606"/>
        <item x="970"/>
        <item x="532"/>
        <item x="137"/>
        <item x="789"/>
        <item x="900"/>
        <item x="641"/>
        <item x="798"/>
        <item x="360"/>
        <item x="219"/>
        <item x="515"/>
        <item x="269"/>
        <item x="27"/>
        <item x="828"/>
        <item x="151"/>
        <item x="719"/>
        <item x="145"/>
        <item x="920"/>
        <item x="871"/>
        <item x="501"/>
        <item x="274"/>
        <item x="330"/>
        <item x="878"/>
        <item x="724"/>
        <item x="984"/>
        <item x="423"/>
        <item x="852"/>
        <item x="314"/>
        <item x="50"/>
        <item x="172"/>
        <item x="762"/>
        <item x="811"/>
        <item x="225"/>
        <item x="367"/>
        <item x="83"/>
        <item x="608"/>
        <item x="509"/>
        <item x="941"/>
        <item x="316"/>
        <item x="596"/>
        <item x="224"/>
        <item x="256"/>
        <item x="336"/>
        <item x="897"/>
        <item x="4"/>
        <item x="144"/>
        <item x="583"/>
        <item x="439"/>
        <item x="91"/>
        <item x="569"/>
        <item x="265"/>
        <item x="94"/>
        <item x="895"/>
        <item x="201"/>
        <item x="0"/>
        <item x="249"/>
        <item x="905"/>
        <item x="60"/>
        <item x="837"/>
        <item x="270"/>
        <item x="800"/>
        <item x="529"/>
        <item x="149"/>
        <item x="115"/>
        <item x="40"/>
        <item x="599"/>
        <item x="707"/>
        <item x="232"/>
        <item x="670"/>
        <item x="70"/>
        <item x="556"/>
        <item x="614"/>
        <item x="288"/>
        <item x="613"/>
        <item x="618"/>
        <item x="884"/>
        <item x="155"/>
        <item x="586"/>
        <item x="243"/>
        <item x="136"/>
        <item x="222"/>
        <item x="170"/>
        <item x="987"/>
        <item x="794"/>
        <item x="250"/>
        <item x="671"/>
        <item x="264"/>
        <item x="720"/>
        <item x="120"/>
        <item x="271"/>
        <item x="448"/>
        <item x="152"/>
        <item x="961"/>
        <item x="681"/>
        <item x="912"/>
        <item x="785"/>
        <item x="549"/>
        <item x="983"/>
        <item x="459"/>
        <item x="52"/>
        <item x="440"/>
        <item x="882"/>
        <item x="364"/>
        <item x="777"/>
        <item x="575"/>
        <item x="937"/>
        <item x="484"/>
        <item x="89"/>
        <item x="733"/>
        <item x="901"/>
        <item x="765"/>
        <item x="169"/>
        <item x="867"/>
        <item x="631"/>
        <item x="663"/>
        <item x="344"/>
        <item x="735"/>
        <item x="779"/>
        <item x="592"/>
        <item x="311"/>
        <item x="432"/>
        <item x="934"/>
        <item x="664"/>
        <item x="657"/>
        <item x="103"/>
        <item x="817"/>
        <item x="550"/>
        <item x="81"/>
        <item x="123"/>
        <item x="784"/>
        <item x="689"/>
        <item x="656"/>
        <item x="191"/>
        <item x="520"/>
        <item x="622"/>
        <item x="304"/>
        <item x="398"/>
        <item x="163"/>
        <item x="698"/>
        <item x="579"/>
        <item x="637"/>
        <item x="525"/>
        <item x="132"/>
        <item x="352"/>
        <item x="942"/>
        <item x="948"/>
        <item x="128"/>
        <item x="570"/>
        <item x="334"/>
        <item x="616"/>
        <item x="604"/>
        <item x="507"/>
        <item x="914"/>
        <item x="685"/>
        <item x="792"/>
        <item x="565"/>
        <item x="106"/>
        <item x="781"/>
        <item x="729"/>
        <item x="47"/>
        <item x="786"/>
        <item x="607"/>
        <item x="645"/>
        <item x="805"/>
        <item x="350"/>
        <item x="504"/>
        <item x="255"/>
        <item x="254"/>
        <item x="299"/>
        <item x="13"/>
        <item x="362"/>
        <item x="743"/>
        <item x="73"/>
        <item x="387"/>
        <item x="718"/>
        <item x="259"/>
        <item x="578"/>
        <item x="30"/>
        <item x="704"/>
        <item x="275"/>
        <item x="985"/>
        <item x="247"/>
        <item x="458"/>
        <item x="966"/>
        <item x="506"/>
        <item x="716"/>
        <item x="534"/>
        <item x="444"/>
        <item x="514"/>
        <item x="41"/>
        <item x="517"/>
        <item x="772"/>
        <item x="843"/>
        <item x="372"/>
        <item x="100"/>
        <item x="844"/>
        <item x="359"/>
        <item x="807"/>
        <item x="280"/>
        <item x="28"/>
        <item x="710"/>
        <item x="175"/>
        <item x="730"/>
        <item x="92"/>
        <item x="6"/>
        <item x="701"/>
        <item x="337"/>
        <item x="466"/>
        <item x="936"/>
        <item x="357"/>
        <item x="859"/>
        <item x="498"/>
        <item x="587"/>
        <item x="90"/>
        <item x="836"/>
        <item x="465"/>
        <item x="129"/>
        <item x="310"/>
        <item x="804"/>
        <item x="278"/>
        <item x="769"/>
        <item x="621"/>
        <item x="795"/>
        <item x="954"/>
        <item x="309"/>
        <item x="883"/>
        <item x="431"/>
        <item x="251"/>
        <item x="241"/>
        <item x="847"/>
        <item x="7"/>
        <item x="731"/>
        <item x="435"/>
        <item x="479"/>
        <item x="445"/>
        <item x="933"/>
        <item x="892"/>
        <item x="56"/>
        <item x="796"/>
        <item x="654"/>
        <item x="877"/>
        <item x="653"/>
        <item x="943"/>
        <item x="889"/>
        <item x="258"/>
        <item x="476"/>
        <item x="678"/>
        <item x="469"/>
        <item x="602"/>
        <item x="545"/>
        <item x="627"/>
        <item x="956"/>
        <item x="313"/>
        <item x="342"/>
        <item x="451"/>
        <item x="320"/>
        <item x="200"/>
        <item x="297"/>
        <item x="198"/>
        <item x="775"/>
        <item x="116"/>
        <item x="485"/>
        <item x="33"/>
        <item x="738"/>
        <item x="68"/>
        <item x="371"/>
        <item x="273"/>
        <item x="891"/>
        <item x="563"/>
        <item x="561"/>
        <item x="488"/>
        <item x="582"/>
        <item x="306"/>
        <item x="347"/>
        <item x="178"/>
        <item x="193"/>
        <item x="204"/>
        <item x="379"/>
        <item x="888"/>
        <item x="816"/>
        <item x="277"/>
        <item x="665"/>
        <item x="315"/>
        <item x="974"/>
        <item x="676"/>
        <item x="480"/>
        <item x="856"/>
        <item x="833"/>
        <item x="699"/>
        <item x="928"/>
        <item x="156"/>
        <item x="690"/>
        <item x="376"/>
        <item x="216"/>
        <item x="919"/>
        <item x="927"/>
        <item x="188"/>
        <item x="461"/>
        <item x="523"/>
        <item x="331"/>
        <item x="217"/>
        <item x="65"/>
        <item x="952"/>
        <item x="395"/>
        <item x="869"/>
        <item x="560"/>
        <item x="10"/>
        <item x="349"/>
        <item x="679"/>
        <item x="375"/>
        <item x="192"/>
        <item x="38"/>
        <item x="489"/>
        <item x="916"/>
        <item x="71"/>
        <item x="95"/>
        <item x="568"/>
        <item x="236"/>
        <item x="233"/>
        <item x="396"/>
        <item x="117"/>
        <item x="946"/>
        <item x="318"/>
        <item x="177"/>
        <item x="281"/>
        <item x="709"/>
        <item x="429"/>
        <item x="12"/>
        <item x="518"/>
        <item x="617"/>
        <item x="904"/>
        <item x="494"/>
        <item x="325"/>
        <item x="25"/>
        <item x="875"/>
        <item x="211"/>
        <item x="229"/>
        <item x="947"/>
        <item x="424"/>
        <item x="421"/>
        <item x="343"/>
        <item x="564"/>
        <item x="14"/>
        <item x="511"/>
        <item x="452"/>
        <item x="20"/>
        <item x="857"/>
        <item x="973"/>
        <item x="505"/>
        <item x="697"/>
        <item x="453"/>
        <item x="835"/>
        <item x="333"/>
        <item x="530"/>
        <item x="610"/>
        <item x="130"/>
        <item x="110"/>
        <item x="562"/>
        <item x="253"/>
        <item x="126"/>
        <item x="58"/>
        <item x="815"/>
        <item x="980"/>
        <item x="753"/>
        <item x="131"/>
        <item x="135"/>
        <item x="377"/>
        <item x="839"/>
        <item x="317"/>
        <item x="778"/>
        <item x="454"/>
        <item x="861"/>
        <item x="109"/>
        <item x="93"/>
        <item x="687"/>
        <item x="340"/>
        <item x="499"/>
        <item x="428"/>
        <item x="580"/>
        <item x="659"/>
        <item x="982"/>
        <item x="557"/>
        <item x="409"/>
        <item x="864"/>
        <item x="951"/>
        <item x="312"/>
        <item x="415"/>
        <item x="893"/>
        <item x="680"/>
        <item x="702"/>
        <item x="104"/>
        <item x="625"/>
        <item x="658"/>
        <item x="426"/>
        <item x="700"/>
        <item x="825"/>
        <item x="402"/>
        <item x="66"/>
        <item x="329"/>
        <item x="322"/>
        <item x="940"/>
        <item x="640"/>
        <item x="972"/>
        <item x="849"/>
        <item x="472"/>
        <item x="2"/>
        <item x="141"/>
        <item x="547"/>
        <item x="153"/>
        <item x="438"/>
        <item x="102"/>
        <item x="591"/>
        <item x="1"/>
        <item x="218"/>
        <item x="634"/>
        <item x="945"/>
        <item x="31"/>
        <item x="801"/>
        <item x="181"/>
        <item x="226"/>
        <item x="635"/>
        <item x="293"/>
        <item x="430"/>
        <item x="194"/>
        <item x="98"/>
        <item x="632"/>
        <item x="122"/>
        <item x="674"/>
        <item x="739"/>
        <item x="282"/>
        <item x="788"/>
        <item x="609"/>
        <item x="968"/>
        <item x="164"/>
        <item x="768"/>
        <item x="921"/>
        <item x="363"/>
        <item x="262"/>
        <item x="24"/>
        <item x="736"/>
        <item x="605"/>
        <item x="866"/>
        <item x="148"/>
        <item x="662"/>
        <item x="838"/>
        <item x="899"/>
        <item x="771"/>
        <item x="210"/>
        <item x="417"/>
        <item x="125"/>
        <item x="358"/>
        <item x="388"/>
        <item x="354"/>
        <item x="447"/>
        <item x="261"/>
        <item x="620"/>
        <item x="292"/>
        <item x="693"/>
        <item x="734"/>
        <item x="187"/>
        <item x="711"/>
        <item x="885"/>
        <item x="390"/>
        <item x="918"/>
        <item x="404"/>
        <item x="747"/>
        <item x="544"/>
        <item x="626"/>
        <item x="536"/>
        <item x="566"/>
        <item x="339"/>
        <item x="581"/>
        <item x="165"/>
        <item x="351"/>
        <item x="96"/>
        <item x="263"/>
        <item x="19"/>
        <item x="770"/>
        <item x="326"/>
        <item x="537"/>
        <item x="478"/>
        <item x="405"/>
        <item x="471"/>
        <item x="851"/>
        <item x="474"/>
        <item x="834"/>
        <item x="285"/>
        <item x="108"/>
        <item x="576"/>
        <item x="389"/>
        <item x="742"/>
        <item x="979"/>
        <item x="140"/>
        <item x="63"/>
        <item x="691"/>
        <item x="323"/>
        <item x="890"/>
        <item x="399"/>
        <item x="585"/>
        <item x="477"/>
        <item x="584"/>
        <item x="963"/>
        <item x="898"/>
        <item x="524"/>
        <item x="443"/>
        <item x="686"/>
        <item x="636"/>
        <item x="808"/>
        <item x="873"/>
        <item x="138"/>
        <item x="862"/>
        <item x="533"/>
        <item x="502"/>
        <item x="642"/>
        <item x="538"/>
        <item x="965"/>
        <item x="628"/>
        <item x="400"/>
        <item x="727"/>
        <item x="906"/>
        <item x="650"/>
        <item x="298"/>
        <item x="793"/>
        <item x="361"/>
        <item x="460"/>
        <item x="846"/>
        <item x="244"/>
        <item x="930"/>
        <item x="238"/>
        <item x="327"/>
        <item x="708"/>
        <item x="750"/>
        <item x="672"/>
        <item x="179"/>
        <item x="841"/>
        <item x="378"/>
        <item x="546"/>
        <item x="356"/>
        <item x="302"/>
        <item x="46"/>
        <item x="673"/>
        <item x="427"/>
        <item x="29"/>
        <item x="767"/>
        <item x="49"/>
        <item x="208"/>
        <item x="42"/>
        <item x="413"/>
        <item x="957"/>
        <item x="411"/>
        <item x="915"/>
        <item x="154"/>
        <item x="324"/>
        <item x="209"/>
        <item x="11"/>
        <item x="291"/>
        <item x="594"/>
        <item x="977"/>
        <item x="907"/>
        <item x="237"/>
        <item x="67"/>
        <item x="294"/>
        <item x="240"/>
        <item x="821"/>
        <item x="497"/>
        <item x="142"/>
        <item x="134"/>
        <item x="705"/>
        <item x="823"/>
        <item x="552"/>
        <item x="59"/>
        <item x="186"/>
        <item x="473"/>
        <item x="611"/>
        <item x="496"/>
        <item x="54"/>
        <item x="668"/>
        <item x="37"/>
        <item x="414"/>
        <item x="355"/>
        <item x="848"/>
        <item x="746"/>
        <item x="527"/>
        <item x="434"/>
        <item x="268"/>
        <item x="554"/>
        <item x="118"/>
        <item x="407"/>
        <item x="925"/>
        <item x="886"/>
        <item x="437"/>
        <item x="45"/>
        <item x="468"/>
        <item x="168"/>
        <item x="335"/>
        <item x="401"/>
        <item x="986"/>
        <item x="80"/>
        <item x="978"/>
        <item x="876"/>
        <item x="346"/>
        <item x="386"/>
        <item x="976"/>
        <item x="638"/>
        <item x="450"/>
        <item x="112"/>
        <item x="874"/>
        <item x="513"/>
        <item x="48"/>
        <item x="619"/>
        <item x="812"/>
        <item x="366"/>
        <item x="818"/>
        <item x="283"/>
        <item x="223"/>
        <item x="307"/>
        <item x="712"/>
        <item x="967"/>
        <item x="416"/>
        <item x="962"/>
        <item x="845"/>
        <item x="185"/>
        <item x="365"/>
        <item x="196"/>
        <item x="909"/>
        <item x="803"/>
        <item x="759"/>
        <item x="242"/>
        <item x="157"/>
        <item x="842"/>
        <item x="574"/>
        <item x="133"/>
        <item x="780"/>
        <item x="500"/>
        <item x="802"/>
        <item x="542"/>
        <item x="773"/>
        <item x="127"/>
        <item x="235"/>
        <item x="519"/>
        <item x="655"/>
        <item x="595"/>
        <item x="526"/>
        <item x="369"/>
        <item x="176"/>
        <item x="195"/>
        <item x="737"/>
        <item x="158"/>
        <item x="553"/>
        <item x="931"/>
        <item x="850"/>
        <item x="490"/>
        <item x="651"/>
        <item x="761"/>
        <item x="667"/>
        <item x="924"/>
        <item x="669"/>
        <item x="286"/>
        <item x="714"/>
        <item x="215"/>
        <item x="791"/>
        <item x="207"/>
        <item x="420"/>
        <item x="725"/>
        <item x="917"/>
        <item x="121"/>
        <item x="9"/>
        <item x="99"/>
        <item x="926"/>
        <item x="832"/>
        <item x="16"/>
        <item x="3"/>
        <item x="539"/>
        <item x="381"/>
        <item x="521"/>
        <item x="39"/>
        <item x="830"/>
        <item x="182"/>
        <item x="510"/>
        <item x="624"/>
        <item x="475"/>
        <item x="111"/>
        <item x="272"/>
        <item x="950"/>
        <item x="34"/>
        <item x="939"/>
        <item x="810"/>
        <item x="53"/>
        <item x="855"/>
        <item x="749"/>
        <item x="512"/>
        <item x="75"/>
        <item x="692"/>
        <item x="528"/>
        <item x="559"/>
        <item x="303"/>
        <item x="903"/>
        <item x="860"/>
        <item x="174"/>
        <item x="332"/>
        <item x="763"/>
        <item x="756"/>
        <item x="221"/>
        <item x="308"/>
        <item x="865"/>
        <item x="234"/>
        <item x="353"/>
        <item x="744"/>
        <item x="652"/>
        <item x="464"/>
        <item x="932"/>
        <item x="446"/>
        <item x="77"/>
        <item x="959"/>
        <item x="577"/>
        <item x="228"/>
        <item x="516"/>
        <item x="189"/>
        <item x="114"/>
        <item x="949"/>
        <item x="567"/>
        <item x="257"/>
        <item x="368"/>
        <item x="21"/>
        <item x="86"/>
        <item x="482"/>
        <item x="799"/>
        <item x="717"/>
        <item x="408"/>
        <item x="774"/>
        <item x="394"/>
        <item x="84"/>
        <item x="571"/>
        <item x="826"/>
        <item x="245"/>
        <item x="639"/>
        <item x="935"/>
        <item x="887"/>
        <item x="328"/>
        <item x="831"/>
        <item x="971"/>
        <item x="713"/>
        <item x="391"/>
        <item x="88"/>
        <item x="87"/>
        <item x="55"/>
        <item x="252"/>
        <item x="301"/>
        <item x="383"/>
        <item x="809"/>
        <item x="74"/>
        <item x="872"/>
        <item x="827"/>
        <item t="default"/>
      </items>
    </pivotField>
    <pivotField showAll="0"/>
    <pivotField axis="axisCol" showAll="0">
      <items count="4">
        <item x="2"/>
        <item x="0"/>
        <item x="1"/>
        <item t="default"/>
      </items>
    </pivotField>
    <pivotField showAll="0"/>
    <pivotField showAll="0">
      <items count="6">
        <item x="1"/>
        <item x="3"/>
        <item x="0"/>
        <item x="4"/>
        <item x="2"/>
        <item t="default"/>
      </items>
    </pivotField>
    <pivotField showAll="0"/>
    <pivotField axis="axisRow" numFmtId="14" showAll="0">
      <items count="993">
        <item x="890"/>
        <item x="356"/>
        <item x="365"/>
        <item x="912"/>
        <item x="517"/>
        <item x="424"/>
        <item x="960"/>
        <item x="690"/>
        <item x="317"/>
        <item x="686"/>
        <item x="425"/>
        <item x="401"/>
        <item x="501"/>
        <item x="420"/>
        <item x="18"/>
        <item x="549"/>
        <item x="794"/>
        <item x="492"/>
        <item x="588"/>
        <item x="985"/>
        <item x="521"/>
        <item x="227"/>
        <item x="646"/>
        <item x="561"/>
        <item x="728"/>
        <item x="63"/>
        <item x="547"/>
        <item x="750"/>
        <item x="243"/>
        <item x="872"/>
        <item x="380"/>
        <item x="617"/>
        <item x="935"/>
        <item x="108"/>
        <item x="827"/>
        <item x="607"/>
        <item x="489"/>
        <item x="34"/>
        <item x="314"/>
        <item x="282"/>
        <item x="889"/>
        <item x="760"/>
        <item x="814"/>
        <item x="680"/>
        <item x="746"/>
        <item x="203"/>
        <item x="412"/>
        <item x="833"/>
        <item x="899"/>
        <item x="419"/>
        <item x="774"/>
        <item x="540"/>
        <item x="656"/>
        <item x="533"/>
        <item x="104"/>
        <item x="945"/>
        <item x="236"/>
        <item x="874"/>
        <item x="914"/>
        <item x="230"/>
        <item x="175"/>
        <item x="598"/>
        <item x="426"/>
        <item x="446"/>
        <item x="709"/>
        <item x="668"/>
        <item x="880"/>
        <item x="500"/>
        <item x="849"/>
        <item x="745"/>
        <item x="118"/>
        <item x="359"/>
        <item x="916"/>
        <item x="608"/>
        <item x="729"/>
        <item x="989"/>
        <item x="460"/>
        <item x="789"/>
        <item x="509"/>
        <item x="194"/>
        <item x="71"/>
        <item x="145"/>
        <item x="754"/>
        <item x="59"/>
        <item x="218"/>
        <item x="654"/>
        <item x="307"/>
        <item x="514"/>
        <item x="195"/>
        <item x="450"/>
        <item x="593"/>
        <item x="137"/>
        <item x="318"/>
        <item x="648"/>
        <item x="162"/>
        <item x="983"/>
        <item x="689"/>
        <item x="73"/>
        <item x="177"/>
        <item x="272"/>
        <item x="396"/>
        <item x="893"/>
        <item x="179"/>
        <item x="626"/>
        <item x="348"/>
        <item x="564"/>
        <item x="334"/>
        <item x="99"/>
        <item x="469"/>
        <item x="706"/>
        <item x="101"/>
        <item x="917"/>
        <item x="476"/>
        <item x="511"/>
        <item x="418"/>
        <item x="286"/>
        <item x="779"/>
        <item x="62"/>
        <item x="283"/>
        <item x="245"/>
        <item x="480"/>
        <item x="2"/>
        <item x="267"/>
        <item x="431"/>
        <item x="325"/>
        <item x="403"/>
        <item x="91"/>
        <item x="767"/>
        <item x="622"/>
        <item x="806"/>
        <item x="544"/>
        <item x="707"/>
        <item x="642"/>
        <item x="288"/>
        <item x="197"/>
        <item x="82"/>
        <item x="959"/>
        <item x="152"/>
        <item x="566"/>
        <item x="391"/>
        <item x="268"/>
        <item x="407"/>
        <item x="894"/>
        <item x="293"/>
        <item x="266"/>
        <item x="545"/>
        <item x="759"/>
        <item x="867"/>
        <item x="229"/>
        <item x="716"/>
        <item x="982"/>
        <item x="817"/>
        <item x="394"/>
        <item x="671"/>
        <item x="550"/>
        <item x="343"/>
        <item x="722"/>
        <item x="5"/>
        <item x="371"/>
        <item x="725"/>
        <item x="597"/>
        <item x="438"/>
        <item x="157"/>
        <item x="361"/>
        <item x="360"/>
        <item x="363"/>
        <item x="98"/>
        <item x="202"/>
        <item x="968"/>
        <item x="931"/>
        <item x="180"/>
        <item x="638"/>
        <item x="658"/>
        <item x="832"/>
        <item x="170"/>
        <item x="257"/>
        <item x="248"/>
        <item x="878"/>
        <item x="946"/>
        <item x="828"/>
        <item x="771"/>
        <item x="54"/>
        <item x="3"/>
        <item x="987"/>
        <item x="733"/>
        <item x="153"/>
        <item x="865"/>
        <item x="788"/>
        <item x="395"/>
        <item x="165"/>
        <item x="358"/>
        <item x="115"/>
        <item x="554"/>
        <item x="228"/>
        <item x="741"/>
        <item x="589"/>
        <item x="739"/>
        <item x="734"/>
        <item x="110"/>
        <item x="309"/>
        <item x="346"/>
        <item x="903"/>
        <item x="399"/>
        <item x="384"/>
        <item x="633"/>
        <item x="161"/>
        <item x="252"/>
        <item x="586"/>
        <item x="146"/>
        <item x="185"/>
        <item x="714"/>
        <item x="76"/>
        <item x="259"/>
        <item x="691"/>
        <item x="644"/>
        <item x="51"/>
        <item x="326"/>
        <item x="136"/>
        <item x="21"/>
        <item x="107"/>
        <item x="250"/>
        <item x="435"/>
        <item x="249"/>
        <item x="918"/>
        <item x="953"/>
        <item x="595"/>
        <item x="952"/>
        <item x="619"/>
        <item x="27"/>
        <item x="413"/>
        <item x="174"/>
        <item x="276"/>
        <item x="340"/>
        <item x="210"/>
        <item x="315"/>
        <item x="94"/>
        <item x="239"/>
        <item x="67"/>
        <item x="341"/>
        <item x="557"/>
        <item x="967"/>
        <item x="927"/>
        <item x="682"/>
        <item x="231"/>
        <item x="710"/>
        <item x="866"/>
        <item x="822"/>
        <item x="892"/>
        <item x="679"/>
        <item x="226"/>
        <item x="910"/>
        <item x="374"/>
        <item x="766"/>
        <item x="955"/>
        <item x="224"/>
        <item x="592"/>
        <item x="25"/>
        <item x="840"/>
        <item x="775"/>
        <item x="555"/>
        <item x="491"/>
        <item x="90"/>
        <item x="643"/>
        <item x="823"/>
        <item x="81"/>
        <item x="515"/>
        <item x="740"/>
        <item x="634"/>
        <item x="447"/>
        <item x="263"/>
        <item x="701"/>
        <item x="211"/>
        <item x="287"/>
        <item x="966"/>
        <item x="694"/>
        <item x="847"/>
        <item x="106"/>
        <item x="859"/>
        <item x="792"/>
        <item x="196"/>
        <item x="382"/>
        <item x="88"/>
        <item x="885"/>
        <item x="496"/>
        <item x="697"/>
        <item x="296"/>
        <item x="853"/>
        <item x="869"/>
        <item x="898"/>
        <item x="57"/>
        <item x="366"/>
        <item x="164"/>
        <item x="414"/>
        <item x="781"/>
        <item x="978"/>
        <item x="505"/>
        <item x="290"/>
        <item x="956"/>
        <item x="532"/>
        <item x="461"/>
        <item x="600"/>
        <item x="576"/>
        <item x="800"/>
        <item x="525"/>
        <item x="274"/>
        <item x="838"/>
        <item x="755"/>
        <item x="349"/>
        <item x="125"/>
        <item x="149"/>
        <item x="717"/>
        <item x="811"/>
        <item x="708"/>
        <item x="312"/>
        <item x="1"/>
        <item x="330"/>
        <item x="864"/>
        <item x="513"/>
        <item x="639"/>
        <item x="567"/>
        <item x="77"/>
        <item x="873"/>
        <item x="929"/>
        <item x="373"/>
        <item x="751"/>
        <item x="43"/>
        <item x="577"/>
        <item x="102"/>
        <item x="191"/>
        <item x="527"/>
        <item x="52"/>
        <item x="669"/>
        <item x="535"/>
        <item x="38"/>
        <item x="187"/>
        <item x="627"/>
        <item x="976"/>
        <item x="925"/>
        <item x="281"/>
        <item x="442"/>
        <item x="406"/>
        <item x="105"/>
        <item x="209"/>
        <item x="308"/>
        <item x="324"/>
        <item x="475"/>
        <item x="673"/>
        <item x="320"/>
        <item x="316"/>
        <item x="784"/>
        <item x="40"/>
        <item x="427"/>
        <item x="696"/>
        <item x="188"/>
        <item x="503"/>
        <item x="954"/>
        <item x="189"/>
        <item x="275"/>
        <item x="355"/>
        <item x="974"/>
        <item x="541"/>
        <item x="271"/>
        <item x="421"/>
        <item x="483"/>
        <item x="200"/>
        <item x="753"/>
        <item x="376"/>
        <item x="578"/>
        <item x="915"/>
        <item x="624"/>
        <item x="651"/>
        <item x="144"/>
        <item x="169"/>
        <item x="981"/>
        <item x="129"/>
        <item x="278"/>
        <item x="868"/>
        <item x="471"/>
        <item x="777"/>
        <item x="4"/>
        <item x="277"/>
        <item x="601"/>
        <item x="543"/>
        <item x="504"/>
        <item x="758"/>
        <item x="36"/>
        <item x="17"/>
        <item x="829"/>
        <item x="573"/>
        <item x="863"/>
        <item x="747"/>
        <item x="212"/>
        <item x="305"/>
        <item x="390"/>
        <item x="674"/>
        <item x="587"/>
        <item x="703"/>
        <item x="383"/>
        <item x="397"/>
        <item x="495"/>
        <item x="723"/>
        <item x="433"/>
        <item x="776"/>
        <item x="465"/>
        <item x="519"/>
        <item x="683"/>
        <item x="582"/>
        <item x="201"/>
        <item x="328"/>
        <item x="79"/>
        <item x="377"/>
        <item x="780"/>
        <item x="909"/>
        <item x="590"/>
        <item x="182"/>
        <item x="143"/>
        <item x="131"/>
        <item x="353"/>
        <item x="530"/>
        <item x="95"/>
        <item x="217"/>
        <item x="908"/>
        <item x="900"/>
        <item x="762"/>
        <item x="204"/>
        <item x="537"/>
        <item x="653"/>
        <item x="289"/>
        <item x="192"/>
        <item x="158"/>
        <item x="891"/>
        <item x="178"/>
        <item x="752"/>
        <item x="123"/>
        <item x="971"/>
        <item x="372"/>
        <item x="773"/>
        <item x="923"/>
        <item x="808"/>
        <item x="112"/>
        <item x="524"/>
        <item x="972"/>
        <item x="13"/>
        <item x="370"/>
        <item x="6"/>
        <item x="375"/>
        <item x="459"/>
        <item x="875"/>
        <item x="117"/>
        <item x="455"/>
        <item x="919"/>
        <item x="142"/>
        <item x="246"/>
        <item x="467"/>
        <item x="790"/>
        <item x="198"/>
        <item x="684"/>
        <item x="291"/>
        <item x="662"/>
        <item x="28"/>
        <item x="507"/>
        <item x="980"/>
        <item x="160"/>
        <item x="944"/>
        <item x="61"/>
        <item x="484"/>
        <item x="785"/>
        <item x="415"/>
        <item x="711"/>
        <item x="352"/>
        <item x="984"/>
        <item x="621"/>
        <item x="837"/>
        <item x="772"/>
        <item x="120"/>
        <item x="141"/>
        <item x="930"/>
        <item x="620"/>
        <item x="22"/>
        <item x="749"/>
        <item x="96"/>
        <item x="640"/>
        <item x="70"/>
        <item x="937"/>
        <item x="704"/>
        <item x="558"/>
        <item x="251"/>
        <item x="629"/>
        <item x="512"/>
        <item x="35"/>
        <item x="392"/>
        <item x="542"/>
        <item x="473"/>
        <item x="389"/>
        <item x="50"/>
        <item x="111"/>
        <item x="951"/>
        <item x="854"/>
        <item x="247"/>
        <item x="882"/>
        <item x="692"/>
        <item x="207"/>
        <item x="168"/>
        <item x="579"/>
        <item x="856"/>
        <item x="799"/>
        <item x="411"/>
        <item x="26"/>
        <item x="575"/>
        <item x="300"/>
        <item x="269"/>
        <item x="813"/>
        <item x="400"/>
        <item x="140"/>
        <item x="948"/>
        <item x="306"/>
        <item x="103"/>
        <item x="402"/>
        <item x="453"/>
        <item x="408"/>
        <item x="135"/>
        <item x="166"/>
        <item x="664"/>
        <item x="167"/>
        <item x="659"/>
        <item x="244"/>
        <item x="861"/>
        <item x="824"/>
        <item x="839"/>
        <item x="688"/>
        <item x="337"/>
        <item x="877"/>
        <item x="336"/>
        <item x="613"/>
        <item x="665"/>
        <item x="818"/>
        <item x="737"/>
        <item x="720"/>
        <item x="602"/>
        <item x="463"/>
        <item x="357"/>
        <item x="871"/>
        <item x="404"/>
        <item x="548"/>
        <item x="208"/>
        <item x="75"/>
        <item x="235"/>
        <item x="970"/>
        <item x="964"/>
        <item x="565"/>
        <item x="538"/>
        <item x="765"/>
        <item x="855"/>
        <item x="724"/>
        <item x="901"/>
        <item x="531"/>
        <item x="958"/>
        <item x="883"/>
        <item x="488"/>
        <item x="64"/>
        <item x="55"/>
        <item x="623"/>
        <item x="49"/>
        <item x="148"/>
        <item x="713"/>
        <item x="138"/>
        <item x="522"/>
        <item x="150"/>
        <item x="911"/>
        <item x="214"/>
        <item x="319"/>
        <item x="675"/>
        <item x="721"/>
        <item x="979"/>
        <item x="132"/>
        <item x="924"/>
        <item x="173"/>
        <item x="310"/>
        <item x="553"/>
        <item x="941"/>
        <item x="381"/>
        <item x="333"/>
        <item x="462"/>
        <item x="585"/>
        <item x="761"/>
        <item x="641"/>
        <item x="851"/>
        <item x="332"/>
        <item x="299"/>
        <item x="988"/>
        <item x="119"/>
        <item x="490"/>
        <item x="768"/>
        <item x="957"/>
        <item x="134"/>
        <item x="45"/>
        <item x="69"/>
        <item x="8"/>
        <item x="962"/>
        <item x="176"/>
        <item x="615"/>
        <item x="738"/>
        <item x="628"/>
        <item x="304"/>
        <item x="798"/>
        <item x="184"/>
        <item x="667"/>
        <item x="66"/>
        <item x="687"/>
        <item x="897"/>
        <item x="486"/>
        <item x="943"/>
        <item x="350"/>
        <item x="612"/>
        <item x="301"/>
        <item x="718"/>
        <item x="234"/>
        <item x="147"/>
        <item x="611"/>
        <item x="848"/>
        <item x="508"/>
        <item x="190"/>
        <item x="610"/>
        <item x="896"/>
        <item x="322"/>
        <item x="764"/>
        <item x="436"/>
        <item x="78"/>
        <item x="121"/>
        <item x="698"/>
        <item x="757"/>
        <item x="932"/>
        <item x="127"/>
        <item x="539"/>
        <item x="835"/>
        <item x="151"/>
        <item x="80"/>
        <item x="327"/>
        <item x="826"/>
        <item x="20"/>
        <item x="599"/>
        <item x="934"/>
        <item x="398"/>
        <item x="60"/>
        <item x="368"/>
        <item x="122"/>
        <item x="560"/>
        <item x="860"/>
        <item x="584"/>
        <item x="367"/>
        <item x="100"/>
        <item x="950"/>
        <item x="113"/>
        <item x="637"/>
        <item x="986"/>
        <item x="616"/>
        <item x="494"/>
        <item x="457"/>
        <item x="583"/>
        <item x="756"/>
        <item x="905"/>
        <item x="506"/>
        <item x="114"/>
        <item x="556"/>
        <item x="922"/>
        <item x="215"/>
        <item x="881"/>
        <item x="730"/>
        <item x="279"/>
        <item x="581"/>
        <item x="379"/>
        <item x="497"/>
        <item x="821"/>
        <item x="695"/>
        <item x="904"/>
        <item x="672"/>
        <item x="241"/>
        <item x="606"/>
        <item x="14"/>
        <item x="605"/>
        <item x="677"/>
        <item x="928"/>
        <item x="85"/>
        <item x="791"/>
        <item x="536"/>
        <item x="523"/>
        <item x="86"/>
        <item x="262"/>
        <item x="487"/>
        <item x="454"/>
        <item x="969"/>
        <item x="434"/>
        <item x="936"/>
        <item x="387"/>
        <item x="670"/>
        <item x="342"/>
        <item x="297"/>
        <item x="294"/>
        <item x="551"/>
        <item x="650"/>
        <item x="19"/>
        <item x="33"/>
        <item x="264"/>
        <item x="647"/>
        <item x="303"/>
        <item x="949"/>
        <item x="163"/>
        <item x="44"/>
        <item x="735"/>
        <item x="502"/>
        <item x="793"/>
        <item x="552"/>
        <item x="46"/>
        <item x="732"/>
        <item x="409"/>
        <item x="842"/>
        <item x="255"/>
        <item x="630"/>
        <item x="41"/>
        <item x="183"/>
        <item x="803"/>
        <item x="193"/>
        <item x="254"/>
        <item x="417"/>
        <item x="926"/>
        <item x="474"/>
        <item x="242"/>
        <item x="449"/>
        <item x="23"/>
        <item x="171"/>
        <item x="24"/>
        <item x="510"/>
        <item x="693"/>
        <item x="220"/>
        <item x="32"/>
        <item x="72"/>
        <item x="574"/>
        <item x="440"/>
        <item x="159"/>
        <item x="685"/>
        <item x="635"/>
        <item x="16"/>
        <item x="973"/>
        <item x="961"/>
        <item x="661"/>
        <item x="295"/>
        <item x="258"/>
        <item x="273"/>
        <item x="430"/>
        <item x="445"/>
        <item x="452"/>
        <item x="485"/>
        <item x="56"/>
        <item x="526"/>
        <item x="9"/>
        <item x="29"/>
        <item x="345"/>
        <item x="47"/>
        <item x="39"/>
        <item x="663"/>
        <item x="975"/>
        <item x="744"/>
        <item x="594"/>
        <item x="133"/>
        <item x="284"/>
        <item x="265"/>
        <item x="895"/>
        <item x="186"/>
        <item x="563"/>
        <item x="199"/>
        <item x="232"/>
        <item x="448"/>
        <item x="884"/>
        <item x="444"/>
        <item x="156"/>
        <item x="37"/>
        <item x="782"/>
        <item x="12"/>
        <item x="439"/>
        <item x="963"/>
        <item x="787"/>
        <item x="520"/>
        <item x="93"/>
        <item x="53"/>
        <item x="965"/>
        <item x="736"/>
        <item x="238"/>
        <item x="546"/>
        <item x="933"/>
        <item x="649"/>
        <item x="591"/>
        <item x="743"/>
        <item x="559"/>
        <item x="225"/>
        <item x="429"/>
        <item x="631"/>
        <item x="354"/>
        <item x="472"/>
        <item x="464"/>
        <item x="386"/>
        <item x="907"/>
        <item x="323"/>
        <item x="805"/>
        <item x="493"/>
        <item x="423"/>
        <item x="802"/>
        <item x="128"/>
        <item x="15"/>
        <item x="977"/>
        <item x="468"/>
        <item x="715"/>
        <item x="830"/>
        <item x="763"/>
        <item x="30"/>
        <item x="819"/>
        <item x="862"/>
        <item x="731"/>
        <item x="604"/>
        <item x="614"/>
        <item x="655"/>
        <item x="388"/>
        <item x="580"/>
        <item x="636"/>
        <item x="518"/>
        <item x="902"/>
        <item x="796"/>
        <item x="97"/>
        <item x="857"/>
        <item x="441"/>
        <item x="437"/>
        <item x="815"/>
        <item x="270"/>
        <item x="456"/>
        <item x="942"/>
        <item x="432"/>
        <item x="820"/>
        <item x="921"/>
        <item x="172"/>
        <item x="769"/>
        <item x="362"/>
        <item x="699"/>
        <item x="632"/>
        <item x="831"/>
        <item x="816"/>
        <item x="68"/>
        <item x="130"/>
        <item x="810"/>
        <item x="516"/>
        <item x="253"/>
        <item x="410"/>
        <item x="364"/>
        <item x="385"/>
        <item x="124"/>
        <item x="571"/>
        <item x="906"/>
        <item x="347"/>
        <item x="83"/>
        <item x="344"/>
        <item x="676"/>
        <item x="990"/>
        <item x="645"/>
        <item x="879"/>
        <item x="478"/>
        <item x="331"/>
        <item x="256"/>
        <item x="155"/>
        <item x="678"/>
        <item x="657"/>
        <item x="451"/>
        <item x="338"/>
        <item x="834"/>
        <item x="858"/>
        <item x="742"/>
        <item x="405"/>
        <item x="570"/>
        <item x="652"/>
        <item x="786"/>
        <item x="206"/>
        <item x="726"/>
        <item x="481"/>
        <item x="812"/>
        <item x="712"/>
        <item x="498"/>
        <item x="222"/>
        <item x="11"/>
        <item x="609"/>
        <item x="572"/>
        <item x="562"/>
        <item x="48"/>
        <item x="261"/>
        <item x="87"/>
        <item x="783"/>
        <item x="778"/>
        <item x="603"/>
        <item x="825"/>
        <item x="339"/>
        <item x="938"/>
        <item x="841"/>
        <item x="285"/>
        <item x="65"/>
        <item x="126"/>
        <item x="240"/>
        <item x="913"/>
        <item x="298"/>
        <item x="116"/>
        <item x="887"/>
        <item x="727"/>
        <item x="940"/>
        <item x="920"/>
        <item x="660"/>
        <item x="569"/>
        <item x="807"/>
        <item x="369"/>
        <item x="700"/>
        <item x="458"/>
        <item x="154"/>
        <item x="42"/>
        <item x="528"/>
        <item x="466"/>
        <item x="7"/>
        <item x="801"/>
        <item x="479"/>
        <item x="0"/>
        <item x="31"/>
        <item x="219"/>
        <item x="443"/>
        <item x="260"/>
        <item x="233"/>
        <item x="795"/>
        <item x="89"/>
        <item x="845"/>
        <item x="534"/>
        <item x="702"/>
        <item x="321"/>
        <item x="939"/>
        <item x="416"/>
        <item x="329"/>
        <item x="804"/>
        <item x="991"/>
        <item x="74"/>
        <item x="870"/>
        <item x="302"/>
        <item x="770"/>
        <item x="92"/>
        <item x="351"/>
        <item x="748"/>
        <item x="568"/>
        <item x="618"/>
        <item x="499"/>
        <item x="470"/>
        <item x="809"/>
        <item x="529"/>
        <item x="846"/>
        <item x="213"/>
        <item x="237"/>
        <item x="223"/>
        <item x="280"/>
        <item x="876"/>
        <item x="947"/>
        <item x="719"/>
        <item x="10"/>
        <item x="482"/>
        <item x="681"/>
        <item x="596"/>
        <item x="58"/>
        <item x="477"/>
        <item x="852"/>
        <item x="888"/>
        <item x="886"/>
        <item x="221"/>
        <item x="428"/>
        <item x="84"/>
        <item x="843"/>
        <item x="844"/>
        <item x="850"/>
        <item x="393"/>
        <item x="313"/>
        <item x="705"/>
        <item x="311"/>
        <item x="836"/>
        <item x="109"/>
        <item x="205"/>
        <item x="292"/>
        <item x="181"/>
        <item x="666"/>
        <item x="378"/>
        <item x="625"/>
        <item x="422"/>
        <item x="216"/>
        <item x="139"/>
        <item x="335"/>
        <item x="79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4">
    <field x="22"/>
    <field x="21"/>
    <field x="20"/>
    <field x="19"/>
  </rowFields>
  <rowItems count="2">
    <i>
      <x v="4"/>
    </i>
    <i t="grand">
      <x/>
    </i>
  </rowItems>
  <colFields count="1">
    <field x="15"/>
  </colFields>
  <colItems count="4">
    <i>
      <x/>
    </i>
    <i>
      <x v="1"/>
    </i>
    <i>
      <x v="2"/>
    </i>
    <i t="grand">
      <x/>
    </i>
  </colItems>
  <pageFields count="1">
    <pageField fld="9" hier="-1"/>
  </pageFields>
  <dataFields count="1">
    <dataField name="Sum of unit_price" fld="11" baseField="0" baseItem="0"/>
  </dataFields>
  <pivotTableStyleInfo name="PivotStyleMedium14" showRowHeaders="1" showColHeaders="1" showRowStripes="0" showColStripes="0" showLastColumn="1"/>
  <filters count="1">
    <filter fld="19" type="dateBetween" evalOrder="-1" id="11" name="review_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FF92332-6123-4F82-83E0-1939900D60B1}" name="PivotTable1"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7">
  <location ref="A5:E57" firstHeaderRow="1" firstDataRow="2" firstDataCol="1" rowPageCount="1" colPageCount="1"/>
  <pivotFields count="26">
    <pivotField showAll="0"/>
    <pivotField showAll="0"/>
    <pivotField showAll="0"/>
    <pivotField showAll="0">
      <items count="4">
        <item x="0"/>
        <item x="1"/>
        <item x="2"/>
        <item t="default"/>
      </items>
    </pivotField>
    <pivotField showAll="0"/>
    <pivotField numFmtId="14" showAll="0"/>
    <pivotField axis="axisRow" showAll="0">
      <items count="11">
        <item x="9"/>
        <item x="4"/>
        <item x="0"/>
        <item x="1"/>
        <item x="3"/>
        <item x="2"/>
        <item x="8"/>
        <item x="6"/>
        <item x="5"/>
        <item x="7"/>
        <item t="default"/>
      </items>
    </pivotField>
    <pivotField showAll="0"/>
    <pivotField showAll="0"/>
    <pivotField axis="axisPage" multipleItemSelectionAllowed="1" showAll="0">
      <items count="7">
        <item x="1"/>
        <item x="5"/>
        <item x="0"/>
        <item x="3"/>
        <item x="4"/>
        <item x="2"/>
        <item t="default"/>
      </items>
    </pivotField>
    <pivotField showAll="0">
      <items count="6">
        <item x="3"/>
        <item x="2"/>
        <item x="0"/>
        <item x="1"/>
        <item x="4"/>
        <item t="default"/>
      </items>
    </pivotField>
    <pivotField dataField="1" showAll="0"/>
    <pivotField showAll="0"/>
    <pivotField numFmtId="14" showAll="0">
      <items count="989">
        <item x="345"/>
        <item x="341"/>
        <item x="593"/>
        <item x="190"/>
        <item x="18"/>
        <item x="881"/>
        <item x="757"/>
        <item x="603"/>
        <item x="248"/>
        <item x="160"/>
        <item x="760"/>
        <item x="487"/>
        <item x="231"/>
        <item x="683"/>
        <item x="819"/>
        <item x="374"/>
        <item x="588"/>
        <item x="813"/>
        <item x="643"/>
        <item x="824"/>
        <item x="558"/>
        <item x="660"/>
        <item x="101"/>
        <item x="425"/>
        <item x="766"/>
        <item x="661"/>
        <item x="385"/>
        <item x="85"/>
        <item x="171"/>
        <item x="284"/>
        <item x="751"/>
        <item x="721"/>
        <item x="879"/>
        <item x="958"/>
        <item x="184"/>
        <item x="441"/>
        <item x="69"/>
        <item x="72"/>
        <item x="455"/>
        <item x="829"/>
        <item x="382"/>
        <item x="213"/>
        <item x="615"/>
        <item x="787"/>
        <item x="266"/>
        <item x="913"/>
        <item x="214"/>
        <item x="491"/>
        <item x="338"/>
        <item x="220"/>
        <item x="555"/>
        <item x="646"/>
        <item x="964"/>
        <item x="419"/>
        <item x="290"/>
        <item x="173"/>
        <item x="790"/>
        <item x="894"/>
        <item x="910"/>
        <item x="449"/>
        <item x="715"/>
        <item x="633"/>
        <item x="677"/>
        <item x="922"/>
        <item x="64"/>
        <item x="644"/>
        <item x="531"/>
        <item x="814"/>
        <item x="551"/>
        <item x="740"/>
        <item x="442"/>
        <item x="741"/>
        <item x="467"/>
        <item x="26"/>
        <item x="276"/>
        <item x="246"/>
        <item x="166"/>
        <item x="167"/>
        <item x="300"/>
        <item x="161"/>
        <item x="522"/>
        <item x="212"/>
        <item x="540"/>
        <item x="694"/>
        <item x="543"/>
        <item x="503"/>
        <item x="8"/>
        <item x="230"/>
        <item x="953"/>
        <item x="433"/>
        <item x="623"/>
        <item x="929"/>
        <item x="22"/>
        <item x="393"/>
        <item x="296"/>
        <item x="598"/>
        <item x="726"/>
        <item x="35"/>
        <item x="853"/>
        <item x="758"/>
        <item x="923"/>
        <item x="630"/>
        <item x="703"/>
        <item x="495"/>
        <item x="384"/>
        <item x="373"/>
        <item x="880"/>
        <item x="745"/>
        <item x="754"/>
        <item x="436"/>
        <item x="470"/>
        <item x="597"/>
        <item x="17"/>
        <item x="199"/>
        <item x="975"/>
        <item x="776"/>
        <item x="908"/>
        <item x="981"/>
        <item x="600"/>
        <item x="573"/>
        <item x="380"/>
        <item x="572"/>
        <item x="688"/>
        <item x="105"/>
        <item x="675"/>
        <item x="696"/>
        <item x="647"/>
        <item x="457"/>
        <item x="348"/>
        <item x="648"/>
        <item x="146"/>
        <item x="197"/>
        <item x="706"/>
        <item x="397"/>
        <item x="732"/>
        <item x="287"/>
        <item x="944"/>
        <item x="97"/>
        <item x="797"/>
        <item x="227"/>
        <item x="462"/>
        <item x="612"/>
        <item x="870"/>
        <item x="403"/>
        <item x="239"/>
        <item x="463"/>
        <item x="143"/>
        <item x="938"/>
        <item x="412"/>
        <item x="764"/>
        <item x="78"/>
        <item x="822"/>
        <item x="548"/>
        <item x="541"/>
        <item x="36"/>
        <item x="202"/>
        <item x="493"/>
        <item x="23"/>
        <item x="481"/>
        <item x="896"/>
        <item x="590"/>
        <item x="601"/>
        <item x="183"/>
        <item x="969"/>
        <item x="682"/>
        <item x="748"/>
        <item x="902"/>
        <item x="150"/>
        <item x="723"/>
        <item x="62"/>
        <item x="863"/>
        <item x="486"/>
        <item x="139"/>
        <item x="666"/>
        <item x="205"/>
        <item x="279"/>
        <item x="295"/>
        <item x="124"/>
        <item x="755"/>
        <item x="43"/>
        <item x="113"/>
        <item x="695"/>
        <item x="267"/>
        <item x="483"/>
        <item x="180"/>
        <item x="752"/>
        <item x="589"/>
        <item x="868"/>
        <item x="79"/>
        <item x="722"/>
        <item x="508"/>
        <item x="15"/>
        <item x="305"/>
        <item x="203"/>
        <item x="107"/>
        <item x="406"/>
        <item x="456"/>
        <item x="82"/>
        <item x="783"/>
        <item x="76"/>
        <item x="840"/>
        <item x="418"/>
        <item x="955"/>
        <item x="370"/>
        <item x="5"/>
        <item x="492"/>
        <item x="147"/>
        <item x="854"/>
        <item x="392"/>
        <item x="321"/>
        <item x="728"/>
        <item x="820"/>
        <item x="422"/>
        <item x="162"/>
        <item x="119"/>
        <item x="806"/>
        <item x="629"/>
        <item x="44"/>
        <item x="206"/>
        <item x="858"/>
        <item x="260"/>
        <item x="319"/>
        <item x="535"/>
        <item x="61"/>
        <item x="684"/>
        <item x="782"/>
        <item x="289"/>
        <item x="51"/>
        <item x="32"/>
        <item x="410"/>
        <item x="57"/>
        <item x="649"/>
        <item x="159"/>
        <item x="911"/>
        <item x="960"/>
        <item x="606"/>
        <item x="970"/>
        <item x="532"/>
        <item x="137"/>
        <item x="789"/>
        <item x="900"/>
        <item x="641"/>
        <item x="798"/>
        <item x="360"/>
        <item x="219"/>
        <item x="515"/>
        <item x="269"/>
        <item x="27"/>
        <item x="828"/>
        <item x="151"/>
        <item x="719"/>
        <item x="145"/>
        <item x="920"/>
        <item x="871"/>
        <item x="501"/>
        <item x="274"/>
        <item x="330"/>
        <item x="878"/>
        <item x="724"/>
        <item x="984"/>
        <item x="423"/>
        <item x="852"/>
        <item x="314"/>
        <item x="50"/>
        <item x="172"/>
        <item x="762"/>
        <item x="811"/>
        <item x="225"/>
        <item x="367"/>
        <item x="83"/>
        <item x="608"/>
        <item x="509"/>
        <item x="941"/>
        <item x="316"/>
        <item x="596"/>
        <item x="224"/>
        <item x="256"/>
        <item x="336"/>
        <item x="897"/>
        <item x="4"/>
        <item x="144"/>
        <item x="583"/>
        <item x="439"/>
        <item x="91"/>
        <item x="569"/>
        <item x="265"/>
        <item x="94"/>
        <item x="895"/>
        <item x="201"/>
        <item x="0"/>
        <item x="249"/>
        <item x="905"/>
        <item x="60"/>
        <item x="837"/>
        <item x="270"/>
        <item x="800"/>
        <item x="529"/>
        <item x="149"/>
        <item x="115"/>
        <item x="40"/>
        <item x="599"/>
        <item x="707"/>
        <item x="232"/>
        <item x="670"/>
        <item x="70"/>
        <item x="556"/>
        <item x="614"/>
        <item x="288"/>
        <item x="613"/>
        <item x="618"/>
        <item x="884"/>
        <item x="155"/>
        <item x="586"/>
        <item x="243"/>
        <item x="136"/>
        <item x="222"/>
        <item x="170"/>
        <item x="987"/>
        <item x="794"/>
        <item x="250"/>
        <item x="671"/>
        <item x="264"/>
        <item x="720"/>
        <item x="120"/>
        <item x="271"/>
        <item x="448"/>
        <item x="152"/>
        <item x="961"/>
        <item x="681"/>
        <item x="912"/>
        <item x="785"/>
        <item x="549"/>
        <item x="983"/>
        <item x="459"/>
        <item x="52"/>
        <item x="440"/>
        <item x="882"/>
        <item x="364"/>
        <item x="777"/>
        <item x="575"/>
        <item x="937"/>
        <item x="484"/>
        <item x="89"/>
        <item x="733"/>
        <item x="901"/>
        <item x="765"/>
        <item x="169"/>
        <item x="867"/>
        <item x="631"/>
        <item x="663"/>
        <item x="344"/>
        <item x="735"/>
        <item x="779"/>
        <item x="592"/>
        <item x="311"/>
        <item x="432"/>
        <item x="934"/>
        <item x="664"/>
        <item x="657"/>
        <item x="103"/>
        <item x="817"/>
        <item x="550"/>
        <item x="81"/>
        <item x="123"/>
        <item x="784"/>
        <item x="689"/>
        <item x="656"/>
        <item x="191"/>
        <item x="520"/>
        <item x="622"/>
        <item x="304"/>
        <item x="398"/>
        <item x="163"/>
        <item x="698"/>
        <item x="579"/>
        <item x="637"/>
        <item x="525"/>
        <item x="132"/>
        <item x="352"/>
        <item x="942"/>
        <item x="948"/>
        <item x="128"/>
        <item x="570"/>
        <item x="334"/>
        <item x="616"/>
        <item x="604"/>
        <item x="507"/>
        <item x="914"/>
        <item x="685"/>
        <item x="792"/>
        <item x="565"/>
        <item x="106"/>
        <item x="781"/>
        <item x="729"/>
        <item x="47"/>
        <item x="786"/>
        <item x="607"/>
        <item x="645"/>
        <item x="805"/>
        <item x="350"/>
        <item x="504"/>
        <item x="255"/>
        <item x="254"/>
        <item x="299"/>
        <item x="13"/>
        <item x="362"/>
        <item x="743"/>
        <item x="73"/>
        <item x="387"/>
        <item x="718"/>
        <item x="259"/>
        <item x="578"/>
        <item x="30"/>
        <item x="704"/>
        <item x="275"/>
        <item x="985"/>
        <item x="247"/>
        <item x="458"/>
        <item x="966"/>
        <item x="506"/>
        <item x="716"/>
        <item x="534"/>
        <item x="444"/>
        <item x="514"/>
        <item x="41"/>
        <item x="517"/>
        <item x="772"/>
        <item x="843"/>
        <item x="372"/>
        <item x="100"/>
        <item x="844"/>
        <item x="359"/>
        <item x="807"/>
        <item x="280"/>
        <item x="28"/>
        <item x="710"/>
        <item x="175"/>
        <item x="730"/>
        <item x="92"/>
        <item x="6"/>
        <item x="701"/>
        <item x="337"/>
        <item x="466"/>
        <item x="936"/>
        <item x="357"/>
        <item x="859"/>
        <item x="498"/>
        <item x="587"/>
        <item x="90"/>
        <item x="836"/>
        <item x="465"/>
        <item x="129"/>
        <item x="310"/>
        <item x="804"/>
        <item x="278"/>
        <item x="769"/>
        <item x="621"/>
        <item x="795"/>
        <item x="954"/>
        <item x="309"/>
        <item x="883"/>
        <item x="431"/>
        <item x="251"/>
        <item x="241"/>
        <item x="847"/>
        <item x="7"/>
        <item x="731"/>
        <item x="435"/>
        <item x="479"/>
        <item x="445"/>
        <item x="933"/>
        <item x="892"/>
        <item x="56"/>
        <item x="796"/>
        <item x="654"/>
        <item x="877"/>
        <item x="653"/>
        <item x="943"/>
        <item x="889"/>
        <item x="258"/>
        <item x="476"/>
        <item x="678"/>
        <item x="469"/>
        <item x="602"/>
        <item x="545"/>
        <item x="627"/>
        <item x="956"/>
        <item x="313"/>
        <item x="342"/>
        <item x="451"/>
        <item x="320"/>
        <item x="200"/>
        <item x="297"/>
        <item x="198"/>
        <item x="775"/>
        <item x="116"/>
        <item x="485"/>
        <item x="33"/>
        <item x="738"/>
        <item x="68"/>
        <item x="371"/>
        <item x="273"/>
        <item x="891"/>
        <item x="563"/>
        <item x="561"/>
        <item x="488"/>
        <item x="582"/>
        <item x="306"/>
        <item x="347"/>
        <item x="178"/>
        <item x="193"/>
        <item x="204"/>
        <item x="379"/>
        <item x="888"/>
        <item x="816"/>
        <item x="277"/>
        <item x="665"/>
        <item x="315"/>
        <item x="974"/>
        <item x="676"/>
        <item x="480"/>
        <item x="856"/>
        <item x="833"/>
        <item x="699"/>
        <item x="928"/>
        <item x="156"/>
        <item x="690"/>
        <item x="376"/>
        <item x="216"/>
        <item x="919"/>
        <item x="927"/>
        <item x="188"/>
        <item x="461"/>
        <item x="523"/>
        <item x="331"/>
        <item x="217"/>
        <item x="65"/>
        <item x="952"/>
        <item x="395"/>
        <item x="869"/>
        <item x="560"/>
        <item x="10"/>
        <item x="349"/>
        <item x="679"/>
        <item x="375"/>
        <item x="192"/>
        <item x="38"/>
        <item x="489"/>
        <item x="916"/>
        <item x="71"/>
        <item x="95"/>
        <item x="568"/>
        <item x="236"/>
        <item x="233"/>
        <item x="396"/>
        <item x="117"/>
        <item x="946"/>
        <item x="318"/>
        <item x="177"/>
        <item x="281"/>
        <item x="709"/>
        <item x="429"/>
        <item x="12"/>
        <item x="518"/>
        <item x="617"/>
        <item x="904"/>
        <item x="494"/>
        <item x="325"/>
        <item x="25"/>
        <item x="875"/>
        <item x="211"/>
        <item x="229"/>
        <item x="947"/>
        <item x="424"/>
        <item x="421"/>
        <item x="343"/>
        <item x="564"/>
        <item x="14"/>
        <item x="511"/>
        <item x="452"/>
        <item x="20"/>
        <item x="857"/>
        <item x="973"/>
        <item x="505"/>
        <item x="697"/>
        <item x="453"/>
        <item x="835"/>
        <item x="333"/>
        <item x="530"/>
        <item x="610"/>
        <item x="130"/>
        <item x="110"/>
        <item x="562"/>
        <item x="253"/>
        <item x="126"/>
        <item x="58"/>
        <item x="815"/>
        <item x="980"/>
        <item x="753"/>
        <item x="131"/>
        <item x="135"/>
        <item x="377"/>
        <item x="839"/>
        <item x="317"/>
        <item x="778"/>
        <item x="454"/>
        <item x="861"/>
        <item x="109"/>
        <item x="93"/>
        <item x="687"/>
        <item x="340"/>
        <item x="499"/>
        <item x="428"/>
        <item x="580"/>
        <item x="659"/>
        <item x="982"/>
        <item x="557"/>
        <item x="409"/>
        <item x="864"/>
        <item x="951"/>
        <item x="312"/>
        <item x="415"/>
        <item x="893"/>
        <item x="680"/>
        <item x="702"/>
        <item x="104"/>
        <item x="625"/>
        <item x="658"/>
        <item x="426"/>
        <item x="700"/>
        <item x="825"/>
        <item x="402"/>
        <item x="66"/>
        <item x="329"/>
        <item x="322"/>
        <item x="940"/>
        <item x="640"/>
        <item x="972"/>
        <item x="849"/>
        <item x="472"/>
        <item x="2"/>
        <item x="141"/>
        <item x="547"/>
        <item x="153"/>
        <item x="438"/>
        <item x="102"/>
        <item x="591"/>
        <item x="1"/>
        <item x="218"/>
        <item x="634"/>
        <item x="945"/>
        <item x="31"/>
        <item x="801"/>
        <item x="181"/>
        <item x="226"/>
        <item x="635"/>
        <item x="293"/>
        <item x="430"/>
        <item x="194"/>
        <item x="98"/>
        <item x="632"/>
        <item x="122"/>
        <item x="674"/>
        <item x="739"/>
        <item x="282"/>
        <item x="788"/>
        <item x="609"/>
        <item x="968"/>
        <item x="164"/>
        <item x="768"/>
        <item x="921"/>
        <item x="363"/>
        <item x="262"/>
        <item x="24"/>
        <item x="736"/>
        <item x="605"/>
        <item x="866"/>
        <item x="148"/>
        <item x="662"/>
        <item x="838"/>
        <item x="899"/>
        <item x="771"/>
        <item x="210"/>
        <item x="417"/>
        <item x="125"/>
        <item x="358"/>
        <item x="388"/>
        <item x="354"/>
        <item x="447"/>
        <item x="261"/>
        <item x="620"/>
        <item x="292"/>
        <item x="693"/>
        <item x="734"/>
        <item x="187"/>
        <item x="711"/>
        <item x="885"/>
        <item x="390"/>
        <item x="918"/>
        <item x="404"/>
        <item x="747"/>
        <item x="544"/>
        <item x="626"/>
        <item x="536"/>
        <item x="566"/>
        <item x="339"/>
        <item x="581"/>
        <item x="165"/>
        <item x="351"/>
        <item x="96"/>
        <item x="263"/>
        <item x="19"/>
        <item x="770"/>
        <item x="326"/>
        <item x="537"/>
        <item x="478"/>
        <item x="405"/>
        <item x="471"/>
        <item x="851"/>
        <item x="474"/>
        <item x="834"/>
        <item x="285"/>
        <item x="108"/>
        <item x="576"/>
        <item x="389"/>
        <item x="742"/>
        <item x="979"/>
        <item x="140"/>
        <item x="63"/>
        <item x="691"/>
        <item x="323"/>
        <item x="890"/>
        <item x="399"/>
        <item x="585"/>
        <item x="477"/>
        <item x="584"/>
        <item x="963"/>
        <item x="898"/>
        <item x="524"/>
        <item x="443"/>
        <item x="686"/>
        <item x="636"/>
        <item x="808"/>
        <item x="873"/>
        <item x="138"/>
        <item x="862"/>
        <item x="533"/>
        <item x="502"/>
        <item x="642"/>
        <item x="538"/>
        <item x="965"/>
        <item x="628"/>
        <item x="400"/>
        <item x="727"/>
        <item x="906"/>
        <item x="650"/>
        <item x="298"/>
        <item x="793"/>
        <item x="361"/>
        <item x="460"/>
        <item x="846"/>
        <item x="244"/>
        <item x="930"/>
        <item x="238"/>
        <item x="327"/>
        <item x="708"/>
        <item x="750"/>
        <item x="672"/>
        <item x="179"/>
        <item x="841"/>
        <item x="378"/>
        <item x="546"/>
        <item x="356"/>
        <item x="302"/>
        <item x="46"/>
        <item x="673"/>
        <item x="427"/>
        <item x="29"/>
        <item x="767"/>
        <item x="49"/>
        <item x="208"/>
        <item x="42"/>
        <item x="413"/>
        <item x="957"/>
        <item x="411"/>
        <item x="915"/>
        <item x="154"/>
        <item x="324"/>
        <item x="209"/>
        <item x="11"/>
        <item x="291"/>
        <item x="594"/>
        <item x="977"/>
        <item x="907"/>
        <item x="237"/>
        <item x="67"/>
        <item x="294"/>
        <item x="240"/>
        <item x="821"/>
        <item x="497"/>
        <item x="142"/>
        <item x="134"/>
        <item x="705"/>
        <item x="823"/>
        <item x="552"/>
        <item x="59"/>
        <item x="186"/>
        <item x="473"/>
        <item x="611"/>
        <item x="496"/>
        <item x="54"/>
        <item x="668"/>
        <item x="37"/>
        <item x="414"/>
        <item x="355"/>
        <item x="848"/>
        <item x="746"/>
        <item x="527"/>
        <item x="434"/>
        <item x="268"/>
        <item x="554"/>
        <item x="118"/>
        <item x="407"/>
        <item x="925"/>
        <item x="886"/>
        <item x="437"/>
        <item x="45"/>
        <item x="468"/>
        <item x="168"/>
        <item x="335"/>
        <item x="401"/>
        <item x="986"/>
        <item x="80"/>
        <item x="978"/>
        <item x="876"/>
        <item x="346"/>
        <item x="386"/>
        <item x="976"/>
        <item x="638"/>
        <item x="450"/>
        <item x="112"/>
        <item x="874"/>
        <item x="513"/>
        <item x="48"/>
        <item x="619"/>
        <item x="812"/>
        <item x="366"/>
        <item x="818"/>
        <item x="283"/>
        <item x="223"/>
        <item x="307"/>
        <item x="712"/>
        <item x="967"/>
        <item x="416"/>
        <item x="962"/>
        <item x="845"/>
        <item x="185"/>
        <item x="365"/>
        <item x="196"/>
        <item x="909"/>
        <item x="803"/>
        <item x="759"/>
        <item x="242"/>
        <item x="157"/>
        <item x="842"/>
        <item x="574"/>
        <item x="133"/>
        <item x="780"/>
        <item x="500"/>
        <item x="802"/>
        <item x="542"/>
        <item x="773"/>
        <item x="127"/>
        <item x="235"/>
        <item x="519"/>
        <item x="655"/>
        <item x="595"/>
        <item x="526"/>
        <item x="369"/>
        <item x="176"/>
        <item x="195"/>
        <item x="737"/>
        <item x="158"/>
        <item x="553"/>
        <item x="931"/>
        <item x="850"/>
        <item x="490"/>
        <item x="651"/>
        <item x="761"/>
        <item x="667"/>
        <item x="924"/>
        <item x="669"/>
        <item x="286"/>
        <item x="714"/>
        <item x="215"/>
        <item x="791"/>
        <item x="207"/>
        <item x="420"/>
        <item x="725"/>
        <item x="917"/>
        <item x="121"/>
        <item x="9"/>
        <item x="99"/>
        <item x="926"/>
        <item x="832"/>
        <item x="16"/>
        <item x="3"/>
        <item x="539"/>
        <item x="381"/>
        <item x="521"/>
        <item x="39"/>
        <item x="830"/>
        <item x="182"/>
        <item x="510"/>
        <item x="624"/>
        <item x="475"/>
        <item x="111"/>
        <item x="272"/>
        <item x="950"/>
        <item x="34"/>
        <item x="939"/>
        <item x="810"/>
        <item x="53"/>
        <item x="855"/>
        <item x="749"/>
        <item x="512"/>
        <item x="75"/>
        <item x="692"/>
        <item x="528"/>
        <item x="559"/>
        <item x="303"/>
        <item x="903"/>
        <item x="860"/>
        <item x="174"/>
        <item x="332"/>
        <item x="763"/>
        <item x="756"/>
        <item x="221"/>
        <item x="308"/>
        <item x="865"/>
        <item x="234"/>
        <item x="353"/>
        <item x="744"/>
        <item x="652"/>
        <item x="464"/>
        <item x="932"/>
        <item x="446"/>
        <item x="77"/>
        <item x="959"/>
        <item x="577"/>
        <item x="228"/>
        <item x="516"/>
        <item x="189"/>
        <item x="114"/>
        <item x="949"/>
        <item x="567"/>
        <item x="257"/>
        <item x="368"/>
        <item x="21"/>
        <item x="86"/>
        <item x="482"/>
        <item x="799"/>
        <item x="717"/>
        <item x="408"/>
        <item x="774"/>
        <item x="394"/>
        <item x="84"/>
        <item x="571"/>
        <item x="826"/>
        <item x="245"/>
        <item x="639"/>
        <item x="935"/>
        <item x="887"/>
        <item x="328"/>
        <item x="831"/>
        <item x="971"/>
        <item x="713"/>
        <item x="391"/>
        <item x="88"/>
        <item x="87"/>
        <item x="55"/>
        <item x="252"/>
        <item x="301"/>
        <item x="383"/>
        <item x="809"/>
        <item x="74"/>
        <item x="872"/>
        <item x="827"/>
        <item t="default"/>
      </items>
    </pivotField>
    <pivotField showAll="0"/>
    <pivotField axis="axisCol" showAll="0">
      <items count="4">
        <item x="2"/>
        <item x="0"/>
        <item x="1"/>
        <item t="default"/>
      </items>
    </pivotField>
    <pivotField showAll="0"/>
    <pivotField showAll="0">
      <items count="6">
        <item x="1"/>
        <item x="3"/>
        <item x="0"/>
        <item x="4"/>
        <item x="2"/>
        <item t="default"/>
      </items>
    </pivotField>
    <pivotField showAll="0"/>
    <pivotField numFmtId="14" showAll="0">
      <items count="993">
        <item x="890"/>
        <item x="356"/>
        <item x="365"/>
        <item x="912"/>
        <item x="517"/>
        <item x="424"/>
        <item x="960"/>
        <item x="690"/>
        <item x="317"/>
        <item x="686"/>
        <item x="425"/>
        <item x="401"/>
        <item x="501"/>
        <item x="420"/>
        <item x="18"/>
        <item x="549"/>
        <item x="794"/>
        <item x="492"/>
        <item x="588"/>
        <item x="985"/>
        <item x="521"/>
        <item x="227"/>
        <item x="646"/>
        <item x="561"/>
        <item x="728"/>
        <item x="63"/>
        <item x="547"/>
        <item x="750"/>
        <item x="243"/>
        <item x="872"/>
        <item x="380"/>
        <item x="617"/>
        <item x="935"/>
        <item x="108"/>
        <item x="827"/>
        <item x="607"/>
        <item x="489"/>
        <item x="34"/>
        <item x="314"/>
        <item x="282"/>
        <item x="889"/>
        <item x="760"/>
        <item x="814"/>
        <item x="680"/>
        <item x="746"/>
        <item x="203"/>
        <item x="412"/>
        <item x="833"/>
        <item x="899"/>
        <item x="419"/>
        <item x="774"/>
        <item x="540"/>
        <item x="656"/>
        <item x="533"/>
        <item x="104"/>
        <item x="945"/>
        <item x="236"/>
        <item x="874"/>
        <item x="914"/>
        <item x="230"/>
        <item x="175"/>
        <item x="598"/>
        <item x="426"/>
        <item x="446"/>
        <item x="709"/>
        <item x="668"/>
        <item x="880"/>
        <item x="500"/>
        <item x="849"/>
        <item x="745"/>
        <item x="118"/>
        <item x="359"/>
        <item x="916"/>
        <item x="608"/>
        <item x="729"/>
        <item x="989"/>
        <item x="460"/>
        <item x="789"/>
        <item x="509"/>
        <item x="194"/>
        <item x="71"/>
        <item x="145"/>
        <item x="754"/>
        <item x="59"/>
        <item x="218"/>
        <item x="654"/>
        <item x="307"/>
        <item x="514"/>
        <item x="195"/>
        <item x="450"/>
        <item x="593"/>
        <item x="137"/>
        <item x="318"/>
        <item x="648"/>
        <item x="162"/>
        <item x="983"/>
        <item x="689"/>
        <item x="73"/>
        <item x="177"/>
        <item x="272"/>
        <item x="396"/>
        <item x="893"/>
        <item x="179"/>
        <item x="626"/>
        <item x="348"/>
        <item x="564"/>
        <item x="334"/>
        <item x="99"/>
        <item x="469"/>
        <item x="706"/>
        <item x="101"/>
        <item x="917"/>
        <item x="476"/>
        <item x="511"/>
        <item x="418"/>
        <item x="286"/>
        <item x="779"/>
        <item x="62"/>
        <item x="283"/>
        <item x="245"/>
        <item x="480"/>
        <item x="2"/>
        <item x="267"/>
        <item x="431"/>
        <item x="325"/>
        <item x="403"/>
        <item x="91"/>
        <item x="767"/>
        <item x="622"/>
        <item x="806"/>
        <item x="544"/>
        <item x="707"/>
        <item x="642"/>
        <item x="288"/>
        <item x="197"/>
        <item x="82"/>
        <item x="959"/>
        <item x="152"/>
        <item x="566"/>
        <item x="391"/>
        <item x="268"/>
        <item x="407"/>
        <item x="894"/>
        <item x="293"/>
        <item x="266"/>
        <item x="545"/>
        <item x="759"/>
        <item x="867"/>
        <item x="229"/>
        <item x="716"/>
        <item x="982"/>
        <item x="817"/>
        <item x="394"/>
        <item x="671"/>
        <item x="550"/>
        <item x="343"/>
        <item x="722"/>
        <item x="5"/>
        <item x="371"/>
        <item x="725"/>
        <item x="597"/>
        <item x="438"/>
        <item x="157"/>
        <item x="361"/>
        <item x="360"/>
        <item x="363"/>
        <item x="98"/>
        <item x="202"/>
        <item x="968"/>
        <item x="931"/>
        <item x="180"/>
        <item x="638"/>
        <item x="658"/>
        <item x="832"/>
        <item x="170"/>
        <item x="257"/>
        <item x="248"/>
        <item x="878"/>
        <item x="946"/>
        <item x="828"/>
        <item x="771"/>
        <item x="54"/>
        <item x="3"/>
        <item x="987"/>
        <item x="733"/>
        <item x="153"/>
        <item x="865"/>
        <item x="788"/>
        <item x="395"/>
        <item x="165"/>
        <item x="358"/>
        <item x="115"/>
        <item x="554"/>
        <item x="228"/>
        <item x="741"/>
        <item x="589"/>
        <item x="739"/>
        <item x="734"/>
        <item x="110"/>
        <item x="309"/>
        <item x="346"/>
        <item x="903"/>
        <item x="399"/>
        <item x="384"/>
        <item x="633"/>
        <item x="161"/>
        <item x="252"/>
        <item x="586"/>
        <item x="146"/>
        <item x="185"/>
        <item x="714"/>
        <item x="76"/>
        <item x="259"/>
        <item x="691"/>
        <item x="644"/>
        <item x="51"/>
        <item x="326"/>
        <item x="136"/>
        <item x="21"/>
        <item x="107"/>
        <item x="250"/>
        <item x="435"/>
        <item x="249"/>
        <item x="918"/>
        <item x="953"/>
        <item x="595"/>
        <item x="952"/>
        <item x="619"/>
        <item x="27"/>
        <item x="413"/>
        <item x="174"/>
        <item x="276"/>
        <item x="340"/>
        <item x="210"/>
        <item x="315"/>
        <item x="94"/>
        <item x="239"/>
        <item x="67"/>
        <item x="341"/>
        <item x="557"/>
        <item x="967"/>
        <item x="927"/>
        <item x="682"/>
        <item x="231"/>
        <item x="710"/>
        <item x="866"/>
        <item x="822"/>
        <item x="892"/>
        <item x="679"/>
        <item x="226"/>
        <item x="910"/>
        <item x="374"/>
        <item x="766"/>
        <item x="955"/>
        <item x="224"/>
        <item x="592"/>
        <item x="25"/>
        <item x="840"/>
        <item x="775"/>
        <item x="555"/>
        <item x="491"/>
        <item x="90"/>
        <item x="643"/>
        <item x="823"/>
        <item x="81"/>
        <item x="515"/>
        <item x="740"/>
        <item x="634"/>
        <item x="447"/>
        <item x="263"/>
        <item x="701"/>
        <item x="211"/>
        <item x="287"/>
        <item x="966"/>
        <item x="694"/>
        <item x="847"/>
        <item x="106"/>
        <item x="859"/>
        <item x="792"/>
        <item x="196"/>
        <item x="382"/>
        <item x="88"/>
        <item x="885"/>
        <item x="496"/>
        <item x="697"/>
        <item x="296"/>
        <item x="853"/>
        <item x="869"/>
        <item x="898"/>
        <item x="57"/>
        <item x="366"/>
        <item x="164"/>
        <item x="414"/>
        <item x="781"/>
        <item x="978"/>
        <item x="505"/>
        <item x="290"/>
        <item x="956"/>
        <item x="532"/>
        <item x="461"/>
        <item x="600"/>
        <item x="576"/>
        <item x="800"/>
        <item x="525"/>
        <item x="274"/>
        <item x="838"/>
        <item x="755"/>
        <item x="349"/>
        <item x="125"/>
        <item x="149"/>
        <item x="717"/>
        <item x="811"/>
        <item x="708"/>
        <item x="312"/>
        <item x="1"/>
        <item x="330"/>
        <item x="864"/>
        <item x="513"/>
        <item x="639"/>
        <item x="567"/>
        <item x="77"/>
        <item x="873"/>
        <item x="929"/>
        <item x="373"/>
        <item x="751"/>
        <item x="43"/>
        <item x="577"/>
        <item x="102"/>
        <item x="191"/>
        <item x="527"/>
        <item x="52"/>
        <item x="669"/>
        <item x="535"/>
        <item x="38"/>
        <item x="187"/>
        <item x="627"/>
        <item x="976"/>
        <item x="925"/>
        <item x="281"/>
        <item x="442"/>
        <item x="406"/>
        <item x="105"/>
        <item x="209"/>
        <item x="308"/>
        <item x="324"/>
        <item x="475"/>
        <item x="673"/>
        <item x="320"/>
        <item x="316"/>
        <item x="784"/>
        <item x="40"/>
        <item x="427"/>
        <item x="696"/>
        <item x="188"/>
        <item x="503"/>
        <item x="954"/>
        <item x="189"/>
        <item x="275"/>
        <item x="355"/>
        <item x="974"/>
        <item x="541"/>
        <item x="271"/>
        <item x="421"/>
        <item x="483"/>
        <item x="200"/>
        <item x="753"/>
        <item x="376"/>
        <item x="578"/>
        <item x="915"/>
        <item x="624"/>
        <item x="651"/>
        <item x="144"/>
        <item x="169"/>
        <item x="981"/>
        <item x="129"/>
        <item x="278"/>
        <item x="868"/>
        <item x="471"/>
        <item x="777"/>
        <item x="4"/>
        <item x="277"/>
        <item x="601"/>
        <item x="543"/>
        <item x="504"/>
        <item x="758"/>
        <item x="36"/>
        <item x="17"/>
        <item x="829"/>
        <item x="573"/>
        <item x="863"/>
        <item x="747"/>
        <item x="212"/>
        <item x="305"/>
        <item x="390"/>
        <item x="674"/>
        <item x="587"/>
        <item x="703"/>
        <item x="383"/>
        <item x="397"/>
        <item x="495"/>
        <item x="723"/>
        <item x="433"/>
        <item x="776"/>
        <item x="465"/>
        <item x="519"/>
        <item x="683"/>
        <item x="582"/>
        <item x="201"/>
        <item x="328"/>
        <item x="79"/>
        <item x="377"/>
        <item x="780"/>
        <item x="909"/>
        <item x="590"/>
        <item x="182"/>
        <item x="143"/>
        <item x="131"/>
        <item x="353"/>
        <item x="530"/>
        <item x="95"/>
        <item x="217"/>
        <item x="908"/>
        <item x="900"/>
        <item x="762"/>
        <item x="204"/>
        <item x="537"/>
        <item x="653"/>
        <item x="289"/>
        <item x="192"/>
        <item x="158"/>
        <item x="891"/>
        <item x="178"/>
        <item x="752"/>
        <item x="123"/>
        <item x="971"/>
        <item x="372"/>
        <item x="773"/>
        <item x="923"/>
        <item x="808"/>
        <item x="112"/>
        <item x="524"/>
        <item x="972"/>
        <item x="13"/>
        <item x="370"/>
        <item x="6"/>
        <item x="375"/>
        <item x="459"/>
        <item x="875"/>
        <item x="117"/>
        <item x="455"/>
        <item x="919"/>
        <item x="142"/>
        <item x="246"/>
        <item x="467"/>
        <item x="790"/>
        <item x="198"/>
        <item x="684"/>
        <item x="291"/>
        <item x="662"/>
        <item x="28"/>
        <item x="507"/>
        <item x="980"/>
        <item x="160"/>
        <item x="944"/>
        <item x="61"/>
        <item x="484"/>
        <item x="785"/>
        <item x="415"/>
        <item x="711"/>
        <item x="352"/>
        <item x="984"/>
        <item x="621"/>
        <item x="837"/>
        <item x="772"/>
        <item x="120"/>
        <item x="141"/>
        <item x="930"/>
        <item x="620"/>
        <item x="22"/>
        <item x="749"/>
        <item x="96"/>
        <item x="640"/>
        <item x="70"/>
        <item x="937"/>
        <item x="704"/>
        <item x="558"/>
        <item x="251"/>
        <item x="629"/>
        <item x="512"/>
        <item x="35"/>
        <item x="392"/>
        <item x="542"/>
        <item x="473"/>
        <item x="389"/>
        <item x="50"/>
        <item x="111"/>
        <item x="951"/>
        <item x="854"/>
        <item x="247"/>
        <item x="882"/>
        <item x="692"/>
        <item x="207"/>
        <item x="168"/>
        <item x="579"/>
        <item x="856"/>
        <item x="799"/>
        <item x="411"/>
        <item x="26"/>
        <item x="575"/>
        <item x="300"/>
        <item x="269"/>
        <item x="813"/>
        <item x="400"/>
        <item x="140"/>
        <item x="948"/>
        <item x="306"/>
        <item x="103"/>
        <item x="402"/>
        <item x="453"/>
        <item x="408"/>
        <item x="135"/>
        <item x="166"/>
        <item x="664"/>
        <item x="167"/>
        <item x="659"/>
        <item x="244"/>
        <item x="861"/>
        <item x="824"/>
        <item x="839"/>
        <item x="688"/>
        <item x="337"/>
        <item x="877"/>
        <item x="336"/>
        <item x="613"/>
        <item x="665"/>
        <item x="818"/>
        <item x="737"/>
        <item x="720"/>
        <item x="602"/>
        <item x="463"/>
        <item x="357"/>
        <item x="871"/>
        <item x="404"/>
        <item x="548"/>
        <item x="208"/>
        <item x="75"/>
        <item x="235"/>
        <item x="970"/>
        <item x="964"/>
        <item x="565"/>
        <item x="538"/>
        <item x="765"/>
        <item x="855"/>
        <item x="724"/>
        <item x="901"/>
        <item x="531"/>
        <item x="958"/>
        <item x="883"/>
        <item x="488"/>
        <item x="64"/>
        <item x="55"/>
        <item x="623"/>
        <item x="49"/>
        <item x="148"/>
        <item x="713"/>
        <item x="138"/>
        <item x="522"/>
        <item x="150"/>
        <item x="911"/>
        <item x="214"/>
        <item x="319"/>
        <item x="675"/>
        <item x="721"/>
        <item x="979"/>
        <item x="132"/>
        <item x="924"/>
        <item x="173"/>
        <item x="310"/>
        <item x="553"/>
        <item x="941"/>
        <item x="381"/>
        <item x="333"/>
        <item x="462"/>
        <item x="585"/>
        <item x="761"/>
        <item x="641"/>
        <item x="851"/>
        <item x="332"/>
        <item x="299"/>
        <item x="988"/>
        <item x="119"/>
        <item x="490"/>
        <item x="768"/>
        <item x="957"/>
        <item x="134"/>
        <item x="45"/>
        <item x="69"/>
        <item x="8"/>
        <item x="962"/>
        <item x="176"/>
        <item x="615"/>
        <item x="738"/>
        <item x="628"/>
        <item x="304"/>
        <item x="798"/>
        <item x="184"/>
        <item x="667"/>
        <item x="66"/>
        <item x="687"/>
        <item x="897"/>
        <item x="486"/>
        <item x="943"/>
        <item x="350"/>
        <item x="612"/>
        <item x="301"/>
        <item x="718"/>
        <item x="234"/>
        <item x="147"/>
        <item x="611"/>
        <item x="848"/>
        <item x="508"/>
        <item x="190"/>
        <item x="610"/>
        <item x="896"/>
        <item x="322"/>
        <item x="764"/>
        <item x="436"/>
        <item x="78"/>
        <item x="121"/>
        <item x="698"/>
        <item x="757"/>
        <item x="932"/>
        <item x="127"/>
        <item x="539"/>
        <item x="835"/>
        <item x="151"/>
        <item x="80"/>
        <item x="327"/>
        <item x="826"/>
        <item x="20"/>
        <item x="599"/>
        <item x="934"/>
        <item x="398"/>
        <item x="60"/>
        <item x="368"/>
        <item x="122"/>
        <item x="560"/>
        <item x="860"/>
        <item x="584"/>
        <item x="367"/>
        <item x="100"/>
        <item x="950"/>
        <item x="113"/>
        <item x="637"/>
        <item x="986"/>
        <item x="616"/>
        <item x="494"/>
        <item x="457"/>
        <item x="583"/>
        <item x="756"/>
        <item x="905"/>
        <item x="506"/>
        <item x="114"/>
        <item x="556"/>
        <item x="922"/>
        <item x="215"/>
        <item x="881"/>
        <item x="730"/>
        <item x="279"/>
        <item x="581"/>
        <item x="379"/>
        <item x="497"/>
        <item x="821"/>
        <item x="695"/>
        <item x="904"/>
        <item x="672"/>
        <item x="241"/>
        <item x="606"/>
        <item x="14"/>
        <item x="605"/>
        <item x="677"/>
        <item x="928"/>
        <item x="85"/>
        <item x="791"/>
        <item x="536"/>
        <item x="523"/>
        <item x="86"/>
        <item x="262"/>
        <item x="487"/>
        <item x="454"/>
        <item x="969"/>
        <item x="434"/>
        <item x="936"/>
        <item x="387"/>
        <item x="670"/>
        <item x="342"/>
        <item x="297"/>
        <item x="294"/>
        <item x="551"/>
        <item x="650"/>
        <item x="19"/>
        <item x="33"/>
        <item x="264"/>
        <item x="647"/>
        <item x="303"/>
        <item x="949"/>
        <item x="163"/>
        <item x="44"/>
        <item x="735"/>
        <item x="502"/>
        <item x="793"/>
        <item x="552"/>
        <item x="46"/>
        <item x="732"/>
        <item x="409"/>
        <item x="842"/>
        <item x="255"/>
        <item x="630"/>
        <item x="41"/>
        <item x="183"/>
        <item x="803"/>
        <item x="193"/>
        <item x="254"/>
        <item x="417"/>
        <item x="926"/>
        <item x="474"/>
        <item x="242"/>
        <item x="449"/>
        <item x="23"/>
        <item x="171"/>
        <item x="24"/>
        <item x="510"/>
        <item x="693"/>
        <item x="220"/>
        <item x="32"/>
        <item x="72"/>
        <item x="574"/>
        <item x="440"/>
        <item x="159"/>
        <item x="685"/>
        <item x="635"/>
        <item x="16"/>
        <item x="973"/>
        <item x="961"/>
        <item x="661"/>
        <item x="295"/>
        <item x="258"/>
        <item x="273"/>
        <item x="430"/>
        <item x="445"/>
        <item x="452"/>
        <item x="485"/>
        <item x="56"/>
        <item x="526"/>
        <item x="9"/>
        <item x="29"/>
        <item x="345"/>
        <item x="47"/>
        <item x="39"/>
        <item x="663"/>
        <item x="975"/>
        <item x="744"/>
        <item x="594"/>
        <item x="133"/>
        <item x="284"/>
        <item x="265"/>
        <item x="895"/>
        <item x="186"/>
        <item x="563"/>
        <item x="199"/>
        <item x="232"/>
        <item x="448"/>
        <item x="884"/>
        <item x="444"/>
        <item x="156"/>
        <item x="37"/>
        <item x="782"/>
        <item x="12"/>
        <item x="439"/>
        <item x="963"/>
        <item x="787"/>
        <item x="520"/>
        <item x="93"/>
        <item x="53"/>
        <item x="965"/>
        <item x="736"/>
        <item x="238"/>
        <item x="546"/>
        <item x="933"/>
        <item x="649"/>
        <item x="591"/>
        <item x="743"/>
        <item x="559"/>
        <item x="225"/>
        <item x="429"/>
        <item x="631"/>
        <item x="354"/>
        <item x="472"/>
        <item x="464"/>
        <item x="386"/>
        <item x="907"/>
        <item x="323"/>
        <item x="805"/>
        <item x="493"/>
        <item x="423"/>
        <item x="802"/>
        <item x="128"/>
        <item x="15"/>
        <item x="977"/>
        <item x="468"/>
        <item x="715"/>
        <item x="830"/>
        <item x="763"/>
        <item x="30"/>
        <item x="819"/>
        <item x="862"/>
        <item x="731"/>
        <item x="604"/>
        <item x="614"/>
        <item x="655"/>
        <item x="388"/>
        <item x="580"/>
        <item x="636"/>
        <item x="518"/>
        <item x="902"/>
        <item x="796"/>
        <item x="97"/>
        <item x="857"/>
        <item x="441"/>
        <item x="437"/>
        <item x="815"/>
        <item x="270"/>
        <item x="456"/>
        <item x="942"/>
        <item x="432"/>
        <item x="820"/>
        <item x="921"/>
        <item x="172"/>
        <item x="769"/>
        <item x="362"/>
        <item x="699"/>
        <item x="632"/>
        <item x="831"/>
        <item x="816"/>
        <item x="68"/>
        <item x="130"/>
        <item x="810"/>
        <item x="516"/>
        <item x="253"/>
        <item x="410"/>
        <item x="364"/>
        <item x="385"/>
        <item x="124"/>
        <item x="571"/>
        <item x="906"/>
        <item x="347"/>
        <item x="83"/>
        <item x="344"/>
        <item x="676"/>
        <item x="990"/>
        <item x="645"/>
        <item x="879"/>
        <item x="478"/>
        <item x="331"/>
        <item x="256"/>
        <item x="155"/>
        <item x="678"/>
        <item x="657"/>
        <item x="451"/>
        <item x="338"/>
        <item x="834"/>
        <item x="858"/>
        <item x="742"/>
        <item x="405"/>
        <item x="570"/>
        <item x="652"/>
        <item x="786"/>
        <item x="206"/>
        <item x="726"/>
        <item x="481"/>
        <item x="812"/>
        <item x="712"/>
        <item x="498"/>
        <item x="222"/>
        <item x="11"/>
        <item x="609"/>
        <item x="572"/>
        <item x="562"/>
        <item x="48"/>
        <item x="261"/>
        <item x="87"/>
        <item x="783"/>
        <item x="778"/>
        <item x="603"/>
        <item x="825"/>
        <item x="339"/>
        <item x="938"/>
        <item x="841"/>
        <item x="285"/>
        <item x="65"/>
        <item x="126"/>
        <item x="240"/>
        <item x="913"/>
        <item x="298"/>
        <item x="116"/>
        <item x="887"/>
        <item x="727"/>
        <item x="940"/>
        <item x="920"/>
        <item x="660"/>
        <item x="569"/>
        <item x="807"/>
        <item x="369"/>
        <item x="700"/>
        <item x="458"/>
        <item x="154"/>
        <item x="42"/>
        <item x="528"/>
        <item x="466"/>
        <item x="7"/>
        <item x="801"/>
        <item x="479"/>
        <item x="0"/>
        <item x="31"/>
        <item x="219"/>
        <item x="443"/>
        <item x="260"/>
        <item x="233"/>
        <item x="795"/>
        <item x="89"/>
        <item x="845"/>
        <item x="534"/>
        <item x="702"/>
        <item x="321"/>
        <item x="939"/>
        <item x="416"/>
        <item x="329"/>
        <item x="804"/>
        <item x="991"/>
        <item x="74"/>
        <item x="870"/>
        <item x="302"/>
        <item x="770"/>
        <item x="92"/>
        <item x="351"/>
        <item x="748"/>
        <item x="568"/>
        <item x="618"/>
        <item x="499"/>
        <item x="470"/>
        <item x="809"/>
        <item x="529"/>
        <item x="846"/>
        <item x="213"/>
        <item x="237"/>
        <item x="223"/>
        <item x="280"/>
        <item x="876"/>
        <item x="947"/>
        <item x="719"/>
        <item x="10"/>
        <item x="482"/>
        <item x="681"/>
        <item x="596"/>
        <item x="58"/>
        <item x="477"/>
        <item x="852"/>
        <item x="888"/>
        <item x="886"/>
        <item x="221"/>
        <item x="428"/>
        <item x="84"/>
        <item x="843"/>
        <item x="844"/>
        <item x="850"/>
        <item x="393"/>
        <item x="313"/>
        <item x="705"/>
        <item x="311"/>
        <item x="836"/>
        <item x="109"/>
        <item x="205"/>
        <item x="292"/>
        <item x="181"/>
        <item x="666"/>
        <item x="378"/>
        <item x="625"/>
        <item x="422"/>
        <item x="216"/>
        <item x="139"/>
        <item x="335"/>
        <item x="797"/>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sd="0" x="0"/>
        <item sd="0" x="1"/>
        <item sd="0" x="2"/>
        <item sd="0" x="3"/>
        <item sd="0" x="4"/>
        <item sd="0" x="5"/>
        <item t="default"/>
      </items>
    </pivotField>
  </pivotFields>
  <rowFields count="2">
    <field x="6"/>
    <field x="25"/>
  </rowFields>
  <rowItems count="51">
    <i>
      <x/>
    </i>
    <i r="1">
      <x v="1"/>
    </i>
    <i r="1">
      <x v="2"/>
    </i>
    <i r="1">
      <x v="3"/>
    </i>
    <i r="1">
      <x v="4"/>
    </i>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x v="9"/>
    </i>
    <i r="1">
      <x v="1"/>
    </i>
    <i r="1">
      <x v="2"/>
    </i>
    <i r="1">
      <x v="3"/>
    </i>
    <i r="1">
      <x v="4"/>
    </i>
    <i t="grand">
      <x/>
    </i>
  </rowItems>
  <colFields count="1">
    <field x="15"/>
  </colFields>
  <colItems count="4">
    <i>
      <x/>
    </i>
    <i>
      <x v="1"/>
    </i>
    <i>
      <x v="2"/>
    </i>
    <i t="grand">
      <x/>
    </i>
  </colItems>
  <pageFields count="1">
    <pageField fld="9" hier="-1"/>
  </pageFields>
  <dataFields count="1">
    <dataField name="Sum of unit_price" fld="11" baseField="0" baseItem="0"/>
  </dataFields>
  <formats count="60">
    <format dxfId="111">
      <pivotArea type="all" dataOnly="0" outline="0" fieldPosition="0"/>
    </format>
    <format dxfId="110">
      <pivotArea outline="0" collapsedLevelsAreSubtotals="1" fieldPosition="0"/>
    </format>
    <format dxfId="109">
      <pivotArea type="origin" dataOnly="0" labelOnly="1" outline="0" fieldPosition="0"/>
    </format>
    <format dxfId="108">
      <pivotArea field="15" type="button" dataOnly="0" labelOnly="1" outline="0" axis="axisCol" fieldPosition="0"/>
    </format>
    <format dxfId="107">
      <pivotArea type="topRight" dataOnly="0" labelOnly="1" outline="0" fieldPosition="0"/>
    </format>
    <format dxfId="106">
      <pivotArea field="6" type="button" dataOnly="0" labelOnly="1" outline="0" axis="axisRow" fieldPosition="0"/>
    </format>
    <format dxfId="105">
      <pivotArea dataOnly="0" labelOnly="1" fieldPosition="0">
        <references count="1">
          <reference field="6" count="0"/>
        </references>
      </pivotArea>
    </format>
    <format dxfId="104">
      <pivotArea dataOnly="0" labelOnly="1" grandRow="1" outline="0" fieldPosition="0"/>
    </format>
    <format dxfId="103">
      <pivotArea dataOnly="0" labelOnly="1" fieldPosition="0">
        <references count="2">
          <reference field="6" count="1" selected="0">
            <x v="0"/>
          </reference>
          <reference field="25" count="4">
            <x v="1"/>
            <x v="2"/>
            <x v="3"/>
            <x v="4"/>
          </reference>
        </references>
      </pivotArea>
    </format>
    <format dxfId="102">
      <pivotArea dataOnly="0" labelOnly="1" fieldPosition="0">
        <references count="2">
          <reference field="6" count="1" selected="0">
            <x v="1"/>
          </reference>
          <reference field="25" count="4">
            <x v="1"/>
            <x v="2"/>
            <x v="3"/>
            <x v="4"/>
          </reference>
        </references>
      </pivotArea>
    </format>
    <format dxfId="101">
      <pivotArea dataOnly="0" labelOnly="1" fieldPosition="0">
        <references count="2">
          <reference field="6" count="1" selected="0">
            <x v="2"/>
          </reference>
          <reference field="25" count="4">
            <x v="1"/>
            <x v="2"/>
            <x v="3"/>
            <x v="4"/>
          </reference>
        </references>
      </pivotArea>
    </format>
    <format dxfId="100">
      <pivotArea dataOnly="0" labelOnly="1" fieldPosition="0">
        <references count="2">
          <reference field="6" count="1" selected="0">
            <x v="3"/>
          </reference>
          <reference field="25" count="4">
            <x v="1"/>
            <x v="2"/>
            <x v="3"/>
            <x v="4"/>
          </reference>
        </references>
      </pivotArea>
    </format>
    <format dxfId="99">
      <pivotArea dataOnly="0" labelOnly="1" fieldPosition="0">
        <references count="2">
          <reference field="6" count="1" selected="0">
            <x v="4"/>
          </reference>
          <reference field="25" count="4">
            <x v="1"/>
            <x v="2"/>
            <x v="3"/>
            <x v="4"/>
          </reference>
        </references>
      </pivotArea>
    </format>
    <format dxfId="98">
      <pivotArea dataOnly="0" labelOnly="1" fieldPosition="0">
        <references count="2">
          <reference field="6" count="1" selected="0">
            <x v="5"/>
          </reference>
          <reference field="25" count="4">
            <x v="1"/>
            <x v="2"/>
            <x v="3"/>
            <x v="4"/>
          </reference>
        </references>
      </pivotArea>
    </format>
    <format dxfId="97">
      <pivotArea dataOnly="0" labelOnly="1" fieldPosition="0">
        <references count="2">
          <reference field="6" count="1" selected="0">
            <x v="6"/>
          </reference>
          <reference field="25" count="4">
            <x v="1"/>
            <x v="2"/>
            <x v="3"/>
            <x v="4"/>
          </reference>
        </references>
      </pivotArea>
    </format>
    <format dxfId="96">
      <pivotArea dataOnly="0" labelOnly="1" fieldPosition="0">
        <references count="2">
          <reference field="6" count="1" selected="0">
            <x v="7"/>
          </reference>
          <reference field="25" count="4">
            <x v="1"/>
            <x v="2"/>
            <x v="3"/>
            <x v="4"/>
          </reference>
        </references>
      </pivotArea>
    </format>
    <format dxfId="95">
      <pivotArea dataOnly="0" labelOnly="1" fieldPosition="0">
        <references count="2">
          <reference field="6" count="1" selected="0">
            <x v="8"/>
          </reference>
          <reference field="25" count="4">
            <x v="1"/>
            <x v="2"/>
            <x v="3"/>
            <x v="4"/>
          </reference>
        </references>
      </pivotArea>
    </format>
    <format dxfId="94">
      <pivotArea dataOnly="0" labelOnly="1" fieldPosition="0">
        <references count="2">
          <reference field="6" count="1" selected="0">
            <x v="9"/>
          </reference>
          <reference field="25" count="4">
            <x v="1"/>
            <x v="2"/>
            <x v="3"/>
            <x v="4"/>
          </reference>
        </references>
      </pivotArea>
    </format>
    <format dxfId="93">
      <pivotArea dataOnly="0" labelOnly="1" fieldPosition="0">
        <references count="1">
          <reference field="15" count="0"/>
        </references>
      </pivotArea>
    </format>
    <format dxfId="92">
      <pivotArea dataOnly="0" labelOnly="1" grandCol="1" outline="0" fieldPosition="0"/>
    </format>
    <format dxfId="91">
      <pivotArea type="all" dataOnly="0" outline="0" fieldPosition="0"/>
    </format>
    <format dxfId="90">
      <pivotArea outline="0" collapsedLevelsAreSubtotals="1" fieldPosition="0"/>
    </format>
    <format dxfId="89">
      <pivotArea type="origin" dataOnly="0" labelOnly="1" outline="0" fieldPosition="0"/>
    </format>
    <format dxfId="88">
      <pivotArea field="15" type="button" dataOnly="0" labelOnly="1" outline="0" axis="axisCol" fieldPosition="0"/>
    </format>
    <format dxfId="87">
      <pivotArea type="topRight" dataOnly="0" labelOnly="1" outline="0" fieldPosition="0"/>
    </format>
    <format dxfId="86">
      <pivotArea field="6" type="button" dataOnly="0" labelOnly="1" outline="0" axis="axisRow" fieldPosition="0"/>
    </format>
    <format dxfId="85">
      <pivotArea dataOnly="0" labelOnly="1" fieldPosition="0">
        <references count="1">
          <reference field="6" count="0"/>
        </references>
      </pivotArea>
    </format>
    <format dxfId="84">
      <pivotArea dataOnly="0" labelOnly="1" grandRow="1" outline="0" fieldPosition="0"/>
    </format>
    <format dxfId="83">
      <pivotArea dataOnly="0" labelOnly="1" fieldPosition="0">
        <references count="2">
          <reference field="6" count="1" selected="0">
            <x v="0"/>
          </reference>
          <reference field="25" count="4">
            <x v="1"/>
            <x v="2"/>
            <x v="3"/>
            <x v="4"/>
          </reference>
        </references>
      </pivotArea>
    </format>
    <format dxfId="82">
      <pivotArea dataOnly="0" labelOnly="1" fieldPosition="0">
        <references count="2">
          <reference field="6" count="1" selected="0">
            <x v="1"/>
          </reference>
          <reference field="25" count="4">
            <x v="1"/>
            <x v="2"/>
            <x v="3"/>
            <x v="4"/>
          </reference>
        </references>
      </pivotArea>
    </format>
    <format dxfId="81">
      <pivotArea dataOnly="0" labelOnly="1" fieldPosition="0">
        <references count="2">
          <reference field="6" count="1" selected="0">
            <x v="2"/>
          </reference>
          <reference field="25" count="4">
            <x v="1"/>
            <x v="2"/>
            <x v="3"/>
            <x v="4"/>
          </reference>
        </references>
      </pivotArea>
    </format>
    <format dxfId="80">
      <pivotArea dataOnly="0" labelOnly="1" fieldPosition="0">
        <references count="2">
          <reference field="6" count="1" selected="0">
            <x v="3"/>
          </reference>
          <reference field="25" count="4">
            <x v="1"/>
            <x v="2"/>
            <x v="3"/>
            <x v="4"/>
          </reference>
        </references>
      </pivotArea>
    </format>
    <format dxfId="79">
      <pivotArea dataOnly="0" labelOnly="1" fieldPosition="0">
        <references count="2">
          <reference field="6" count="1" selected="0">
            <x v="4"/>
          </reference>
          <reference field="25" count="4">
            <x v="1"/>
            <x v="2"/>
            <x v="3"/>
            <x v="4"/>
          </reference>
        </references>
      </pivotArea>
    </format>
    <format dxfId="78">
      <pivotArea dataOnly="0" labelOnly="1" fieldPosition="0">
        <references count="2">
          <reference field="6" count="1" selected="0">
            <x v="5"/>
          </reference>
          <reference field="25" count="4">
            <x v="1"/>
            <x v="2"/>
            <x v="3"/>
            <x v="4"/>
          </reference>
        </references>
      </pivotArea>
    </format>
    <format dxfId="77">
      <pivotArea dataOnly="0" labelOnly="1" fieldPosition="0">
        <references count="2">
          <reference field="6" count="1" selected="0">
            <x v="6"/>
          </reference>
          <reference field="25" count="4">
            <x v="1"/>
            <x v="2"/>
            <x v="3"/>
            <x v="4"/>
          </reference>
        </references>
      </pivotArea>
    </format>
    <format dxfId="76">
      <pivotArea dataOnly="0" labelOnly="1" fieldPosition="0">
        <references count="2">
          <reference field="6" count="1" selected="0">
            <x v="7"/>
          </reference>
          <reference field="25" count="4">
            <x v="1"/>
            <x v="2"/>
            <x v="3"/>
            <x v="4"/>
          </reference>
        </references>
      </pivotArea>
    </format>
    <format dxfId="75">
      <pivotArea dataOnly="0" labelOnly="1" fieldPosition="0">
        <references count="2">
          <reference field="6" count="1" selected="0">
            <x v="8"/>
          </reference>
          <reference field="25" count="4">
            <x v="1"/>
            <x v="2"/>
            <x v="3"/>
            <x v="4"/>
          </reference>
        </references>
      </pivotArea>
    </format>
    <format dxfId="74">
      <pivotArea dataOnly="0" labelOnly="1" fieldPosition="0">
        <references count="2">
          <reference field="6" count="1" selected="0">
            <x v="9"/>
          </reference>
          <reference field="25" count="4">
            <x v="1"/>
            <x v="2"/>
            <x v="3"/>
            <x v="4"/>
          </reference>
        </references>
      </pivotArea>
    </format>
    <format dxfId="73">
      <pivotArea dataOnly="0" labelOnly="1" fieldPosition="0">
        <references count="1">
          <reference field="15" count="0"/>
        </references>
      </pivotArea>
    </format>
    <format dxfId="72">
      <pivotArea dataOnly="0" labelOnly="1" grandCol="1" outline="0" fieldPosition="0"/>
    </format>
    <format dxfId="71">
      <pivotArea type="all" dataOnly="0" outline="0" fieldPosition="0"/>
    </format>
    <format dxfId="70">
      <pivotArea outline="0" collapsedLevelsAreSubtotals="1" fieldPosition="0"/>
    </format>
    <format dxfId="69">
      <pivotArea type="origin" dataOnly="0" labelOnly="1" outline="0" fieldPosition="0"/>
    </format>
    <format dxfId="68">
      <pivotArea field="15" type="button" dataOnly="0" labelOnly="1" outline="0" axis="axisCol" fieldPosition="0"/>
    </format>
    <format dxfId="67">
      <pivotArea type="topRight" dataOnly="0" labelOnly="1" outline="0" fieldPosition="0"/>
    </format>
    <format dxfId="66">
      <pivotArea field="6" type="button" dataOnly="0" labelOnly="1" outline="0" axis="axisRow" fieldPosition="0"/>
    </format>
    <format dxfId="65">
      <pivotArea dataOnly="0" labelOnly="1" fieldPosition="0">
        <references count="1">
          <reference field="6" count="0"/>
        </references>
      </pivotArea>
    </format>
    <format dxfId="64">
      <pivotArea dataOnly="0" labelOnly="1" grandRow="1" outline="0" fieldPosition="0"/>
    </format>
    <format dxfId="63">
      <pivotArea dataOnly="0" labelOnly="1" fieldPosition="0">
        <references count="2">
          <reference field="6" count="1" selected="0">
            <x v="0"/>
          </reference>
          <reference field="25" count="4">
            <x v="1"/>
            <x v="2"/>
            <x v="3"/>
            <x v="4"/>
          </reference>
        </references>
      </pivotArea>
    </format>
    <format dxfId="62">
      <pivotArea dataOnly="0" labelOnly="1" fieldPosition="0">
        <references count="2">
          <reference field="6" count="1" selected="0">
            <x v="1"/>
          </reference>
          <reference field="25" count="4">
            <x v="1"/>
            <x v="2"/>
            <x v="3"/>
            <x v="4"/>
          </reference>
        </references>
      </pivotArea>
    </format>
    <format dxfId="61">
      <pivotArea dataOnly="0" labelOnly="1" fieldPosition="0">
        <references count="2">
          <reference field="6" count="1" selected="0">
            <x v="2"/>
          </reference>
          <reference field="25" count="4">
            <x v="1"/>
            <x v="2"/>
            <x v="3"/>
            <x v="4"/>
          </reference>
        </references>
      </pivotArea>
    </format>
    <format dxfId="60">
      <pivotArea dataOnly="0" labelOnly="1" fieldPosition="0">
        <references count="2">
          <reference field="6" count="1" selected="0">
            <x v="3"/>
          </reference>
          <reference field="25" count="4">
            <x v="1"/>
            <x v="2"/>
            <x v="3"/>
            <x v="4"/>
          </reference>
        </references>
      </pivotArea>
    </format>
    <format dxfId="59">
      <pivotArea dataOnly="0" labelOnly="1" fieldPosition="0">
        <references count="2">
          <reference field="6" count="1" selected="0">
            <x v="4"/>
          </reference>
          <reference field="25" count="4">
            <x v="1"/>
            <x v="2"/>
            <x v="3"/>
            <x v="4"/>
          </reference>
        </references>
      </pivotArea>
    </format>
    <format dxfId="58">
      <pivotArea dataOnly="0" labelOnly="1" fieldPosition="0">
        <references count="2">
          <reference field="6" count="1" selected="0">
            <x v="5"/>
          </reference>
          <reference field="25" count="4">
            <x v="1"/>
            <x v="2"/>
            <x v="3"/>
            <x v="4"/>
          </reference>
        </references>
      </pivotArea>
    </format>
    <format dxfId="57">
      <pivotArea dataOnly="0" labelOnly="1" fieldPosition="0">
        <references count="2">
          <reference field="6" count="1" selected="0">
            <x v="6"/>
          </reference>
          <reference field="25" count="4">
            <x v="1"/>
            <x v="2"/>
            <x v="3"/>
            <x v="4"/>
          </reference>
        </references>
      </pivotArea>
    </format>
    <format dxfId="56">
      <pivotArea dataOnly="0" labelOnly="1" fieldPosition="0">
        <references count="2">
          <reference field="6" count="1" selected="0">
            <x v="7"/>
          </reference>
          <reference field="25" count="4">
            <x v="1"/>
            <x v="2"/>
            <x v="3"/>
            <x v="4"/>
          </reference>
        </references>
      </pivotArea>
    </format>
    <format dxfId="55">
      <pivotArea dataOnly="0" labelOnly="1" fieldPosition="0">
        <references count="2">
          <reference field="6" count="1" selected="0">
            <x v="8"/>
          </reference>
          <reference field="25" count="4">
            <x v="1"/>
            <x v="2"/>
            <x v="3"/>
            <x v="4"/>
          </reference>
        </references>
      </pivotArea>
    </format>
    <format dxfId="54">
      <pivotArea dataOnly="0" labelOnly="1" fieldPosition="0">
        <references count="2">
          <reference field="6" count="1" selected="0">
            <x v="9"/>
          </reference>
          <reference field="25" count="4">
            <x v="1"/>
            <x v="2"/>
            <x v="3"/>
            <x v="4"/>
          </reference>
        </references>
      </pivotArea>
    </format>
    <format dxfId="53">
      <pivotArea dataOnly="0" labelOnly="1" fieldPosition="0">
        <references count="1">
          <reference field="15" count="0"/>
        </references>
      </pivotArea>
    </format>
    <format dxfId="52">
      <pivotArea dataOnly="0" labelOnly="1" grandCol="1" outline="0" fieldPosition="0"/>
    </format>
  </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4" xr16:uid="{5F315DFA-A87A-40EC-958A-70EDAD309D37}" autoFormatId="16" applyNumberFormats="0" applyBorderFormats="0" applyFontFormats="0" applyPatternFormats="0" applyAlignmentFormats="0" applyWidthHeightFormats="0">
  <queryTableRefresh nextId="6">
    <queryTableFields count="5">
      <queryTableField id="1" name="Row Labels" tableColumnId="1"/>
      <queryTableField id="2" name="Sum of unit_price" tableColumnId="2"/>
      <queryTableField id="3" name="Sum of qty" tableColumnId="3"/>
      <queryTableField id="4" name="Average of sales" tableColumnId="4"/>
      <queryTableField id="5" name="Sum of qty Status"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3" xr16:uid="{AFFAEA13-35C2-4F8A-BBF9-6A0C4E73C186}" autoFormatId="16" applyNumberFormats="0" applyBorderFormats="0" applyFontFormats="0" applyPatternFormats="0" applyAlignmentFormats="0" applyWidthHeightFormats="0">
  <queryTableRefresh nextId="20">
    <queryTableFields count="19">
      <queryTableField id="1" name="customer_id" tableColumnId="1"/>
      <queryTableField id="2" name="Customer Name" tableColumnId="2"/>
      <queryTableField id="3" name="gender" tableColumnId="3"/>
      <queryTableField id="4" name="age_group" tableColumnId="4"/>
      <queryTableField id="5" name="signup_date" tableColumnId="5"/>
      <queryTableField id="6" name="country" tableColumnId="6"/>
      <queryTableField id="7" name="product_id" tableColumnId="7"/>
      <queryTableField id="8" name="product_name" tableColumnId="8"/>
      <queryTableField id="9" name="category" tableColumnId="9"/>
      <queryTableField id="10" name="quantity" tableColumnId="10"/>
      <queryTableField id="11" name="unit_price" tableColumnId="11"/>
      <queryTableField id="12" name="order_id" tableColumnId="12"/>
      <queryTableField id="13" name="order_date" tableColumnId="13"/>
      <queryTableField id="14" name="order_status" tableColumnId="14"/>
      <queryTableField id="15" name="payment_method" tableColumnId="15"/>
      <queryTableField id="16" name="rating" tableColumnId="16"/>
      <queryTableField id="17" name="review_text" tableColumnId="17"/>
      <queryTableField id="18" name="review_id" tableColumnId="18"/>
      <queryTableField id="19" name="review_date" tableColumnId="1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2" xr16:uid="{823D3AEC-2BB8-46F0-B192-F036CB8BA766}" autoFormatId="16" applyNumberFormats="0" applyBorderFormats="0" applyFontFormats="0" applyPatternFormats="0" applyAlignmentFormats="0" applyWidthHeightFormats="0">
  <queryTableRefresh nextId="20">
    <queryTableFields count="19">
      <queryTableField id="1" name="customer_id" tableColumnId="1"/>
      <queryTableField id="2" name="Customer Name" tableColumnId="2"/>
      <queryTableField id="3" name="gender" tableColumnId="3"/>
      <queryTableField id="4" name="age_group" tableColumnId="4"/>
      <queryTableField id="5" name="signup_date" tableColumnId="5"/>
      <queryTableField id="6" name="country" tableColumnId="6"/>
      <queryTableField id="7" name="product_id" tableColumnId="7"/>
      <queryTableField id="8" name="product_name" tableColumnId="8"/>
      <queryTableField id="9" name="category" tableColumnId="9"/>
      <queryTableField id="10" name="quantity" tableColumnId="10"/>
      <queryTableField id="11" name="unit_price" tableColumnId="11"/>
      <queryTableField id="12" name="order_id" tableColumnId="12"/>
      <queryTableField id="13" name="order_date" tableColumnId="13"/>
      <queryTableField id="14" name="order_status" tableColumnId="14"/>
      <queryTableField id="15" name="payment_method" tableColumnId="15"/>
      <queryTableField id="16" name="rating" tableColumnId="16"/>
      <queryTableField id="17" name="review_text" tableColumnId="17"/>
      <queryTableField id="18" name="review_id" tableColumnId="18"/>
      <queryTableField id="19" name="review_date" tableColumnId="1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4A2CC544-5031-48D4-8004-E53139516456}" autoFormatId="16" applyNumberFormats="0" applyBorderFormats="0" applyFontFormats="0" applyPatternFormats="0" applyAlignmentFormats="0" applyWidthHeightFormats="0">
  <queryTableRefresh nextId="20">
    <queryTableFields count="19">
      <queryTableField id="1" name="customer_id" tableColumnId="1"/>
      <queryTableField id="2" name="Customer Name" tableColumnId="2"/>
      <queryTableField id="3" name="gender" tableColumnId="3"/>
      <queryTableField id="4" name="age_group" tableColumnId="4"/>
      <queryTableField id="5" name="signup_date" tableColumnId="5"/>
      <queryTableField id="6" name="country" tableColumnId="6"/>
      <queryTableField id="7" name="product_id" tableColumnId="7"/>
      <queryTableField id="8" name="product_name" tableColumnId="8"/>
      <queryTableField id="9" name="category" tableColumnId="9"/>
      <queryTableField id="10" name="quantity" tableColumnId="10"/>
      <queryTableField id="11" name="unit_price" tableColumnId="11"/>
      <queryTableField id="12" name="order_id" tableColumnId="12"/>
      <queryTableField id="13" name="order_date" tableColumnId="13"/>
      <queryTableField id="14" name="order_status" tableColumnId="14"/>
      <queryTableField id="15" name="payment_method" tableColumnId="15"/>
      <queryTableField id="16" name="rating" tableColumnId="16"/>
      <queryTableField id="17" name="review_text" tableColumnId="17"/>
      <queryTableField id="18" name="review_id" tableColumnId="18"/>
      <queryTableField id="19" name="review_date"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2" xr10:uid="{244C4CBA-F9E9-488D-8EE3-903E53E7AB7E}" sourceName="country">
  <pivotTables>
    <pivotTable tabId="6" name="PivotTable23"/>
    <pivotTable tabId="3" name="PivotTable17"/>
    <pivotTable tabId="5" name="PivotTable21"/>
    <pivotTable tabId="7" name="PivotTable24"/>
    <pivotTable tabId="3" name="PivotTable1"/>
    <pivotTable tabId="3" name="PivotTable2"/>
    <pivotTable tabId="3" name="PivotTable4"/>
    <pivotTable tabId="16" name="PivotTable1"/>
  </pivotTables>
  <data>
    <tabular pivotCacheId="396391390">
      <items count="10">
        <i x="9" s="1"/>
        <i x="4" s="1"/>
        <i x="0" s="1"/>
        <i x="1" s="1"/>
        <i x="3" s="1"/>
        <i x="2" s="1"/>
        <i x="8" s="1"/>
        <i x="6" s="1"/>
        <i x="5"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iew_text" xr10:uid="{D478165A-DC51-4CD1-ADB9-BCC1ECA58C4F}" sourceName="review_text">
  <pivotTables>
    <pivotTable tabId="6" name="PivotTable23"/>
    <pivotTable tabId="3" name="PivotTable17"/>
    <pivotTable tabId="5" name="PivotTable21"/>
    <pivotTable tabId="7" name="PivotTable24"/>
    <pivotTable tabId="3" name="PivotTable1"/>
    <pivotTable tabId="3" name="PivotTable2"/>
    <pivotTable tabId="3" name="PivotTable4"/>
    <pivotTable tabId="16" name="PivotTable1"/>
  </pivotTables>
  <data>
    <tabular pivotCacheId="396391390">
      <items count="5">
        <i x="1" s="1"/>
        <i x="3" s="1"/>
        <i x="0" s="1"/>
        <i x="4"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B627235A-1DD9-4174-8132-C813E0B7FD10}" sourceName="category">
  <pivotTables>
    <pivotTable tabId="7" name="PivotTable24"/>
    <pivotTable tabId="3" name="PivotTable17"/>
    <pivotTable tabId="6" name="PivotTable23"/>
    <pivotTable tabId="5" name="PivotTable21"/>
    <pivotTable tabId="3" name="PivotTable1"/>
    <pivotTable tabId="3" name="PivotTable2"/>
    <pivotTable tabId="3" name="PivotTable4"/>
    <pivotTable tabId="16" name="PivotTable1"/>
  </pivotTables>
  <data>
    <tabular pivotCacheId="396391390">
      <items count="6">
        <i x="1" s="1"/>
        <i x="5" s="1"/>
        <i x="0" s="1"/>
        <i x="3" s="1"/>
        <i x="4"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25AAB053-C1A5-4026-BD6A-35BD163CCE07}" sourceName="payment_method">
  <pivotTables>
    <pivotTable tabId="3" name="PivotTable4"/>
    <pivotTable tabId="3" name="PivotTable1"/>
    <pivotTable tabId="3" name="PivotTable17"/>
    <pivotTable tabId="3" name="PivotTable2"/>
    <pivotTable tabId="6" name="PivotTable23"/>
    <pivotTable tabId="5" name="PivotTable21"/>
    <pivotTable tabId="7" name="PivotTable24"/>
    <pivotTable tabId="16" name="PivotTable1"/>
  </pivotTables>
  <data>
    <tabular pivotCacheId="396391390">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D055B010-060C-4B4B-8AD4-D320F5B1C88E}" cache="Slicer_country2" caption="country" startItem="2" style="SlicerStyleDark6" rowHeight="220133"/>
  <slicer name="country 3" xr10:uid="{DEF62959-D466-4C2B-B5A2-0F28F5ED8A09}" cache="Slicer_country2" caption="country" startItem="2" style="SlicerStyleDark6" rowHeight="220133"/>
  <slicer name="country 4" xr10:uid="{EB1C1CE6-6741-4D01-BDFC-AEFDAD520384}" cache="Slicer_country2" caption="country" style="SlicerStyleDark6" rowHeight="220133"/>
  <slicer name="country 6" xr10:uid="{7FE66830-75AB-4AE4-B337-2CA18199B241}" cache="Slicer_country2" caption="country" startItem="2" style="SlicerStyleDark6" rowHeight="220133"/>
  <slicer name="review_text 1" xr10:uid="{A8FE42DA-2674-4F7D-A94A-E171CE364CFA}" cache="Slicer_review_text" caption="review_text" style="SlicerStyleDark6" rowHeight="220133"/>
  <slicer name="review_text 2" xr10:uid="{406887EA-17D4-4E07-BCCD-8C59620017FB}" cache="Slicer_review_text" caption="review_text" style="SlicerStyleDark6" rowHeight="209550"/>
  <slicer name="category 3" xr10:uid="{35D7BAC6-C1F6-48CD-B8FA-1F272150AB7E}" cache="Slicer_category2" caption="category" style="SlicerStyleDark6" rowHeight="220133"/>
  <slicer name="category 4" xr10:uid="{9A650C51-7E54-402F-ACD8-B0872F024E6E}" cache="Slicer_category2" caption="category" style="SlicerStyleDark6" rowHeight="220133"/>
  <slicer name="payment_method" xr10:uid="{7D10EF9F-4092-4604-AB1D-7B3A9731083F}" cache="Slicer_payment_method" caption="payment_method" style="SlicerStyleDark6" rowHeight="22013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B6847E36-A31F-47E7-8DAD-691A02E88F95}" cache="Slicer_country2" caption="country" style="SlicerStyleDark6" rowHeight="220133"/>
  <slicer name="category" xr10:uid="{BF64F380-1C86-4AF6-9EB9-AFD5BA51BBF4}" cache="Slicer_category2" caption="category" style="SlicerStyleDark6" rowHeight="22013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2" xr10:uid="{524CC4DC-1D47-40DC-951D-3BD7372767CB}" cache="Slicer_country2" caption="country" style="SlicerStyleDark6" rowHeight="220133"/>
  <slicer name="review_text" xr10:uid="{F7602534-4718-493C-9E35-E6760A6FD7BD}" cache="Slicer_review_text" caption="review_text" style="SlicerStyleDark6" rowHeight="220133"/>
  <slicer name="category 1" xr10:uid="{5FBBD1BA-AE2B-4F19-8E6A-58BA9CCADB7E}" cache="Slicer_category2" caption="category" style="SlicerStyleDark6" rowHeight="22013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A826B852-BBF9-4715-8B62-7B8B51EAFAE1}" cache="Slicer_category2" caption="category" style="SlicerStyleDark6" rowHeight="22013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5" xr10:uid="{7EB165EC-942D-4CB9-A9A8-E91E1E7E336C}" cache="Slicer_country2" caption="country" style="SlicerStyleDark6" rowHeight="220133"/>
  <slicer name="review_text 3" xr10:uid="{03BDD644-5C35-4441-BDF8-E35F0804E218}" cache="Slicer_review_text" caption="review_text" style="SlicerStyleDark6" rowHeight="209550"/>
  <slicer name="payment_method 1" xr10:uid="{80418C53-E84A-4711-B841-5E17E6E3AC3B}" cache="Slicer_payment_method" caption="payment_method" startItem="1" style="SlicerStyleDark6" rowHeight="220133"/>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4A4396-DEA2-481C-AC25-3E824B97BDC6}" name="Table1" displayName="Table1" ref="A1:T2502" totalsRowCount="1" headerRowDxfId="158" dataDxfId="157" totalsRowDxfId="156">
  <autoFilter ref="A1:T2501" xr:uid="{4A4A4396-DEA2-481C-AC25-3E824B97BDC6}"/>
  <tableColumns count="20">
    <tableColumn id="1" xr3:uid="{12B8EC64-F9E8-403A-811C-DC2722E7E905}" name="customer_id" dataDxfId="155" totalsRowDxfId="154"/>
    <tableColumn id="2" xr3:uid="{8DB10DE7-BA1E-4A73-8839-6210763E1A4C}" name="first_name" totalsRowFunction="count" dataDxfId="153" totalsRowDxfId="152"/>
    <tableColumn id="3" xr3:uid="{9A4A92EB-8FE3-407B-A147-B2C2FC660DB9}" name="last_name" totalsRowFunction="count" dataDxfId="151" totalsRowDxfId="150"/>
    <tableColumn id="4" xr3:uid="{20A1EAB6-036D-43B0-A610-854D4221FB94}" name="gender" totalsRowFunction="count" dataDxfId="149" totalsRowDxfId="148"/>
    <tableColumn id="5" xr3:uid="{352C2A5B-18D2-40F1-BE6A-D4772D84A7BE}" name="age_group" totalsRowFunction="count" dataDxfId="147" totalsRowDxfId="146"/>
    <tableColumn id="6" xr3:uid="{44405462-CBC9-47FF-B473-5D6E5C4D48A6}" name="signup_date" dataDxfId="145" totalsRowDxfId="144"/>
    <tableColumn id="7" xr3:uid="{74290AD4-B55C-4766-B650-36D9EA2E5A36}" name="country" dataDxfId="143" totalsRowDxfId="142"/>
    <tableColumn id="8" xr3:uid="{3F836FD1-C7DB-4E35-9D5F-4A306F3BBFEC}" name="product_id" totalsRowFunction="count" dataDxfId="141" totalsRowDxfId="140"/>
    <tableColumn id="9" xr3:uid="{7AB2687C-2EF1-40F2-BA0E-F29CC237A0DC}" name="product_name" totalsRowFunction="count" dataDxfId="139" totalsRowDxfId="138"/>
    <tableColumn id="10" xr3:uid="{DE3864B2-F749-4565-8A5C-AF8FB9B0B942}" name="category" totalsRowFunction="count" dataDxfId="137" totalsRowDxfId="136"/>
    <tableColumn id="11" xr3:uid="{76E59744-E421-4E93-9242-2FE7A322C123}" name="quantity" totalsRowFunction="min" dataDxfId="135" totalsRowDxfId="134"/>
    <tableColumn id="12" xr3:uid="{C984E986-8CDD-4CFB-AD4D-449F105D2F9D}" name="unit_price" totalsRowFunction="sum" dataDxfId="133" totalsRowDxfId="132"/>
    <tableColumn id="13" xr3:uid="{2F4D1207-32AE-4665-AAF7-C5C99FAD4382}" name="order_id" dataDxfId="131" totalsRowDxfId="130"/>
    <tableColumn id="14" xr3:uid="{C85DF1F4-C2F8-4BE1-A22E-85D6B69C2FE2}" name="order_date" dataDxfId="129" totalsRowDxfId="128"/>
    <tableColumn id="15" xr3:uid="{18CBD6F0-8EF3-450D-932F-881B835B287E}" name="order_status" dataDxfId="127" totalsRowDxfId="126"/>
    <tableColumn id="16" xr3:uid="{0A2BE191-18B3-4AF6-9AE6-DD0376D15650}" name="payment_method" dataDxfId="125" totalsRowDxfId="124"/>
    <tableColumn id="17" xr3:uid="{4763392D-4E56-4472-B883-40044FD81A04}" name="rating" totalsRowFunction="max" dataDxfId="123" totalsRowDxfId="122"/>
    <tableColumn id="18" xr3:uid="{59BB52C1-C7BA-4C70-A446-BF5F681DAD8D}" name="review_text" totalsRowFunction="count" dataDxfId="121" totalsRowDxfId="120"/>
    <tableColumn id="19" xr3:uid="{A783C513-3ABE-49B6-A63B-6E299E1D9C15}" name="review_id" totalsRowFunction="count" dataDxfId="119" totalsRowDxfId="118"/>
    <tableColumn id="20" xr3:uid="{6EF6A5E2-2004-4004-A606-D5BE82CC7546}" name="review_date" dataDxfId="117" totalsRowDxfId="11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CA00873-F199-4BF9-A56E-BEF821BAE132}" name="Table3" displayName="Table3" ref="H54:I64" totalsRowShown="0">
  <tableColumns count="2">
    <tableColumn id="1" xr3:uid="{C81B50CD-9D06-4048-A6E8-D93B3A1AEA8D}" name="COUNTRY" dataDxfId="112"/>
    <tableColumn id="2" xr3:uid="{2ACDB773-B364-4440-A732-D904FBD6C2C9}" name="very good">
      <calculatedColumnFormula>GETPIVOTDATA("rating",$A$38,"country",$H55,"review_text",$I$54)</calculatedColumnFormula>
    </tableColumn>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B10DCA5-F954-49F0-8592-54131F8BE2CB}" name="Power_Pivot" displayName="Power_Pivot" ref="A1:E17" tableType="queryTable" totalsRowShown="0">
  <autoFilter ref="A1:E17" xr:uid="{BB10DCA5-F954-49F0-8592-54131F8BE2CB}"/>
  <tableColumns count="5">
    <tableColumn id="1" xr3:uid="{3281D66C-B93B-4B41-9DAE-2306DBEE21A7}" uniqueName="1" name="Row Labels" queryTableFieldId="1" dataDxfId="0"/>
    <tableColumn id="2" xr3:uid="{B485D149-EE09-429E-97BA-DF1BD84C5232}" uniqueName="2" name="Sum of unit_price" queryTableFieldId="2"/>
    <tableColumn id="3" xr3:uid="{9C2E0968-EBDA-4482-B64E-BD77229AF072}" uniqueName="3" name="Sum of qty" queryTableFieldId="3"/>
    <tableColumn id="4" xr3:uid="{A3398DF5-64A7-4722-AD97-D10ECFBD0AF7}" uniqueName="4" name="Average of sales" queryTableFieldId="4"/>
    <tableColumn id="5" xr3:uid="{4BE4B594-FDFD-4F88-BC98-2FA828441256}" uniqueName="5" name="Sum of qty Status"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C23813-F98A-4638-B0B6-F3B5B0F418E8}" name="_2020_2023_" displayName="_2020_2023_" ref="A1:S31" tableType="queryTable" totalsRowShown="0">
  <autoFilter ref="A1:S31" xr:uid="{68C23813-F98A-4638-B0B6-F3B5B0F418E8}"/>
  <tableColumns count="19">
    <tableColumn id="1" xr3:uid="{8A19E342-659C-4F6E-B41D-2376ECAC172D}" uniqueName="1" name="customer_id" queryTableFieldId="1" dataDxfId="16"/>
    <tableColumn id="2" xr3:uid="{BDD1DC53-1735-4F8D-98C3-7B2441F7C7A3}" uniqueName="2" name="Customer Name" queryTableFieldId="2" dataDxfId="15"/>
    <tableColumn id="3" xr3:uid="{D653C7E5-85ED-4042-81A5-DCF18BF9B4B1}" uniqueName="3" name="gender" queryTableFieldId="3" dataDxfId="14"/>
    <tableColumn id="4" xr3:uid="{5E75C608-88F1-42A7-B8C1-4F36C8B57178}" uniqueName="4" name="age_group" queryTableFieldId="4" dataDxfId="13"/>
    <tableColumn id="5" xr3:uid="{CEFDE46F-E863-4E5B-AB75-103C7583D87A}" uniqueName="5" name="signup_date" queryTableFieldId="5" dataDxfId="12"/>
    <tableColumn id="6" xr3:uid="{3BA8A378-82CB-438F-8F0D-299E478CE4F7}" uniqueName="6" name="country" queryTableFieldId="6" dataDxfId="11"/>
    <tableColumn id="7" xr3:uid="{0D25C9FF-946F-4817-9DBA-557BA627D881}" uniqueName="7" name="product_id" queryTableFieldId="7" dataDxfId="10"/>
    <tableColumn id="8" xr3:uid="{B76B5DB5-0732-4323-A4D1-3BEF27B6B341}" uniqueName="8" name="product_name" queryTableFieldId="8" dataDxfId="9"/>
    <tableColumn id="9" xr3:uid="{8018573E-4C20-444C-A11C-6CB4E3378511}" uniqueName="9" name="category" queryTableFieldId="9" dataDxfId="8"/>
    <tableColumn id="10" xr3:uid="{335672DA-18C5-4166-9ACA-173268323123}" uniqueName="10" name="quantity" queryTableFieldId="10"/>
    <tableColumn id="11" xr3:uid="{48D4DAE2-EAEC-4BCE-89A2-63661A20FEA4}" uniqueName="11" name="unit_price" queryTableFieldId="11"/>
    <tableColumn id="12" xr3:uid="{A622B6C4-38DA-464B-9D55-C28E99D2740A}" uniqueName="12" name="order_id" queryTableFieldId="12" dataDxfId="7"/>
    <tableColumn id="13" xr3:uid="{B094F0A4-79F9-447D-9F6D-F5F6380C4242}" uniqueName="13" name="order_date" queryTableFieldId="13" dataDxfId="6"/>
    <tableColumn id="14" xr3:uid="{557D6876-E763-4EF6-8299-F3F4E64FC893}" uniqueName="14" name="order_status" queryTableFieldId="14" dataDxfId="5"/>
    <tableColumn id="15" xr3:uid="{F020B0AF-435D-4900-AE7D-D72221507318}" uniqueName="15" name="payment_method" queryTableFieldId="15" dataDxfId="4"/>
    <tableColumn id="16" xr3:uid="{D01D09A0-9DB2-495A-AC7D-08BF2A48572A}" uniqueName="16" name="rating" queryTableFieldId="16"/>
    <tableColumn id="17" xr3:uid="{6D09CAB4-A3D3-4D75-98A2-366EBB44F27E}" uniqueName="17" name="review_text" queryTableFieldId="17" dataDxfId="3"/>
    <tableColumn id="18" xr3:uid="{1AB63865-C807-4B25-8F25-05CFE71F01CD}" uniqueName="18" name="review_id" queryTableFieldId="18" dataDxfId="2"/>
    <tableColumn id="19" xr3:uid="{18605F4F-6F49-4AAC-9C61-FCEB99ACB95A}" uniqueName="19" name="review_date" queryTableFieldId="19"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466E3B-8272-4E51-B4E3-1891EF026759}" name="_2024_2025" displayName="_2024_2025" ref="A1:S16" tableType="queryTable" totalsRowShown="0">
  <autoFilter ref="A1:S16" xr:uid="{22466E3B-8272-4E51-B4E3-1891EF026759}"/>
  <tableColumns count="19">
    <tableColumn id="1" xr3:uid="{1FDD3278-A1B4-4FA5-8BF0-8160B1CC5573}" uniqueName="1" name="customer_id" queryTableFieldId="1" dataDxfId="32"/>
    <tableColumn id="2" xr3:uid="{8E068A0C-6F52-488B-BC09-D29644D26C69}" uniqueName="2" name="Customer Name" queryTableFieldId="2" dataDxfId="31"/>
    <tableColumn id="3" xr3:uid="{08038FE0-E2AC-46B6-9966-F1C641303BBF}" uniqueName="3" name="gender" queryTableFieldId="3" dataDxfId="30"/>
    <tableColumn id="4" xr3:uid="{971F9460-0D3B-4C46-A9AF-23A7EBA97086}" uniqueName="4" name="age_group" queryTableFieldId="4" dataDxfId="29"/>
    <tableColumn id="5" xr3:uid="{FA065765-13B0-413E-93F7-FA23337215CB}" uniqueName="5" name="signup_date" queryTableFieldId="5" dataDxfId="28"/>
    <tableColumn id="6" xr3:uid="{6085AD4F-E75F-4739-B027-DEE9667EF501}" uniqueName="6" name="country" queryTableFieldId="6" dataDxfId="27"/>
    <tableColumn id="7" xr3:uid="{EC4FDA85-4686-4342-8169-BA4223E09E72}" uniqueName="7" name="product_id" queryTableFieldId="7" dataDxfId="26"/>
    <tableColumn id="8" xr3:uid="{61A0D7F9-00DE-46F0-AF64-3CB0BAE5CC49}" uniqueName="8" name="product_name" queryTableFieldId="8" dataDxfId="25"/>
    <tableColumn id="9" xr3:uid="{8D0EBCD1-D3AE-4CCF-B09F-13ECBC168B2F}" uniqueName="9" name="category" queryTableFieldId="9" dataDxfId="24"/>
    <tableColumn id="10" xr3:uid="{DA81CE05-65E7-495A-8578-CBF3C8E3CDE5}" uniqueName="10" name="quantity" queryTableFieldId="10"/>
    <tableColumn id="11" xr3:uid="{6F79F923-4031-4664-9E72-24342B0554E7}" uniqueName="11" name="unit_price" queryTableFieldId="11"/>
    <tableColumn id="12" xr3:uid="{2B8E195D-6D49-48A6-B936-76925CC09145}" uniqueName="12" name="order_id" queryTableFieldId="12" dataDxfId="23"/>
    <tableColumn id="13" xr3:uid="{D24683A8-7174-4D5C-9D46-32EB55BF5E41}" uniqueName="13" name="order_date" queryTableFieldId="13" dataDxfId="22"/>
    <tableColumn id="14" xr3:uid="{481183C1-DC88-4CBE-92A8-91EC3842ABA2}" uniqueName="14" name="order_status" queryTableFieldId="14" dataDxfId="21"/>
    <tableColumn id="15" xr3:uid="{6C5DFE18-9993-48BD-BD34-7F44CCA5BFEE}" uniqueName="15" name="payment_method" queryTableFieldId="15" dataDxfId="20"/>
    <tableColumn id="16" xr3:uid="{1EED492A-36C1-4C71-A24B-854BECCDE92A}" uniqueName="16" name="rating" queryTableFieldId="16"/>
    <tableColumn id="17" xr3:uid="{1CECB237-7E9F-44F9-AB41-5218E43CA4C1}" uniqueName="17" name="review_text" queryTableFieldId="17" dataDxfId="19"/>
    <tableColumn id="18" xr3:uid="{CD13F65A-522B-420A-9F75-A5E3B444B53A}" uniqueName="18" name="review_id" queryTableFieldId="18" dataDxfId="18"/>
    <tableColumn id="19" xr3:uid="{18DFB577-BA2B-47C5-A054-D487B8995BEC}" uniqueName="19" name="review_date" queryTableFieldId="19" dataDxfId="1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47ED9E6-161C-4130-B519-BEDA39B81235}" name="_2020_2023" displayName="_2020_2023" ref="A1:S31" tableType="queryTable" totalsRowShown="0">
  <autoFilter ref="A1:S31" xr:uid="{247ED9E6-161C-4130-B519-BEDA39B81235}"/>
  <tableColumns count="19">
    <tableColumn id="1" xr3:uid="{6AA295DD-F7FD-48F3-A3D1-113E3AA1A348}" uniqueName="1" name="customer_id" queryTableFieldId="1" dataDxfId="48"/>
    <tableColumn id="2" xr3:uid="{41384B59-D3A2-4579-98E0-66581FDFB271}" uniqueName="2" name="Customer Name" queryTableFieldId="2" dataDxfId="47"/>
    <tableColumn id="3" xr3:uid="{B391C45F-061B-4A86-8907-A59D31C64FBD}" uniqueName="3" name="gender" queryTableFieldId="3" dataDxfId="46"/>
    <tableColumn id="4" xr3:uid="{3EE12A93-F9A4-4AC6-BAEB-8C3C891CEC39}" uniqueName="4" name="age_group" queryTableFieldId="4" dataDxfId="45"/>
    <tableColumn id="5" xr3:uid="{81E5CE20-1327-4D2F-943D-226EA945B565}" uniqueName="5" name="signup_date" queryTableFieldId="5" dataDxfId="44"/>
    <tableColumn id="6" xr3:uid="{688DCC40-986A-4FE9-8B7C-52F1FDCA0DEF}" uniqueName="6" name="country" queryTableFieldId="6" dataDxfId="43"/>
    <tableColumn id="7" xr3:uid="{60F01E4F-024E-4770-A8C3-66A41DCD173C}" uniqueName="7" name="product_id" queryTableFieldId="7" dataDxfId="42"/>
    <tableColumn id="8" xr3:uid="{8F011747-433F-4A05-87D6-D29AA3C3E165}" uniqueName="8" name="product_name" queryTableFieldId="8" dataDxfId="41"/>
    <tableColumn id="9" xr3:uid="{27AFB8C5-65AF-46EC-88F8-2C309F1DB0B7}" uniqueName="9" name="category" queryTableFieldId="9" dataDxfId="40"/>
    <tableColumn id="10" xr3:uid="{59B0C12A-BA36-489F-8816-BB42EE0DB1BB}" uniqueName="10" name="quantity" queryTableFieldId="10"/>
    <tableColumn id="11" xr3:uid="{B82C9860-A422-4BB7-BFE8-462DAA593757}" uniqueName="11" name="unit_price" queryTableFieldId="11"/>
    <tableColumn id="12" xr3:uid="{FECD5197-F34B-4AAB-9F0F-19D98F9549FF}" uniqueName="12" name="order_id" queryTableFieldId="12" dataDxfId="39"/>
    <tableColumn id="13" xr3:uid="{AC119A1C-3AD7-47B3-829C-AB826D578F2E}" uniqueName="13" name="order_date" queryTableFieldId="13" dataDxfId="38"/>
    <tableColumn id="14" xr3:uid="{C59A64CA-2B7B-4E38-873F-F9863B920020}" uniqueName="14" name="order_status" queryTableFieldId="14" dataDxfId="37"/>
    <tableColumn id="15" xr3:uid="{729A4E2F-D28F-4D41-BDCF-289743F35346}" uniqueName="15" name="payment_method" queryTableFieldId="15" dataDxfId="36"/>
    <tableColumn id="16" xr3:uid="{00C5496B-5898-4FD0-9B92-7B380B5B0E38}" uniqueName="16" name="rating" queryTableFieldId="16"/>
    <tableColumn id="17" xr3:uid="{8CD45BCA-4E88-4B8E-9225-3971F47E4ED7}" uniqueName="17" name="review_text" queryTableFieldId="17" dataDxfId="35"/>
    <tableColumn id="18" xr3:uid="{4B780E65-170E-4DE8-9046-CCC5A7716F9A}" uniqueName="18" name="review_id" queryTableFieldId="18" dataDxfId="34"/>
    <tableColumn id="19" xr3:uid="{351A37C6-B1AB-419D-A911-893E8B61A6C9}" uniqueName="19" name="review_date" queryTableFieldId="19" dataDxfId="3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9B3AB3-CE7F-44A6-AD36-892F97DCD821}" name="Table2" displayName="Table2" ref="B13:E15" totalsRowShown="0">
  <tableColumns count="4">
    <tableColumn id="1" xr3:uid="{A51665F4-1B2C-48BD-A15A-C30BEDF966A9}" name="CUSTOMER_ID"/>
    <tableColumn id="2" xr3:uid="{D34FE3C3-C4FE-4A0A-8B24-9FECBCF0851E}" name="FIRST_NAME">
      <calculatedColumnFormula>VLOOKUP(B14,$A$2:$T$11,2,FALSE)</calculatedColumnFormula>
    </tableColumn>
    <tableColumn id="3" xr3:uid="{FED0C1DF-6B20-409F-9B7A-00D19D322A81}" name="AGE_GROUP">
      <calculatedColumnFormula>VLOOKUP(B14,$A$2:$T$11,5,FALSE)</calculatedColumnFormula>
    </tableColumn>
    <tableColumn id="4" xr3:uid="{D620EB99-B399-4333-A6C2-17155AC0DCBB}" name="UNIT_PRICE">
      <calculatedColumnFormula>VLOOKUP(B14,$A$2:$T$11,12,)</calculatedColumnFormula>
    </tableColumn>
  </tableColumns>
  <tableStyleInfo name="TableStyleMedium14" showFirstColumn="0" showLastColumn="0" showRowStripes="1" showColumnStripes="0"/>
</table>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view_date" xr10:uid="{2691F162-63CA-4AC6-A5C4-9D8614A7F2CC}" sourceName="review_date">
  <pivotTables>
    <pivotTable tabId="7" name="PivotTable24"/>
  </pivotTables>
  <state minimalRefreshVersion="6" lastRefreshVersion="6" pivotCacheId="396391390" filterType="dateBetween">
    <selection startDate="2025-01-01T00:00:00" endDate="2025-12-31T00:00:00"/>
    <bounds startDate="2022-01-01T00:00:00" endDate="2026-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525D1BBF-4A80-4F00-8887-E3BB7010A2A3}" sourceName="order_date">
  <pivotTables>
    <pivotTable tabId="3" name="PivotTable4"/>
    <pivotTable tabId="16" name="PivotTable1"/>
  </pivotTables>
  <state minimalRefreshVersion="6" lastRefreshVersion="6" pivotCacheId="396391390" filterType="unknown">
    <bounds startDate="2022-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1" xr10:uid="{E9230ADE-60F0-47FA-A76D-7128755FB917}" cache="NativeTimeline_order_date" caption="order_date" level="1" selectionLevel="1" scrollPosition="2023-11-02T00:00:00" style="TimeSlicerStyleDark6"/>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view_date" xr10:uid="{8331F4C9-729A-4335-A355-E7403A9AD21C}" cache="NativeTimeline_review_date" caption="review_date" level="0" selectionLevel="0" scrollPosition="2022-01-01T00:00:00" style="TimeSlicerStyleLight3"/>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2" xr10:uid="{653F43F4-D726-41EE-A67D-495D93D20BD3}" cache="NativeTimeline_order_date" caption="order_date" level="0" selectionLevel="0" scrollPosition="2022-01-01T00:00:00" style="TimeSlicerStyleDark6"/>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microsoft.com/office/2011/relationships/timeline" Target="../timelines/timeline1.xml"/><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7.xml"/><Relationship Id="rId4" Type="http://schemas.microsoft.com/office/2011/relationships/timeline" Target="../timelines/timeline2.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microsoft.com/office/2011/relationships/timeline" Target="../timelines/timeline3.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6811F-75BC-486A-B8FF-29CF26263C10}">
  <sheetPr codeName="Sheet5"/>
  <dimension ref="A1:T2502"/>
  <sheetViews>
    <sheetView topLeftCell="A2473" zoomScale="70" zoomScaleNormal="70" workbookViewId="0">
      <selection activeCell="L2502" sqref="L2502"/>
    </sheetView>
  </sheetViews>
  <sheetFormatPr defaultRowHeight="13.8" x14ac:dyDescent="0.25"/>
  <cols>
    <col min="1" max="1" width="14.109375" style="26" bestFit="1" customWidth="1"/>
    <col min="2" max="2" width="12.88671875" style="26" bestFit="1" customWidth="1"/>
    <col min="3" max="3" width="12.44140625" style="26" bestFit="1" customWidth="1"/>
    <col min="4" max="4" width="11.21875" style="26" bestFit="1" customWidth="1"/>
    <col min="5" max="5" width="12.6640625" style="26" bestFit="1" customWidth="1"/>
    <col min="6" max="6" width="13.88671875" style="46" bestFit="1" customWidth="1"/>
    <col min="7" max="7" width="10.21875" style="26" bestFit="1" customWidth="1"/>
    <col min="8" max="8" width="15.33203125" style="26" bestFit="1" customWidth="1"/>
    <col min="9" max="9" width="19.21875" style="26" bestFit="1" customWidth="1"/>
    <col min="10" max="10" width="14.88671875" style="26" bestFit="1" customWidth="1"/>
    <col min="11" max="11" width="10.5546875" style="26" customWidth="1"/>
    <col min="12" max="12" width="14.77734375" style="26" bestFit="1" customWidth="1"/>
    <col min="13" max="13" width="13" style="26" bestFit="1" customWidth="1"/>
    <col min="14" max="14" width="12.77734375" style="46" bestFit="1" customWidth="1"/>
    <col min="15" max="15" width="14.109375" style="26" bestFit="1" customWidth="1"/>
    <col min="16" max="16" width="21.88671875" style="26" bestFit="1" customWidth="1"/>
    <col min="17" max="17" width="10.44140625" style="26" bestFit="1" customWidth="1"/>
    <col min="18" max="18" width="16" style="26" bestFit="1" customWidth="1"/>
    <col min="19" max="19" width="11.88671875" style="26" bestFit="1" customWidth="1"/>
    <col min="20" max="20" width="16.5546875" style="46" bestFit="1" customWidth="1"/>
    <col min="21" max="16384" width="8.88671875" style="26"/>
  </cols>
  <sheetData>
    <row r="1" spans="1:20" s="51" customFormat="1" ht="14.4" x14ac:dyDescent="0.3">
      <c r="A1" s="52" t="s">
        <v>0</v>
      </c>
      <c r="B1" s="52" t="s">
        <v>1</v>
      </c>
      <c r="C1" s="52" t="s">
        <v>2</v>
      </c>
      <c r="D1" s="52" t="s">
        <v>3</v>
      </c>
      <c r="E1" s="52" t="s">
        <v>4</v>
      </c>
      <c r="F1" s="53" t="s">
        <v>5</v>
      </c>
      <c r="G1" s="52" t="s">
        <v>6</v>
      </c>
      <c r="H1" s="52" t="s">
        <v>7</v>
      </c>
      <c r="I1" s="52" t="s">
        <v>8</v>
      </c>
      <c r="J1" s="52" t="s">
        <v>9</v>
      </c>
      <c r="K1" s="52" t="s">
        <v>10</v>
      </c>
      <c r="L1" s="52" t="s">
        <v>11</v>
      </c>
      <c r="M1" s="52" t="s">
        <v>12</v>
      </c>
      <c r="N1" s="53" t="s">
        <v>13</v>
      </c>
      <c r="O1" s="52" t="s">
        <v>14</v>
      </c>
      <c r="P1" s="52" t="s">
        <v>15</v>
      </c>
      <c r="Q1" s="52" t="s">
        <v>16</v>
      </c>
      <c r="R1" s="52" t="s">
        <v>17</v>
      </c>
      <c r="S1" s="52" t="s">
        <v>18</v>
      </c>
      <c r="T1" s="53" t="s">
        <v>19</v>
      </c>
    </row>
    <row r="2" spans="1:20" x14ac:dyDescent="0.25">
      <c r="A2" s="49" t="s">
        <v>20</v>
      </c>
      <c r="B2" s="49" t="s">
        <v>21</v>
      </c>
      <c r="C2" s="49" t="s">
        <v>22</v>
      </c>
      <c r="D2" s="49" t="s">
        <v>23</v>
      </c>
      <c r="E2" s="49" t="s">
        <v>24</v>
      </c>
      <c r="F2" s="50">
        <v>44741</v>
      </c>
      <c r="G2" s="49" t="s">
        <v>25</v>
      </c>
      <c r="H2" s="49" t="s">
        <v>26</v>
      </c>
      <c r="I2" s="49" t="s">
        <v>27</v>
      </c>
      <c r="J2" s="49" t="s">
        <v>28</v>
      </c>
      <c r="K2" s="49">
        <v>3</v>
      </c>
      <c r="L2" s="49">
        <v>229</v>
      </c>
      <c r="M2" s="49" t="s">
        <v>29</v>
      </c>
      <c r="N2" s="50">
        <v>45120</v>
      </c>
      <c r="O2" s="49" t="s">
        <v>30</v>
      </c>
      <c r="P2" s="49" t="s">
        <v>31</v>
      </c>
      <c r="Q2" s="49">
        <v>2</v>
      </c>
      <c r="R2" s="49" t="s">
        <v>32</v>
      </c>
      <c r="S2" s="49" t="s">
        <v>33</v>
      </c>
      <c r="T2" s="50">
        <v>45814</v>
      </c>
    </row>
    <row r="3" spans="1:20" x14ac:dyDescent="0.25">
      <c r="A3" s="49" t="s">
        <v>34</v>
      </c>
      <c r="B3" s="49" t="s">
        <v>35</v>
      </c>
      <c r="C3" s="49" t="s">
        <v>36</v>
      </c>
      <c r="D3" s="49" t="s">
        <v>37</v>
      </c>
      <c r="E3" s="49" t="s">
        <v>38</v>
      </c>
      <c r="F3" s="50">
        <v>45162</v>
      </c>
      <c r="G3" s="49" t="s">
        <v>39</v>
      </c>
      <c r="H3" s="49" t="s">
        <v>40</v>
      </c>
      <c r="I3" s="49" t="s">
        <v>41</v>
      </c>
      <c r="J3" s="49" t="s">
        <v>42</v>
      </c>
      <c r="K3" s="49">
        <v>4</v>
      </c>
      <c r="L3" s="49">
        <v>59</v>
      </c>
      <c r="M3" s="49" t="s">
        <v>43</v>
      </c>
      <c r="N3" s="50">
        <v>45516</v>
      </c>
      <c r="O3" s="49" t="s">
        <v>30</v>
      </c>
      <c r="P3" s="49" t="s">
        <v>44</v>
      </c>
      <c r="Q3" s="49">
        <v>2</v>
      </c>
      <c r="R3" s="49" t="s">
        <v>45</v>
      </c>
      <c r="S3" s="49" t="s">
        <v>46</v>
      </c>
      <c r="T3" s="50">
        <v>45143</v>
      </c>
    </row>
    <row r="4" spans="1:20" x14ac:dyDescent="0.25">
      <c r="A4" s="49" t="s">
        <v>47</v>
      </c>
      <c r="B4" s="49" t="s">
        <v>48</v>
      </c>
      <c r="C4" s="49" t="s">
        <v>49</v>
      </c>
      <c r="D4" s="49" t="s">
        <v>37</v>
      </c>
      <c r="E4" s="49" t="s">
        <v>50</v>
      </c>
      <c r="F4" s="50">
        <v>45125</v>
      </c>
      <c r="G4" s="49" t="s">
        <v>51</v>
      </c>
      <c r="H4" s="49" t="s">
        <v>52</v>
      </c>
      <c r="I4" s="49" t="s">
        <v>53</v>
      </c>
      <c r="J4" s="49" t="s">
        <v>54</v>
      </c>
      <c r="K4" s="49">
        <v>2</v>
      </c>
      <c r="L4" s="49">
        <v>59</v>
      </c>
      <c r="M4" s="49" t="s">
        <v>55</v>
      </c>
      <c r="N4" s="50">
        <v>45508</v>
      </c>
      <c r="O4" s="49" t="s">
        <v>56</v>
      </c>
      <c r="P4" s="49" t="s">
        <v>57</v>
      </c>
      <c r="Q4" s="49">
        <v>5</v>
      </c>
      <c r="R4" s="49" t="s">
        <v>32</v>
      </c>
      <c r="S4" s="49" t="s">
        <v>58</v>
      </c>
      <c r="T4" s="50">
        <v>44929</v>
      </c>
    </row>
    <row r="5" spans="1:20" x14ac:dyDescent="0.25">
      <c r="A5" s="49" t="s">
        <v>59</v>
      </c>
      <c r="B5" s="49" t="s">
        <v>60</v>
      </c>
      <c r="C5" s="49" t="s">
        <v>61</v>
      </c>
      <c r="D5" s="49" t="s">
        <v>37</v>
      </c>
      <c r="E5" s="49" t="s">
        <v>24</v>
      </c>
      <c r="F5" s="50">
        <v>45891</v>
      </c>
      <c r="G5" s="49" t="s">
        <v>62</v>
      </c>
      <c r="H5" s="49" t="s">
        <v>63</v>
      </c>
      <c r="I5" s="49" t="s">
        <v>64</v>
      </c>
      <c r="J5" s="49" t="s">
        <v>65</v>
      </c>
      <c r="K5" s="49">
        <v>4</v>
      </c>
      <c r="L5" s="49">
        <v>399</v>
      </c>
      <c r="M5" s="49" t="s">
        <v>66</v>
      </c>
      <c r="N5" s="50">
        <v>45800</v>
      </c>
      <c r="O5" s="49" t="s">
        <v>56</v>
      </c>
      <c r="P5" s="49" t="s">
        <v>57</v>
      </c>
      <c r="Q5" s="49">
        <v>2</v>
      </c>
      <c r="R5" s="49" t="s">
        <v>67</v>
      </c>
      <c r="S5" s="49" t="s">
        <v>68</v>
      </c>
      <c r="T5" s="50">
        <v>44999</v>
      </c>
    </row>
    <row r="6" spans="1:20" x14ac:dyDescent="0.25">
      <c r="A6" s="49" t="s">
        <v>69</v>
      </c>
      <c r="B6" s="49" t="s">
        <v>70</v>
      </c>
      <c r="C6" s="49" t="s">
        <v>71</v>
      </c>
      <c r="D6" s="49" t="s">
        <v>23</v>
      </c>
      <c r="E6" s="49" t="s">
        <v>24</v>
      </c>
      <c r="F6" s="50">
        <v>44278</v>
      </c>
      <c r="G6" s="49" t="s">
        <v>72</v>
      </c>
      <c r="H6" s="49" t="s">
        <v>73</v>
      </c>
      <c r="I6" s="49" t="s">
        <v>74</v>
      </c>
      <c r="J6" s="49" t="s">
        <v>42</v>
      </c>
      <c r="K6" s="49">
        <v>1</v>
      </c>
      <c r="L6" s="49">
        <v>110</v>
      </c>
      <c r="M6" s="49" t="s">
        <v>75</v>
      </c>
      <c r="N6" s="50">
        <v>45109</v>
      </c>
      <c r="O6" s="49" t="s">
        <v>76</v>
      </c>
      <c r="P6" s="49" t="s">
        <v>57</v>
      </c>
      <c r="Q6" s="49">
        <v>1</v>
      </c>
      <c r="R6" s="49" t="s">
        <v>67</v>
      </c>
      <c r="S6" s="49" t="s">
        <v>77</v>
      </c>
      <c r="T6" s="50">
        <v>45217</v>
      </c>
    </row>
    <row r="7" spans="1:20" x14ac:dyDescent="0.25">
      <c r="A7" s="49" t="s">
        <v>78</v>
      </c>
      <c r="B7" s="49" t="s">
        <v>79</v>
      </c>
      <c r="C7" s="49" t="s">
        <v>80</v>
      </c>
      <c r="D7" s="49" t="s">
        <v>81</v>
      </c>
      <c r="E7" s="49" t="s">
        <v>38</v>
      </c>
      <c r="F7" s="50">
        <v>45856</v>
      </c>
      <c r="G7" s="49" t="s">
        <v>25</v>
      </c>
      <c r="H7" s="49" t="s">
        <v>26</v>
      </c>
      <c r="I7" s="49" t="s">
        <v>27</v>
      </c>
      <c r="J7" s="49" t="s">
        <v>28</v>
      </c>
      <c r="K7" s="49">
        <v>5</v>
      </c>
      <c r="L7" s="49">
        <v>229</v>
      </c>
      <c r="M7" s="49" t="s">
        <v>82</v>
      </c>
      <c r="N7" s="50">
        <v>45029</v>
      </c>
      <c r="O7" s="49" t="s">
        <v>76</v>
      </c>
      <c r="P7" s="49" t="s">
        <v>44</v>
      </c>
      <c r="Q7" s="49">
        <v>3</v>
      </c>
      <c r="R7" s="49" t="s">
        <v>67</v>
      </c>
      <c r="S7" s="49" t="s">
        <v>83</v>
      </c>
      <c r="T7" s="50">
        <v>44971</v>
      </c>
    </row>
    <row r="8" spans="1:20" x14ac:dyDescent="0.25">
      <c r="A8" s="49" t="s">
        <v>84</v>
      </c>
      <c r="B8" s="49" t="s">
        <v>85</v>
      </c>
      <c r="C8" s="49" t="s">
        <v>86</v>
      </c>
      <c r="D8" s="49" t="s">
        <v>23</v>
      </c>
      <c r="E8" s="49" t="s">
        <v>50</v>
      </c>
      <c r="F8" s="50">
        <v>45260</v>
      </c>
      <c r="G8" s="49" t="s">
        <v>62</v>
      </c>
      <c r="H8" s="49" t="s">
        <v>87</v>
      </c>
      <c r="I8" s="49" t="s">
        <v>88</v>
      </c>
      <c r="J8" s="49" t="s">
        <v>65</v>
      </c>
      <c r="K8" s="49">
        <v>1</v>
      </c>
      <c r="L8" s="49">
        <v>99</v>
      </c>
      <c r="M8" s="49" t="s">
        <v>89</v>
      </c>
      <c r="N8" s="50">
        <v>45291</v>
      </c>
      <c r="O8" s="49" t="s">
        <v>76</v>
      </c>
      <c r="P8" s="49" t="s">
        <v>31</v>
      </c>
      <c r="Q8" s="49">
        <v>4</v>
      </c>
      <c r="R8" s="49" t="s">
        <v>67</v>
      </c>
      <c r="S8" s="49" t="s">
        <v>90</v>
      </c>
      <c r="T8" s="50">
        <v>45289</v>
      </c>
    </row>
    <row r="9" spans="1:20" x14ac:dyDescent="0.25">
      <c r="A9" s="49" t="s">
        <v>91</v>
      </c>
      <c r="B9" s="49" t="s">
        <v>92</v>
      </c>
      <c r="C9" s="49" t="s">
        <v>93</v>
      </c>
      <c r="D9" s="49" t="s">
        <v>23</v>
      </c>
      <c r="E9" s="49" t="s">
        <v>38</v>
      </c>
      <c r="F9" s="50">
        <v>45606</v>
      </c>
      <c r="G9" s="49" t="s">
        <v>94</v>
      </c>
      <c r="H9" s="49" t="s">
        <v>40</v>
      </c>
      <c r="I9" s="49" t="s">
        <v>41</v>
      </c>
      <c r="J9" s="49" t="s">
        <v>42</v>
      </c>
      <c r="K9" s="49">
        <v>2</v>
      </c>
      <c r="L9" s="49">
        <v>59</v>
      </c>
      <c r="M9" s="49" t="s">
        <v>95</v>
      </c>
      <c r="N9" s="50">
        <v>45320</v>
      </c>
      <c r="O9" s="49" t="s">
        <v>30</v>
      </c>
      <c r="P9" s="49" t="s">
        <v>31</v>
      </c>
      <c r="Q9" s="49">
        <v>1</v>
      </c>
      <c r="R9" s="49" t="s">
        <v>67</v>
      </c>
      <c r="S9" s="49" t="s">
        <v>96</v>
      </c>
      <c r="T9" s="50">
        <v>45810</v>
      </c>
    </row>
    <row r="10" spans="1:20" x14ac:dyDescent="0.25">
      <c r="A10" s="49" t="s">
        <v>97</v>
      </c>
      <c r="B10" s="49" t="s">
        <v>98</v>
      </c>
      <c r="C10" s="49" t="s">
        <v>99</v>
      </c>
      <c r="D10" s="49" t="s">
        <v>23</v>
      </c>
      <c r="E10" s="49" t="s">
        <v>38</v>
      </c>
      <c r="F10" s="50">
        <v>45229</v>
      </c>
      <c r="G10" s="49" t="s">
        <v>39</v>
      </c>
      <c r="H10" s="49" t="s">
        <v>100</v>
      </c>
      <c r="I10" s="49" t="s">
        <v>101</v>
      </c>
      <c r="J10" s="49" t="s">
        <v>28</v>
      </c>
      <c r="K10" s="49">
        <v>5</v>
      </c>
      <c r="L10" s="49">
        <v>199</v>
      </c>
      <c r="M10" s="49" t="s">
        <v>102</v>
      </c>
      <c r="N10" s="50">
        <v>44895</v>
      </c>
      <c r="O10" s="49" t="s">
        <v>103</v>
      </c>
      <c r="P10" s="49" t="s">
        <v>31</v>
      </c>
      <c r="Q10" s="49">
        <v>3</v>
      </c>
      <c r="R10" s="49" t="s">
        <v>104</v>
      </c>
      <c r="S10" s="49" t="s">
        <v>105</v>
      </c>
      <c r="T10" s="50">
        <v>45453</v>
      </c>
    </row>
    <row r="11" spans="1:20" x14ac:dyDescent="0.25">
      <c r="A11" s="49" t="s">
        <v>106</v>
      </c>
      <c r="B11" s="49" t="s">
        <v>107</v>
      </c>
      <c r="C11" s="49" t="s">
        <v>108</v>
      </c>
      <c r="D11" s="49" t="s">
        <v>81</v>
      </c>
      <c r="E11" s="49" t="s">
        <v>24</v>
      </c>
      <c r="F11" s="50">
        <v>45607</v>
      </c>
      <c r="G11" s="49" t="s">
        <v>72</v>
      </c>
      <c r="H11" s="49" t="s">
        <v>63</v>
      </c>
      <c r="I11" s="49" t="s">
        <v>64</v>
      </c>
      <c r="J11" s="49" t="s">
        <v>65</v>
      </c>
      <c r="K11" s="49">
        <v>4</v>
      </c>
      <c r="L11" s="49">
        <v>399</v>
      </c>
      <c r="M11" s="49" t="s">
        <v>109</v>
      </c>
      <c r="N11" s="50">
        <v>45793</v>
      </c>
      <c r="O11" s="49" t="s">
        <v>110</v>
      </c>
      <c r="P11" s="49" t="s">
        <v>44</v>
      </c>
      <c r="Q11" s="49">
        <v>5</v>
      </c>
      <c r="R11" s="49" t="s">
        <v>67</v>
      </c>
      <c r="S11" s="49" t="s">
        <v>111</v>
      </c>
      <c r="T11" s="50">
        <v>45629</v>
      </c>
    </row>
    <row r="12" spans="1:20" x14ac:dyDescent="0.25">
      <c r="A12" s="49" t="s">
        <v>112</v>
      </c>
      <c r="B12" s="49" t="s">
        <v>113</v>
      </c>
      <c r="C12" s="49" t="s">
        <v>114</v>
      </c>
      <c r="D12" s="49" t="s">
        <v>37</v>
      </c>
      <c r="E12" s="49" t="s">
        <v>24</v>
      </c>
      <c r="F12" s="50">
        <v>45477</v>
      </c>
      <c r="G12" s="49" t="s">
        <v>51</v>
      </c>
      <c r="H12" s="49" t="s">
        <v>63</v>
      </c>
      <c r="I12" s="49" t="s">
        <v>64</v>
      </c>
      <c r="J12" s="49" t="s">
        <v>65</v>
      </c>
      <c r="K12" s="49">
        <v>4</v>
      </c>
      <c r="L12" s="49">
        <v>399</v>
      </c>
      <c r="M12" s="49" t="s">
        <v>115</v>
      </c>
      <c r="N12" s="50">
        <v>45406</v>
      </c>
      <c r="O12" s="49" t="s">
        <v>76</v>
      </c>
      <c r="P12" s="49" t="s">
        <v>31</v>
      </c>
      <c r="Q12" s="49">
        <v>2</v>
      </c>
      <c r="R12" s="49" t="s">
        <v>67</v>
      </c>
      <c r="S12" s="49" t="s">
        <v>116</v>
      </c>
      <c r="T12" s="50">
        <v>45856</v>
      </c>
    </row>
    <row r="13" spans="1:20" x14ac:dyDescent="0.25">
      <c r="A13" s="49" t="s">
        <v>117</v>
      </c>
      <c r="B13" s="49" t="s">
        <v>118</v>
      </c>
      <c r="C13" s="49" t="s">
        <v>119</v>
      </c>
      <c r="D13" s="49" t="s">
        <v>37</v>
      </c>
      <c r="E13" s="49" t="s">
        <v>50</v>
      </c>
      <c r="F13" s="50">
        <v>44342</v>
      </c>
      <c r="G13" s="49" t="s">
        <v>120</v>
      </c>
      <c r="H13" s="49" t="s">
        <v>121</v>
      </c>
      <c r="I13" s="49" t="s">
        <v>122</v>
      </c>
      <c r="J13" s="49" t="s">
        <v>123</v>
      </c>
      <c r="K13" s="49">
        <v>2</v>
      </c>
      <c r="L13" s="49">
        <v>149</v>
      </c>
      <c r="M13" s="49" t="s">
        <v>124</v>
      </c>
      <c r="N13" s="50">
        <v>45672</v>
      </c>
      <c r="O13" s="49" t="s">
        <v>76</v>
      </c>
      <c r="P13" s="49" t="s">
        <v>31</v>
      </c>
      <c r="Q13" s="49">
        <v>4</v>
      </c>
      <c r="R13" s="49" t="s">
        <v>32</v>
      </c>
      <c r="S13" s="49" t="s">
        <v>125</v>
      </c>
      <c r="T13" s="50">
        <v>45773</v>
      </c>
    </row>
    <row r="14" spans="1:20" x14ac:dyDescent="0.25">
      <c r="A14" s="49" t="s">
        <v>126</v>
      </c>
      <c r="B14" s="49" t="s">
        <v>127</v>
      </c>
      <c r="C14" s="49" t="s">
        <v>128</v>
      </c>
      <c r="D14" s="49" t="s">
        <v>37</v>
      </c>
      <c r="E14" s="49" t="s">
        <v>38</v>
      </c>
      <c r="F14" s="50">
        <v>45118</v>
      </c>
      <c r="G14" s="49" t="s">
        <v>94</v>
      </c>
      <c r="H14" s="49" t="s">
        <v>129</v>
      </c>
      <c r="I14" s="49" t="s">
        <v>130</v>
      </c>
      <c r="J14" s="49" t="s">
        <v>131</v>
      </c>
      <c r="K14" s="49">
        <v>1</v>
      </c>
      <c r="L14" s="49">
        <v>129</v>
      </c>
      <c r="M14" s="49" t="s">
        <v>132</v>
      </c>
      <c r="N14" s="50">
        <v>45427</v>
      </c>
      <c r="O14" s="49" t="s">
        <v>103</v>
      </c>
      <c r="P14" s="49" t="s">
        <v>31</v>
      </c>
      <c r="Q14" s="49">
        <v>1</v>
      </c>
      <c r="R14" s="49" t="s">
        <v>133</v>
      </c>
      <c r="S14" s="49" t="s">
        <v>134</v>
      </c>
      <c r="T14" s="50">
        <v>45654</v>
      </c>
    </row>
    <row r="15" spans="1:20" x14ac:dyDescent="0.25">
      <c r="A15" s="49" t="s">
        <v>135</v>
      </c>
      <c r="B15" s="49" t="s">
        <v>136</v>
      </c>
      <c r="C15" s="49" t="s">
        <v>137</v>
      </c>
      <c r="D15" s="49" t="s">
        <v>23</v>
      </c>
      <c r="E15" s="49" t="s">
        <v>38</v>
      </c>
      <c r="F15" s="50">
        <v>45634</v>
      </c>
      <c r="G15" s="49" t="s">
        <v>39</v>
      </c>
      <c r="H15" s="49" t="s">
        <v>138</v>
      </c>
      <c r="I15" s="49" t="s">
        <v>139</v>
      </c>
      <c r="J15" s="49" t="s">
        <v>28</v>
      </c>
      <c r="K15" s="49">
        <v>2</v>
      </c>
      <c r="L15" s="49">
        <v>999</v>
      </c>
      <c r="M15" s="49" t="s">
        <v>140</v>
      </c>
      <c r="N15" s="50">
        <v>45252</v>
      </c>
      <c r="O15" s="49" t="s">
        <v>56</v>
      </c>
      <c r="P15" s="49" t="s">
        <v>31</v>
      </c>
      <c r="Q15" s="49">
        <v>1</v>
      </c>
      <c r="R15" s="49" t="s">
        <v>67</v>
      </c>
      <c r="S15" s="49" t="s">
        <v>141</v>
      </c>
      <c r="T15" s="50">
        <v>45286</v>
      </c>
    </row>
    <row r="16" spans="1:20" x14ac:dyDescent="0.25">
      <c r="A16" s="49" t="s">
        <v>142</v>
      </c>
      <c r="B16" s="49" t="s">
        <v>143</v>
      </c>
      <c r="C16" s="49" t="s">
        <v>144</v>
      </c>
      <c r="D16" s="49" t="s">
        <v>23</v>
      </c>
      <c r="E16" s="49" t="s">
        <v>50</v>
      </c>
      <c r="F16" s="50">
        <v>45853</v>
      </c>
      <c r="G16" s="49" t="s">
        <v>39</v>
      </c>
      <c r="H16" s="49" t="s">
        <v>145</v>
      </c>
      <c r="I16" s="49" t="s">
        <v>146</v>
      </c>
      <c r="J16" s="49" t="s">
        <v>54</v>
      </c>
      <c r="K16" s="49">
        <v>4</v>
      </c>
      <c r="L16" s="49">
        <v>199</v>
      </c>
      <c r="M16" s="49" t="s">
        <v>147</v>
      </c>
      <c r="N16" s="50">
        <v>45442</v>
      </c>
      <c r="O16" s="49" t="s">
        <v>110</v>
      </c>
      <c r="P16" s="49" t="s">
        <v>31</v>
      </c>
      <c r="Q16" s="49">
        <v>3</v>
      </c>
      <c r="R16" s="49" t="s">
        <v>133</v>
      </c>
      <c r="S16" s="49" t="s">
        <v>148</v>
      </c>
      <c r="T16" s="50">
        <v>45546</v>
      </c>
    </row>
    <row r="17" spans="1:20" x14ac:dyDescent="0.25">
      <c r="A17" s="49" t="s">
        <v>149</v>
      </c>
      <c r="B17" s="49" t="s">
        <v>150</v>
      </c>
      <c r="C17" s="49" t="s">
        <v>151</v>
      </c>
      <c r="D17" s="49" t="s">
        <v>81</v>
      </c>
      <c r="E17" s="49" t="s">
        <v>50</v>
      </c>
      <c r="F17" s="50">
        <v>44997</v>
      </c>
      <c r="G17" s="49" t="s">
        <v>152</v>
      </c>
      <c r="H17" s="49" t="s">
        <v>73</v>
      </c>
      <c r="I17" s="49" t="s">
        <v>74</v>
      </c>
      <c r="J17" s="49" t="s">
        <v>42</v>
      </c>
      <c r="K17" s="49">
        <v>1</v>
      </c>
      <c r="L17" s="49">
        <v>110</v>
      </c>
      <c r="M17" s="49" t="s">
        <v>153</v>
      </c>
      <c r="N17" s="50">
        <v>45015</v>
      </c>
      <c r="O17" s="49" t="s">
        <v>103</v>
      </c>
      <c r="P17" s="49" t="s">
        <v>31</v>
      </c>
      <c r="Q17" s="49">
        <v>3</v>
      </c>
      <c r="R17" s="49" t="s">
        <v>104</v>
      </c>
      <c r="S17" s="49" t="s">
        <v>154</v>
      </c>
      <c r="T17" s="50">
        <v>45685</v>
      </c>
    </row>
    <row r="18" spans="1:20" x14ac:dyDescent="0.25">
      <c r="A18" s="49" t="s">
        <v>155</v>
      </c>
      <c r="B18" s="49" t="s">
        <v>156</v>
      </c>
      <c r="C18" s="49" t="s">
        <v>157</v>
      </c>
      <c r="D18" s="49" t="s">
        <v>23</v>
      </c>
      <c r="E18" s="49" t="s">
        <v>50</v>
      </c>
      <c r="F18" s="50">
        <v>45234</v>
      </c>
      <c r="G18" s="49" t="s">
        <v>120</v>
      </c>
      <c r="H18" s="49" t="s">
        <v>129</v>
      </c>
      <c r="I18" s="49" t="s">
        <v>130</v>
      </c>
      <c r="J18" s="49" t="s">
        <v>131</v>
      </c>
      <c r="K18" s="49">
        <v>5</v>
      </c>
      <c r="L18" s="49">
        <v>129</v>
      </c>
      <c r="M18" s="49" t="s">
        <v>158</v>
      </c>
      <c r="N18" s="50">
        <v>45799</v>
      </c>
      <c r="O18" s="49" t="s">
        <v>110</v>
      </c>
      <c r="P18" s="49" t="s">
        <v>31</v>
      </c>
      <c r="Q18" s="49">
        <v>1</v>
      </c>
      <c r="R18" s="49" t="s">
        <v>32</v>
      </c>
      <c r="S18" s="49" t="s">
        <v>159</v>
      </c>
      <c r="T18" s="50">
        <v>45616</v>
      </c>
    </row>
    <row r="19" spans="1:20" x14ac:dyDescent="0.25">
      <c r="A19" s="49" t="s">
        <v>160</v>
      </c>
      <c r="B19" s="49" t="s">
        <v>161</v>
      </c>
      <c r="C19" s="49" t="s">
        <v>162</v>
      </c>
      <c r="D19" s="49" t="s">
        <v>81</v>
      </c>
      <c r="E19" s="49" t="s">
        <v>38</v>
      </c>
      <c r="F19" s="50">
        <v>44875</v>
      </c>
      <c r="G19" s="49" t="s">
        <v>39</v>
      </c>
      <c r="H19" s="49" t="s">
        <v>121</v>
      </c>
      <c r="I19" s="49" t="s">
        <v>122</v>
      </c>
      <c r="J19" s="49" t="s">
        <v>123</v>
      </c>
      <c r="K19" s="49">
        <v>2</v>
      </c>
      <c r="L19" s="49">
        <v>149</v>
      </c>
      <c r="M19" s="49" t="s">
        <v>163</v>
      </c>
      <c r="N19" s="50">
        <v>44924</v>
      </c>
      <c r="O19" s="49" t="s">
        <v>56</v>
      </c>
      <c r="P19" s="49" t="s">
        <v>44</v>
      </c>
      <c r="Q19" s="49">
        <v>2</v>
      </c>
      <c r="R19" s="49" t="s">
        <v>32</v>
      </c>
      <c r="S19" s="49" t="s">
        <v>164</v>
      </c>
      <c r="T19" s="50">
        <v>45224</v>
      </c>
    </row>
    <row r="20" spans="1:20" x14ac:dyDescent="0.25">
      <c r="A20" s="49" t="s">
        <v>165</v>
      </c>
      <c r="B20" s="49" t="s">
        <v>166</v>
      </c>
      <c r="C20" s="49" t="s">
        <v>167</v>
      </c>
      <c r="D20" s="49" t="s">
        <v>81</v>
      </c>
      <c r="E20" s="49" t="s">
        <v>50</v>
      </c>
      <c r="F20" s="50">
        <v>44756</v>
      </c>
      <c r="G20" s="49" t="s">
        <v>62</v>
      </c>
      <c r="H20" s="49" t="s">
        <v>168</v>
      </c>
      <c r="I20" s="49" t="s">
        <v>169</v>
      </c>
      <c r="J20" s="49" t="s">
        <v>131</v>
      </c>
      <c r="K20" s="49">
        <v>1</v>
      </c>
      <c r="L20" s="49">
        <v>80</v>
      </c>
      <c r="M20" s="49" t="s">
        <v>170</v>
      </c>
      <c r="N20" s="50">
        <v>44804</v>
      </c>
      <c r="O20" s="49" t="s">
        <v>56</v>
      </c>
      <c r="P20" s="49" t="s">
        <v>57</v>
      </c>
      <c r="Q20" s="49">
        <v>1</v>
      </c>
      <c r="R20" s="49" t="s">
        <v>133</v>
      </c>
      <c r="S20" s="49" t="s">
        <v>171</v>
      </c>
      <c r="T20" s="50">
        <v>44813</v>
      </c>
    </row>
    <row r="21" spans="1:20" x14ac:dyDescent="0.25">
      <c r="A21" s="49" t="s">
        <v>172</v>
      </c>
      <c r="B21" s="49" t="s">
        <v>173</v>
      </c>
      <c r="C21" s="49" t="s">
        <v>174</v>
      </c>
      <c r="D21" s="49" t="s">
        <v>23</v>
      </c>
      <c r="E21" s="49" t="s">
        <v>38</v>
      </c>
      <c r="F21" s="50">
        <v>44563</v>
      </c>
      <c r="G21" s="49" t="s">
        <v>25</v>
      </c>
      <c r="H21" s="49" t="s">
        <v>26</v>
      </c>
      <c r="I21" s="49" t="s">
        <v>27</v>
      </c>
      <c r="J21" s="49" t="s">
        <v>28</v>
      </c>
      <c r="K21" s="49">
        <v>3</v>
      </c>
      <c r="L21" s="49">
        <v>229</v>
      </c>
      <c r="M21" s="49" t="s">
        <v>175</v>
      </c>
      <c r="N21" s="50">
        <v>45586</v>
      </c>
      <c r="O21" s="49" t="s">
        <v>110</v>
      </c>
      <c r="P21" s="49" t="s">
        <v>57</v>
      </c>
      <c r="Q21" s="49">
        <v>4</v>
      </c>
      <c r="R21" s="49" t="s">
        <v>104</v>
      </c>
      <c r="S21" s="49" t="s">
        <v>176</v>
      </c>
      <c r="T21" s="50">
        <v>45570</v>
      </c>
    </row>
    <row r="22" spans="1:20" x14ac:dyDescent="0.25">
      <c r="A22" s="49" t="s">
        <v>177</v>
      </c>
      <c r="B22" s="49" t="s">
        <v>178</v>
      </c>
      <c r="C22" s="49" t="s">
        <v>179</v>
      </c>
      <c r="D22" s="49" t="s">
        <v>37</v>
      </c>
      <c r="E22" s="49" t="s">
        <v>24</v>
      </c>
      <c r="F22" s="50">
        <v>44251</v>
      </c>
      <c r="G22" s="49" t="s">
        <v>180</v>
      </c>
      <c r="H22" s="49" t="s">
        <v>145</v>
      </c>
      <c r="I22" s="49" t="s">
        <v>146</v>
      </c>
      <c r="J22" s="49" t="s">
        <v>54</v>
      </c>
      <c r="K22" s="49">
        <v>4</v>
      </c>
      <c r="L22" s="49">
        <v>199</v>
      </c>
      <c r="M22" s="49" t="s">
        <v>181</v>
      </c>
      <c r="N22" s="50">
        <v>45445</v>
      </c>
      <c r="O22" s="49" t="s">
        <v>30</v>
      </c>
      <c r="P22" s="49" t="s">
        <v>57</v>
      </c>
      <c r="Q22" s="49">
        <v>4</v>
      </c>
      <c r="R22" s="49" t="s">
        <v>104</v>
      </c>
      <c r="S22" s="49" t="s">
        <v>182</v>
      </c>
      <c r="T22" s="50">
        <v>45500</v>
      </c>
    </row>
    <row r="23" spans="1:20" x14ac:dyDescent="0.25">
      <c r="A23" s="49" t="s">
        <v>183</v>
      </c>
      <c r="B23" s="49" t="s">
        <v>184</v>
      </c>
      <c r="C23" s="49" t="s">
        <v>185</v>
      </c>
      <c r="D23" s="49" t="s">
        <v>23</v>
      </c>
      <c r="E23" s="49" t="s">
        <v>38</v>
      </c>
      <c r="F23" s="50">
        <v>45320</v>
      </c>
      <c r="G23" s="49" t="s">
        <v>186</v>
      </c>
      <c r="H23" s="49" t="s">
        <v>145</v>
      </c>
      <c r="I23" s="49" t="s">
        <v>146</v>
      </c>
      <c r="J23" s="49" t="s">
        <v>54</v>
      </c>
      <c r="K23" s="49">
        <v>5</v>
      </c>
      <c r="L23" s="49">
        <v>199</v>
      </c>
      <c r="M23" s="49" t="s">
        <v>187</v>
      </c>
      <c r="N23" s="50">
        <v>45858</v>
      </c>
      <c r="O23" s="49" t="s">
        <v>76</v>
      </c>
      <c r="P23" s="49" t="s">
        <v>44</v>
      </c>
      <c r="Q23" s="49">
        <v>1</v>
      </c>
      <c r="R23" s="49" t="s">
        <v>104</v>
      </c>
      <c r="S23" s="49" t="s">
        <v>188</v>
      </c>
      <c r="T23" s="50">
        <v>45038</v>
      </c>
    </row>
    <row r="24" spans="1:20" x14ac:dyDescent="0.25">
      <c r="A24" s="49" t="s">
        <v>189</v>
      </c>
      <c r="B24" s="49" t="s">
        <v>190</v>
      </c>
      <c r="C24" s="49" t="s">
        <v>71</v>
      </c>
      <c r="D24" s="49" t="s">
        <v>37</v>
      </c>
      <c r="E24" s="49" t="s">
        <v>50</v>
      </c>
      <c r="F24" s="50">
        <v>45422</v>
      </c>
      <c r="G24" s="49" t="s">
        <v>25</v>
      </c>
      <c r="H24" s="49" t="s">
        <v>191</v>
      </c>
      <c r="I24" s="49" t="s">
        <v>192</v>
      </c>
      <c r="J24" s="49" t="s">
        <v>42</v>
      </c>
      <c r="K24" s="49">
        <v>4</v>
      </c>
      <c r="L24" s="49">
        <v>120</v>
      </c>
      <c r="M24" s="49" t="s">
        <v>193</v>
      </c>
      <c r="N24" s="50">
        <v>44901</v>
      </c>
      <c r="O24" s="49" t="s">
        <v>56</v>
      </c>
      <c r="P24" s="49" t="s">
        <v>44</v>
      </c>
      <c r="Q24" s="49">
        <v>1</v>
      </c>
      <c r="R24" s="49" t="s">
        <v>45</v>
      </c>
      <c r="S24" s="49" t="s">
        <v>194</v>
      </c>
      <c r="T24" s="50">
        <v>45329</v>
      </c>
    </row>
    <row r="25" spans="1:20" x14ac:dyDescent="0.25">
      <c r="A25" s="49" t="s">
        <v>195</v>
      </c>
      <c r="B25" s="49" t="s">
        <v>196</v>
      </c>
      <c r="C25" s="49" t="s">
        <v>197</v>
      </c>
      <c r="D25" s="49" t="s">
        <v>81</v>
      </c>
      <c r="E25" s="49" t="s">
        <v>50</v>
      </c>
      <c r="F25" s="50">
        <v>44279</v>
      </c>
      <c r="G25" s="49" t="s">
        <v>62</v>
      </c>
      <c r="H25" s="49" t="s">
        <v>129</v>
      </c>
      <c r="I25" s="49" t="s">
        <v>130</v>
      </c>
      <c r="J25" s="49" t="s">
        <v>131</v>
      </c>
      <c r="K25" s="49">
        <v>2</v>
      </c>
      <c r="L25" s="49">
        <v>129</v>
      </c>
      <c r="M25" s="49" t="s">
        <v>198</v>
      </c>
      <c r="N25" s="50">
        <v>44974</v>
      </c>
      <c r="O25" s="49" t="s">
        <v>30</v>
      </c>
      <c r="P25" s="49" t="s">
        <v>57</v>
      </c>
      <c r="Q25" s="49">
        <v>1</v>
      </c>
      <c r="R25" s="49" t="s">
        <v>32</v>
      </c>
      <c r="S25" s="49" t="s">
        <v>199</v>
      </c>
      <c r="T25" s="50">
        <v>45602</v>
      </c>
    </row>
    <row r="26" spans="1:20" x14ac:dyDescent="0.25">
      <c r="A26" s="49" t="s">
        <v>200</v>
      </c>
      <c r="B26" s="49" t="s">
        <v>201</v>
      </c>
      <c r="C26" s="49" t="s">
        <v>202</v>
      </c>
      <c r="D26" s="49" t="s">
        <v>23</v>
      </c>
      <c r="E26" s="49" t="s">
        <v>50</v>
      </c>
      <c r="F26" s="50">
        <v>44650</v>
      </c>
      <c r="G26" s="49" t="s">
        <v>72</v>
      </c>
      <c r="H26" s="49" t="s">
        <v>138</v>
      </c>
      <c r="I26" s="49" t="s">
        <v>139</v>
      </c>
      <c r="J26" s="49" t="s">
        <v>28</v>
      </c>
      <c r="K26" s="49">
        <v>2</v>
      </c>
      <c r="L26" s="49">
        <v>999</v>
      </c>
      <c r="M26" s="49" t="s">
        <v>203</v>
      </c>
      <c r="N26" s="50">
        <v>45546</v>
      </c>
      <c r="O26" s="49" t="s">
        <v>30</v>
      </c>
      <c r="P26" s="49" t="s">
        <v>57</v>
      </c>
      <c r="Q26" s="49">
        <v>5</v>
      </c>
      <c r="R26" s="49" t="s">
        <v>133</v>
      </c>
      <c r="S26" s="49" t="s">
        <v>204</v>
      </c>
      <c r="T26" s="50">
        <v>45604</v>
      </c>
    </row>
    <row r="27" spans="1:20" x14ac:dyDescent="0.25">
      <c r="A27" s="49" t="s">
        <v>205</v>
      </c>
      <c r="B27" s="49" t="s">
        <v>206</v>
      </c>
      <c r="C27" s="49" t="s">
        <v>207</v>
      </c>
      <c r="D27" s="49" t="s">
        <v>23</v>
      </c>
      <c r="E27" s="49" t="s">
        <v>50</v>
      </c>
      <c r="F27" s="50">
        <v>44349</v>
      </c>
      <c r="G27" s="49" t="s">
        <v>152</v>
      </c>
      <c r="H27" s="49" t="s">
        <v>73</v>
      </c>
      <c r="I27" s="49" t="s">
        <v>74</v>
      </c>
      <c r="J27" s="49" t="s">
        <v>42</v>
      </c>
      <c r="K27" s="49">
        <v>3</v>
      </c>
      <c r="L27" s="49">
        <v>110</v>
      </c>
      <c r="M27" s="49" t="s">
        <v>208</v>
      </c>
      <c r="N27" s="50">
        <v>45433</v>
      </c>
      <c r="O27" s="49" t="s">
        <v>30</v>
      </c>
      <c r="P27" s="49" t="s">
        <v>57</v>
      </c>
      <c r="Q27" s="49">
        <v>2</v>
      </c>
      <c r="R27" s="49" t="s">
        <v>45</v>
      </c>
      <c r="S27" s="49" t="s">
        <v>209</v>
      </c>
      <c r="T27" s="50">
        <v>45082</v>
      </c>
    </row>
    <row r="28" spans="1:20" x14ac:dyDescent="0.25">
      <c r="A28" s="49" t="s">
        <v>210</v>
      </c>
      <c r="B28" s="49" t="s">
        <v>211</v>
      </c>
      <c r="C28" s="49" t="s">
        <v>212</v>
      </c>
      <c r="D28" s="49" t="s">
        <v>81</v>
      </c>
      <c r="E28" s="49" t="s">
        <v>24</v>
      </c>
      <c r="F28" s="50">
        <v>45122</v>
      </c>
      <c r="G28" s="49" t="s">
        <v>51</v>
      </c>
      <c r="H28" s="49" t="s">
        <v>129</v>
      </c>
      <c r="I28" s="49" t="s">
        <v>130</v>
      </c>
      <c r="J28" s="49" t="s">
        <v>131</v>
      </c>
      <c r="K28" s="49">
        <v>1</v>
      </c>
      <c r="L28" s="49">
        <v>129</v>
      </c>
      <c r="M28" s="49" t="s">
        <v>213</v>
      </c>
      <c r="N28" s="50">
        <v>44880</v>
      </c>
      <c r="O28" s="49" t="s">
        <v>76</v>
      </c>
      <c r="P28" s="49" t="s">
        <v>57</v>
      </c>
      <c r="Q28" s="49">
        <v>4</v>
      </c>
      <c r="R28" s="49" t="s">
        <v>45</v>
      </c>
      <c r="S28" s="49" t="s">
        <v>214</v>
      </c>
      <c r="T28" s="50">
        <v>45361</v>
      </c>
    </row>
    <row r="29" spans="1:20" x14ac:dyDescent="0.25">
      <c r="A29" s="49" t="s">
        <v>215</v>
      </c>
      <c r="B29" s="49" t="s">
        <v>216</v>
      </c>
      <c r="C29" s="49" t="s">
        <v>217</v>
      </c>
      <c r="D29" s="49" t="s">
        <v>37</v>
      </c>
      <c r="E29" s="49" t="s">
        <v>50</v>
      </c>
      <c r="F29" s="50">
        <v>44565</v>
      </c>
      <c r="G29" s="49" t="s">
        <v>62</v>
      </c>
      <c r="H29" s="49" t="s">
        <v>218</v>
      </c>
      <c r="I29" s="49" t="s">
        <v>219</v>
      </c>
      <c r="J29" s="49" t="s">
        <v>28</v>
      </c>
      <c r="K29" s="49">
        <v>3</v>
      </c>
      <c r="L29" s="49">
        <v>899</v>
      </c>
      <c r="M29" s="49" t="s">
        <v>220</v>
      </c>
      <c r="N29" s="50">
        <v>45074</v>
      </c>
      <c r="O29" s="49" t="s">
        <v>103</v>
      </c>
      <c r="P29" s="49" t="s">
        <v>57</v>
      </c>
      <c r="Q29" s="49">
        <v>4</v>
      </c>
      <c r="R29" s="49" t="s">
        <v>32</v>
      </c>
      <c r="S29" s="49" t="s">
        <v>221</v>
      </c>
      <c r="T29" s="50">
        <v>45049</v>
      </c>
    </row>
    <row r="30" spans="1:20" x14ac:dyDescent="0.25">
      <c r="A30" s="49" t="s">
        <v>222</v>
      </c>
      <c r="B30" s="49" t="s">
        <v>223</v>
      </c>
      <c r="C30" s="49" t="s">
        <v>224</v>
      </c>
      <c r="D30" s="49" t="s">
        <v>37</v>
      </c>
      <c r="E30" s="49" t="s">
        <v>50</v>
      </c>
      <c r="F30" s="50">
        <v>44507</v>
      </c>
      <c r="G30" s="49" t="s">
        <v>72</v>
      </c>
      <c r="H30" s="49" t="s">
        <v>26</v>
      </c>
      <c r="I30" s="49" t="s">
        <v>27</v>
      </c>
      <c r="J30" s="49" t="s">
        <v>28</v>
      </c>
      <c r="K30" s="49">
        <v>5</v>
      </c>
      <c r="L30" s="49">
        <v>229</v>
      </c>
      <c r="M30" s="49" t="s">
        <v>225</v>
      </c>
      <c r="N30" s="50">
        <v>45286</v>
      </c>
      <c r="O30" s="49" t="s">
        <v>30</v>
      </c>
      <c r="P30" s="49" t="s">
        <v>31</v>
      </c>
      <c r="Q30" s="49">
        <v>2</v>
      </c>
      <c r="R30" s="49" t="s">
        <v>67</v>
      </c>
      <c r="S30" s="49" t="s">
        <v>226</v>
      </c>
      <c r="T30" s="50">
        <v>45307</v>
      </c>
    </row>
    <row r="31" spans="1:20" x14ac:dyDescent="0.25">
      <c r="A31" s="49" t="s">
        <v>227</v>
      </c>
      <c r="B31" s="49" t="s">
        <v>228</v>
      </c>
      <c r="C31" s="49" t="s">
        <v>229</v>
      </c>
      <c r="D31" s="49" t="s">
        <v>23</v>
      </c>
      <c r="E31" s="49" t="s">
        <v>50</v>
      </c>
      <c r="F31" s="50">
        <v>44270</v>
      </c>
      <c r="G31" s="49" t="s">
        <v>152</v>
      </c>
      <c r="H31" s="49" t="s">
        <v>100</v>
      </c>
      <c r="I31" s="49" t="s">
        <v>101</v>
      </c>
      <c r="J31" s="49" t="s">
        <v>28</v>
      </c>
      <c r="K31" s="49">
        <v>5</v>
      </c>
      <c r="L31" s="49">
        <v>199</v>
      </c>
      <c r="M31" s="49" t="s">
        <v>230</v>
      </c>
      <c r="N31" s="50">
        <v>45657</v>
      </c>
      <c r="O31" s="49" t="s">
        <v>110</v>
      </c>
      <c r="P31" s="49" t="s">
        <v>31</v>
      </c>
      <c r="Q31" s="49">
        <v>5</v>
      </c>
      <c r="R31" s="49" t="s">
        <v>67</v>
      </c>
      <c r="S31" s="49" t="s">
        <v>231</v>
      </c>
      <c r="T31" s="50">
        <v>45630</v>
      </c>
    </row>
    <row r="32" spans="1:20" x14ac:dyDescent="0.25">
      <c r="A32" s="49" t="s">
        <v>232</v>
      </c>
      <c r="B32" s="49" t="s">
        <v>233</v>
      </c>
      <c r="C32" s="49" t="s">
        <v>234</v>
      </c>
      <c r="D32" s="49" t="s">
        <v>23</v>
      </c>
      <c r="E32" s="49" t="s">
        <v>24</v>
      </c>
      <c r="F32" s="50">
        <v>45852</v>
      </c>
      <c r="G32" s="49" t="s">
        <v>94</v>
      </c>
      <c r="H32" s="49" t="s">
        <v>218</v>
      </c>
      <c r="I32" s="49" t="s">
        <v>219</v>
      </c>
      <c r="J32" s="49" t="s">
        <v>28</v>
      </c>
      <c r="K32" s="49">
        <v>1</v>
      </c>
      <c r="L32" s="49">
        <v>899</v>
      </c>
      <c r="M32" s="49" t="s">
        <v>235</v>
      </c>
      <c r="N32" s="50">
        <v>45261</v>
      </c>
      <c r="O32" s="49" t="s">
        <v>76</v>
      </c>
      <c r="P32" s="49" t="s">
        <v>44</v>
      </c>
      <c r="Q32" s="49">
        <v>2</v>
      </c>
      <c r="R32" s="49" t="s">
        <v>133</v>
      </c>
      <c r="S32" s="49" t="s">
        <v>236</v>
      </c>
      <c r="T32" s="50">
        <v>45691</v>
      </c>
    </row>
    <row r="33" spans="1:20" x14ac:dyDescent="0.25">
      <c r="A33" s="49" t="s">
        <v>237</v>
      </c>
      <c r="B33" s="49" t="s">
        <v>238</v>
      </c>
      <c r="C33" s="49" t="s">
        <v>239</v>
      </c>
      <c r="D33" s="49" t="s">
        <v>37</v>
      </c>
      <c r="E33" s="49" t="s">
        <v>50</v>
      </c>
      <c r="F33" s="50">
        <v>45028</v>
      </c>
      <c r="G33" s="49" t="s">
        <v>62</v>
      </c>
      <c r="H33" s="49" t="s">
        <v>63</v>
      </c>
      <c r="I33" s="49" t="s">
        <v>64</v>
      </c>
      <c r="J33" s="49" t="s">
        <v>65</v>
      </c>
      <c r="K33" s="49">
        <v>4</v>
      </c>
      <c r="L33" s="49">
        <v>399</v>
      </c>
      <c r="M33" s="49" t="s">
        <v>240</v>
      </c>
      <c r="N33" s="50">
        <v>45520</v>
      </c>
      <c r="O33" s="49" t="s">
        <v>76</v>
      </c>
      <c r="P33" s="49" t="s">
        <v>44</v>
      </c>
      <c r="Q33" s="49">
        <v>4</v>
      </c>
      <c r="R33" s="49" t="s">
        <v>104</v>
      </c>
      <c r="S33" s="49" t="s">
        <v>241</v>
      </c>
      <c r="T33" s="50">
        <v>45815</v>
      </c>
    </row>
    <row r="34" spans="1:20" x14ac:dyDescent="0.25">
      <c r="A34" s="49" t="s">
        <v>242</v>
      </c>
      <c r="B34" s="49" t="s">
        <v>243</v>
      </c>
      <c r="C34" s="49" t="s">
        <v>244</v>
      </c>
      <c r="D34" s="49" t="s">
        <v>23</v>
      </c>
      <c r="E34" s="49" t="s">
        <v>50</v>
      </c>
      <c r="F34" s="50">
        <v>44288</v>
      </c>
      <c r="G34" s="49" t="s">
        <v>94</v>
      </c>
      <c r="H34" s="49" t="s">
        <v>73</v>
      </c>
      <c r="I34" s="49" t="s">
        <v>74</v>
      </c>
      <c r="J34" s="49" t="s">
        <v>42</v>
      </c>
      <c r="K34" s="49">
        <v>4</v>
      </c>
      <c r="L34" s="49">
        <v>110</v>
      </c>
      <c r="M34" s="49" t="s">
        <v>245</v>
      </c>
      <c r="N34" s="50">
        <v>45054</v>
      </c>
      <c r="O34" s="49" t="s">
        <v>110</v>
      </c>
      <c r="P34" s="49" t="s">
        <v>31</v>
      </c>
      <c r="Q34" s="49">
        <v>1</v>
      </c>
      <c r="R34" s="49" t="s">
        <v>67</v>
      </c>
      <c r="S34" s="49" t="s">
        <v>246</v>
      </c>
      <c r="T34" s="50">
        <v>45608</v>
      </c>
    </row>
    <row r="35" spans="1:20" x14ac:dyDescent="0.25">
      <c r="A35" s="49" t="s">
        <v>247</v>
      </c>
      <c r="B35" s="49" t="s">
        <v>248</v>
      </c>
      <c r="C35" s="49" t="s">
        <v>249</v>
      </c>
      <c r="D35" s="49" t="s">
        <v>37</v>
      </c>
      <c r="E35" s="49" t="s">
        <v>38</v>
      </c>
      <c r="F35" s="50">
        <v>45336</v>
      </c>
      <c r="G35" s="49" t="s">
        <v>180</v>
      </c>
      <c r="H35" s="49" t="s">
        <v>129</v>
      </c>
      <c r="I35" s="49" t="s">
        <v>130</v>
      </c>
      <c r="J35" s="49" t="s">
        <v>131</v>
      </c>
      <c r="K35" s="49">
        <v>3</v>
      </c>
      <c r="L35" s="49">
        <v>129</v>
      </c>
      <c r="M35" s="49" t="s">
        <v>250</v>
      </c>
      <c r="N35" s="50">
        <v>45358</v>
      </c>
      <c r="O35" s="49" t="s">
        <v>76</v>
      </c>
      <c r="P35" s="49" t="s">
        <v>31</v>
      </c>
      <c r="Q35" s="49">
        <v>5</v>
      </c>
      <c r="R35" s="49" t="s">
        <v>133</v>
      </c>
      <c r="S35" s="49" t="s">
        <v>251</v>
      </c>
      <c r="T35" s="50">
        <v>45572</v>
      </c>
    </row>
    <row r="36" spans="1:20" x14ac:dyDescent="0.25">
      <c r="A36" s="49" t="s">
        <v>252</v>
      </c>
      <c r="B36" s="49" t="s">
        <v>253</v>
      </c>
      <c r="C36" s="49" t="s">
        <v>254</v>
      </c>
      <c r="D36" s="49" t="s">
        <v>81</v>
      </c>
      <c r="E36" s="49" t="s">
        <v>38</v>
      </c>
      <c r="F36" s="50">
        <v>45310</v>
      </c>
      <c r="G36" s="49" t="s">
        <v>186</v>
      </c>
      <c r="H36" s="49" t="s">
        <v>218</v>
      </c>
      <c r="I36" s="49" t="s">
        <v>219</v>
      </c>
      <c r="J36" s="49" t="s">
        <v>28</v>
      </c>
      <c r="K36" s="49">
        <v>4</v>
      </c>
      <c r="L36" s="49">
        <v>899</v>
      </c>
      <c r="M36" s="49" t="s">
        <v>255</v>
      </c>
      <c r="N36" s="50">
        <v>45815</v>
      </c>
      <c r="O36" s="49" t="s">
        <v>76</v>
      </c>
      <c r="P36" s="49" t="s">
        <v>57</v>
      </c>
      <c r="Q36" s="49">
        <v>3</v>
      </c>
      <c r="R36" s="49" t="s">
        <v>32</v>
      </c>
      <c r="S36" s="49" t="s">
        <v>256</v>
      </c>
      <c r="T36" s="50">
        <v>44839</v>
      </c>
    </row>
    <row r="37" spans="1:20" x14ac:dyDescent="0.25">
      <c r="A37" s="49" t="s">
        <v>257</v>
      </c>
      <c r="B37" s="49" t="s">
        <v>258</v>
      </c>
      <c r="C37" s="49" t="s">
        <v>259</v>
      </c>
      <c r="D37" s="49" t="s">
        <v>37</v>
      </c>
      <c r="E37" s="49" t="s">
        <v>50</v>
      </c>
      <c r="F37" s="50">
        <v>44994</v>
      </c>
      <c r="G37" s="49" t="s">
        <v>94</v>
      </c>
      <c r="H37" s="49" t="s">
        <v>121</v>
      </c>
      <c r="I37" s="49" t="s">
        <v>122</v>
      </c>
      <c r="J37" s="49" t="s">
        <v>123</v>
      </c>
      <c r="K37" s="49">
        <v>3</v>
      </c>
      <c r="L37" s="49">
        <v>149</v>
      </c>
      <c r="M37" s="49" t="s">
        <v>260</v>
      </c>
      <c r="N37" s="50">
        <v>44906</v>
      </c>
      <c r="O37" s="49" t="s">
        <v>110</v>
      </c>
      <c r="P37" s="49" t="s">
        <v>44</v>
      </c>
      <c r="Q37" s="49">
        <v>5</v>
      </c>
      <c r="R37" s="49" t="s">
        <v>45</v>
      </c>
      <c r="S37" s="49" t="s">
        <v>261</v>
      </c>
      <c r="T37" s="50">
        <v>45342</v>
      </c>
    </row>
    <row r="38" spans="1:20" x14ac:dyDescent="0.25">
      <c r="A38" s="49" t="s">
        <v>262</v>
      </c>
      <c r="B38" s="49" t="s">
        <v>263</v>
      </c>
      <c r="C38" s="49" t="s">
        <v>264</v>
      </c>
      <c r="D38" s="49" t="s">
        <v>23</v>
      </c>
      <c r="E38" s="49" t="s">
        <v>38</v>
      </c>
      <c r="F38" s="50">
        <v>45247</v>
      </c>
      <c r="G38" s="49" t="s">
        <v>25</v>
      </c>
      <c r="H38" s="49" t="s">
        <v>100</v>
      </c>
      <c r="I38" s="49" t="s">
        <v>101</v>
      </c>
      <c r="J38" s="49" t="s">
        <v>28</v>
      </c>
      <c r="K38" s="49">
        <v>1</v>
      </c>
      <c r="L38" s="49">
        <v>199</v>
      </c>
      <c r="M38" s="49" t="s">
        <v>265</v>
      </c>
      <c r="N38" s="50">
        <v>44971</v>
      </c>
      <c r="O38" s="49" t="s">
        <v>56</v>
      </c>
      <c r="P38" s="49" t="s">
        <v>57</v>
      </c>
      <c r="Q38" s="49">
        <v>3</v>
      </c>
      <c r="R38" s="49" t="s">
        <v>32</v>
      </c>
      <c r="S38" s="49" t="s">
        <v>266</v>
      </c>
      <c r="T38" s="50">
        <v>45223</v>
      </c>
    </row>
    <row r="39" spans="1:20" x14ac:dyDescent="0.25">
      <c r="A39" s="49" t="s">
        <v>267</v>
      </c>
      <c r="B39" s="49" t="s">
        <v>35</v>
      </c>
      <c r="C39" s="49" t="s">
        <v>268</v>
      </c>
      <c r="D39" s="49" t="s">
        <v>37</v>
      </c>
      <c r="E39" s="49" t="s">
        <v>50</v>
      </c>
      <c r="F39" s="50">
        <v>45583</v>
      </c>
      <c r="G39" s="49" t="s">
        <v>62</v>
      </c>
      <c r="H39" s="49" t="s">
        <v>138</v>
      </c>
      <c r="I39" s="49" t="s">
        <v>139</v>
      </c>
      <c r="J39" s="49" t="s">
        <v>28</v>
      </c>
      <c r="K39" s="49">
        <v>2</v>
      </c>
      <c r="L39" s="49">
        <v>999</v>
      </c>
      <c r="M39" s="49" t="s">
        <v>269</v>
      </c>
      <c r="N39" s="50">
        <v>45699</v>
      </c>
      <c r="O39" s="49" t="s">
        <v>76</v>
      </c>
      <c r="P39" s="49" t="s">
        <v>44</v>
      </c>
      <c r="Q39" s="49">
        <v>1</v>
      </c>
      <c r="R39" s="49" t="s">
        <v>104</v>
      </c>
      <c r="S39" s="49" t="s">
        <v>270</v>
      </c>
      <c r="T39" s="50">
        <v>45652</v>
      </c>
    </row>
    <row r="40" spans="1:20" x14ac:dyDescent="0.25">
      <c r="A40" s="49" t="s">
        <v>271</v>
      </c>
      <c r="B40" s="49" t="s">
        <v>184</v>
      </c>
      <c r="C40" s="49" t="s">
        <v>264</v>
      </c>
      <c r="D40" s="49" t="s">
        <v>23</v>
      </c>
      <c r="E40" s="49" t="s">
        <v>50</v>
      </c>
      <c r="F40" s="50">
        <v>44666</v>
      </c>
      <c r="G40" s="49" t="s">
        <v>51</v>
      </c>
      <c r="H40" s="49" t="s">
        <v>138</v>
      </c>
      <c r="I40" s="49" t="s">
        <v>139</v>
      </c>
      <c r="J40" s="49" t="s">
        <v>28</v>
      </c>
      <c r="K40" s="49">
        <v>4</v>
      </c>
      <c r="L40" s="49">
        <v>999</v>
      </c>
      <c r="M40" s="49" t="s">
        <v>272</v>
      </c>
      <c r="N40" s="50">
        <v>45411</v>
      </c>
      <c r="O40" s="49" t="s">
        <v>110</v>
      </c>
      <c r="P40" s="49" t="s">
        <v>31</v>
      </c>
      <c r="Q40" s="49">
        <v>2</v>
      </c>
      <c r="R40" s="49" t="s">
        <v>67</v>
      </c>
      <c r="S40" s="49" t="s">
        <v>273</v>
      </c>
      <c r="T40" s="50">
        <v>45165</v>
      </c>
    </row>
    <row r="41" spans="1:20" x14ac:dyDescent="0.25">
      <c r="A41" s="49" t="s">
        <v>274</v>
      </c>
      <c r="B41" s="49" t="s">
        <v>275</v>
      </c>
      <c r="C41" s="49" t="s">
        <v>276</v>
      </c>
      <c r="D41" s="49" t="s">
        <v>81</v>
      </c>
      <c r="E41" s="49" t="s">
        <v>38</v>
      </c>
      <c r="F41" s="50">
        <v>44607</v>
      </c>
      <c r="G41" s="49" t="s">
        <v>72</v>
      </c>
      <c r="H41" s="49" t="s">
        <v>191</v>
      </c>
      <c r="I41" s="49" t="s">
        <v>192</v>
      </c>
      <c r="J41" s="49" t="s">
        <v>42</v>
      </c>
      <c r="K41" s="49">
        <v>3</v>
      </c>
      <c r="L41" s="49">
        <v>120</v>
      </c>
      <c r="M41" s="49" t="s">
        <v>277</v>
      </c>
      <c r="N41" s="50">
        <v>45799</v>
      </c>
      <c r="O41" s="49" t="s">
        <v>103</v>
      </c>
      <c r="P41" s="49" t="s">
        <v>44</v>
      </c>
      <c r="Q41" s="49">
        <v>1</v>
      </c>
      <c r="R41" s="49" t="s">
        <v>32</v>
      </c>
      <c r="S41" s="49" t="s">
        <v>278</v>
      </c>
      <c r="T41" s="50">
        <v>45634</v>
      </c>
    </row>
    <row r="42" spans="1:20" x14ac:dyDescent="0.25">
      <c r="A42" s="49" t="s">
        <v>279</v>
      </c>
      <c r="B42" s="49" t="s">
        <v>280</v>
      </c>
      <c r="C42" s="49" t="s">
        <v>281</v>
      </c>
      <c r="D42" s="49" t="s">
        <v>37</v>
      </c>
      <c r="E42" s="49" t="s">
        <v>38</v>
      </c>
      <c r="F42" s="50">
        <v>45180</v>
      </c>
      <c r="G42" s="49" t="s">
        <v>186</v>
      </c>
      <c r="H42" s="49" t="s">
        <v>40</v>
      </c>
      <c r="I42" s="49" t="s">
        <v>41</v>
      </c>
      <c r="J42" s="49" t="s">
        <v>42</v>
      </c>
      <c r="K42" s="49">
        <v>5</v>
      </c>
      <c r="L42" s="49">
        <v>59</v>
      </c>
      <c r="M42" s="49" t="s">
        <v>282</v>
      </c>
      <c r="N42" s="50">
        <v>45804</v>
      </c>
      <c r="O42" s="49" t="s">
        <v>30</v>
      </c>
      <c r="P42" s="49" t="s">
        <v>31</v>
      </c>
      <c r="Q42" s="49">
        <v>2</v>
      </c>
      <c r="R42" s="49" t="s">
        <v>32</v>
      </c>
      <c r="S42" s="49" t="s">
        <v>283</v>
      </c>
      <c r="T42" s="50">
        <v>45186</v>
      </c>
    </row>
    <row r="43" spans="1:20" x14ac:dyDescent="0.25">
      <c r="A43" s="49" t="s">
        <v>284</v>
      </c>
      <c r="B43" s="49" t="s">
        <v>285</v>
      </c>
      <c r="C43" s="49" t="s">
        <v>286</v>
      </c>
      <c r="D43" s="49" t="s">
        <v>37</v>
      </c>
      <c r="E43" s="49" t="s">
        <v>50</v>
      </c>
      <c r="F43" s="50">
        <v>44562</v>
      </c>
      <c r="G43" s="49" t="s">
        <v>120</v>
      </c>
      <c r="H43" s="49" t="s">
        <v>129</v>
      </c>
      <c r="I43" s="49" t="s">
        <v>130</v>
      </c>
      <c r="J43" s="49" t="s">
        <v>131</v>
      </c>
      <c r="K43" s="49">
        <v>4</v>
      </c>
      <c r="L43" s="49">
        <v>129</v>
      </c>
      <c r="M43" s="49" t="s">
        <v>287</v>
      </c>
      <c r="N43" s="50">
        <v>45133</v>
      </c>
      <c r="O43" s="49" t="s">
        <v>103</v>
      </c>
      <c r="P43" s="49" t="s">
        <v>44</v>
      </c>
      <c r="Q43" s="49">
        <v>4</v>
      </c>
      <c r="R43" s="49" t="s">
        <v>133</v>
      </c>
      <c r="S43" s="49" t="s">
        <v>288</v>
      </c>
      <c r="T43" s="50">
        <v>45591</v>
      </c>
    </row>
    <row r="44" spans="1:20" x14ac:dyDescent="0.25">
      <c r="A44" s="49" t="s">
        <v>289</v>
      </c>
      <c r="B44" s="49" t="s">
        <v>290</v>
      </c>
      <c r="C44" s="49" t="s">
        <v>291</v>
      </c>
      <c r="D44" s="49" t="s">
        <v>37</v>
      </c>
      <c r="E44" s="49" t="s">
        <v>24</v>
      </c>
      <c r="F44" s="50">
        <v>44353</v>
      </c>
      <c r="G44" s="49" t="s">
        <v>94</v>
      </c>
      <c r="H44" s="49" t="s">
        <v>87</v>
      </c>
      <c r="I44" s="49" t="s">
        <v>88</v>
      </c>
      <c r="J44" s="49" t="s">
        <v>65</v>
      </c>
      <c r="K44" s="49">
        <v>2</v>
      </c>
      <c r="L44" s="49">
        <v>99</v>
      </c>
      <c r="M44" s="49" t="s">
        <v>292</v>
      </c>
      <c r="N44" s="50">
        <v>45276</v>
      </c>
      <c r="O44" s="49" t="s">
        <v>30</v>
      </c>
      <c r="P44" s="49" t="s">
        <v>57</v>
      </c>
      <c r="Q44" s="49">
        <v>5</v>
      </c>
      <c r="R44" s="49" t="s">
        <v>104</v>
      </c>
      <c r="S44" s="49" t="s">
        <v>293</v>
      </c>
      <c r="T44" s="50">
        <v>45806</v>
      </c>
    </row>
    <row r="45" spans="1:20" x14ac:dyDescent="0.25">
      <c r="A45" s="49" t="s">
        <v>294</v>
      </c>
      <c r="B45" s="49" t="s">
        <v>295</v>
      </c>
      <c r="C45" s="49" t="s">
        <v>296</v>
      </c>
      <c r="D45" s="49" t="s">
        <v>23</v>
      </c>
      <c r="E45" s="49" t="s">
        <v>50</v>
      </c>
      <c r="F45" s="50">
        <v>45250</v>
      </c>
      <c r="G45" s="49" t="s">
        <v>186</v>
      </c>
      <c r="H45" s="49" t="s">
        <v>26</v>
      </c>
      <c r="I45" s="49" t="s">
        <v>27</v>
      </c>
      <c r="J45" s="49" t="s">
        <v>28</v>
      </c>
      <c r="K45" s="49">
        <v>4</v>
      </c>
      <c r="L45" s="49">
        <v>229</v>
      </c>
      <c r="M45" s="49" t="s">
        <v>297</v>
      </c>
      <c r="N45" s="50">
        <v>45662</v>
      </c>
      <c r="O45" s="49" t="s">
        <v>76</v>
      </c>
      <c r="P45" s="49" t="s">
        <v>44</v>
      </c>
      <c r="Q45" s="49">
        <v>1</v>
      </c>
      <c r="R45" s="49" t="s">
        <v>67</v>
      </c>
      <c r="S45" s="49" t="s">
        <v>298</v>
      </c>
      <c r="T45" s="50">
        <v>45155</v>
      </c>
    </row>
    <row r="46" spans="1:20" x14ac:dyDescent="0.25">
      <c r="A46" s="49" t="s">
        <v>299</v>
      </c>
      <c r="B46" s="49" t="s">
        <v>300</v>
      </c>
      <c r="C46" s="49" t="s">
        <v>301</v>
      </c>
      <c r="D46" s="49" t="s">
        <v>23</v>
      </c>
      <c r="E46" s="49" t="s">
        <v>50</v>
      </c>
      <c r="F46" s="50">
        <v>44907</v>
      </c>
      <c r="G46" s="49" t="s">
        <v>62</v>
      </c>
      <c r="H46" s="49" t="s">
        <v>40</v>
      </c>
      <c r="I46" s="49" t="s">
        <v>41</v>
      </c>
      <c r="J46" s="49" t="s">
        <v>42</v>
      </c>
      <c r="K46" s="49">
        <v>1</v>
      </c>
      <c r="L46" s="49">
        <v>59</v>
      </c>
      <c r="M46" s="49" t="s">
        <v>302</v>
      </c>
      <c r="N46" s="50">
        <v>45003</v>
      </c>
      <c r="O46" s="49" t="s">
        <v>56</v>
      </c>
      <c r="P46" s="49" t="s">
        <v>57</v>
      </c>
      <c r="Q46" s="49">
        <v>2</v>
      </c>
      <c r="R46" s="49" t="s">
        <v>32</v>
      </c>
      <c r="S46" s="49" t="s">
        <v>303</v>
      </c>
      <c r="T46" s="50">
        <v>45578</v>
      </c>
    </row>
    <row r="47" spans="1:20" x14ac:dyDescent="0.25">
      <c r="A47" s="49" t="s">
        <v>304</v>
      </c>
      <c r="B47" s="49" t="s">
        <v>305</v>
      </c>
      <c r="C47" s="49" t="s">
        <v>306</v>
      </c>
      <c r="D47" s="49" t="s">
        <v>81</v>
      </c>
      <c r="E47" s="49" t="s">
        <v>38</v>
      </c>
      <c r="F47" s="50">
        <v>44151</v>
      </c>
      <c r="G47" s="49" t="s">
        <v>39</v>
      </c>
      <c r="H47" s="49" t="s">
        <v>145</v>
      </c>
      <c r="I47" s="49" t="s">
        <v>146</v>
      </c>
      <c r="J47" s="49" t="s">
        <v>54</v>
      </c>
      <c r="K47" s="49">
        <v>1</v>
      </c>
      <c r="L47" s="49">
        <v>199</v>
      </c>
      <c r="M47" s="49" t="s">
        <v>307</v>
      </c>
      <c r="N47" s="50">
        <v>45042</v>
      </c>
      <c r="O47" s="49" t="s">
        <v>76</v>
      </c>
      <c r="P47" s="49" t="s">
        <v>57</v>
      </c>
      <c r="Q47" s="49">
        <v>1</v>
      </c>
      <c r="R47" s="49" t="s">
        <v>45</v>
      </c>
      <c r="S47" s="49" t="s">
        <v>308</v>
      </c>
      <c r="T47" s="50">
        <v>45451</v>
      </c>
    </row>
    <row r="48" spans="1:20" x14ac:dyDescent="0.25">
      <c r="A48" s="49" t="s">
        <v>309</v>
      </c>
      <c r="B48" s="49" t="s">
        <v>310</v>
      </c>
      <c r="C48" s="49" t="s">
        <v>311</v>
      </c>
      <c r="D48" s="49" t="s">
        <v>81</v>
      </c>
      <c r="E48" s="49" t="s">
        <v>50</v>
      </c>
      <c r="F48" s="50">
        <v>45598</v>
      </c>
      <c r="G48" s="49" t="s">
        <v>72</v>
      </c>
      <c r="H48" s="49" t="s">
        <v>218</v>
      </c>
      <c r="I48" s="49" t="s">
        <v>219</v>
      </c>
      <c r="J48" s="49" t="s">
        <v>28</v>
      </c>
      <c r="K48" s="49">
        <v>1</v>
      </c>
      <c r="L48" s="49">
        <v>899</v>
      </c>
      <c r="M48" s="49" t="s">
        <v>312</v>
      </c>
      <c r="N48" s="50">
        <v>45714</v>
      </c>
      <c r="O48" s="49" t="s">
        <v>30</v>
      </c>
      <c r="P48" s="49" t="s">
        <v>57</v>
      </c>
      <c r="Q48" s="49">
        <v>4</v>
      </c>
      <c r="R48" s="49" t="s">
        <v>32</v>
      </c>
      <c r="S48" s="49" t="s">
        <v>313</v>
      </c>
      <c r="T48" s="50">
        <v>45584</v>
      </c>
    </row>
    <row r="49" spans="1:20" x14ac:dyDescent="0.25">
      <c r="A49" s="49" t="s">
        <v>314</v>
      </c>
      <c r="B49" s="49" t="s">
        <v>315</v>
      </c>
      <c r="C49" s="49" t="s">
        <v>316</v>
      </c>
      <c r="D49" s="49" t="s">
        <v>37</v>
      </c>
      <c r="E49" s="49" t="s">
        <v>38</v>
      </c>
      <c r="F49" s="50">
        <v>44142</v>
      </c>
      <c r="G49" s="49" t="s">
        <v>152</v>
      </c>
      <c r="H49" s="49" t="s">
        <v>145</v>
      </c>
      <c r="I49" s="49" t="s">
        <v>146</v>
      </c>
      <c r="J49" s="49" t="s">
        <v>54</v>
      </c>
      <c r="K49" s="49">
        <v>3</v>
      </c>
      <c r="L49" s="49">
        <v>199</v>
      </c>
      <c r="M49" s="49" t="s">
        <v>317</v>
      </c>
      <c r="N49" s="50">
        <v>45654</v>
      </c>
      <c r="O49" s="49" t="s">
        <v>110</v>
      </c>
      <c r="P49" s="49" t="s">
        <v>31</v>
      </c>
      <c r="Q49" s="49">
        <v>1</v>
      </c>
      <c r="R49" s="49" t="s">
        <v>45</v>
      </c>
      <c r="S49" s="49" t="s">
        <v>318</v>
      </c>
      <c r="T49" s="50">
        <v>45633</v>
      </c>
    </row>
    <row r="50" spans="1:20" x14ac:dyDescent="0.25">
      <c r="A50" s="49" t="s">
        <v>319</v>
      </c>
      <c r="B50" s="49" t="s">
        <v>320</v>
      </c>
      <c r="C50" s="49" t="s">
        <v>321</v>
      </c>
      <c r="D50" s="49" t="s">
        <v>23</v>
      </c>
      <c r="E50" s="49" t="s">
        <v>24</v>
      </c>
      <c r="F50" s="50">
        <v>45437</v>
      </c>
      <c r="G50" s="49" t="s">
        <v>39</v>
      </c>
      <c r="H50" s="49" t="s">
        <v>168</v>
      </c>
      <c r="I50" s="49" t="s">
        <v>169</v>
      </c>
      <c r="J50" s="49" t="s">
        <v>131</v>
      </c>
      <c r="K50" s="49">
        <v>1</v>
      </c>
      <c r="L50" s="49">
        <v>80</v>
      </c>
      <c r="M50" s="49" t="s">
        <v>322</v>
      </c>
      <c r="N50" s="50">
        <v>45240</v>
      </c>
      <c r="O50" s="49" t="s">
        <v>76</v>
      </c>
      <c r="P50" s="49" t="s">
        <v>31</v>
      </c>
      <c r="Q50" s="49">
        <v>3</v>
      </c>
      <c r="R50" s="49" t="s">
        <v>67</v>
      </c>
      <c r="S50" s="49" t="s">
        <v>323</v>
      </c>
      <c r="T50" s="50">
        <v>45777</v>
      </c>
    </row>
    <row r="51" spans="1:20" x14ac:dyDescent="0.25">
      <c r="A51" s="49" t="s">
        <v>324</v>
      </c>
      <c r="B51" s="49" t="s">
        <v>325</v>
      </c>
      <c r="C51" s="49" t="s">
        <v>326</v>
      </c>
      <c r="D51" s="49" t="s">
        <v>81</v>
      </c>
      <c r="E51" s="49" t="s">
        <v>38</v>
      </c>
      <c r="F51" s="50">
        <v>45853</v>
      </c>
      <c r="G51" s="49" t="s">
        <v>25</v>
      </c>
      <c r="H51" s="49" t="s">
        <v>40</v>
      </c>
      <c r="I51" s="49" t="s">
        <v>41</v>
      </c>
      <c r="J51" s="49" t="s">
        <v>42</v>
      </c>
      <c r="K51" s="49">
        <v>2</v>
      </c>
      <c r="L51" s="49">
        <v>59</v>
      </c>
      <c r="M51" s="49" t="s">
        <v>327</v>
      </c>
      <c r="N51" s="50">
        <v>45733</v>
      </c>
      <c r="O51" s="49" t="s">
        <v>56</v>
      </c>
      <c r="P51" s="49" t="s">
        <v>31</v>
      </c>
      <c r="Q51" s="49">
        <v>3</v>
      </c>
      <c r="R51" s="49" t="s">
        <v>133</v>
      </c>
      <c r="S51" s="49" t="s">
        <v>328</v>
      </c>
      <c r="T51" s="50">
        <v>45417</v>
      </c>
    </row>
    <row r="52" spans="1:20" x14ac:dyDescent="0.25">
      <c r="A52" s="49" t="s">
        <v>329</v>
      </c>
      <c r="B52" s="49" t="s">
        <v>85</v>
      </c>
      <c r="C52" s="49" t="s">
        <v>330</v>
      </c>
      <c r="D52" s="49" t="s">
        <v>23</v>
      </c>
      <c r="E52" s="49" t="s">
        <v>50</v>
      </c>
      <c r="F52" s="50">
        <v>45793</v>
      </c>
      <c r="G52" s="49" t="s">
        <v>39</v>
      </c>
      <c r="H52" s="49" t="s">
        <v>63</v>
      </c>
      <c r="I52" s="49" t="s">
        <v>64</v>
      </c>
      <c r="J52" s="49" t="s">
        <v>65</v>
      </c>
      <c r="K52" s="49">
        <v>5</v>
      </c>
      <c r="L52" s="49">
        <v>399</v>
      </c>
      <c r="M52" s="49" t="s">
        <v>331</v>
      </c>
      <c r="N52" s="50">
        <v>45660</v>
      </c>
      <c r="O52" s="49" t="s">
        <v>30</v>
      </c>
      <c r="P52" s="49" t="s">
        <v>57</v>
      </c>
      <c r="Q52" s="49">
        <v>4</v>
      </c>
      <c r="R52" s="49" t="s">
        <v>104</v>
      </c>
      <c r="S52" s="49" t="s">
        <v>332</v>
      </c>
      <c r="T52" s="50">
        <v>45348</v>
      </c>
    </row>
    <row r="53" spans="1:20" x14ac:dyDescent="0.25">
      <c r="A53" s="49" t="s">
        <v>333</v>
      </c>
      <c r="B53" s="49" t="s">
        <v>334</v>
      </c>
      <c r="C53" s="49" t="s">
        <v>335</v>
      </c>
      <c r="D53" s="49" t="s">
        <v>23</v>
      </c>
      <c r="E53" s="49" t="s">
        <v>24</v>
      </c>
      <c r="F53" s="50">
        <v>44902</v>
      </c>
      <c r="G53" s="49" t="s">
        <v>51</v>
      </c>
      <c r="H53" s="49" t="s">
        <v>26</v>
      </c>
      <c r="I53" s="49" t="s">
        <v>27</v>
      </c>
      <c r="J53" s="49" t="s">
        <v>28</v>
      </c>
      <c r="K53" s="49">
        <v>2</v>
      </c>
      <c r="L53" s="49">
        <v>229</v>
      </c>
      <c r="M53" s="49" t="s">
        <v>336</v>
      </c>
      <c r="N53" s="50">
        <v>45091</v>
      </c>
      <c r="O53" s="49" t="s">
        <v>76</v>
      </c>
      <c r="P53" s="49" t="s">
        <v>57</v>
      </c>
      <c r="Q53" s="49">
        <v>3</v>
      </c>
      <c r="R53" s="49" t="s">
        <v>32</v>
      </c>
      <c r="S53" s="49" t="s">
        <v>337</v>
      </c>
      <c r="T53" s="50">
        <v>45035</v>
      </c>
    </row>
    <row r="54" spans="1:20" x14ac:dyDescent="0.25">
      <c r="A54" s="49" t="s">
        <v>338</v>
      </c>
      <c r="B54" s="49" t="s">
        <v>339</v>
      </c>
      <c r="C54" s="49" t="s">
        <v>340</v>
      </c>
      <c r="D54" s="49" t="s">
        <v>23</v>
      </c>
      <c r="E54" s="49" t="s">
        <v>24</v>
      </c>
      <c r="F54" s="50">
        <v>44882</v>
      </c>
      <c r="G54" s="49" t="s">
        <v>120</v>
      </c>
      <c r="H54" s="49" t="s">
        <v>26</v>
      </c>
      <c r="I54" s="49" t="s">
        <v>27</v>
      </c>
      <c r="J54" s="49" t="s">
        <v>28</v>
      </c>
      <c r="K54" s="49">
        <v>1</v>
      </c>
      <c r="L54" s="49">
        <v>229</v>
      </c>
      <c r="M54" s="49" t="s">
        <v>341</v>
      </c>
      <c r="N54" s="50">
        <v>45053</v>
      </c>
      <c r="O54" s="49" t="s">
        <v>110</v>
      </c>
      <c r="P54" s="49" t="s">
        <v>44</v>
      </c>
      <c r="Q54" s="49">
        <v>3</v>
      </c>
      <c r="R54" s="49" t="s">
        <v>104</v>
      </c>
      <c r="S54" s="49" t="s">
        <v>342</v>
      </c>
      <c r="T54" s="50">
        <v>45161</v>
      </c>
    </row>
    <row r="55" spans="1:20" x14ac:dyDescent="0.25">
      <c r="A55" s="49" t="s">
        <v>343</v>
      </c>
      <c r="B55" s="49" t="s">
        <v>344</v>
      </c>
      <c r="C55" s="49" t="s">
        <v>345</v>
      </c>
      <c r="D55" s="49" t="s">
        <v>23</v>
      </c>
      <c r="E55" s="49" t="s">
        <v>50</v>
      </c>
      <c r="F55" s="50">
        <v>45267</v>
      </c>
      <c r="G55" s="49" t="s">
        <v>120</v>
      </c>
      <c r="H55" s="49" t="s">
        <v>52</v>
      </c>
      <c r="I55" s="49" t="s">
        <v>53</v>
      </c>
      <c r="J55" s="49" t="s">
        <v>54</v>
      </c>
      <c r="K55" s="49">
        <v>5</v>
      </c>
      <c r="L55" s="49">
        <v>59</v>
      </c>
      <c r="M55" s="49" t="s">
        <v>346</v>
      </c>
      <c r="N55" s="50">
        <v>45173</v>
      </c>
      <c r="O55" s="49" t="s">
        <v>30</v>
      </c>
      <c r="P55" s="49" t="s">
        <v>31</v>
      </c>
      <c r="Q55" s="49">
        <v>2</v>
      </c>
      <c r="R55" s="49" t="s">
        <v>133</v>
      </c>
      <c r="S55" s="49" t="s">
        <v>347</v>
      </c>
      <c r="T55" s="50">
        <v>45660</v>
      </c>
    </row>
    <row r="56" spans="1:20" x14ac:dyDescent="0.25">
      <c r="A56" s="49" t="s">
        <v>348</v>
      </c>
      <c r="B56" s="49" t="s">
        <v>349</v>
      </c>
      <c r="C56" s="49" t="s">
        <v>137</v>
      </c>
      <c r="D56" s="49" t="s">
        <v>37</v>
      </c>
      <c r="E56" s="49" t="s">
        <v>38</v>
      </c>
      <c r="F56" s="50">
        <v>45249</v>
      </c>
      <c r="G56" s="49" t="s">
        <v>180</v>
      </c>
      <c r="H56" s="49" t="s">
        <v>100</v>
      </c>
      <c r="I56" s="49" t="s">
        <v>101</v>
      </c>
      <c r="J56" s="49" t="s">
        <v>28</v>
      </c>
      <c r="K56" s="49">
        <v>5</v>
      </c>
      <c r="L56" s="49">
        <v>199</v>
      </c>
      <c r="M56" s="49" t="s">
        <v>350</v>
      </c>
      <c r="N56" s="50">
        <v>45818</v>
      </c>
      <c r="O56" s="49" t="s">
        <v>30</v>
      </c>
      <c r="P56" s="49" t="s">
        <v>57</v>
      </c>
      <c r="Q56" s="49">
        <v>3</v>
      </c>
      <c r="R56" s="49" t="s">
        <v>104</v>
      </c>
      <c r="S56" s="49" t="s">
        <v>351</v>
      </c>
      <c r="T56" s="50">
        <v>44998</v>
      </c>
    </row>
    <row r="57" spans="1:20" x14ac:dyDescent="0.25">
      <c r="A57" s="49" t="s">
        <v>352</v>
      </c>
      <c r="B57" s="49" t="s">
        <v>353</v>
      </c>
      <c r="C57" s="49" t="s">
        <v>354</v>
      </c>
      <c r="D57" s="49" t="s">
        <v>81</v>
      </c>
      <c r="E57" s="49" t="s">
        <v>24</v>
      </c>
      <c r="F57" s="50">
        <v>44470</v>
      </c>
      <c r="G57" s="49" t="s">
        <v>152</v>
      </c>
      <c r="H57" s="49" t="s">
        <v>138</v>
      </c>
      <c r="I57" s="49" t="s">
        <v>139</v>
      </c>
      <c r="J57" s="49" t="s">
        <v>28</v>
      </c>
      <c r="K57" s="49">
        <v>5</v>
      </c>
      <c r="L57" s="49">
        <v>999</v>
      </c>
      <c r="M57" s="49" t="s">
        <v>355</v>
      </c>
      <c r="N57" s="50">
        <v>45697</v>
      </c>
      <c r="O57" s="49" t="s">
        <v>56</v>
      </c>
      <c r="P57" s="49" t="s">
        <v>31</v>
      </c>
      <c r="Q57" s="49">
        <v>3</v>
      </c>
      <c r="R57" s="49" t="s">
        <v>32</v>
      </c>
      <c r="S57" s="49" t="s">
        <v>356</v>
      </c>
      <c r="T57" s="50">
        <v>45415</v>
      </c>
    </row>
    <row r="58" spans="1:20" x14ac:dyDescent="0.25">
      <c r="A58" s="49" t="s">
        <v>357</v>
      </c>
      <c r="B58" s="49" t="s">
        <v>358</v>
      </c>
      <c r="C58" s="49" t="s">
        <v>359</v>
      </c>
      <c r="D58" s="49" t="s">
        <v>23</v>
      </c>
      <c r="E58" s="49" t="s">
        <v>38</v>
      </c>
      <c r="F58" s="50">
        <v>44230</v>
      </c>
      <c r="G58" s="49" t="s">
        <v>62</v>
      </c>
      <c r="H58" s="49" t="s">
        <v>145</v>
      </c>
      <c r="I58" s="49" t="s">
        <v>146</v>
      </c>
      <c r="J58" s="49" t="s">
        <v>54</v>
      </c>
      <c r="K58" s="49">
        <v>2</v>
      </c>
      <c r="L58" s="49">
        <v>199</v>
      </c>
      <c r="M58" s="49" t="s">
        <v>360</v>
      </c>
      <c r="N58" s="50">
        <v>45884</v>
      </c>
      <c r="O58" s="49" t="s">
        <v>103</v>
      </c>
      <c r="P58" s="49" t="s">
        <v>57</v>
      </c>
      <c r="Q58" s="49">
        <v>3</v>
      </c>
      <c r="R58" s="49" t="s">
        <v>45</v>
      </c>
      <c r="S58" s="49" t="s">
        <v>361</v>
      </c>
      <c r="T58" s="50">
        <v>45627</v>
      </c>
    </row>
    <row r="59" spans="1:20" x14ac:dyDescent="0.25">
      <c r="A59" s="49" t="s">
        <v>362</v>
      </c>
      <c r="B59" s="49" t="s">
        <v>363</v>
      </c>
      <c r="C59" s="49" t="s">
        <v>354</v>
      </c>
      <c r="D59" s="49" t="s">
        <v>23</v>
      </c>
      <c r="E59" s="49" t="s">
        <v>38</v>
      </c>
      <c r="F59" s="50">
        <v>44947</v>
      </c>
      <c r="G59" s="49" t="s">
        <v>94</v>
      </c>
      <c r="H59" s="49" t="s">
        <v>26</v>
      </c>
      <c r="I59" s="49" t="s">
        <v>27</v>
      </c>
      <c r="J59" s="49" t="s">
        <v>28</v>
      </c>
      <c r="K59" s="49">
        <v>2</v>
      </c>
      <c r="L59" s="49">
        <v>229</v>
      </c>
      <c r="M59" s="49" t="s">
        <v>364</v>
      </c>
      <c r="N59" s="50">
        <v>45329</v>
      </c>
      <c r="O59" s="49" t="s">
        <v>76</v>
      </c>
      <c r="P59" s="49" t="s">
        <v>31</v>
      </c>
      <c r="Q59" s="49">
        <v>3</v>
      </c>
      <c r="R59" s="49" t="s">
        <v>133</v>
      </c>
      <c r="S59" s="49" t="s">
        <v>365</v>
      </c>
      <c r="T59" s="50">
        <v>45117</v>
      </c>
    </row>
    <row r="60" spans="1:20" x14ac:dyDescent="0.25">
      <c r="A60" s="49" t="s">
        <v>366</v>
      </c>
      <c r="B60" s="49" t="s">
        <v>367</v>
      </c>
      <c r="C60" s="49" t="s">
        <v>36</v>
      </c>
      <c r="D60" s="49" t="s">
        <v>23</v>
      </c>
      <c r="E60" s="49" t="s">
        <v>24</v>
      </c>
      <c r="F60" s="50">
        <v>44885</v>
      </c>
      <c r="G60" s="49" t="s">
        <v>51</v>
      </c>
      <c r="H60" s="49" t="s">
        <v>73</v>
      </c>
      <c r="I60" s="49" t="s">
        <v>74</v>
      </c>
      <c r="J60" s="49" t="s">
        <v>42</v>
      </c>
      <c r="K60" s="49">
        <v>4</v>
      </c>
      <c r="L60" s="49">
        <v>110</v>
      </c>
      <c r="M60" s="49" t="s">
        <v>368</v>
      </c>
      <c r="N60" s="50">
        <v>45586</v>
      </c>
      <c r="O60" s="49" t="s">
        <v>30</v>
      </c>
      <c r="P60" s="49" t="s">
        <v>57</v>
      </c>
      <c r="Q60" s="49">
        <v>2</v>
      </c>
      <c r="R60" s="49" t="s">
        <v>133</v>
      </c>
      <c r="S60" s="49" t="s">
        <v>369</v>
      </c>
      <c r="T60" s="50">
        <v>45862</v>
      </c>
    </row>
    <row r="61" spans="1:20" x14ac:dyDescent="0.25">
      <c r="A61" s="49" t="s">
        <v>370</v>
      </c>
      <c r="B61" s="49" t="s">
        <v>371</v>
      </c>
      <c r="C61" s="49" t="s">
        <v>372</v>
      </c>
      <c r="D61" s="49" t="s">
        <v>23</v>
      </c>
      <c r="E61" s="49" t="s">
        <v>38</v>
      </c>
      <c r="F61" s="50">
        <v>45749</v>
      </c>
      <c r="G61" s="49" t="s">
        <v>180</v>
      </c>
      <c r="H61" s="49" t="s">
        <v>138</v>
      </c>
      <c r="I61" s="49" t="s">
        <v>139</v>
      </c>
      <c r="J61" s="49" t="s">
        <v>28</v>
      </c>
      <c r="K61" s="49">
        <v>2</v>
      </c>
      <c r="L61" s="49">
        <v>999</v>
      </c>
      <c r="M61" s="49" t="s">
        <v>373</v>
      </c>
      <c r="N61" s="50">
        <v>45056</v>
      </c>
      <c r="O61" s="49" t="s">
        <v>56</v>
      </c>
      <c r="P61" s="49" t="s">
        <v>31</v>
      </c>
      <c r="Q61" s="49">
        <v>3</v>
      </c>
      <c r="R61" s="49" t="s">
        <v>67</v>
      </c>
      <c r="S61" s="49" t="s">
        <v>374</v>
      </c>
      <c r="T61" s="50">
        <v>44886</v>
      </c>
    </row>
    <row r="62" spans="1:20" x14ac:dyDescent="0.25">
      <c r="A62" s="49" t="s">
        <v>375</v>
      </c>
      <c r="B62" s="49" t="s">
        <v>376</v>
      </c>
      <c r="C62" s="49" t="s">
        <v>377</v>
      </c>
      <c r="D62" s="49" t="s">
        <v>37</v>
      </c>
      <c r="E62" s="49" t="s">
        <v>50</v>
      </c>
      <c r="F62" s="50">
        <v>45164</v>
      </c>
      <c r="G62" s="49" t="s">
        <v>120</v>
      </c>
      <c r="H62" s="49" t="s">
        <v>63</v>
      </c>
      <c r="I62" s="49" t="s">
        <v>64</v>
      </c>
      <c r="J62" s="49" t="s">
        <v>65</v>
      </c>
      <c r="K62" s="49">
        <v>3</v>
      </c>
      <c r="L62" s="49">
        <v>399</v>
      </c>
      <c r="M62" s="49" t="s">
        <v>378</v>
      </c>
      <c r="N62" s="50">
        <v>45460</v>
      </c>
      <c r="O62" s="49" t="s">
        <v>76</v>
      </c>
      <c r="P62" s="49" t="s">
        <v>31</v>
      </c>
      <c r="Q62" s="49">
        <v>1</v>
      </c>
      <c r="R62" s="49" t="s">
        <v>133</v>
      </c>
      <c r="S62" s="49" t="s">
        <v>379</v>
      </c>
      <c r="T62" s="50">
        <v>45504</v>
      </c>
    </row>
    <row r="63" spans="1:20" x14ac:dyDescent="0.25">
      <c r="A63" s="49" t="s">
        <v>380</v>
      </c>
      <c r="B63" s="49" t="s">
        <v>258</v>
      </c>
      <c r="C63" s="49" t="s">
        <v>381</v>
      </c>
      <c r="D63" s="49" t="s">
        <v>37</v>
      </c>
      <c r="E63" s="49" t="s">
        <v>24</v>
      </c>
      <c r="F63" s="50">
        <v>45101</v>
      </c>
      <c r="G63" s="49" t="s">
        <v>25</v>
      </c>
      <c r="H63" s="49" t="s">
        <v>145</v>
      </c>
      <c r="I63" s="49" t="s">
        <v>146</v>
      </c>
      <c r="J63" s="49" t="s">
        <v>54</v>
      </c>
      <c r="K63" s="49">
        <v>4</v>
      </c>
      <c r="L63" s="49">
        <v>199</v>
      </c>
      <c r="M63" s="49" t="s">
        <v>382</v>
      </c>
      <c r="N63" s="50">
        <v>45691</v>
      </c>
      <c r="O63" s="49" t="s">
        <v>103</v>
      </c>
      <c r="P63" s="49" t="s">
        <v>57</v>
      </c>
      <c r="Q63" s="49">
        <v>5</v>
      </c>
      <c r="R63" s="49" t="s">
        <v>32</v>
      </c>
      <c r="S63" s="49" t="s">
        <v>383</v>
      </c>
      <c r="T63" s="50">
        <v>45312</v>
      </c>
    </row>
    <row r="64" spans="1:20" x14ac:dyDescent="0.25">
      <c r="A64" s="49" t="s">
        <v>384</v>
      </c>
      <c r="B64" s="49" t="s">
        <v>385</v>
      </c>
      <c r="C64" s="49" t="s">
        <v>386</v>
      </c>
      <c r="D64" s="49" t="s">
        <v>81</v>
      </c>
      <c r="E64" s="49" t="s">
        <v>38</v>
      </c>
      <c r="F64" s="50">
        <v>44113</v>
      </c>
      <c r="G64" s="49" t="s">
        <v>152</v>
      </c>
      <c r="H64" s="49" t="s">
        <v>168</v>
      </c>
      <c r="I64" s="49" t="s">
        <v>169</v>
      </c>
      <c r="J64" s="49" t="s">
        <v>131</v>
      </c>
      <c r="K64" s="49">
        <v>1</v>
      </c>
      <c r="L64" s="49">
        <v>80</v>
      </c>
      <c r="M64" s="49" t="s">
        <v>387</v>
      </c>
      <c r="N64" s="50">
        <v>45124</v>
      </c>
      <c r="O64" s="49" t="s">
        <v>76</v>
      </c>
      <c r="P64" s="49" t="s">
        <v>31</v>
      </c>
      <c r="Q64" s="49">
        <v>5</v>
      </c>
      <c r="R64" s="49" t="s">
        <v>67</v>
      </c>
      <c r="S64" s="49" t="s">
        <v>388</v>
      </c>
      <c r="T64" s="50">
        <v>44924</v>
      </c>
    </row>
    <row r="65" spans="1:20" x14ac:dyDescent="0.25">
      <c r="A65" s="49" t="s">
        <v>389</v>
      </c>
      <c r="B65" s="49" t="s">
        <v>243</v>
      </c>
      <c r="C65" s="49" t="s">
        <v>390</v>
      </c>
      <c r="D65" s="49" t="s">
        <v>37</v>
      </c>
      <c r="E65" s="49" t="s">
        <v>24</v>
      </c>
      <c r="F65" s="50">
        <v>45449</v>
      </c>
      <c r="G65" s="49" t="s">
        <v>25</v>
      </c>
      <c r="H65" s="49" t="s">
        <v>391</v>
      </c>
      <c r="I65" s="49" t="s">
        <v>392</v>
      </c>
      <c r="J65" s="49" t="s">
        <v>123</v>
      </c>
      <c r="K65" s="49">
        <v>2</v>
      </c>
      <c r="L65" s="49">
        <v>25</v>
      </c>
      <c r="M65" s="49" t="s">
        <v>393</v>
      </c>
      <c r="N65" s="50">
        <v>45048</v>
      </c>
      <c r="O65" s="49" t="s">
        <v>30</v>
      </c>
      <c r="P65" s="49" t="s">
        <v>44</v>
      </c>
      <c r="Q65" s="49">
        <v>1</v>
      </c>
      <c r="R65" s="49" t="s">
        <v>104</v>
      </c>
      <c r="S65" s="49" t="s">
        <v>394</v>
      </c>
      <c r="T65" s="50">
        <v>44827</v>
      </c>
    </row>
    <row r="66" spans="1:20" x14ac:dyDescent="0.25">
      <c r="A66" s="49" t="s">
        <v>395</v>
      </c>
      <c r="B66" s="49" t="s">
        <v>290</v>
      </c>
      <c r="C66" s="49" t="s">
        <v>396</v>
      </c>
      <c r="D66" s="49" t="s">
        <v>23</v>
      </c>
      <c r="E66" s="49" t="s">
        <v>50</v>
      </c>
      <c r="F66" s="50">
        <v>45810</v>
      </c>
      <c r="G66" s="49" t="s">
        <v>94</v>
      </c>
      <c r="H66" s="49" t="s">
        <v>100</v>
      </c>
      <c r="I66" s="49" t="s">
        <v>101</v>
      </c>
      <c r="J66" s="49" t="s">
        <v>28</v>
      </c>
      <c r="K66" s="49">
        <v>3</v>
      </c>
      <c r="L66" s="49">
        <v>199</v>
      </c>
      <c r="M66" s="49" t="s">
        <v>397</v>
      </c>
      <c r="N66" s="50">
        <v>44993</v>
      </c>
      <c r="O66" s="49" t="s">
        <v>56</v>
      </c>
      <c r="P66" s="49" t="s">
        <v>31</v>
      </c>
      <c r="Q66" s="49">
        <v>2</v>
      </c>
      <c r="R66" s="49" t="s">
        <v>133</v>
      </c>
      <c r="S66" s="49" t="s">
        <v>398</v>
      </c>
      <c r="T66" s="50">
        <v>45414</v>
      </c>
    </row>
    <row r="67" spans="1:20" x14ac:dyDescent="0.25">
      <c r="A67" s="49" t="s">
        <v>399</v>
      </c>
      <c r="B67" s="49" t="s">
        <v>113</v>
      </c>
      <c r="C67" s="49" t="s">
        <v>400</v>
      </c>
      <c r="D67" s="49" t="s">
        <v>37</v>
      </c>
      <c r="E67" s="49" t="s">
        <v>38</v>
      </c>
      <c r="F67" s="50">
        <v>44488</v>
      </c>
      <c r="G67" s="49" t="s">
        <v>72</v>
      </c>
      <c r="H67" s="49" t="s">
        <v>87</v>
      </c>
      <c r="I67" s="49" t="s">
        <v>88</v>
      </c>
      <c r="J67" s="49" t="s">
        <v>65</v>
      </c>
      <c r="K67" s="49">
        <v>1</v>
      </c>
      <c r="L67" s="49">
        <v>99</v>
      </c>
      <c r="M67" s="49" t="s">
        <v>401</v>
      </c>
      <c r="N67" s="50">
        <v>45604</v>
      </c>
      <c r="O67" s="49" t="s">
        <v>56</v>
      </c>
      <c r="P67" s="49" t="s">
        <v>57</v>
      </c>
      <c r="Q67" s="49">
        <v>5</v>
      </c>
      <c r="R67" s="49" t="s">
        <v>67</v>
      </c>
      <c r="S67" s="49" t="s">
        <v>402</v>
      </c>
      <c r="T67" s="50">
        <v>45788</v>
      </c>
    </row>
    <row r="68" spans="1:20" x14ac:dyDescent="0.25">
      <c r="A68" s="49" t="s">
        <v>403</v>
      </c>
      <c r="B68" s="49" t="s">
        <v>206</v>
      </c>
      <c r="C68" s="49" t="s">
        <v>268</v>
      </c>
      <c r="D68" s="49" t="s">
        <v>81</v>
      </c>
      <c r="E68" s="49" t="s">
        <v>50</v>
      </c>
      <c r="F68" s="50">
        <v>45359</v>
      </c>
      <c r="G68" s="49" t="s">
        <v>120</v>
      </c>
      <c r="H68" s="49" t="s">
        <v>73</v>
      </c>
      <c r="I68" s="49" t="s">
        <v>74</v>
      </c>
      <c r="J68" s="49" t="s">
        <v>42</v>
      </c>
      <c r="K68" s="49">
        <v>4</v>
      </c>
      <c r="L68" s="49">
        <v>110</v>
      </c>
      <c r="M68" s="49" t="s">
        <v>404</v>
      </c>
      <c r="N68" s="50">
        <v>44870</v>
      </c>
      <c r="O68" s="49" t="s">
        <v>30</v>
      </c>
      <c r="P68" s="49" t="s">
        <v>44</v>
      </c>
      <c r="Q68" s="49">
        <v>1</v>
      </c>
      <c r="R68" s="49" t="s">
        <v>45</v>
      </c>
      <c r="S68" s="49" t="s">
        <v>405</v>
      </c>
      <c r="T68" s="50">
        <v>45463</v>
      </c>
    </row>
    <row r="69" spans="1:20" x14ac:dyDescent="0.25">
      <c r="A69" s="49" t="s">
        <v>406</v>
      </c>
      <c r="B69" s="49" t="s">
        <v>407</v>
      </c>
      <c r="C69" s="49" t="s">
        <v>408</v>
      </c>
      <c r="D69" s="49" t="s">
        <v>23</v>
      </c>
      <c r="E69" s="49" t="s">
        <v>50</v>
      </c>
      <c r="F69" s="50">
        <v>45283</v>
      </c>
      <c r="G69" s="49" t="s">
        <v>62</v>
      </c>
      <c r="H69" s="49" t="s">
        <v>121</v>
      </c>
      <c r="I69" s="49" t="s">
        <v>122</v>
      </c>
      <c r="J69" s="49" t="s">
        <v>123</v>
      </c>
      <c r="K69" s="49">
        <v>2</v>
      </c>
      <c r="L69" s="49">
        <v>149</v>
      </c>
      <c r="M69" s="49" t="s">
        <v>409</v>
      </c>
      <c r="N69" s="50">
        <v>45401</v>
      </c>
      <c r="O69" s="49" t="s">
        <v>30</v>
      </c>
      <c r="P69" s="49" t="s">
        <v>57</v>
      </c>
      <c r="Q69" s="49">
        <v>2</v>
      </c>
      <c r="R69" s="49" t="s">
        <v>67</v>
      </c>
      <c r="S69" s="49" t="s">
        <v>410</v>
      </c>
      <c r="T69" s="50">
        <v>45060</v>
      </c>
    </row>
    <row r="70" spans="1:20" x14ac:dyDescent="0.25">
      <c r="A70" s="49" t="s">
        <v>411</v>
      </c>
      <c r="B70" s="49" t="s">
        <v>412</v>
      </c>
      <c r="C70" s="49" t="s">
        <v>71</v>
      </c>
      <c r="D70" s="49" t="s">
        <v>23</v>
      </c>
      <c r="E70" s="49" t="s">
        <v>24</v>
      </c>
      <c r="F70" s="50">
        <v>44684</v>
      </c>
      <c r="G70" s="49" t="s">
        <v>180</v>
      </c>
      <c r="H70" s="49" t="s">
        <v>121</v>
      </c>
      <c r="I70" s="49" t="s">
        <v>122</v>
      </c>
      <c r="J70" s="49" t="s">
        <v>123</v>
      </c>
      <c r="K70" s="49">
        <v>5</v>
      </c>
      <c r="L70" s="49">
        <v>149</v>
      </c>
      <c r="M70" s="49" t="s">
        <v>413</v>
      </c>
      <c r="N70" s="50">
        <v>45500</v>
      </c>
      <c r="O70" s="49" t="s">
        <v>76</v>
      </c>
      <c r="P70" s="49" t="s">
        <v>57</v>
      </c>
      <c r="Q70" s="49">
        <v>1</v>
      </c>
      <c r="R70" s="49" t="s">
        <v>32</v>
      </c>
      <c r="S70" s="49" t="s">
        <v>414</v>
      </c>
      <c r="T70" s="50">
        <v>45727</v>
      </c>
    </row>
    <row r="71" spans="1:20" x14ac:dyDescent="0.25">
      <c r="A71" s="49" t="s">
        <v>415</v>
      </c>
      <c r="B71" s="49" t="s">
        <v>416</v>
      </c>
      <c r="C71" s="49" t="s">
        <v>417</v>
      </c>
      <c r="D71" s="49" t="s">
        <v>23</v>
      </c>
      <c r="E71" s="49" t="s">
        <v>24</v>
      </c>
      <c r="F71" s="50">
        <v>44875</v>
      </c>
      <c r="G71" s="49" t="s">
        <v>120</v>
      </c>
      <c r="H71" s="49" t="s">
        <v>40</v>
      </c>
      <c r="I71" s="49" t="s">
        <v>41</v>
      </c>
      <c r="J71" s="49" t="s">
        <v>42</v>
      </c>
      <c r="K71" s="49">
        <v>2</v>
      </c>
      <c r="L71" s="49">
        <v>59</v>
      </c>
      <c r="M71" s="49" t="s">
        <v>418</v>
      </c>
      <c r="N71" s="50">
        <v>45679</v>
      </c>
      <c r="O71" s="49" t="s">
        <v>30</v>
      </c>
      <c r="P71" s="49" t="s">
        <v>31</v>
      </c>
      <c r="Q71" s="49">
        <v>2</v>
      </c>
      <c r="R71" s="49" t="s">
        <v>67</v>
      </c>
      <c r="S71" s="49" t="s">
        <v>419</v>
      </c>
      <c r="T71" s="50">
        <v>45452</v>
      </c>
    </row>
    <row r="72" spans="1:20" x14ac:dyDescent="0.25">
      <c r="A72" s="49" t="s">
        <v>420</v>
      </c>
      <c r="B72" s="49" t="s">
        <v>421</v>
      </c>
      <c r="C72" s="49" t="s">
        <v>249</v>
      </c>
      <c r="D72" s="49" t="s">
        <v>37</v>
      </c>
      <c r="E72" s="49" t="s">
        <v>24</v>
      </c>
      <c r="F72" s="50">
        <v>44779</v>
      </c>
      <c r="G72" s="49" t="s">
        <v>51</v>
      </c>
      <c r="H72" s="49" t="s">
        <v>73</v>
      </c>
      <c r="I72" s="49" t="s">
        <v>74</v>
      </c>
      <c r="J72" s="49" t="s">
        <v>42</v>
      </c>
      <c r="K72" s="49">
        <v>3</v>
      </c>
      <c r="L72" s="49">
        <v>110</v>
      </c>
      <c r="M72" s="49" t="s">
        <v>422</v>
      </c>
      <c r="N72" s="50">
        <v>45361</v>
      </c>
      <c r="O72" s="49" t="s">
        <v>30</v>
      </c>
      <c r="P72" s="49" t="s">
        <v>57</v>
      </c>
      <c r="Q72" s="49">
        <v>2</v>
      </c>
      <c r="R72" s="49" t="s">
        <v>67</v>
      </c>
      <c r="S72" s="49" t="s">
        <v>423</v>
      </c>
      <c r="T72" s="50">
        <v>45334</v>
      </c>
    </row>
    <row r="73" spans="1:20" x14ac:dyDescent="0.25">
      <c r="A73" s="49" t="s">
        <v>424</v>
      </c>
      <c r="B73" s="49" t="s">
        <v>425</v>
      </c>
      <c r="C73" s="49" t="s">
        <v>426</v>
      </c>
      <c r="D73" s="49" t="s">
        <v>23</v>
      </c>
      <c r="E73" s="49" t="s">
        <v>38</v>
      </c>
      <c r="F73" s="50">
        <v>45172</v>
      </c>
      <c r="G73" s="49" t="s">
        <v>62</v>
      </c>
      <c r="H73" s="49" t="s">
        <v>121</v>
      </c>
      <c r="I73" s="49" t="s">
        <v>122</v>
      </c>
      <c r="J73" s="49" t="s">
        <v>123</v>
      </c>
      <c r="K73" s="49">
        <v>3</v>
      </c>
      <c r="L73" s="49">
        <v>149</v>
      </c>
      <c r="M73" s="49" t="s">
        <v>427</v>
      </c>
      <c r="N73" s="50">
        <v>44839</v>
      </c>
      <c r="O73" s="49" t="s">
        <v>76</v>
      </c>
      <c r="P73" s="49" t="s">
        <v>57</v>
      </c>
      <c r="Q73" s="49">
        <v>3</v>
      </c>
      <c r="R73" s="49" t="s">
        <v>32</v>
      </c>
      <c r="S73" s="49" t="s">
        <v>428</v>
      </c>
      <c r="T73" s="50">
        <v>44882</v>
      </c>
    </row>
    <row r="74" spans="1:20" x14ac:dyDescent="0.25">
      <c r="A74" s="49" t="s">
        <v>429</v>
      </c>
      <c r="B74" s="49" t="s">
        <v>430</v>
      </c>
      <c r="C74" s="49" t="s">
        <v>431</v>
      </c>
      <c r="D74" s="49" t="s">
        <v>23</v>
      </c>
      <c r="E74" s="49" t="s">
        <v>38</v>
      </c>
      <c r="F74" s="50">
        <v>44440</v>
      </c>
      <c r="G74" s="49" t="s">
        <v>186</v>
      </c>
      <c r="H74" s="49" t="s">
        <v>87</v>
      </c>
      <c r="I74" s="49" t="s">
        <v>88</v>
      </c>
      <c r="J74" s="49" t="s">
        <v>65</v>
      </c>
      <c r="K74" s="49">
        <v>4</v>
      </c>
      <c r="L74" s="49">
        <v>99</v>
      </c>
      <c r="M74" s="49" t="s">
        <v>432</v>
      </c>
      <c r="N74" s="50">
        <v>45139</v>
      </c>
      <c r="O74" s="49" t="s">
        <v>110</v>
      </c>
      <c r="P74" s="49" t="s">
        <v>57</v>
      </c>
      <c r="Q74" s="49">
        <v>3</v>
      </c>
      <c r="R74" s="49" t="s">
        <v>104</v>
      </c>
      <c r="S74" s="49" t="s">
        <v>433</v>
      </c>
      <c r="T74" s="50">
        <v>45652</v>
      </c>
    </row>
    <row r="75" spans="1:20" x14ac:dyDescent="0.25">
      <c r="A75" s="49" t="s">
        <v>434</v>
      </c>
      <c r="B75" s="49" t="s">
        <v>385</v>
      </c>
      <c r="C75" s="49" t="s">
        <v>435</v>
      </c>
      <c r="D75" s="49" t="s">
        <v>81</v>
      </c>
      <c r="E75" s="49" t="s">
        <v>24</v>
      </c>
      <c r="F75" s="50">
        <v>44590</v>
      </c>
      <c r="G75" s="49" t="s">
        <v>25</v>
      </c>
      <c r="H75" s="49" t="s">
        <v>100</v>
      </c>
      <c r="I75" s="49" t="s">
        <v>101</v>
      </c>
      <c r="J75" s="49" t="s">
        <v>28</v>
      </c>
      <c r="K75" s="49">
        <v>3</v>
      </c>
      <c r="L75" s="49">
        <v>199</v>
      </c>
      <c r="M75" s="49" t="s">
        <v>436</v>
      </c>
      <c r="N75" s="50">
        <v>45414</v>
      </c>
      <c r="O75" s="49" t="s">
        <v>103</v>
      </c>
      <c r="P75" s="49" t="s">
        <v>44</v>
      </c>
      <c r="Q75" s="49">
        <v>1</v>
      </c>
      <c r="R75" s="49" t="s">
        <v>104</v>
      </c>
      <c r="S75" s="49" t="s">
        <v>437</v>
      </c>
      <c r="T75" s="50">
        <v>45609</v>
      </c>
    </row>
    <row r="76" spans="1:20" x14ac:dyDescent="0.25">
      <c r="A76" s="49" t="s">
        <v>438</v>
      </c>
      <c r="B76" s="49" t="s">
        <v>439</v>
      </c>
      <c r="C76" s="49" t="s">
        <v>244</v>
      </c>
      <c r="D76" s="49" t="s">
        <v>23</v>
      </c>
      <c r="E76" s="49" t="s">
        <v>50</v>
      </c>
      <c r="F76" s="50">
        <v>44512</v>
      </c>
      <c r="G76" s="49" t="s">
        <v>152</v>
      </c>
      <c r="H76" s="49" t="s">
        <v>73</v>
      </c>
      <c r="I76" s="49" t="s">
        <v>74</v>
      </c>
      <c r="J76" s="49" t="s">
        <v>42</v>
      </c>
      <c r="K76" s="49">
        <v>5</v>
      </c>
      <c r="L76" s="49">
        <v>110</v>
      </c>
      <c r="M76" s="49" t="s">
        <v>440</v>
      </c>
      <c r="N76" s="50">
        <v>44840</v>
      </c>
      <c r="O76" s="49" t="s">
        <v>76</v>
      </c>
      <c r="P76" s="49" t="s">
        <v>57</v>
      </c>
      <c r="Q76" s="49">
        <v>4</v>
      </c>
      <c r="R76" s="49" t="s">
        <v>67</v>
      </c>
      <c r="S76" s="49" t="s">
        <v>441</v>
      </c>
      <c r="T76" s="50">
        <v>44902</v>
      </c>
    </row>
    <row r="77" spans="1:20" x14ac:dyDescent="0.25">
      <c r="A77" s="49" t="s">
        <v>442</v>
      </c>
      <c r="B77" s="49" t="s">
        <v>85</v>
      </c>
      <c r="C77" s="49" t="s">
        <v>443</v>
      </c>
      <c r="D77" s="49" t="s">
        <v>81</v>
      </c>
      <c r="E77" s="49" t="s">
        <v>24</v>
      </c>
      <c r="F77" s="50">
        <v>44189</v>
      </c>
      <c r="G77" s="49" t="s">
        <v>120</v>
      </c>
      <c r="H77" s="49" t="s">
        <v>145</v>
      </c>
      <c r="I77" s="49" t="s">
        <v>146</v>
      </c>
      <c r="J77" s="49" t="s">
        <v>54</v>
      </c>
      <c r="K77" s="49">
        <v>1</v>
      </c>
      <c r="L77" s="49">
        <v>199</v>
      </c>
      <c r="M77" s="49" t="s">
        <v>444</v>
      </c>
      <c r="N77" s="50">
        <v>45255</v>
      </c>
      <c r="O77" s="49" t="s">
        <v>110</v>
      </c>
      <c r="P77" s="49" t="s">
        <v>44</v>
      </c>
      <c r="Q77" s="49">
        <v>1</v>
      </c>
      <c r="R77" s="49" t="s">
        <v>32</v>
      </c>
      <c r="S77" s="49" t="s">
        <v>445</v>
      </c>
      <c r="T77" s="50">
        <v>45834</v>
      </c>
    </row>
    <row r="78" spans="1:20" x14ac:dyDescent="0.25">
      <c r="A78" s="49" t="s">
        <v>446</v>
      </c>
      <c r="B78" s="49" t="s">
        <v>447</v>
      </c>
      <c r="C78" s="49" t="s">
        <v>448</v>
      </c>
      <c r="D78" s="49" t="s">
        <v>23</v>
      </c>
      <c r="E78" s="49" t="s">
        <v>24</v>
      </c>
      <c r="F78" s="50">
        <v>45674</v>
      </c>
      <c r="G78" s="49" t="s">
        <v>39</v>
      </c>
      <c r="H78" s="49" t="s">
        <v>73</v>
      </c>
      <c r="I78" s="49" t="s">
        <v>74</v>
      </c>
      <c r="J78" s="49" t="s">
        <v>42</v>
      </c>
      <c r="K78" s="49">
        <v>2</v>
      </c>
      <c r="L78" s="49">
        <v>110</v>
      </c>
      <c r="M78" s="49" t="s">
        <v>449</v>
      </c>
      <c r="N78" s="50">
        <v>45890</v>
      </c>
      <c r="O78" s="49" t="s">
        <v>103</v>
      </c>
      <c r="P78" s="49" t="s">
        <v>31</v>
      </c>
      <c r="Q78" s="49">
        <v>3</v>
      </c>
      <c r="R78" s="49" t="s">
        <v>133</v>
      </c>
      <c r="S78" s="49" t="s">
        <v>450</v>
      </c>
      <c r="T78" s="50">
        <v>45400</v>
      </c>
    </row>
    <row r="79" spans="1:20" x14ac:dyDescent="0.25">
      <c r="A79" s="49" t="s">
        <v>451</v>
      </c>
      <c r="B79" s="49" t="s">
        <v>452</v>
      </c>
      <c r="C79" s="49" t="s">
        <v>453</v>
      </c>
      <c r="D79" s="49" t="s">
        <v>23</v>
      </c>
      <c r="E79" s="49" t="s">
        <v>50</v>
      </c>
      <c r="F79" s="50">
        <v>45261</v>
      </c>
      <c r="G79" s="49" t="s">
        <v>120</v>
      </c>
      <c r="H79" s="49" t="s">
        <v>40</v>
      </c>
      <c r="I79" s="49" t="s">
        <v>41</v>
      </c>
      <c r="J79" s="49" t="s">
        <v>42</v>
      </c>
      <c r="K79" s="49">
        <v>3</v>
      </c>
      <c r="L79" s="49">
        <v>59</v>
      </c>
      <c r="M79" s="49" t="s">
        <v>454</v>
      </c>
      <c r="N79" s="50">
        <v>45822</v>
      </c>
      <c r="O79" s="49" t="s">
        <v>110</v>
      </c>
      <c r="P79" s="49" t="s">
        <v>31</v>
      </c>
      <c r="Q79" s="49">
        <v>5</v>
      </c>
      <c r="R79" s="49" t="s">
        <v>45</v>
      </c>
      <c r="S79" s="49" t="s">
        <v>455</v>
      </c>
      <c r="T79" s="50">
        <v>45031</v>
      </c>
    </row>
    <row r="80" spans="1:20" x14ac:dyDescent="0.25">
      <c r="A80" s="49" t="s">
        <v>456</v>
      </c>
      <c r="B80" s="49" t="s">
        <v>457</v>
      </c>
      <c r="C80" s="49" t="s">
        <v>458</v>
      </c>
      <c r="D80" s="49" t="s">
        <v>81</v>
      </c>
      <c r="E80" s="49" t="s">
        <v>50</v>
      </c>
      <c r="F80" s="50">
        <v>45803</v>
      </c>
      <c r="G80" s="49" t="s">
        <v>72</v>
      </c>
      <c r="H80" s="49" t="s">
        <v>40</v>
      </c>
      <c r="I80" s="49" t="s">
        <v>41</v>
      </c>
      <c r="J80" s="49" t="s">
        <v>42</v>
      </c>
      <c r="K80" s="49">
        <v>3</v>
      </c>
      <c r="L80" s="49">
        <v>59</v>
      </c>
      <c r="M80" s="49" t="s">
        <v>459</v>
      </c>
      <c r="N80" s="50">
        <v>45023</v>
      </c>
      <c r="O80" s="49" t="s">
        <v>30</v>
      </c>
      <c r="P80" s="49" t="s">
        <v>44</v>
      </c>
      <c r="Q80" s="49">
        <v>2</v>
      </c>
      <c r="R80" s="49" t="s">
        <v>67</v>
      </c>
      <c r="S80" s="49" t="s">
        <v>460</v>
      </c>
      <c r="T80" s="50">
        <v>45149</v>
      </c>
    </row>
    <row r="81" spans="1:20" x14ac:dyDescent="0.25">
      <c r="A81" s="49" t="s">
        <v>461</v>
      </c>
      <c r="B81" s="49" t="s">
        <v>334</v>
      </c>
      <c r="C81" s="49" t="s">
        <v>462</v>
      </c>
      <c r="D81" s="49" t="s">
        <v>23</v>
      </c>
      <c r="E81" s="49" t="s">
        <v>50</v>
      </c>
      <c r="F81" s="50">
        <v>44650</v>
      </c>
      <c r="G81" s="49" t="s">
        <v>39</v>
      </c>
      <c r="H81" s="49" t="s">
        <v>26</v>
      </c>
      <c r="I81" s="49" t="s">
        <v>27</v>
      </c>
      <c r="J81" s="49" t="s">
        <v>28</v>
      </c>
      <c r="K81" s="49">
        <v>3</v>
      </c>
      <c r="L81" s="49">
        <v>229</v>
      </c>
      <c r="M81" s="49" t="s">
        <v>463</v>
      </c>
      <c r="N81" s="50">
        <v>45847</v>
      </c>
      <c r="O81" s="49" t="s">
        <v>76</v>
      </c>
      <c r="P81" s="49" t="s">
        <v>31</v>
      </c>
      <c r="Q81" s="49">
        <v>4</v>
      </c>
      <c r="R81" s="49" t="s">
        <v>32</v>
      </c>
      <c r="S81" s="49" t="s">
        <v>464</v>
      </c>
      <c r="T81" s="50">
        <v>45487</v>
      </c>
    </row>
    <row r="82" spans="1:20" x14ac:dyDescent="0.25">
      <c r="A82" s="49" t="s">
        <v>465</v>
      </c>
      <c r="B82" s="49" t="s">
        <v>466</v>
      </c>
      <c r="C82" s="49" t="s">
        <v>467</v>
      </c>
      <c r="D82" s="49" t="s">
        <v>81</v>
      </c>
      <c r="E82" s="49" t="s">
        <v>38</v>
      </c>
      <c r="F82" s="50">
        <v>44611</v>
      </c>
      <c r="G82" s="49" t="s">
        <v>72</v>
      </c>
      <c r="H82" s="49" t="s">
        <v>52</v>
      </c>
      <c r="I82" s="49" t="s">
        <v>53</v>
      </c>
      <c r="J82" s="49" t="s">
        <v>54</v>
      </c>
      <c r="K82" s="49">
        <v>5</v>
      </c>
      <c r="L82" s="49">
        <v>59</v>
      </c>
      <c r="M82" s="49" t="s">
        <v>468</v>
      </c>
      <c r="N82" s="50">
        <v>44967</v>
      </c>
      <c r="O82" s="49" t="s">
        <v>76</v>
      </c>
      <c r="P82" s="49" t="s">
        <v>31</v>
      </c>
      <c r="Q82" s="49">
        <v>5</v>
      </c>
      <c r="R82" s="49" t="s">
        <v>67</v>
      </c>
      <c r="S82" s="49" t="s">
        <v>469</v>
      </c>
      <c r="T82" s="50">
        <v>45249</v>
      </c>
    </row>
    <row r="83" spans="1:20" x14ac:dyDescent="0.25">
      <c r="A83" s="49" t="s">
        <v>470</v>
      </c>
      <c r="B83" s="49" t="s">
        <v>416</v>
      </c>
      <c r="C83" s="49" t="s">
        <v>471</v>
      </c>
      <c r="D83" s="49" t="s">
        <v>23</v>
      </c>
      <c r="E83" s="49" t="s">
        <v>50</v>
      </c>
      <c r="F83" s="50">
        <v>44492</v>
      </c>
      <c r="G83" s="49" t="s">
        <v>25</v>
      </c>
      <c r="H83" s="49" t="s">
        <v>129</v>
      </c>
      <c r="I83" s="49" t="s">
        <v>130</v>
      </c>
      <c r="J83" s="49" t="s">
        <v>131</v>
      </c>
      <c r="K83" s="49">
        <v>4</v>
      </c>
      <c r="L83" s="49">
        <v>129</v>
      </c>
      <c r="M83" s="49" t="s">
        <v>472</v>
      </c>
      <c r="N83" s="50">
        <v>45012</v>
      </c>
      <c r="O83" s="49" t="s">
        <v>76</v>
      </c>
      <c r="P83" s="49" t="s">
        <v>57</v>
      </c>
      <c r="Q83" s="49">
        <v>4</v>
      </c>
      <c r="R83" s="49" t="s">
        <v>45</v>
      </c>
      <c r="S83" s="49" t="s">
        <v>473</v>
      </c>
      <c r="T83" s="50">
        <v>45497</v>
      </c>
    </row>
    <row r="84" spans="1:20" x14ac:dyDescent="0.25">
      <c r="A84" s="49" t="s">
        <v>474</v>
      </c>
      <c r="B84" s="49" t="s">
        <v>475</v>
      </c>
      <c r="C84" s="49" t="s">
        <v>476</v>
      </c>
      <c r="D84" s="49" t="s">
        <v>23</v>
      </c>
      <c r="E84" s="49" t="s">
        <v>38</v>
      </c>
      <c r="F84" s="50">
        <v>45099</v>
      </c>
      <c r="G84" s="49" t="s">
        <v>120</v>
      </c>
      <c r="H84" s="49" t="s">
        <v>26</v>
      </c>
      <c r="I84" s="49" t="s">
        <v>27</v>
      </c>
      <c r="J84" s="49" t="s">
        <v>28</v>
      </c>
      <c r="K84" s="49">
        <v>2</v>
      </c>
      <c r="L84" s="49">
        <v>229</v>
      </c>
      <c r="M84" s="49" t="s">
        <v>477</v>
      </c>
      <c r="N84" s="50">
        <v>45720</v>
      </c>
      <c r="O84" s="49" t="s">
        <v>56</v>
      </c>
      <c r="P84" s="49" t="s">
        <v>44</v>
      </c>
      <c r="Q84" s="49">
        <v>3</v>
      </c>
      <c r="R84" s="49" t="s">
        <v>104</v>
      </c>
      <c r="S84" s="49" t="s">
        <v>478</v>
      </c>
      <c r="T84" s="50">
        <v>45090</v>
      </c>
    </row>
    <row r="85" spans="1:20" x14ac:dyDescent="0.25">
      <c r="A85" s="49" t="s">
        <v>479</v>
      </c>
      <c r="B85" s="49" t="s">
        <v>480</v>
      </c>
      <c r="C85" s="49" t="s">
        <v>481</v>
      </c>
      <c r="D85" s="49" t="s">
        <v>23</v>
      </c>
      <c r="E85" s="49" t="s">
        <v>50</v>
      </c>
      <c r="F85" s="50">
        <v>44556</v>
      </c>
      <c r="G85" s="49" t="s">
        <v>120</v>
      </c>
      <c r="H85" s="49" t="s">
        <v>191</v>
      </c>
      <c r="I85" s="49" t="s">
        <v>192</v>
      </c>
      <c r="J85" s="49" t="s">
        <v>42</v>
      </c>
      <c r="K85" s="49">
        <v>2</v>
      </c>
      <c r="L85" s="49">
        <v>120</v>
      </c>
      <c r="M85" s="49" t="s">
        <v>482</v>
      </c>
      <c r="N85" s="50">
        <v>45208</v>
      </c>
      <c r="O85" s="49" t="s">
        <v>103</v>
      </c>
      <c r="P85" s="49" t="s">
        <v>57</v>
      </c>
      <c r="Q85" s="49">
        <v>1</v>
      </c>
      <c r="R85" s="49" t="s">
        <v>32</v>
      </c>
      <c r="S85" s="49" t="s">
        <v>483</v>
      </c>
      <c r="T85" s="50">
        <v>44944</v>
      </c>
    </row>
    <row r="86" spans="1:20" x14ac:dyDescent="0.25">
      <c r="A86" s="49" t="s">
        <v>484</v>
      </c>
      <c r="B86" s="49" t="s">
        <v>485</v>
      </c>
      <c r="C86" s="49" t="s">
        <v>486</v>
      </c>
      <c r="D86" s="49" t="s">
        <v>81</v>
      </c>
      <c r="E86" s="49" t="s">
        <v>38</v>
      </c>
      <c r="F86" s="50">
        <v>44877</v>
      </c>
      <c r="G86" s="49" t="s">
        <v>51</v>
      </c>
      <c r="H86" s="49" t="s">
        <v>40</v>
      </c>
      <c r="I86" s="49" t="s">
        <v>41</v>
      </c>
      <c r="J86" s="49" t="s">
        <v>42</v>
      </c>
      <c r="K86" s="49">
        <v>2</v>
      </c>
      <c r="L86" s="49">
        <v>59</v>
      </c>
      <c r="M86" s="49" t="s">
        <v>487</v>
      </c>
      <c r="N86" s="50">
        <v>45021</v>
      </c>
      <c r="O86" s="49" t="s">
        <v>56</v>
      </c>
      <c r="P86" s="49" t="s">
        <v>57</v>
      </c>
      <c r="Q86" s="49">
        <v>1</v>
      </c>
      <c r="R86" s="49" t="s">
        <v>133</v>
      </c>
      <c r="S86" s="49" t="s">
        <v>488</v>
      </c>
      <c r="T86" s="50">
        <v>45743</v>
      </c>
    </row>
    <row r="87" spans="1:20" x14ac:dyDescent="0.25">
      <c r="A87" s="49" t="s">
        <v>489</v>
      </c>
      <c r="B87" s="49" t="s">
        <v>416</v>
      </c>
      <c r="C87" s="49" t="s">
        <v>490</v>
      </c>
      <c r="D87" s="49" t="s">
        <v>37</v>
      </c>
      <c r="E87" s="49" t="s">
        <v>50</v>
      </c>
      <c r="F87" s="50">
        <v>44354</v>
      </c>
      <c r="G87" s="49" t="s">
        <v>39</v>
      </c>
      <c r="H87" s="49" t="s">
        <v>218</v>
      </c>
      <c r="I87" s="49" t="s">
        <v>219</v>
      </c>
      <c r="J87" s="49" t="s">
        <v>28</v>
      </c>
      <c r="K87" s="49">
        <v>2</v>
      </c>
      <c r="L87" s="49">
        <v>899</v>
      </c>
      <c r="M87" s="49" t="s">
        <v>491</v>
      </c>
      <c r="N87" s="50">
        <v>45098</v>
      </c>
      <c r="O87" s="49" t="s">
        <v>30</v>
      </c>
      <c r="P87" s="49" t="s">
        <v>57</v>
      </c>
      <c r="Q87" s="49">
        <v>1</v>
      </c>
      <c r="R87" s="49" t="s">
        <v>32</v>
      </c>
      <c r="S87" s="49" t="s">
        <v>492</v>
      </c>
      <c r="T87" s="50">
        <v>45870</v>
      </c>
    </row>
    <row r="88" spans="1:20" x14ac:dyDescent="0.25">
      <c r="A88" s="49" t="s">
        <v>493</v>
      </c>
      <c r="B88" s="49" t="s">
        <v>494</v>
      </c>
      <c r="C88" s="49" t="s">
        <v>495</v>
      </c>
      <c r="D88" s="49" t="s">
        <v>37</v>
      </c>
      <c r="E88" s="49" t="s">
        <v>38</v>
      </c>
      <c r="F88" s="50">
        <v>45468</v>
      </c>
      <c r="G88" s="49" t="s">
        <v>180</v>
      </c>
      <c r="H88" s="49" t="s">
        <v>129</v>
      </c>
      <c r="I88" s="49" t="s">
        <v>130</v>
      </c>
      <c r="J88" s="49" t="s">
        <v>131</v>
      </c>
      <c r="K88" s="49">
        <v>4</v>
      </c>
      <c r="L88" s="49">
        <v>129</v>
      </c>
      <c r="M88" s="49" t="s">
        <v>496</v>
      </c>
      <c r="N88" s="50">
        <v>45868</v>
      </c>
      <c r="O88" s="49" t="s">
        <v>76</v>
      </c>
      <c r="P88" s="49" t="s">
        <v>44</v>
      </c>
      <c r="Q88" s="49">
        <v>3</v>
      </c>
      <c r="R88" s="49" t="s">
        <v>32</v>
      </c>
      <c r="S88" s="49" t="s">
        <v>497</v>
      </c>
      <c r="T88" s="50">
        <v>45550</v>
      </c>
    </row>
    <row r="89" spans="1:20" x14ac:dyDescent="0.25">
      <c r="A89" s="49" t="s">
        <v>498</v>
      </c>
      <c r="B89" s="49" t="s">
        <v>499</v>
      </c>
      <c r="C89" s="49" t="s">
        <v>500</v>
      </c>
      <c r="D89" s="49" t="s">
        <v>23</v>
      </c>
      <c r="E89" s="49" t="s">
        <v>24</v>
      </c>
      <c r="F89" s="50">
        <v>45891</v>
      </c>
      <c r="G89" s="49" t="s">
        <v>180</v>
      </c>
      <c r="H89" s="49" t="s">
        <v>218</v>
      </c>
      <c r="I89" s="49" t="s">
        <v>219</v>
      </c>
      <c r="J89" s="49" t="s">
        <v>28</v>
      </c>
      <c r="K89" s="49">
        <v>4</v>
      </c>
      <c r="L89" s="49">
        <v>899</v>
      </c>
      <c r="M89" s="49" t="s">
        <v>501</v>
      </c>
      <c r="N89" s="50">
        <v>44829</v>
      </c>
      <c r="O89" s="49" t="s">
        <v>103</v>
      </c>
      <c r="P89" s="49" t="s">
        <v>31</v>
      </c>
      <c r="Q89" s="49">
        <v>2</v>
      </c>
      <c r="R89" s="49" t="s">
        <v>45</v>
      </c>
      <c r="S89" s="49" t="s">
        <v>502</v>
      </c>
      <c r="T89" s="50">
        <v>45554</v>
      </c>
    </row>
    <row r="90" spans="1:20" x14ac:dyDescent="0.25">
      <c r="A90" s="49" t="s">
        <v>503</v>
      </c>
      <c r="B90" s="49" t="s">
        <v>143</v>
      </c>
      <c r="C90" s="49" t="s">
        <v>504</v>
      </c>
      <c r="D90" s="49" t="s">
        <v>81</v>
      </c>
      <c r="E90" s="49" t="s">
        <v>24</v>
      </c>
      <c r="F90" s="50">
        <v>44679</v>
      </c>
      <c r="G90" s="49" t="s">
        <v>120</v>
      </c>
      <c r="H90" s="49" t="s">
        <v>191</v>
      </c>
      <c r="I90" s="49" t="s">
        <v>192</v>
      </c>
      <c r="J90" s="49" t="s">
        <v>42</v>
      </c>
      <c r="K90" s="49">
        <v>2</v>
      </c>
      <c r="L90" s="49">
        <v>120</v>
      </c>
      <c r="M90" s="49" t="s">
        <v>505</v>
      </c>
      <c r="N90" s="50">
        <v>45859</v>
      </c>
      <c r="O90" s="49" t="s">
        <v>110</v>
      </c>
      <c r="P90" s="49" t="s">
        <v>57</v>
      </c>
      <c r="Q90" s="49">
        <v>3</v>
      </c>
      <c r="R90" s="49" t="s">
        <v>32</v>
      </c>
      <c r="S90" s="49" t="s">
        <v>506</v>
      </c>
      <c r="T90" s="50">
        <v>45779</v>
      </c>
    </row>
    <row r="91" spans="1:20" x14ac:dyDescent="0.25">
      <c r="A91" s="49" t="s">
        <v>507</v>
      </c>
      <c r="B91" s="49" t="s">
        <v>248</v>
      </c>
      <c r="C91" s="49" t="s">
        <v>276</v>
      </c>
      <c r="D91" s="49" t="s">
        <v>81</v>
      </c>
      <c r="E91" s="49" t="s">
        <v>24</v>
      </c>
      <c r="F91" s="50">
        <v>44255</v>
      </c>
      <c r="G91" s="49" t="s">
        <v>39</v>
      </c>
      <c r="H91" s="49" t="s">
        <v>121</v>
      </c>
      <c r="I91" s="49" t="s">
        <v>122</v>
      </c>
      <c r="J91" s="49" t="s">
        <v>123</v>
      </c>
      <c r="K91" s="49">
        <v>3</v>
      </c>
      <c r="L91" s="49">
        <v>149</v>
      </c>
      <c r="M91" s="49" t="s">
        <v>508</v>
      </c>
      <c r="N91" s="50">
        <v>45882</v>
      </c>
      <c r="O91" s="49" t="s">
        <v>30</v>
      </c>
      <c r="P91" s="49" t="s">
        <v>57</v>
      </c>
      <c r="Q91" s="49">
        <v>5</v>
      </c>
      <c r="R91" s="49" t="s">
        <v>104</v>
      </c>
      <c r="S91" s="49" t="s">
        <v>509</v>
      </c>
      <c r="T91" s="50">
        <v>45109</v>
      </c>
    </row>
    <row r="92" spans="1:20" x14ac:dyDescent="0.25">
      <c r="A92" s="49" t="s">
        <v>510</v>
      </c>
      <c r="B92" s="49" t="s">
        <v>511</v>
      </c>
      <c r="C92" s="49" t="s">
        <v>417</v>
      </c>
      <c r="D92" s="49" t="s">
        <v>81</v>
      </c>
      <c r="E92" s="49" t="s">
        <v>50</v>
      </c>
      <c r="F92" s="50">
        <v>45016</v>
      </c>
      <c r="G92" s="49" t="s">
        <v>180</v>
      </c>
      <c r="H92" s="49" t="s">
        <v>100</v>
      </c>
      <c r="I92" s="49" t="s">
        <v>101</v>
      </c>
      <c r="J92" s="49" t="s">
        <v>28</v>
      </c>
      <c r="K92" s="49">
        <v>2</v>
      </c>
      <c r="L92" s="49">
        <v>199</v>
      </c>
      <c r="M92" s="49" t="s">
        <v>512</v>
      </c>
      <c r="N92" s="50">
        <v>45881</v>
      </c>
      <c r="O92" s="49" t="s">
        <v>76</v>
      </c>
      <c r="P92" s="49" t="s">
        <v>44</v>
      </c>
      <c r="Q92" s="49">
        <v>5</v>
      </c>
      <c r="R92" s="49" t="s">
        <v>67</v>
      </c>
      <c r="S92" s="49" t="s">
        <v>513</v>
      </c>
      <c r="T92" s="50">
        <v>45821</v>
      </c>
    </row>
    <row r="93" spans="1:20" x14ac:dyDescent="0.25">
      <c r="A93" s="49" t="s">
        <v>514</v>
      </c>
      <c r="B93" s="49" t="s">
        <v>515</v>
      </c>
      <c r="C93" s="49" t="s">
        <v>516</v>
      </c>
      <c r="D93" s="49" t="s">
        <v>81</v>
      </c>
      <c r="E93" s="49" t="s">
        <v>24</v>
      </c>
      <c r="F93" s="50">
        <v>45043</v>
      </c>
      <c r="G93" s="49" t="s">
        <v>180</v>
      </c>
      <c r="H93" s="49" t="s">
        <v>100</v>
      </c>
      <c r="I93" s="49" t="s">
        <v>101</v>
      </c>
      <c r="J93" s="49" t="s">
        <v>28</v>
      </c>
      <c r="K93" s="49">
        <v>5</v>
      </c>
      <c r="L93" s="49">
        <v>199</v>
      </c>
      <c r="M93" s="49" t="s">
        <v>517</v>
      </c>
      <c r="N93" s="50">
        <v>45183</v>
      </c>
      <c r="O93" s="49" t="s">
        <v>56</v>
      </c>
      <c r="P93" s="49" t="s">
        <v>31</v>
      </c>
      <c r="Q93" s="49">
        <v>5</v>
      </c>
      <c r="R93" s="49" t="s">
        <v>67</v>
      </c>
      <c r="S93" s="49" t="s">
        <v>518</v>
      </c>
      <c r="T93" s="50">
        <v>45087</v>
      </c>
    </row>
    <row r="94" spans="1:20" x14ac:dyDescent="0.25">
      <c r="A94" s="49" t="s">
        <v>519</v>
      </c>
      <c r="B94" s="49" t="s">
        <v>520</v>
      </c>
      <c r="C94" s="49" t="s">
        <v>521</v>
      </c>
      <c r="D94" s="49" t="s">
        <v>81</v>
      </c>
      <c r="E94" s="49" t="s">
        <v>38</v>
      </c>
      <c r="F94" s="50">
        <v>45810</v>
      </c>
      <c r="G94" s="49" t="s">
        <v>62</v>
      </c>
      <c r="H94" s="49" t="s">
        <v>391</v>
      </c>
      <c r="I94" s="49" t="s">
        <v>392</v>
      </c>
      <c r="J94" s="49" t="s">
        <v>123</v>
      </c>
      <c r="K94" s="49">
        <v>4</v>
      </c>
      <c r="L94" s="49">
        <v>25</v>
      </c>
      <c r="M94" s="49" t="s">
        <v>522</v>
      </c>
      <c r="N94" s="50">
        <v>45300</v>
      </c>
      <c r="O94" s="49" t="s">
        <v>110</v>
      </c>
      <c r="P94" s="49" t="s">
        <v>44</v>
      </c>
      <c r="Q94" s="49">
        <v>2</v>
      </c>
      <c r="R94" s="49" t="s">
        <v>32</v>
      </c>
      <c r="S94" s="49" t="s">
        <v>523</v>
      </c>
      <c r="T94" s="50">
        <v>44935</v>
      </c>
    </row>
    <row r="95" spans="1:20" x14ac:dyDescent="0.25">
      <c r="A95" s="49" t="s">
        <v>524</v>
      </c>
      <c r="B95" s="49" t="s">
        <v>525</v>
      </c>
      <c r="C95" s="49" t="s">
        <v>526</v>
      </c>
      <c r="D95" s="49" t="s">
        <v>23</v>
      </c>
      <c r="E95" s="49" t="s">
        <v>38</v>
      </c>
      <c r="F95" s="50">
        <v>45009</v>
      </c>
      <c r="G95" s="49" t="s">
        <v>25</v>
      </c>
      <c r="H95" s="49" t="s">
        <v>121</v>
      </c>
      <c r="I95" s="49" t="s">
        <v>122</v>
      </c>
      <c r="J95" s="49" t="s">
        <v>123</v>
      </c>
      <c r="K95" s="49">
        <v>2</v>
      </c>
      <c r="L95" s="49">
        <v>149</v>
      </c>
      <c r="M95" s="49" t="s">
        <v>527</v>
      </c>
      <c r="N95" s="50">
        <v>45114</v>
      </c>
      <c r="O95" s="49" t="s">
        <v>76</v>
      </c>
      <c r="P95" s="49" t="s">
        <v>31</v>
      </c>
      <c r="Q95" s="49">
        <v>2</v>
      </c>
      <c r="R95" s="49" t="s">
        <v>67</v>
      </c>
      <c r="S95" s="49" t="s">
        <v>528</v>
      </c>
      <c r="T95" s="50">
        <v>45727</v>
      </c>
    </row>
    <row r="96" spans="1:20" x14ac:dyDescent="0.25">
      <c r="A96" s="49" t="s">
        <v>529</v>
      </c>
      <c r="B96" s="49" t="s">
        <v>530</v>
      </c>
      <c r="C96" s="49" t="s">
        <v>531</v>
      </c>
      <c r="D96" s="49" t="s">
        <v>37</v>
      </c>
      <c r="E96" s="49" t="s">
        <v>24</v>
      </c>
      <c r="F96" s="50">
        <v>44923</v>
      </c>
      <c r="G96" s="49" t="s">
        <v>62</v>
      </c>
      <c r="H96" s="49" t="s">
        <v>191</v>
      </c>
      <c r="I96" s="49" t="s">
        <v>192</v>
      </c>
      <c r="J96" s="49" t="s">
        <v>42</v>
      </c>
      <c r="K96" s="49">
        <v>3</v>
      </c>
      <c r="L96" s="49">
        <v>120</v>
      </c>
      <c r="M96" s="49" t="s">
        <v>532</v>
      </c>
      <c r="N96" s="50">
        <v>45290</v>
      </c>
      <c r="O96" s="49" t="s">
        <v>30</v>
      </c>
      <c r="P96" s="49" t="s">
        <v>31</v>
      </c>
      <c r="Q96" s="49">
        <v>2</v>
      </c>
      <c r="R96" s="49" t="s">
        <v>104</v>
      </c>
      <c r="S96" s="49" t="s">
        <v>533</v>
      </c>
      <c r="T96" s="50">
        <v>45838</v>
      </c>
    </row>
    <row r="97" spans="1:20" x14ac:dyDescent="0.25">
      <c r="A97" s="49" t="s">
        <v>534</v>
      </c>
      <c r="B97" s="49" t="s">
        <v>535</v>
      </c>
      <c r="C97" s="49" t="s">
        <v>536</v>
      </c>
      <c r="D97" s="49" t="s">
        <v>37</v>
      </c>
      <c r="E97" s="49" t="s">
        <v>24</v>
      </c>
      <c r="F97" s="50">
        <v>44876</v>
      </c>
      <c r="G97" s="49" t="s">
        <v>51</v>
      </c>
      <c r="H97" s="49" t="s">
        <v>73</v>
      </c>
      <c r="I97" s="49" t="s">
        <v>74</v>
      </c>
      <c r="J97" s="49" t="s">
        <v>42</v>
      </c>
      <c r="K97" s="49">
        <v>3</v>
      </c>
      <c r="L97" s="49">
        <v>110</v>
      </c>
      <c r="M97" s="49" t="s">
        <v>537</v>
      </c>
      <c r="N97" s="50">
        <v>45473</v>
      </c>
      <c r="O97" s="49" t="s">
        <v>103</v>
      </c>
      <c r="P97" s="49" t="s">
        <v>31</v>
      </c>
      <c r="Q97" s="49">
        <v>5</v>
      </c>
      <c r="R97" s="49" t="s">
        <v>45</v>
      </c>
      <c r="S97" s="49" t="s">
        <v>538</v>
      </c>
      <c r="T97" s="50">
        <v>45659</v>
      </c>
    </row>
    <row r="98" spans="1:20" x14ac:dyDescent="0.25">
      <c r="A98" s="49" t="s">
        <v>539</v>
      </c>
      <c r="B98" s="49" t="s">
        <v>190</v>
      </c>
      <c r="C98" s="49" t="s">
        <v>540</v>
      </c>
      <c r="D98" s="49" t="s">
        <v>23</v>
      </c>
      <c r="E98" s="49" t="s">
        <v>50</v>
      </c>
      <c r="F98" s="50">
        <v>45521</v>
      </c>
      <c r="G98" s="49" t="s">
        <v>120</v>
      </c>
      <c r="H98" s="49" t="s">
        <v>391</v>
      </c>
      <c r="I98" s="49" t="s">
        <v>392</v>
      </c>
      <c r="J98" s="49" t="s">
        <v>123</v>
      </c>
      <c r="K98" s="49">
        <v>2</v>
      </c>
      <c r="L98" s="49">
        <v>25</v>
      </c>
      <c r="M98" s="49" t="s">
        <v>541</v>
      </c>
      <c r="N98" s="50">
        <v>45117</v>
      </c>
      <c r="O98" s="49" t="s">
        <v>103</v>
      </c>
      <c r="P98" s="49" t="s">
        <v>31</v>
      </c>
      <c r="Q98" s="49">
        <v>4</v>
      </c>
      <c r="R98" s="49" t="s">
        <v>45</v>
      </c>
      <c r="S98" s="49" t="s">
        <v>542</v>
      </c>
      <c r="T98" s="50">
        <v>45058</v>
      </c>
    </row>
    <row r="99" spans="1:20" x14ac:dyDescent="0.25">
      <c r="A99" s="49" t="s">
        <v>543</v>
      </c>
      <c r="B99" s="49" t="s">
        <v>85</v>
      </c>
      <c r="C99" s="49" t="s">
        <v>544</v>
      </c>
      <c r="D99" s="49" t="s">
        <v>23</v>
      </c>
      <c r="E99" s="49" t="s">
        <v>50</v>
      </c>
      <c r="F99" s="50">
        <v>45425</v>
      </c>
      <c r="G99" s="49" t="s">
        <v>51</v>
      </c>
      <c r="H99" s="49" t="s">
        <v>40</v>
      </c>
      <c r="I99" s="49" t="s">
        <v>41</v>
      </c>
      <c r="J99" s="49" t="s">
        <v>42</v>
      </c>
      <c r="K99" s="49">
        <v>1</v>
      </c>
      <c r="L99" s="49">
        <v>59</v>
      </c>
      <c r="M99" s="49" t="s">
        <v>545</v>
      </c>
      <c r="N99" s="50">
        <v>45415</v>
      </c>
      <c r="O99" s="49" t="s">
        <v>76</v>
      </c>
      <c r="P99" s="49" t="s">
        <v>31</v>
      </c>
      <c r="Q99" s="49">
        <v>4</v>
      </c>
      <c r="R99" s="49" t="s">
        <v>104</v>
      </c>
      <c r="S99" s="49" t="s">
        <v>546</v>
      </c>
      <c r="T99" s="50">
        <v>45260</v>
      </c>
    </row>
    <row r="100" spans="1:20" x14ac:dyDescent="0.25">
      <c r="A100" s="49" t="s">
        <v>547</v>
      </c>
      <c r="B100" s="49" t="s">
        <v>494</v>
      </c>
      <c r="C100" s="49" t="s">
        <v>548</v>
      </c>
      <c r="D100" s="49" t="s">
        <v>81</v>
      </c>
      <c r="E100" s="49" t="s">
        <v>38</v>
      </c>
      <c r="F100" s="50">
        <v>45788</v>
      </c>
      <c r="G100" s="49" t="s">
        <v>51</v>
      </c>
      <c r="H100" s="49" t="s">
        <v>218</v>
      </c>
      <c r="I100" s="49" t="s">
        <v>219</v>
      </c>
      <c r="J100" s="49" t="s">
        <v>28</v>
      </c>
      <c r="K100" s="49">
        <v>5</v>
      </c>
      <c r="L100" s="49">
        <v>899</v>
      </c>
      <c r="M100" s="49" t="s">
        <v>549</v>
      </c>
      <c r="N100" s="50">
        <v>45654</v>
      </c>
      <c r="O100" s="49" t="s">
        <v>110</v>
      </c>
      <c r="P100" s="49" t="s">
        <v>31</v>
      </c>
      <c r="Q100" s="49">
        <v>5</v>
      </c>
      <c r="R100" s="49" t="s">
        <v>67</v>
      </c>
      <c r="S100" s="49" t="s">
        <v>550</v>
      </c>
      <c r="T100" s="50">
        <v>45331</v>
      </c>
    </row>
    <row r="101" spans="1:20" x14ac:dyDescent="0.25">
      <c r="A101" s="49" t="s">
        <v>551</v>
      </c>
      <c r="B101" s="49" t="s">
        <v>196</v>
      </c>
      <c r="C101" s="49" t="s">
        <v>552</v>
      </c>
      <c r="D101" s="49" t="s">
        <v>81</v>
      </c>
      <c r="E101" s="49" t="s">
        <v>38</v>
      </c>
      <c r="F101" s="50">
        <v>44310</v>
      </c>
      <c r="G101" s="49" t="s">
        <v>62</v>
      </c>
      <c r="H101" s="49" t="s">
        <v>168</v>
      </c>
      <c r="I101" s="49" t="s">
        <v>169</v>
      </c>
      <c r="J101" s="49" t="s">
        <v>131</v>
      </c>
      <c r="K101" s="49">
        <v>1</v>
      </c>
      <c r="L101" s="49">
        <v>80</v>
      </c>
      <c r="M101" s="49" t="s">
        <v>553</v>
      </c>
      <c r="N101" s="50">
        <v>45584</v>
      </c>
      <c r="O101" s="49" t="s">
        <v>103</v>
      </c>
      <c r="P101" s="49" t="s">
        <v>44</v>
      </c>
      <c r="Q101" s="49">
        <v>3</v>
      </c>
      <c r="R101" s="49" t="s">
        <v>104</v>
      </c>
      <c r="S101" s="49" t="s">
        <v>554</v>
      </c>
      <c r="T101" s="50">
        <v>45705</v>
      </c>
    </row>
    <row r="102" spans="1:20" x14ac:dyDescent="0.25">
      <c r="A102" s="49" t="s">
        <v>555</v>
      </c>
      <c r="B102" s="49" t="s">
        <v>556</v>
      </c>
      <c r="C102" s="49" t="s">
        <v>557</v>
      </c>
      <c r="D102" s="49" t="s">
        <v>81</v>
      </c>
      <c r="E102" s="49" t="s">
        <v>50</v>
      </c>
      <c r="F102" s="50">
        <v>44251</v>
      </c>
      <c r="G102" s="49" t="s">
        <v>180</v>
      </c>
      <c r="H102" s="49" t="s">
        <v>63</v>
      </c>
      <c r="I102" s="49" t="s">
        <v>64</v>
      </c>
      <c r="J102" s="49" t="s">
        <v>65</v>
      </c>
      <c r="K102" s="49">
        <v>2</v>
      </c>
      <c r="L102" s="49">
        <v>399</v>
      </c>
      <c r="M102" s="49" t="s">
        <v>558</v>
      </c>
      <c r="N102" s="50">
        <v>44953</v>
      </c>
      <c r="O102" s="49" t="s">
        <v>103</v>
      </c>
      <c r="P102" s="49" t="s">
        <v>57</v>
      </c>
      <c r="Q102" s="49">
        <v>4</v>
      </c>
      <c r="R102" s="49" t="s">
        <v>104</v>
      </c>
      <c r="S102" s="49" t="s">
        <v>559</v>
      </c>
      <c r="T102" s="50">
        <v>44981</v>
      </c>
    </row>
    <row r="103" spans="1:20" x14ac:dyDescent="0.25">
      <c r="A103" s="49" t="s">
        <v>560</v>
      </c>
      <c r="B103" s="49" t="s">
        <v>561</v>
      </c>
      <c r="C103" s="49" t="s">
        <v>259</v>
      </c>
      <c r="D103" s="49" t="s">
        <v>23</v>
      </c>
      <c r="E103" s="49" t="s">
        <v>24</v>
      </c>
      <c r="F103" s="50">
        <v>44613</v>
      </c>
      <c r="G103" s="49" t="s">
        <v>51</v>
      </c>
      <c r="H103" s="49" t="s">
        <v>63</v>
      </c>
      <c r="I103" s="49" t="s">
        <v>64</v>
      </c>
      <c r="J103" s="49" t="s">
        <v>65</v>
      </c>
      <c r="K103" s="49">
        <v>1</v>
      </c>
      <c r="L103" s="49">
        <v>399</v>
      </c>
      <c r="M103" s="49" t="s">
        <v>562</v>
      </c>
      <c r="N103" s="50">
        <v>45528</v>
      </c>
      <c r="O103" s="49" t="s">
        <v>30</v>
      </c>
      <c r="P103" s="49" t="s">
        <v>31</v>
      </c>
      <c r="Q103" s="49">
        <v>5</v>
      </c>
      <c r="R103" s="49" t="s">
        <v>104</v>
      </c>
      <c r="S103" s="49" t="s">
        <v>563</v>
      </c>
      <c r="T103" s="50">
        <v>44912</v>
      </c>
    </row>
    <row r="104" spans="1:20" x14ac:dyDescent="0.25">
      <c r="A104" s="49" t="s">
        <v>564</v>
      </c>
      <c r="B104" s="49" t="s">
        <v>565</v>
      </c>
      <c r="C104" s="49" t="s">
        <v>212</v>
      </c>
      <c r="D104" s="49" t="s">
        <v>81</v>
      </c>
      <c r="E104" s="49" t="s">
        <v>38</v>
      </c>
      <c r="F104" s="50">
        <v>45033</v>
      </c>
      <c r="G104" s="49" t="s">
        <v>72</v>
      </c>
      <c r="H104" s="49" t="s">
        <v>145</v>
      </c>
      <c r="I104" s="49" t="s">
        <v>146</v>
      </c>
      <c r="J104" s="49" t="s">
        <v>54</v>
      </c>
      <c r="K104" s="49">
        <v>1</v>
      </c>
      <c r="L104" s="49">
        <v>199</v>
      </c>
      <c r="M104" s="49" t="s">
        <v>566</v>
      </c>
      <c r="N104" s="50">
        <v>45794</v>
      </c>
      <c r="O104" s="49" t="s">
        <v>76</v>
      </c>
      <c r="P104" s="49" t="s">
        <v>31</v>
      </c>
      <c r="Q104" s="49">
        <v>1</v>
      </c>
      <c r="R104" s="49" t="s">
        <v>45</v>
      </c>
      <c r="S104" s="49" t="s">
        <v>567</v>
      </c>
      <c r="T104" s="50">
        <v>45512</v>
      </c>
    </row>
    <row r="105" spans="1:20" x14ac:dyDescent="0.25">
      <c r="A105" s="49" t="s">
        <v>568</v>
      </c>
      <c r="B105" s="49" t="s">
        <v>569</v>
      </c>
      <c r="C105" s="49" t="s">
        <v>570</v>
      </c>
      <c r="D105" s="49" t="s">
        <v>37</v>
      </c>
      <c r="E105" s="49" t="s">
        <v>50</v>
      </c>
      <c r="F105" s="50">
        <v>44544</v>
      </c>
      <c r="G105" s="49" t="s">
        <v>94</v>
      </c>
      <c r="H105" s="49" t="s">
        <v>52</v>
      </c>
      <c r="I105" s="49" t="s">
        <v>53</v>
      </c>
      <c r="J105" s="49" t="s">
        <v>54</v>
      </c>
      <c r="K105" s="49">
        <v>2</v>
      </c>
      <c r="L105" s="49">
        <v>59</v>
      </c>
      <c r="M105" s="49" t="s">
        <v>571</v>
      </c>
      <c r="N105" s="50">
        <v>45281</v>
      </c>
      <c r="O105" s="49" t="s">
        <v>110</v>
      </c>
      <c r="P105" s="49" t="s">
        <v>31</v>
      </c>
      <c r="Q105" s="49">
        <v>1</v>
      </c>
      <c r="R105" s="49" t="s">
        <v>45</v>
      </c>
      <c r="S105" s="49" t="s">
        <v>572</v>
      </c>
      <c r="T105" s="50">
        <v>44915</v>
      </c>
    </row>
    <row r="106" spans="1:20" x14ac:dyDescent="0.25">
      <c r="A106" s="49" t="s">
        <v>573</v>
      </c>
      <c r="B106" s="49" t="s">
        <v>515</v>
      </c>
      <c r="C106" s="49" t="s">
        <v>574</v>
      </c>
      <c r="D106" s="49" t="s">
        <v>23</v>
      </c>
      <c r="E106" s="49" t="s">
        <v>50</v>
      </c>
      <c r="F106" s="50">
        <v>45229</v>
      </c>
      <c r="G106" s="49" t="s">
        <v>152</v>
      </c>
      <c r="H106" s="49" t="s">
        <v>191</v>
      </c>
      <c r="I106" s="49" t="s">
        <v>192</v>
      </c>
      <c r="J106" s="49" t="s">
        <v>42</v>
      </c>
      <c r="K106" s="49">
        <v>5</v>
      </c>
      <c r="L106" s="49">
        <v>120</v>
      </c>
      <c r="M106" s="49" t="s">
        <v>575</v>
      </c>
      <c r="N106" s="50">
        <v>44824</v>
      </c>
      <c r="O106" s="49" t="s">
        <v>103</v>
      </c>
      <c r="P106" s="49" t="s">
        <v>57</v>
      </c>
      <c r="Q106" s="49">
        <v>2</v>
      </c>
      <c r="R106" s="49" t="s">
        <v>133</v>
      </c>
      <c r="S106" s="49" t="s">
        <v>576</v>
      </c>
      <c r="T106" s="50">
        <v>45158</v>
      </c>
    </row>
    <row r="107" spans="1:20" x14ac:dyDescent="0.25">
      <c r="A107" s="49" t="s">
        <v>577</v>
      </c>
      <c r="B107" s="49" t="s">
        <v>253</v>
      </c>
      <c r="C107" s="49" t="s">
        <v>578</v>
      </c>
      <c r="D107" s="49" t="s">
        <v>23</v>
      </c>
      <c r="E107" s="49" t="s">
        <v>24</v>
      </c>
      <c r="F107" s="50">
        <v>44544</v>
      </c>
      <c r="G107" s="49" t="s">
        <v>51</v>
      </c>
      <c r="H107" s="49" t="s">
        <v>26</v>
      </c>
      <c r="I107" s="49" t="s">
        <v>27</v>
      </c>
      <c r="J107" s="49" t="s">
        <v>28</v>
      </c>
      <c r="K107" s="49">
        <v>1</v>
      </c>
      <c r="L107" s="49">
        <v>229</v>
      </c>
      <c r="M107" s="49" t="s">
        <v>579</v>
      </c>
      <c r="N107" s="50">
        <v>45514</v>
      </c>
      <c r="O107" s="49" t="s">
        <v>56</v>
      </c>
      <c r="P107" s="49" t="s">
        <v>31</v>
      </c>
      <c r="Q107" s="49">
        <v>2</v>
      </c>
      <c r="R107" s="49" t="s">
        <v>104</v>
      </c>
      <c r="S107" s="49" t="s">
        <v>580</v>
      </c>
      <c r="T107" s="50">
        <v>45370</v>
      </c>
    </row>
    <row r="108" spans="1:20" x14ac:dyDescent="0.25">
      <c r="A108" s="49" t="s">
        <v>581</v>
      </c>
      <c r="B108" s="49" t="s">
        <v>113</v>
      </c>
      <c r="C108" s="49" t="s">
        <v>582</v>
      </c>
      <c r="D108" s="49" t="s">
        <v>37</v>
      </c>
      <c r="E108" s="49" t="s">
        <v>24</v>
      </c>
      <c r="F108" s="50">
        <v>45097</v>
      </c>
      <c r="G108" s="49" t="s">
        <v>72</v>
      </c>
      <c r="H108" s="49" t="s">
        <v>391</v>
      </c>
      <c r="I108" s="49" t="s">
        <v>392</v>
      </c>
      <c r="J108" s="49" t="s">
        <v>123</v>
      </c>
      <c r="K108" s="49">
        <v>4</v>
      </c>
      <c r="L108" s="49">
        <v>25</v>
      </c>
      <c r="M108" s="49" t="s">
        <v>583</v>
      </c>
      <c r="N108" s="50">
        <v>45205</v>
      </c>
      <c r="O108" s="49" t="s">
        <v>110</v>
      </c>
      <c r="P108" s="49" t="s">
        <v>31</v>
      </c>
      <c r="Q108" s="49">
        <v>5</v>
      </c>
      <c r="R108" s="49" t="s">
        <v>104</v>
      </c>
      <c r="S108" s="49" t="s">
        <v>584</v>
      </c>
      <c r="T108" s="50">
        <v>44856</v>
      </c>
    </row>
    <row r="109" spans="1:20" x14ac:dyDescent="0.25">
      <c r="A109" s="49" t="s">
        <v>585</v>
      </c>
      <c r="B109" s="49" t="s">
        <v>586</v>
      </c>
      <c r="C109" s="49" t="s">
        <v>587</v>
      </c>
      <c r="D109" s="49" t="s">
        <v>37</v>
      </c>
      <c r="E109" s="49" t="s">
        <v>50</v>
      </c>
      <c r="F109" s="50">
        <v>44990</v>
      </c>
      <c r="G109" s="49" t="s">
        <v>72</v>
      </c>
      <c r="H109" s="49" t="s">
        <v>40</v>
      </c>
      <c r="I109" s="49" t="s">
        <v>41</v>
      </c>
      <c r="J109" s="49" t="s">
        <v>42</v>
      </c>
      <c r="K109" s="49">
        <v>4</v>
      </c>
      <c r="L109" s="49">
        <v>59</v>
      </c>
      <c r="M109" s="49" t="s">
        <v>588</v>
      </c>
      <c r="N109" s="50">
        <v>45492</v>
      </c>
      <c r="O109" s="49" t="s">
        <v>76</v>
      </c>
      <c r="P109" s="49" t="s">
        <v>44</v>
      </c>
      <c r="Q109" s="49">
        <v>5</v>
      </c>
      <c r="R109" s="49" t="s">
        <v>104</v>
      </c>
      <c r="S109" s="49" t="s">
        <v>589</v>
      </c>
      <c r="T109" s="50">
        <v>45175</v>
      </c>
    </row>
    <row r="110" spans="1:20" x14ac:dyDescent="0.25">
      <c r="A110" s="49" t="s">
        <v>590</v>
      </c>
      <c r="B110" s="49" t="s">
        <v>591</v>
      </c>
      <c r="C110" s="49" t="s">
        <v>592</v>
      </c>
      <c r="D110" s="49" t="s">
        <v>37</v>
      </c>
      <c r="E110" s="49" t="s">
        <v>50</v>
      </c>
      <c r="F110" s="50">
        <v>44939</v>
      </c>
      <c r="G110" s="49" t="s">
        <v>39</v>
      </c>
      <c r="H110" s="49" t="s">
        <v>391</v>
      </c>
      <c r="I110" s="49" t="s">
        <v>392</v>
      </c>
      <c r="J110" s="49" t="s">
        <v>123</v>
      </c>
      <c r="K110" s="49">
        <v>1</v>
      </c>
      <c r="L110" s="49">
        <v>25</v>
      </c>
      <c r="M110" s="49" t="s">
        <v>593</v>
      </c>
      <c r="N110" s="50">
        <v>44937</v>
      </c>
      <c r="O110" s="49" t="s">
        <v>56</v>
      </c>
      <c r="P110" s="49" t="s">
        <v>31</v>
      </c>
      <c r="Q110" s="49">
        <v>4</v>
      </c>
      <c r="R110" s="49" t="s">
        <v>133</v>
      </c>
      <c r="S110" s="49" t="s">
        <v>594</v>
      </c>
      <c r="T110" s="50">
        <v>45104</v>
      </c>
    </row>
    <row r="111" spans="1:20" x14ac:dyDescent="0.25">
      <c r="A111" s="49" t="s">
        <v>595</v>
      </c>
      <c r="B111" s="49" t="s">
        <v>243</v>
      </c>
      <c r="C111" s="49" t="s">
        <v>596</v>
      </c>
      <c r="D111" s="49" t="s">
        <v>81</v>
      </c>
      <c r="E111" s="49" t="s">
        <v>50</v>
      </c>
      <c r="F111" s="50">
        <v>44871</v>
      </c>
      <c r="G111" s="49" t="s">
        <v>39</v>
      </c>
      <c r="H111" s="49" t="s">
        <v>168</v>
      </c>
      <c r="I111" s="49" t="s">
        <v>169</v>
      </c>
      <c r="J111" s="49" t="s">
        <v>131</v>
      </c>
      <c r="K111" s="49">
        <v>2</v>
      </c>
      <c r="L111" s="49">
        <v>80</v>
      </c>
      <c r="M111" s="49" t="s">
        <v>597</v>
      </c>
      <c r="N111" s="50">
        <v>45237</v>
      </c>
      <c r="O111" s="49" t="s">
        <v>103</v>
      </c>
      <c r="P111" s="49" t="s">
        <v>31</v>
      </c>
      <c r="Q111" s="49">
        <v>1</v>
      </c>
      <c r="R111" s="49" t="s">
        <v>32</v>
      </c>
      <c r="S111" s="49" t="s">
        <v>598</v>
      </c>
      <c r="T111" s="50">
        <v>45039</v>
      </c>
    </row>
    <row r="112" spans="1:20" x14ac:dyDescent="0.25">
      <c r="A112" s="49" t="s">
        <v>599</v>
      </c>
      <c r="B112" s="49" t="s">
        <v>600</v>
      </c>
      <c r="C112" s="49" t="s">
        <v>601</v>
      </c>
      <c r="D112" s="49" t="s">
        <v>81</v>
      </c>
      <c r="E112" s="49" t="s">
        <v>50</v>
      </c>
      <c r="F112" s="50">
        <v>45684</v>
      </c>
      <c r="G112" s="49" t="s">
        <v>51</v>
      </c>
      <c r="H112" s="49" t="s">
        <v>218</v>
      </c>
      <c r="I112" s="49" t="s">
        <v>219</v>
      </c>
      <c r="J112" s="49" t="s">
        <v>28</v>
      </c>
      <c r="K112" s="49">
        <v>5</v>
      </c>
      <c r="L112" s="49">
        <v>899</v>
      </c>
      <c r="M112" s="49" t="s">
        <v>602</v>
      </c>
      <c r="N112" s="50">
        <v>45018</v>
      </c>
      <c r="O112" s="49" t="s">
        <v>110</v>
      </c>
      <c r="P112" s="49" t="s">
        <v>44</v>
      </c>
      <c r="Q112" s="49">
        <v>2</v>
      </c>
      <c r="R112" s="49" t="s">
        <v>67</v>
      </c>
      <c r="S112" s="49" t="s">
        <v>603</v>
      </c>
      <c r="T112" s="50">
        <v>44835</v>
      </c>
    </row>
    <row r="113" spans="1:20" x14ac:dyDescent="0.25">
      <c r="A113" s="49" t="s">
        <v>604</v>
      </c>
      <c r="B113" s="49" t="s">
        <v>515</v>
      </c>
      <c r="C113" s="49" t="s">
        <v>417</v>
      </c>
      <c r="D113" s="49" t="s">
        <v>81</v>
      </c>
      <c r="E113" s="49" t="s">
        <v>24</v>
      </c>
      <c r="F113" s="50">
        <v>45165</v>
      </c>
      <c r="G113" s="49" t="s">
        <v>39</v>
      </c>
      <c r="H113" s="49" t="s">
        <v>40</v>
      </c>
      <c r="I113" s="49" t="s">
        <v>41</v>
      </c>
      <c r="J113" s="49" t="s">
        <v>42</v>
      </c>
      <c r="K113" s="49">
        <v>4</v>
      </c>
      <c r="L113" s="49">
        <v>59</v>
      </c>
      <c r="M113" s="49" t="s">
        <v>605</v>
      </c>
      <c r="N113" s="50">
        <v>45598</v>
      </c>
      <c r="O113" s="49" t="s">
        <v>103</v>
      </c>
      <c r="P113" s="49" t="s">
        <v>57</v>
      </c>
      <c r="Q113" s="49">
        <v>1</v>
      </c>
      <c r="R113" s="49" t="s">
        <v>67</v>
      </c>
      <c r="S113" s="49" t="s">
        <v>606</v>
      </c>
      <c r="T113" s="50">
        <v>45879</v>
      </c>
    </row>
    <row r="114" spans="1:20" x14ac:dyDescent="0.25">
      <c r="A114" s="49" t="s">
        <v>607</v>
      </c>
      <c r="B114" s="49" t="s">
        <v>320</v>
      </c>
      <c r="C114" s="49" t="s">
        <v>435</v>
      </c>
      <c r="D114" s="49" t="s">
        <v>81</v>
      </c>
      <c r="E114" s="49" t="s">
        <v>24</v>
      </c>
      <c r="F114" s="50">
        <v>44435</v>
      </c>
      <c r="G114" s="49" t="s">
        <v>51</v>
      </c>
      <c r="H114" s="49" t="s">
        <v>100</v>
      </c>
      <c r="I114" s="49" t="s">
        <v>101</v>
      </c>
      <c r="J114" s="49" t="s">
        <v>28</v>
      </c>
      <c r="K114" s="49">
        <v>1</v>
      </c>
      <c r="L114" s="49">
        <v>199</v>
      </c>
      <c r="M114" s="49" t="s">
        <v>608</v>
      </c>
      <c r="N114" s="50">
        <v>45472</v>
      </c>
      <c r="O114" s="49" t="s">
        <v>30</v>
      </c>
      <c r="P114" s="49" t="s">
        <v>57</v>
      </c>
      <c r="Q114" s="49">
        <v>5</v>
      </c>
      <c r="R114" s="49" t="s">
        <v>104</v>
      </c>
      <c r="S114" s="49" t="s">
        <v>609</v>
      </c>
      <c r="T114" s="50">
        <v>45015</v>
      </c>
    </row>
    <row r="115" spans="1:20" x14ac:dyDescent="0.25">
      <c r="A115" s="49" t="s">
        <v>610</v>
      </c>
      <c r="B115" s="49" t="s">
        <v>421</v>
      </c>
      <c r="C115" s="49" t="s">
        <v>611</v>
      </c>
      <c r="D115" s="49" t="s">
        <v>81</v>
      </c>
      <c r="E115" s="49" t="s">
        <v>38</v>
      </c>
      <c r="F115" s="50">
        <v>44521</v>
      </c>
      <c r="G115" s="49" t="s">
        <v>180</v>
      </c>
      <c r="H115" s="49" t="s">
        <v>40</v>
      </c>
      <c r="I115" s="49" t="s">
        <v>41</v>
      </c>
      <c r="J115" s="49" t="s">
        <v>42</v>
      </c>
      <c r="K115" s="49">
        <v>3</v>
      </c>
      <c r="L115" s="49">
        <v>59</v>
      </c>
      <c r="M115" s="49" t="s">
        <v>612</v>
      </c>
      <c r="N115" s="50">
        <v>45456</v>
      </c>
      <c r="O115" s="49" t="s">
        <v>56</v>
      </c>
      <c r="P115" s="49" t="s">
        <v>44</v>
      </c>
      <c r="Q115" s="49">
        <v>2</v>
      </c>
      <c r="R115" s="49" t="s">
        <v>32</v>
      </c>
      <c r="S115" s="49" t="s">
        <v>613</v>
      </c>
      <c r="T115" s="50">
        <v>45349</v>
      </c>
    </row>
    <row r="116" spans="1:20" x14ac:dyDescent="0.25">
      <c r="A116" s="49" t="s">
        <v>614</v>
      </c>
      <c r="B116" s="49" t="s">
        <v>615</v>
      </c>
      <c r="C116" s="49" t="s">
        <v>462</v>
      </c>
      <c r="D116" s="49" t="s">
        <v>23</v>
      </c>
      <c r="E116" s="49" t="s">
        <v>38</v>
      </c>
      <c r="F116" s="50">
        <v>45363</v>
      </c>
      <c r="G116" s="49" t="s">
        <v>120</v>
      </c>
      <c r="H116" s="49" t="s">
        <v>26</v>
      </c>
      <c r="I116" s="49" t="s">
        <v>27</v>
      </c>
      <c r="J116" s="49" t="s">
        <v>28</v>
      </c>
      <c r="K116" s="49">
        <v>2</v>
      </c>
      <c r="L116" s="49">
        <v>229</v>
      </c>
      <c r="M116" s="49" t="s">
        <v>616</v>
      </c>
      <c r="N116" s="50">
        <v>45139</v>
      </c>
      <c r="O116" s="49" t="s">
        <v>103</v>
      </c>
      <c r="P116" s="49" t="s">
        <v>44</v>
      </c>
      <c r="Q116" s="49">
        <v>2</v>
      </c>
      <c r="R116" s="49" t="s">
        <v>67</v>
      </c>
      <c r="S116" s="49" t="s">
        <v>617</v>
      </c>
      <c r="T116" s="50">
        <v>45283</v>
      </c>
    </row>
    <row r="117" spans="1:20" x14ac:dyDescent="0.25">
      <c r="A117" s="49" t="s">
        <v>618</v>
      </c>
      <c r="B117" s="49" t="s">
        <v>619</v>
      </c>
      <c r="C117" s="49" t="s">
        <v>620</v>
      </c>
      <c r="D117" s="49" t="s">
        <v>23</v>
      </c>
      <c r="E117" s="49" t="s">
        <v>24</v>
      </c>
      <c r="F117" s="50">
        <v>44661</v>
      </c>
      <c r="G117" s="49" t="s">
        <v>51</v>
      </c>
      <c r="H117" s="49" t="s">
        <v>391</v>
      </c>
      <c r="I117" s="49" t="s">
        <v>392</v>
      </c>
      <c r="J117" s="49" t="s">
        <v>123</v>
      </c>
      <c r="K117" s="49">
        <v>2</v>
      </c>
      <c r="L117" s="49">
        <v>25</v>
      </c>
      <c r="M117" s="49" t="s">
        <v>621</v>
      </c>
      <c r="N117" s="50">
        <v>45812</v>
      </c>
      <c r="O117" s="49" t="s">
        <v>76</v>
      </c>
      <c r="P117" s="49" t="s">
        <v>31</v>
      </c>
      <c r="Q117" s="49">
        <v>2</v>
      </c>
      <c r="R117" s="49" t="s">
        <v>32</v>
      </c>
      <c r="S117" s="49" t="s">
        <v>622</v>
      </c>
      <c r="T117" s="50">
        <v>45515</v>
      </c>
    </row>
    <row r="118" spans="1:20" x14ac:dyDescent="0.25">
      <c r="A118" s="49" t="s">
        <v>623</v>
      </c>
      <c r="B118" s="49" t="s">
        <v>624</v>
      </c>
      <c r="C118" s="49" t="s">
        <v>625</v>
      </c>
      <c r="D118" s="49" t="s">
        <v>81</v>
      </c>
      <c r="E118" s="49" t="s">
        <v>50</v>
      </c>
      <c r="F118" s="50">
        <v>44769</v>
      </c>
      <c r="G118" s="49" t="s">
        <v>152</v>
      </c>
      <c r="H118" s="49" t="s">
        <v>168</v>
      </c>
      <c r="I118" s="49" t="s">
        <v>169</v>
      </c>
      <c r="J118" s="49" t="s">
        <v>131</v>
      </c>
      <c r="K118" s="49">
        <v>1</v>
      </c>
      <c r="L118" s="49">
        <v>80</v>
      </c>
      <c r="M118" s="49" t="s">
        <v>626</v>
      </c>
      <c r="N118" s="50">
        <v>45300</v>
      </c>
      <c r="O118" s="49" t="s">
        <v>110</v>
      </c>
      <c r="P118" s="49" t="s">
        <v>44</v>
      </c>
      <c r="Q118" s="49">
        <v>1</v>
      </c>
      <c r="R118" s="49" t="s">
        <v>104</v>
      </c>
      <c r="S118" s="49" t="s">
        <v>627</v>
      </c>
      <c r="T118" s="50">
        <v>45527</v>
      </c>
    </row>
    <row r="119" spans="1:20" x14ac:dyDescent="0.25">
      <c r="A119" s="49" t="s">
        <v>628</v>
      </c>
      <c r="B119" s="49" t="s">
        <v>629</v>
      </c>
      <c r="C119" s="49" t="s">
        <v>540</v>
      </c>
      <c r="D119" s="49" t="s">
        <v>23</v>
      </c>
      <c r="E119" s="49" t="s">
        <v>24</v>
      </c>
      <c r="F119" s="50">
        <v>44514</v>
      </c>
      <c r="G119" s="49" t="s">
        <v>39</v>
      </c>
      <c r="H119" s="49" t="s">
        <v>145</v>
      </c>
      <c r="I119" s="49" t="s">
        <v>146</v>
      </c>
      <c r="J119" s="49" t="s">
        <v>54</v>
      </c>
      <c r="K119" s="49">
        <v>2</v>
      </c>
      <c r="L119" s="49">
        <v>199</v>
      </c>
      <c r="M119" s="49" t="s">
        <v>630</v>
      </c>
      <c r="N119" s="50">
        <v>45730</v>
      </c>
      <c r="O119" s="49" t="s">
        <v>103</v>
      </c>
      <c r="P119" s="49" t="s">
        <v>44</v>
      </c>
      <c r="Q119" s="49">
        <v>1</v>
      </c>
      <c r="R119" s="49" t="s">
        <v>32</v>
      </c>
      <c r="S119" s="49" t="s">
        <v>631</v>
      </c>
      <c r="T119" s="50">
        <v>45008</v>
      </c>
    </row>
    <row r="120" spans="1:20" x14ac:dyDescent="0.25">
      <c r="A120" s="49" t="s">
        <v>632</v>
      </c>
      <c r="B120" s="49" t="s">
        <v>70</v>
      </c>
      <c r="C120" s="49" t="s">
        <v>633</v>
      </c>
      <c r="D120" s="49" t="s">
        <v>81</v>
      </c>
      <c r="E120" s="49" t="s">
        <v>24</v>
      </c>
      <c r="F120" s="50">
        <v>45630</v>
      </c>
      <c r="G120" s="49" t="s">
        <v>39</v>
      </c>
      <c r="H120" s="49" t="s">
        <v>218</v>
      </c>
      <c r="I120" s="49" t="s">
        <v>219</v>
      </c>
      <c r="J120" s="49" t="s">
        <v>28</v>
      </c>
      <c r="K120" s="49">
        <v>1</v>
      </c>
      <c r="L120" s="49">
        <v>899</v>
      </c>
      <c r="M120" s="49" t="s">
        <v>634</v>
      </c>
      <c r="N120" s="50">
        <v>45004</v>
      </c>
      <c r="O120" s="49" t="s">
        <v>30</v>
      </c>
      <c r="P120" s="49" t="s">
        <v>31</v>
      </c>
      <c r="Q120" s="49">
        <v>5</v>
      </c>
      <c r="R120" s="49" t="s">
        <v>45</v>
      </c>
      <c r="S120" s="49" t="s">
        <v>635</v>
      </c>
      <c r="T120" s="50">
        <v>45793</v>
      </c>
    </row>
    <row r="121" spans="1:20" x14ac:dyDescent="0.25">
      <c r="A121" s="49" t="s">
        <v>636</v>
      </c>
      <c r="B121" s="49" t="s">
        <v>637</v>
      </c>
      <c r="C121" s="49" t="s">
        <v>179</v>
      </c>
      <c r="D121" s="49" t="s">
        <v>37</v>
      </c>
      <c r="E121" s="49" t="s">
        <v>24</v>
      </c>
      <c r="F121" s="50">
        <v>45563</v>
      </c>
      <c r="G121" s="49" t="s">
        <v>25</v>
      </c>
      <c r="H121" s="49" t="s">
        <v>121</v>
      </c>
      <c r="I121" s="49" t="s">
        <v>122</v>
      </c>
      <c r="J121" s="49" t="s">
        <v>123</v>
      </c>
      <c r="K121" s="49">
        <v>3</v>
      </c>
      <c r="L121" s="49">
        <v>149</v>
      </c>
      <c r="M121" s="49" t="s">
        <v>638</v>
      </c>
      <c r="N121" s="50">
        <v>45021</v>
      </c>
      <c r="O121" s="49" t="s">
        <v>56</v>
      </c>
      <c r="P121" s="49" t="s">
        <v>44</v>
      </c>
      <c r="Q121" s="49">
        <v>3</v>
      </c>
      <c r="R121" s="49" t="s">
        <v>133</v>
      </c>
      <c r="S121" s="49" t="s">
        <v>639</v>
      </c>
      <c r="T121" s="50">
        <v>45293</v>
      </c>
    </row>
    <row r="122" spans="1:20" x14ac:dyDescent="0.25">
      <c r="A122" s="49" t="s">
        <v>640</v>
      </c>
      <c r="B122" s="49" t="s">
        <v>248</v>
      </c>
      <c r="C122" s="49" t="s">
        <v>641</v>
      </c>
      <c r="D122" s="49" t="s">
        <v>37</v>
      </c>
      <c r="E122" s="49" t="s">
        <v>38</v>
      </c>
      <c r="F122" s="50">
        <v>44666</v>
      </c>
      <c r="G122" s="49" t="s">
        <v>62</v>
      </c>
      <c r="H122" s="49" t="s">
        <v>40</v>
      </c>
      <c r="I122" s="49" t="s">
        <v>41</v>
      </c>
      <c r="J122" s="49" t="s">
        <v>42</v>
      </c>
      <c r="K122" s="49">
        <v>4</v>
      </c>
      <c r="L122" s="49">
        <v>59</v>
      </c>
      <c r="M122" s="49" t="s">
        <v>642</v>
      </c>
      <c r="N122" s="50">
        <v>45853</v>
      </c>
      <c r="O122" s="49" t="s">
        <v>110</v>
      </c>
      <c r="P122" s="49" t="s">
        <v>57</v>
      </c>
      <c r="Q122" s="49">
        <v>1</v>
      </c>
      <c r="R122" s="49" t="s">
        <v>133</v>
      </c>
      <c r="S122" s="49" t="s">
        <v>643</v>
      </c>
      <c r="T122" s="50">
        <v>44872</v>
      </c>
    </row>
    <row r="123" spans="1:20" x14ac:dyDescent="0.25">
      <c r="A123" s="49" t="s">
        <v>644</v>
      </c>
      <c r="B123" s="49" t="s">
        <v>629</v>
      </c>
      <c r="C123" s="49" t="s">
        <v>645</v>
      </c>
      <c r="D123" s="49" t="s">
        <v>81</v>
      </c>
      <c r="E123" s="49" t="s">
        <v>24</v>
      </c>
      <c r="F123" s="50">
        <v>45139</v>
      </c>
      <c r="G123" s="49" t="s">
        <v>94</v>
      </c>
      <c r="H123" s="49" t="s">
        <v>168</v>
      </c>
      <c r="I123" s="49" t="s">
        <v>169</v>
      </c>
      <c r="J123" s="49" t="s">
        <v>131</v>
      </c>
      <c r="K123" s="49">
        <v>3</v>
      </c>
      <c r="L123" s="49">
        <v>80</v>
      </c>
      <c r="M123" s="49" t="s">
        <v>646</v>
      </c>
      <c r="N123" s="50">
        <v>45139</v>
      </c>
      <c r="O123" s="49" t="s">
        <v>110</v>
      </c>
      <c r="P123" s="49" t="s">
        <v>44</v>
      </c>
      <c r="Q123" s="49">
        <v>5</v>
      </c>
      <c r="R123" s="49" t="s">
        <v>104</v>
      </c>
      <c r="S123" s="49" t="s">
        <v>647</v>
      </c>
      <c r="T123" s="50">
        <v>45446</v>
      </c>
    </row>
    <row r="124" spans="1:20" x14ac:dyDescent="0.25">
      <c r="A124" s="49" t="s">
        <v>648</v>
      </c>
      <c r="B124" s="49" t="s">
        <v>150</v>
      </c>
      <c r="C124" s="49" t="s">
        <v>649</v>
      </c>
      <c r="D124" s="49" t="s">
        <v>81</v>
      </c>
      <c r="E124" s="49" t="s">
        <v>50</v>
      </c>
      <c r="F124" s="50">
        <v>44881</v>
      </c>
      <c r="G124" s="49" t="s">
        <v>180</v>
      </c>
      <c r="H124" s="49" t="s">
        <v>191</v>
      </c>
      <c r="I124" s="49" t="s">
        <v>192</v>
      </c>
      <c r="J124" s="49" t="s">
        <v>42</v>
      </c>
      <c r="K124" s="49">
        <v>3</v>
      </c>
      <c r="L124" s="49">
        <v>120</v>
      </c>
      <c r="M124" s="49" t="s">
        <v>650</v>
      </c>
      <c r="N124" s="50">
        <v>45132</v>
      </c>
      <c r="O124" s="49" t="s">
        <v>103</v>
      </c>
      <c r="P124" s="49" t="s">
        <v>57</v>
      </c>
      <c r="Q124" s="49">
        <v>1</v>
      </c>
      <c r="R124" s="49" t="s">
        <v>67</v>
      </c>
      <c r="S124" s="49" t="s">
        <v>651</v>
      </c>
      <c r="T124" s="50">
        <v>45630</v>
      </c>
    </row>
    <row r="125" spans="1:20" x14ac:dyDescent="0.25">
      <c r="A125" s="49" t="s">
        <v>652</v>
      </c>
      <c r="B125" s="49" t="s">
        <v>653</v>
      </c>
      <c r="C125" s="49" t="s">
        <v>654</v>
      </c>
      <c r="D125" s="49" t="s">
        <v>37</v>
      </c>
      <c r="E125" s="49" t="s">
        <v>24</v>
      </c>
      <c r="F125" s="50">
        <v>45853</v>
      </c>
      <c r="G125" s="49" t="s">
        <v>180</v>
      </c>
      <c r="H125" s="49" t="s">
        <v>218</v>
      </c>
      <c r="I125" s="49" t="s">
        <v>219</v>
      </c>
      <c r="J125" s="49" t="s">
        <v>28</v>
      </c>
      <c r="K125" s="49">
        <v>1</v>
      </c>
      <c r="L125" s="49">
        <v>899</v>
      </c>
      <c r="M125" s="49" t="s">
        <v>655</v>
      </c>
      <c r="N125" s="50">
        <v>45355</v>
      </c>
      <c r="O125" s="49" t="s">
        <v>30</v>
      </c>
      <c r="P125" s="49" t="s">
        <v>57</v>
      </c>
      <c r="Q125" s="49">
        <v>3</v>
      </c>
      <c r="R125" s="49" t="s">
        <v>67</v>
      </c>
      <c r="S125" s="49" t="s">
        <v>656</v>
      </c>
      <c r="T125" s="50">
        <v>45324</v>
      </c>
    </row>
    <row r="126" spans="1:20" x14ac:dyDescent="0.25">
      <c r="A126" s="49" t="s">
        <v>657</v>
      </c>
      <c r="B126" s="49" t="s">
        <v>658</v>
      </c>
      <c r="C126" s="49" t="s">
        <v>659</v>
      </c>
      <c r="D126" s="49" t="s">
        <v>23</v>
      </c>
      <c r="E126" s="49" t="s">
        <v>50</v>
      </c>
      <c r="F126" s="50">
        <v>44200</v>
      </c>
      <c r="G126" s="49" t="s">
        <v>51</v>
      </c>
      <c r="H126" s="49" t="s">
        <v>168</v>
      </c>
      <c r="I126" s="49" t="s">
        <v>169</v>
      </c>
      <c r="J126" s="49" t="s">
        <v>131</v>
      </c>
      <c r="K126" s="49">
        <v>1</v>
      </c>
      <c r="L126" s="49">
        <v>80</v>
      </c>
      <c r="M126" s="49" t="s">
        <v>660</v>
      </c>
      <c r="N126" s="50">
        <v>45420</v>
      </c>
      <c r="O126" s="49" t="s">
        <v>30</v>
      </c>
      <c r="P126" s="49" t="s">
        <v>57</v>
      </c>
      <c r="Q126" s="49">
        <v>2</v>
      </c>
      <c r="R126" s="49" t="s">
        <v>45</v>
      </c>
      <c r="S126" s="49" t="s">
        <v>661</v>
      </c>
      <c r="T126" s="50">
        <v>45488</v>
      </c>
    </row>
    <row r="127" spans="1:20" x14ac:dyDescent="0.25">
      <c r="A127" s="49" t="s">
        <v>662</v>
      </c>
      <c r="B127" s="49" t="s">
        <v>629</v>
      </c>
      <c r="C127" s="49" t="s">
        <v>663</v>
      </c>
      <c r="D127" s="49" t="s">
        <v>37</v>
      </c>
      <c r="E127" s="49" t="s">
        <v>50</v>
      </c>
      <c r="F127" s="50">
        <v>44189</v>
      </c>
      <c r="G127" s="49" t="s">
        <v>94</v>
      </c>
      <c r="H127" s="49" t="s">
        <v>73</v>
      </c>
      <c r="I127" s="49" t="s">
        <v>74</v>
      </c>
      <c r="J127" s="49" t="s">
        <v>42</v>
      </c>
      <c r="K127" s="49">
        <v>2</v>
      </c>
      <c r="L127" s="49">
        <v>110</v>
      </c>
      <c r="M127" s="49" t="s">
        <v>664</v>
      </c>
      <c r="N127" s="50">
        <v>45822</v>
      </c>
      <c r="O127" s="49" t="s">
        <v>30</v>
      </c>
      <c r="P127" s="49" t="s">
        <v>44</v>
      </c>
      <c r="Q127" s="49">
        <v>5</v>
      </c>
      <c r="R127" s="49" t="s">
        <v>32</v>
      </c>
      <c r="S127" s="49" t="s">
        <v>665</v>
      </c>
      <c r="T127" s="50">
        <v>45506</v>
      </c>
    </row>
    <row r="128" spans="1:20" x14ac:dyDescent="0.25">
      <c r="A128" s="49" t="s">
        <v>666</v>
      </c>
      <c r="B128" s="49" t="s">
        <v>667</v>
      </c>
      <c r="C128" s="49" t="s">
        <v>71</v>
      </c>
      <c r="D128" s="49" t="s">
        <v>37</v>
      </c>
      <c r="E128" s="49" t="s">
        <v>24</v>
      </c>
      <c r="F128" s="50">
        <v>44651</v>
      </c>
      <c r="G128" s="49" t="s">
        <v>25</v>
      </c>
      <c r="H128" s="49" t="s">
        <v>100</v>
      </c>
      <c r="I128" s="49" t="s">
        <v>101</v>
      </c>
      <c r="J128" s="49" t="s">
        <v>28</v>
      </c>
      <c r="K128" s="49">
        <v>4</v>
      </c>
      <c r="L128" s="49">
        <v>199</v>
      </c>
      <c r="M128" s="49" t="s">
        <v>668</v>
      </c>
      <c r="N128" s="50">
        <v>45708</v>
      </c>
      <c r="O128" s="49" t="s">
        <v>56</v>
      </c>
      <c r="P128" s="49" t="s">
        <v>44</v>
      </c>
      <c r="Q128" s="49">
        <v>2</v>
      </c>
      <c r="R128" s="49" t="s">
        <v>133</v>
      </c>
      <c r="S128" s="49" t="s">
        <v>669</v>
      </c>
      <c r="T128" s="50">
        <v>45276</v>
      </c>
    </row>
    <row r="129" spans="1:20" x14ac:dyDescent="0.25">
      <c r="A129" s="49" t="s">
        <v>670</v>
      </c>
      <c r="B129" s="49" t="s">
        <v>671</v>
      </c>
      <c r="C129" s="49" t="s">
        <v>672</v>
      </c>
      <c r="D129" s="49" t="s">
        <v>81</v>
      </c>
      <c r="E129" s="49" t="s">
        <v>38</v>
      </c>
      <c r="F129" s="50">
        <v>45248</v>
      </c>
      <c r="G129" s="49" t="s">
        <v>39</v>
      </c>
      <c r="H129" s="49" t="s">
        <v>138</v>
      </c>
      <c r="I129" s="49" t="s">
        <v>139</v>
      </c>
      <c r="J129" s="49" t="s">
        <v>28</v>
      </c>
      <c r="K129" s="49">
        <v>4</v>
      </c>
      <c r="L129" s="49">
        <v>999</v>
      </c>
      <c r="M129" s="49" t="s">
        <v>673</v>
      </c>
      <c r="N129" s="50">
        <v>45039</v>
      </c>
      <c r="O129" s="49" t="s">
        <v>103</v>
      </c>
      <c r="P129" s="49" t="s">
        <v>31</v>
      </c>
      <c r="Q129" s="49">
        <v>5</v>
      </c>
      <c r="R129" s="49" t="s">
        <v>67</v>
      </c>
      <c r="S129" s="49" t="s">
        <v>674</v>
      </c>
      <c r="T129" s="50">
        <v>45735</v>
      </c>
    </row>
    <row r="130" spans="1:20" x14ac:dyDescent="0.25">
      <c r="A130" s="49" t="s">
        <v>675</v>
      </c>
      <c r="B130" s="49" t="s">
        <v>416</v>
      </c>
      <c r="C130" s="49" t="s">
        <v>676</v>
      </c>
      <c r="D130" s="49" t="s">
        <v>37</v>
      </c>
      <c r="E130" s="49" t="s">
        <v>50</v>
      </c>
      <c r="F130" s="50">
        <v>45130</v>
      </c>
      <c r="G130" s="49" t="s">
        <v>62</v>
      </c>
      <c r="H130" s="49" t="s">
        <v>138</v>
      </c>
      <c r="I130" s="49" t="s">
        <v>139</v>
      </c>
      <c r="J130" s="49" t="s">
        <v>28</v>
      </c>
      <c r="K130" s="49">
        <v>1</v>
      </c>
      <c r="L130" s="49">
        <v>999</v>
      </c>
      <c r="M130" s="49" t="s">
        <v>677</v>
      </c>
      <c r="N130" s="50">
        <v>45161</v>
      </c>
      <c r="O130" s="49" t="s">
        <v>30</v>
      </c>
      <c r="P130" s="49" t="s">
        <v>44</v>
      </c>
      <c r="Q130" s="49">
        <v>4</v>
      </c>
      <c r="R130" s="49" t="s">
        <v>104</v>
      </c>
      <c r="S130" s="49" t="s">
        <v>678</v>
      </c>
      <c r="T130" s="50">
        <v>45136</v>
      </c>
    </row>
    <row r="131" spans="1:20" x14ac:dyDescent="0.25">
      <c r="A131" s="49" t="s">
        <v>679</v>
      </c>
      <c r="B131" s="49" t="s">
        <v>680</v>
      </c>
      <c r="C131" s="49" t="s">
        <v>681</v>
      </c>
      <c r="D131" s="49" t="s">
        <v>37</v>
      </c>
      <c r="E131" s="49" t="s">
        <v>24</v>
      </c>
      <c r="F131" s="50">
        <v>45341</v>
      </c>
      <c r="G131" s="49" t="s">
        <v>94</v>
      </c>
      <c r="H131" s="49" t="s">
        <v>138</v>
      </c>
      <c r="I131" s="49" t="s">
        <v>139</v>
      </c>
      <c r="J131" s="49" t="s">
        <v>28</v>
      </c>
      <c r="K131" s="49">
        <v>3</v>
      </c>
      <c r="L131" s="49">
        <v>999</v>
      </c>
      <c r="M131" s="49" t="s">
        <v>682</v>
      </c>
      <c r="N131" s="50">
        <v>45792</v>
      </c>
      <c r="O131" s="49" t="s">
        <v>30</v>
      </c>
      <c r="P131" s="49" t="s">
        <v>57</v>
      </c>
      <c r="Q131" s="49">
        <v>5</v>
      </c>
      <c r="R131" s="49" t="s">
        <v>32</v>
      </c>
      <c r="S131" s="49" t="s">
        <v>683</v>
      </c>
      <c r="T131" s="50">
        <v>45789</v>
      </c>
    </row>
    <row r="132" spans="1:20" x14ac:dyDescent="0.25">
      <c r="A132" s="49" t="s">
        <v>684</v>
      </c>
      <c r="B132" s="49" t="s">
        <v>258</v>
      </c>
      <c r="C132" s="49" t="s">
        <v>685</v>
      </c>
      <c r="D132" s="49" t="s">
        <v>37</v>
      </c>
      <c r="E132" s="49" t="s">
        <v>24</v>
      </c>
      <c r="F132" s="50">
        <v>44516</v>
      </c>
      <c r="G132" s="49" t="s">
        <v>39</v>
      </c>
      <c r="H132" s="49" t="s">
        <v>218</v>
      </c>
      <c r="I132" s="49" t="s">
        <v>219</v>
      </c>
      <c r="J132" s="49" t="s">
        <v>28</v>
      </c>
      <c r="K132" s="49">
        <v>5</v>
      </c>
      <c r="L132" s="49">
        <v>899</v>
      </c>
      <c r="M132" s="49" t="s">
        <v>686</v>
      </c>
      <c r="N132" s="50">
        <v>45530</v>
      </c>
      <c r="O132" s="49" t="s">
        <v>76</v>
      </c>
      <c r="P132" s="49" t="s">
        <v>44</v>
      </c>
      <c r="Q132" s="49">
        <v>1</v>
      </c>
      <c r="R132" s="49" t="s">
        <v>133</v>
      </c>
      <c r="S132" s="49" t="s">
        <v>687</v>
      </c>
      <c r="T132" s="50">
        <v>45415</v>
      </c>
    </row>
    <row r="133" spans="1:20" x14ac:dyDescent="0.25">
      <c r="A133" s="49" t="s">
        <v>688</v>
      </c>
      <c r="B133" s="49" t="s">
        <v>127</v>
      </c>
      <c r="C133" s="49" t="s">
        <v>689</v>
      </c>
      <c r="D133" s="49" t="s">
        <v>81</v>
      </c>
      <c r="E133" s="49" t="s">
        <v>50</v>
      </c>
      <c r="F133" s="50">
        <v>45888</v>
      </c>
      <c r="G133" s="49" t="s">
        <v>72</v>
      </c>
      <c r="H133" s="49" t="s">
        <v>73</v>
      </c>
      <c r="I133" s="49" t="s">
        <v>74</v>
      </c>
      <c r="J133" s="49" t="s">
        <v>42</v>
      </c>
      <c r="K133" s="49">
        <v>2</v>
      </c>
      <c r="L133" s="49">
        <v>110</v>
      </c>
      <c r="M133" s="49" t="s">
        <v>690</v>
      </c>
      <c r="N133" s="50">
        <v>45209</v>
      </c>
      <c r="O133" s="49" t="s">
        <v>103</v>
      </c>
      <c r="P133" s="49" t="s">
        <v>57</v>
      </c>
      <c r="Q133" s="49">
        <v>4</v>
      </c>
      <c r="R133" s="49" t="s">
        <v>67</v>
      </c>
      <c r="S133" s="49" t="s">
        <v>691</v>
      </c>
      <c r="T133" s="50">
        <v>45331</v>
      </c>
    </row>
    <row r="134" spans="1:20" x14ac:dyDescent="0.25">
      <c r="A134" s="49" t="s">
        <v>692</v>
      </c>
      <c r="B134" s="49" t="s">
        <v>233</v>
      </c>
      <c r="C134" s="49" t="s">
        <v>71</v>
      </c>
      <c r="D134" s="49" t="s">
        <v>23</v>
      </c>
      <c r="E134" s="49" t="s">
        <v>38</v>
      </c>
      <c r="F134" s="50">
        <v>45569</v>
      </c>
      <c r="G134" s="49" t="s">
        <v>25</v>
      </c>
      <c r="H134" s="49" t="s">
        <v>40</v>
      </c>
      <c r="I134" s="49" t="s">
        <v>41</v>
      </c>
      <c r="J134" s="49" t="s">
        <v>42</v>
      </c>
      <c r="K134" s="49">
        <v>2</v>
      </c>
      <c r="L134" s="49">
        <v>59</v>
      </c>
      <c r="M134" s="49" t="s">
        <v>693</v>
      </c>
      <c r="N134" s="50">
        <v>45001</v>
      </c>
      <c r="O134" s="49" t="s">
        <v>30</v>
      </c>
      <c r="P134" s="49" t="s">
        <v>31</v>
      </c>
      <c r="Q134" s="49">
        <v>5</v>
      </c>
      <c r="R134" s="49" t="s">
        <v>32</v>
      </c>
      <c r="S134" s="49" t="s">
        <v>694</v>
      </c>
      <c r="T134" s="50">
        <v>45493</v>
      </c>
    </row>
    <row r="135" spans="1:20" x14ac:dyDescent="0.25">
      <c r="A135" s="49" t="s">
        <v>695</v>
      </c>
      <c r="B135" s="49" t="s">
        <v>696</v>
      </c>
      <c r="C135" s="49" t="s">
        <v>697</v>
      </c>
      <c r="D135" s="49" t="s">
        <v>37</v>
      </c>
      <c r="E135" s="49" t="s">
        <v>50</v>
      </c>
      <c r="F135" s="50">
        <v>44169</v>
      </c>
      <c r="G135" s="49" t="s">
        <v>25</v>
      </c>
      <c r="H135" s="49" t="s">
        <v>100</v>
      </c>
      <c r="I135" s="49" t="s">
        <v>101</v>
      </c>
      <c r="J135" s="49" t="s">
        <v>28</v>
      </c>
      <c r="K135" s="49">
        <v>5</v>
      </c>
      <c r="L135" s="49">
        <v>199</v>
      </c>
      <c r="M135" s="49" t="s">
        <v>698</v>
      </c>
      <c r="N135" s="50">
        <v>45558</v>
      </c>
      <c r="O135" s="49" t="s">
        <v>110</v>
      </c>
      <c r="P135" s="49" t="s">
        <v>44</v>
      </c>
      <c r="Q135" s="49">
        <v>4</v>
      </c>
      <c r="R135" s="49" t="s">
        <v>67</v>
      </c>
      <c r="S135" s="49" t="s">
        <v>699</v>
      </c>
      <c r="T135" s="50">
        <v>45684</v>
      </c>
    </row>
    <row r="136" spans="1:20" x14ac:dyDescent="0.25">
      <c r="A136" s="49" t="s">
        <v>700</v>
      </c>
      <c r="B136" s="49" t="s">
        <v>701</v>
      </c>
      <c r="C136" s="49" t="s">
        <v>702</v>
      </c>
      <c r="D136" s="49" t="s">
        <v>81</v>
      </c>
      <c r="E136" s="49" t="s">
        <v>50</v>
      </c>
      <c r="F136" s="50">
        <v>45846</v>
      </c>
      <c r="G136" s="49" t="s">
        <v>152</v>
      </c>
      <c r="H136" s="49" t="s">
        <v>63</v>
      </c>
      <c r="I136" s="49" t="s">
        <v>64</v>
      </c>
      <c r="J136" s="49" t="s">
        <v>65</v>
      </c>
      <c r="K136" s="49">
        <v>3</v>
      </c>
      <c r="L136" s="49">
        <v>399</v>
      </c>
      <c r="M136" s="49" t="s">
        <v>703</v>
      </c>
      <c r="N136" s="50">
        <v>45459</v>
      </c>
      <c r="O136" s="49" t="s">
        <v>103</v>
      </c>
      <c r="P136" s="49" t="s">
        <v>44</v>
      </c>
      <c r="Q136" s="49">
        <v>4</v>
      </c>
      <c r="R136" s="49" t="s">
        <v>67</v>
      </c>
      <c r="S136" s="49" t="s">
        <v>704</v>
      </c>
      <c r="T136" s="50">
        <v>45493</v>
      </c>
    </row>
    <row r="137" spans="1:20" x14ac:dyDescent="0.25">
      <c r="A137" s="49" t="s">
        <v>705</v>
      </c>
      <c r="B137" s="49" t="s">
        <v>161</v>
      </c>
      <c r="C137" s="49" t="s">
        <v>706</v>
      </c>
      <c r="D137" s="49" t="s">
        <v>81</v>
      </c>
      <c r="E137" s="49" t="s">
        <v>24</v>
      </c>
      <c r="F137" s="50">
        <v>44567</v>
      </c>
      <c r="G137" s="49" t="s">
        <v>180</v>
      </c>
      <c r="H137" s="49" t="s">
        <v>145</v>
      </c>
      <c r="I137" s="49" t="s">
        <v>146</v>
      </c>
      <c r="J137" s="49" t="s">
        <v>54</v>
      </c>
      <c r="K137" s="49">
        <v>2</v>
      </c>
      <c r="L137" s="49">
        <v>199</v>
      </c>
      <c r="M137" s="49" t="s">
        <v>707</v>
      </c>
      <c r="N137" s="50">
        <v>45763</v>
      </c>
      <c r="O137" s="49" t="s">
        <v>103</v>
      </c>
      <c r="P137" s="49" t="s">
        <v>31</v>
      </c>
      <c r="Q137" s="49">
        <v>5</v>
      </c>
      <c r="R137" s="49" t="s">
        <v>32</v>
      </c>
      <c r="S137" s="49" t="s">
        <v>708</v>
      </c>
      <c r="T137" s="50">
        <v>45212</v>
      </c>
    </row>
    <row r="138" spans="1:20" x14ac:dyDescent="0.25">
      <c r="A138" s="49" t="s">
        <v>709</v>
      </c>
      <c r="B138" s="49" t="s">
        <v>689</v>
      </c>
      <c r="C138" s="49" t="s">
        <v>710</v>
      </c>
      <c r="D138" s="49" t="s">
        <v>81</v>
      </c>
      <c r="E138" s="49" t="s">
        <v>24</v>
      </c>
      <c r="F138" s="50">
        <v>44765</v>
      </c>
      <c r="G138" s="49" t="s">
        <v>120</v>
      </c>
      <c r="H138" s="49" t="s">
        <v>145</v>
      </c>
      <c r="I138" s="49" t="s">
        <v>146</v>
      </c>
      <c r="J138" s="49" t="s">
        <v>54</v>
      </c>
      <c r="K138" s="49">
        <v>4</v>
      </c>
      <c r="L138" s="49">
        <v>199</v>
      </c>
      <c r="M138" s="49" t="s">
        <v>711</v>
      </c>
      <c r="N138" s="50">
        <v>45227</v>
      </c>
      <c r="O138" s="49" t="s">
        <v>110</v>
      </c>
      <c r="P138" s="49" t="s">
        <v>57</v>
      </c>
      <c r="Q138" s="49">
        <v>5</v>
      </c>
      <c r="R138" s="49" t="s">
        <v>45</v>
      </c>
      <c r="S138" s="49" t="s">
        <v>712</v>
      </c>
      <c r="T138" s="50">
        <v>45728</v>
      </c>
    </row>
    <row r="139" spans="1:20" x14ac:dyDescent="0.25">
      <c r="A139" s="49" t="s">
        <v>713</v>
      </c>
      <c r="B139" s="49" t="s">
        <v>425</v>
      </c>
      <c r="C139" s="49" t="s">
        <v>714</v>
      </c>
      <c r="D139" s="49" t="s">
        <v>81</v>
      </c>
      <c r="E139" s="49" t="s">
        <v>50</v>
      </c>
      <c r="F139" s="50">
        <v>45410</v>
      </c>
      <c r="G139" s="49" t="s">
        <v>39</v>
      </c>
      <c r="H139" s="49" t="s">
        <v>26</v>
      </c>
      <c r="I139" s="49" t="s">
        <v>27</v>
      </c>
      <c r="J139" s="49" t="s">
        <v>28</v>
      </c>
      <c r="K139" s="49">
        <v>1</v>
      </c>
      <c r="L139" s="49">
        <v>229</v>
      </c>
      <c r="M139" s="49" t="s">
        <v>715</v>
      </c>
      <c r="N139" s="50">
        <v>45303</v>
      </c>
      <c r="O139" s="49" t="s">
        <v>110</v>
      </c>
      <c r="P139" s="49" t="s">
        <v>44</v>
      </c>
      <c r="Q139" s="49">
        <v>1</v>
      </c>
      <c r="R139" s="49" t="s">
        <v>104</v>
      </c>
      <c r="S139" s="49" t="s">
        <v>716</v>
      </c>
      <c r="T139" s="50">
        <v>45257</v>
      </c>
    </row>
    <row r="140" spans="1:20" x14ac:dyDescent="0.25">
      <c r="A140" s="49" t="s">
        <v>717</v>
      </c>
      <c r="B140" s="49" t="s">
        <v>718</v>
      </c>
      <c r="C140" s="49" t="s">
        <v>216</v>
      </c>
      <c r="D140" s="49" t="s">
        <v>23</v>
      </c>
      <c r="E140" s="49" t="s">
        <v>24</v>
      </c>
      <c r="F140" s="50">
        <v>45873</v>
      </c>
      <c r="G140" s="49" t="s">
        <v>120</v>
      </c>
      <c r="H140" s="49" t="s">
        <v>138</v>
      </c>
      <c r="I140" s="49" t="s">
        <v>139</v>
      </c>
      <c r="J140" s="49" t="s">
        <v>28</v>
      </c>
      <c r="K140" s="49">
        <v>5</v>
      </c>
      <c r="L140" s="49">
        <v>999</v>
      </c>
      <c r="M140" s="49" t="s">
        <v>719</v>
      </c>
      <c r="N140" s="50">
        <v>45455</v>
      </c>
      <c r="O140" s="49" t="s">
        <v>103</v>
      </c>
      <c r="P140" s="49" t="s">
        <v>57</v>
      </c>
      <c r="Q140" s="49">
        <v>4</v>
      </c>
      <c r="R140" s="49" t="s">
        <v>67</v>
      </c>
      <c r="S140" s="49" t="s">
        <v>720</v>
      </c>
      <c r="T140" s="50">
        <v>45429</v>
      </c>
    </row>
    <row r="141" spans="1:20" x14ac:dyDescent="0.25">
      <c r="A141" s="49" t="s">
        <v>721</v>
      </c>
      <c r="B141" s="49" t="s">
        <v>430</v>
      </c>
      <c r="C141" s="49" t="s">
        <v>71</v>
      </c>
      <c r="D141" s="49" t="s">
        <v>37</v>
      </c>
      <c r="E141" s="49" t="s">
        <v>38</v>
      </c>
      <c r="F141" s="50">
        <v>45257</v>
      </c>
      <c r="G141" s="49" t="s">
        <v>186</v>
      </c>
      <c r="H141" s="49" t="s">
        <v>52</v>
      </c>
      <c r="I141" s="49" t="s">
        <v>53</v>
      </c>
      <c r="J141" s="49" t="s">
        <v>54</v>
      </c>
      <c r="K141" s="49">
        <v>5</v>
      </c>
      <c r="L141" s="49">
        <v>59</v>
      </c>
      <c r="M141" s="49" t="s">
        <v>722</v>
      </c>
      <c r="N141" s="50">
        <v>45464</v>
      </c>
      <c r="O141" s="49" t="s">
        <v>76</v>
      </c>
      <c r="P141" s="49" t="s">
        <v>44</v>
      </c>
      <c r="Q141" s="49">
        <v>5</v>
      </c>
      <c r="R141" s="49" t="s">
        <v>45</v>
      </c>
      <c r="S141" s="49" t="s">
        <v>723</v>
      </c>
      <c r="T141" s="50">
        <v>45640</v>
      </c>
    </row>
    <row r="142" spans="1:20" x14ac:dyDescent="0.25">
      <c r="A142" s="49" t="s">
        <v>724</v>
      </c>
      <c r="B142" s="49" t="s">
        <v>725</v>
      </c>
      <c r="C142" s="49" t="s">
        <v>726</v>
      </c>
      <c r="D142" s="49" t="s">
        <v>81</v>
      </c>
      <c r="E142" s="49" t="s">
        <v>38</v>
      </c>
      <c r="F142" s="50">
        <v>45556</v>
      </c>
      <c r="G142" s="49" t="s">
        <v>94</v>
      </c>
      <c r="H142" s="49" t="s">
        <v>26</v>
      </c>
      <c r="I142" s="49" t="s">
        <v>27</v>
      </c>
      <c r="J142" s="49" t="s">
        <v>28</v>
      </c>
      <c r="K142" s="49">
        <v>3</v>
      </c>
      <c r="L142" s="49">
        <v>229</v>
      </c>
      <c r="M142" s="49" t="s">
        <v>727</v>
      </c>
      <c r="N142" s="50">
        <v>45223</v>
      </c>
      <c r="O142" s="49" t="s">
        <v>110</v>
      </c>
      <c r="P142" s="49" t="s">
        <v>31</v>
      </c>
      <c r="Q142" s="49">
        <v>3</v>
      </c>
      <c r="R142" s="49" t="s">
        <v>104</v>
      </c>
      <c r="S142" s="49" t="s">
        <v>728</v>
      </c>
      <c r="T142" s="50">
        <v>45450</v>
      </c>
    </row>
    <row r="143" spans="1:20" x14ac:dyDescent="0.25">
      <c r="A143" s="49" t="s">
        <v>729</v>
      </c>
      <c r="B143" s="49" t="s">
        <v>499</v>
      </c>
      <c r="C143" s="49" t="s">
        <v>730</v>
      </c>
      <c r="D143" s="49" t="s">
        <v>81</v>
      </c>
      <c r="E143" s="49" t="s">
        <v>24</v>
      </c>
      <c r="F143" s="50">
        <v>44384</v>
      </c>
      <c r="G143" s="49" t="s">
        <v>152</v>
      </c>
      <c r="H143" s="49" t="s">
        <v>100</v>
      </c>
      <c r="I143" s="49" t="s">
        <v>101</v>
      </c>
      <c r="J143" s="49" t="s">
        <v>28</v>
      </c>
      <c r="K143" s="49">
        <v>3</v>
      </c>
      <c r="L143" s="49">
        <v>199</v>
      </c>
      <c r="M143" s="49" t="s">
        <v>731</v>
      </c>
      <c r="N143" s="50">
        <v>45757</v>
      </c>
      <c r="O143" s="49" t="s">
        <v>56</v>
      </c>
      <c r="P143" s="49" t="s">
        <v>31</v>
      </c>
      <c r="Q143" s="49">
        <v>2</v>
      </c>
      <c r="R143" s="49" t="s">
        <v>67</v>
      </c>
      <c r="S143" s="49" t="s">
        <v>732</v>
      </c>
      <c r="T143" s="50">
        <v>45117</v>
      </c>
    </row>
    <row r="144" spans="1:20" x14ac:dyDescent="0.25">
      <c r="A144" s="49" t="s">
        <v>733</v>
      </c>
      <c r="B144" s="49" t="s">
        <v>734</v>
      </c>
      <c r="C144" s="49" t="s">
        <v>443</v>
      </c>
      <c r="D144" s="49" t="s">
        <v>81</v>
      </c>
      <c r="E144" s="49" t="s">
        <v>50</v>
      </c>
      <c r="F144" s="50">
        <v>45226</v>
      </c>
      <c r="G144" s="49" t="s">
        <v>72</v>
      </c>
      <c r="H144" s="49" t="s">
        <v>26</v>
      </c>
      <c r="I144" s="49" t="s">
        <v>27</v>
      </c>
      <c r="J144" s="49" t="s">
        <v>28</v>
      </c>
      <c r="K144" s="49">
        <v>4</v>
      </c>
      <c r="L144" s="49">
        <v>229</v>
      </c>
      <c r="M144" s="49" t="s">
        <v>735</v>
      </c>
      <c r="N144" s="50">
        <v>45687</v>
      </c>
      <c r="O144" s="49" t="s">
        <v>56</v>
      </c>
      <c r="P144" s="49" t="s">
        <v>57</v>
      </c>
      <c r="Q144" s="49">
        <v>4</v>
      </c>
      <c r="R144" s="49" t="s">
        <v>104</v>
      </c>
      <c r="S144" s="49" t="s">
        <v>736</v>
      </c>
      <c r="T144" s="50">
        <v>45374</v>
      </c>
    </row>
    <row r="145" spans="1:20" x14ac:dyDescent="0.25">
      <c r="A145" s="49" t="s">
        <v>737</v>
      </c>
      <c r="B145" s="49" t="s">
        <v>653</v>
      </c>
      <c r="C145" s="49" t="s">
        <v>738</v>
      </c>
      <c r="D145" s="49" t="s">
        <v>81</v>
      </c>
      <c r="E145" s="49" t="s">
        <v>38</v>
      </c>
      <c r="F145" s="50">
        <v>44555</v>
      </c>
      <c r="G145" s="49" t="s">
        <v>62</v>
      </c>
      <c r="H145" s="49" t="s">
        <v>129</v>
      </c>
      <c r="I145" s="49" t="s">
        <v>130</v>
      </c>
      <c r="J145" s="49" t="s">
        <v>131</v>
      </c>
      <c r="K145" s="49">
        <v>2</v>
      </c>
      <c r="L145" s="49">
        <v>129</v>
      </c>
      <c r="M145" s="49" t="s">
        <v>739</v>
      </c>
      <c r="N145" s="50">
        <v>45465</v>
      </c>
      <c r="O145" s="49" t="s">
        <v>30</v>
      </c>
      <c r="P145" s="49" t="s">
        <v>31</v>
      </c>
      <c r="Q145" s="49">
        <v>4</v>
      </c>
      <c r="R145" s="49" t="s">
        <v>45</v>
      </c>
      <c r="S145" s="49" t="s">
        <v>740</v>
      </c>
      <c r="T145" s="50">
        <v>45212</v>
      </c>
    </row>
    <row r="146" spans="1:20" x14ac:dyDescent="0.25">
      <c r="A146" s="49" t="s">
        <v>741</v>
      </c>
      <c r="B146" s="49" t="s">
        <v>248</v>
      </c>
      <c r="C146" s="49" t="s">
        <v>742</v>
      </c>
      <c r="D146" s="49" t="s">
        <v>37</v>
      </c>
      <c r="E146" s="49" t="s">
        <v>24</v>
      </c>
      <c r="F146" s="50">
        <v>45699</v>
      </c>
      <c r="G146" s="49" t="s">
        <v>25</v>
      </c>
      <c r="H146" s="49" t="s">
        <v>100</v>
      </c>
      <c r="I146" s="49" t="s">
        <v>101</v>
      </c>
      <c r="J146" s="49" t="s">
        <v>28</v>
      </c>
      <c r="K146" s="49">
        <v>3</v>
      </c>
      <c r="L146" s="49">
        <v>199</v>
      </c>
      <c r="M146" s="49" t="s">
        <v>743</v>
      </c>
      <c r="N146" s="50">
        <v>45151</v>
      </c>
      <c r="O146" s="49" t="s">
        <v>56</v>
      </c>
      <c r="P146" s="49" t="s">
        <v>31</v>
      </c>
      <c r="Q146" s="49">
        <v>3</v>
      </c>
      <c r="R146" s="49" t="s">
        <v>133</v>
      </c>
      <c r="S146" s="49" t="s">
        <v>744</v>
      </c>
      <c r="T146" s="50">
        <v>45037</v>
      </c>
    </row>
    <row r="147" spans="1:20" x14ac:dyDescent="0.25">
      <c r="A147" s="49" t="s">
        <v>745</v>
      </c>
      <c r="B147" s="49" t="s">
        <v>746</v>
      </c>
      <c r="C147" s="49" t="s">
        <v>276</v>
      </c>
      <c r="D147" s="49" t="s">
        <v>23</v>
      </c>
      <c r="E147" s="49" t="s">
        <v>50</v>
      </c>
      <c r="F147" s="50">
        <v>44959</v>
      </c>
      <c r="G147" s="49" t="s">
        <v>62</v>
      </c>
      <c r="H147" s="49" t="s">
        <v>73</v>
      </c>
      <c r="I147" s="49" t="s">
        <v>74</v>
      </c>
      <c r="J147" s="49" t="s">
        <v>42</v>
      </c>
      <c r="K147" s="49">
        <v>4</v>
      </c>
      <c r="L147" s="49">
        <v>110</v>
      </c>
      <c r="M147" s="49" t="s">
        <v>747</v>
      </c>
      <c r="N147" s="50">
        <v>45657</v>
      </c>
      <c r="O147" s="49" t="s">
        <v>56</v>
      </c>
      <c r="P147" s="49" t="s">
        <v>31</v>
      </c>
      <c r="Q147" s="49">
        <v>2</v>
      </c>
      <c r="R147" s="49" t="s">
        <v>32</v>
      </c>
      <c r="S147" s="49" t="s">
        <v>748</v>
      </c>
      <c r="T147" s="50">
        <v>44895</v>
      </c>
    </row>
    <row r="148" spans="1:20" x14ac:dyDescent="0.25">
      <c r="A148" s="49" t="s">
        <v>749</v>
      </c>
      <c r="B148" s="49" t="s">
        <v>750</v>
      </c>
      <c r="C148" s="49" t="s">
        <v>435</v>
      </c>
      <c r="D148" s="49" t="s">
        <v>37</v>
      </c>
      <c r="E148" s="49" t="s">
        <v>50</v>
      </c>
      <c r="F148" s="50">
        <v>44914</v>
      </c>
      <c r="G148" s="49" t="s">
        <v>186</v>
      </c>
      <c r="H148" s="49" t="s">
        <v>40</v>
      </c>
      <c r="I148" s="49" t="s">
        <v>41</v>
      </c>
      <c r="J148" s="49" t="s">
        <v>42</v>
      </c>
      <c r="K148" s="49">
        <v>1</v>
      </c>
      <c r="L148" s="49">
        <v>59</v>
      </c>
      <c r="M148" s="49" t="s">
        <v>751</v>
      </c>
      <c r="N148" s="50">
        <v>45064</v>
      </c>
      <c r="O148" s="49" t="s">
        <v>76</v>
      </c>
      <c r="P148" s="49" t="s">
        <v>31</v>
      </c>
      <c r="Q148" s="49">
        <v>2</v>
      </c>
      <c r="R148" s="49" t="s">
        <v>45</v>
      </c>
      <c r="S148" s="49" t="s">
        <v>752</v>
      </c>
      <c r="T148" s="50">
        <v>45420</v>
      </c>
    </row>
    <row r="149" spans="1:20" x14ac:dyDescent="0.25">
      <c r="A149" s="49" t="s">
        <v>753</v>
      </c>
      <c r="B149" s="49" t="s">
        <v>300</v>
      </c>
      <c r="C149" s="49" t="s">
        <v>61</v>
      </c>
      <c r="D149" s="49" t="s">
        <v>23</v>
      </c>
      <c r="E149" s="49" t="s">
        <v>24</v>
      </c>
      <c r="F149" s="50">
        <v>44817</v>
      </c>
      <c r="G149" s="49" t="s">
        <v>72</v>
      </c>
      <c r="H149" s="49" t="s">
        <v>145</v>
      </c>
      <c r="I149" s="49" t="s">
        <v>146</v>
      </c>
      <c r="J149" s="49" t="s">
        <v>54</v>
      </c>
      <c r="K149" s="49">
        <v>3</v>
      </c>
      <c r="L149" s="49">
        <v>199</v>
      </c>
      <c r="M149" s="49" t="s">
        <v>754</v>
      </c>
      <c r="N149" s="50">
        <v>45621</v>
      </c>
      <c r="O149" s="49" t="s">
        <v>56</v>
      </c>
      <c r="P149" s="49" t="s">
        <v>31</v>
      </c>
      <c r="Q149" s="49">
        <v>2</v>
      </c>
      <c r="R149" s="49" t="s">
        <v>45</v>
      </c>
      <c r="S149" s="49" t="s">
        <v>755</v>
      </c>
      <c r="T149" s="50">
        <v>45890</v>
      </c>
    </row>
    <row r="150" spans="1:20" x14ac:dyDescent="0.25">
      <c r="A150" s="49" t="s">
        <v>756</v>
      </c>
      <c r="B150" s="49" t="s">
        <v>216</v>
      </c>
      <c r="C150" s="49" t="s">
        <v>757</v>
      </c>
      <c r="D150" s="49" t="s">
        <v>37</v>
      </c>
      <c r="E150" s="49" t="s">
        <v>38</v>
      </c>
      <c r="F150" s="50">
        <v>44406</v>
      </c>
      <c r="G150" s="49" t="s">
        <v>152</v>
      </c>
      <c r="H150" s="49" t="s">
        <v>218</v>
      </c>
      <c r="I150" s="49" t="s">
        <v>219</v>
      </c>
      <c r="J150" s="49" t="s">
        <v>28</v>
      </c>
      <c r="K150" s="49">
        <v>3</v>
      </c>
      <c r="L150" s="49">
        <v>899</v>
      </c>
      <c r="M150" s="49" t="s">
        <v>758</v>
      </c>
      <c r="N150" s="50">
        <v>44996</v>
      </c>
      <c r="O150" s="49" t="s">
        <v>76</v>
      </c>
      <c r="P150" s="49" t="s">
        <v>31</v>
      </c>
      <c r="Q150" s="49">
        <v>5</v>
      </c>
      <c r="R150" s="49" t="s">
        <v>32</v>
      </c>
      <c r="S150" s="49" t="s">
        <v>759</v>
      </c>
      <c r="T150" s="50">
        <v>45367</v>
      </c>
    </row>
    <row r="151" spans="1:20" x14ac:dyDescent="0.25">
      <c r="A151" s="49" t="s">
        <v>760</v>
      </c>
      <c r="B151" s="49" t="s">
        <v>761</v>
      </c>
      <c r="C151" s="49" t="s">
        <v>746</v>
      </c>
      <c r="D151" s="49" t="s">
        <v>37</v>
      </c>
      <c r="E151" s="49" t="s">
        <v>24</v>
      </c>
      <c r="F151" s="50">
        <v>44444</v>
      </c>
      <c r="G151" s="49" t="s">
        <v>39</v>
      </c>
      <c r="H151" s="49" t="s">
        <v>52</v>
      </c>
      <c r="I151" s="49" t="s">
        <v>53</v>
      </c>
      <c r="J151" s="49" t="s">
        <v>54</v>
      </c>
      <c r="K151" s="49">
        <v>3</v>
      </c>
      <c r="L151" s="49">
        <v>59</v>
      </c>
      <c r="M151" s="49" t="s">
        <v>762</v>
      </c>
      <c r="N151" s="50">
        <v>45730</v>
      </c>
      <c r="O151" s="49" t="s">
        <v>30</v>
      </c>
      <c r="P151" s="49" t="s">
        <v>57</v>
      </c>
      <c r="Q151" s="49">
        <v>1</v>
      </c>
      <c r="R151" s="49" t="s">
        <v>32</v>
      </c>
      <c r="S151" s="49" t="s">
        <v>763</v>
      </c>
      <c r="T151" s="50">
        <v>45367</v>
      </c>
    </row>
    <row r="152" spans="1:20" x14ac:dyDescent="0.25">
      <c r="A152" s="49" t="s">
        <v>764</v>
      </c>
      <c r="B152" s="49" t="s">
        <v>511</v>
      </c>
      <c r="C152" s="49" t="s">
        <v>765</v>
      </c>
      <c r="D152" s="49" t="s">
        <v>81</v>
      </c>
      <c r="E152" s="49" t="s">
        <v>24</v>
      </c>
      <c r="F152" s="50">
        <v>45134</v>
      </c>
      <c r="G152" s="49" t="s">
        <v>62</v>
      </c>
      <c r="H152" s="49" t="s">
        <v>87</v>
      </c>
      <c r="I152" s="49" t="s">
        <v>88</v>
      </c>
      <c r="J152" s="49" t="s">
        <v>65</v>
      </c>
      <c r="K152" s="49">
        <v>4</v>
      </c>
      <c r="L152" s="49">
        <v>99</v>
      </c>
      <c r="M152" s="49" t="s">
        <v>766</v>
      </c>
      <c r="N152" s="50">
        <v>45818</v>
      </c>
      <c r="O152" s="49" t="s">
        <v>103</v>
      </c>
      <c r="P152" s="49" t="s">
        <v>44</v>
      </c>
      <c r="Q152" s="49">
        <v>1</v>
      </c>
      <c r="R152" s="49" t="s">
        <v>32</v>
      </c>
      <c r="S152" s="49" t="s">
        <v>767</v>
      </c>
      <c r="T152" s="50">
        <v>45325</v>
      </c>
    </row>
    <row r="153" spans="1:20" x14ac:dyDescent="0.25">
      <c r="A153" s="49" t="s">
        <v>768</v>
      </c>
      <c r="B153" s="49" t="s">
        <v>769</v>
      </c>
      <c r="C153" s="49" t="s">
        <v>620</v>
      </c>
      <c r="D153" s="49" t="s">
        <v>81</v>
      </c>
      <c r="E153" s="49" t="s">
        <v>38</v>
      </c>
      <c r="F153" s="50">
        <v>45300</v>
      </c>
      <c r="G153" s="49" t="s">
        <v>25</v>
      </c>
      <c r="H153" s="49" t="s">
        <v>52</v>
      </c>
      <c r="I153" s="49" t="s">
        <v>53</v>
      </c>
      <c r="J153" s="49" t="s">
        <v>54</v>
      </c>
      <c r="K153" s="49">
        <v>5</v>
      </c>
      <c r="L153" s="49">
        <v>59</v>
      </c>
      <c r="M153" s="49" t="s">
        <v>770</v>
      </c>
      <c r="N153" s="50">
        <v>45603</v>
      </c>
      <c r="O153" s="49" t="s">
        <v>110</v>
      </c>
      <c r="P153" s="49" t="s">
        <v>31</v>
      </c>
      <c r="Q153" s="49">
        <v>5</v>
      </c>
      <c r="R153" s="49" t="s">
        <v>67</v>
      </c>
      <c r="S153" s="49" t="s">
        <v>771</v>
      </c>
      <c r="T153" s="50">
        <v>45296</v>
      </c>
    </row>
    <row r="154" spans="1:20" x14ac:dyDescent="0.25">
      <c r="A154" s="49" t="s">
        <v>772</v>
      </c>
      <c r="B154" s="49" t="s">
        <v>696</v>
      </c>
      <c r="C154" s="49" t="s">
        <v>773</v>
      </c>
      <c r="D154" s="49" t="s">
        <v>23</v>
      </c>
      <c r="E154" s="49" t="s">
        <v>24</v>
      </c>
      <c r="F154" s="50">
        <v>44977</v>
      </c>
      <c r="G154" s="49" t="s">
        <v>94</v>
      </c>
      <c r="H154" s="49" t="s">
        <v>168</v>
      </c>
      <c r="I154" s="49" t="s">
        <v>169</v>
      </c>
      <c r="J154" s="49" t="s">
        <v>131</v>
      </c>
      <c r="K154" s="49">
        <v>3</v>
      </c>
      <c r="L154" s="49">
        <v>80</v>
      </c>
      <c r="M154" s="49" t="s">
        <v>774</v>
      </c>
      <c r="N154" s="50">
        <v>45509</v>
      </c>
      <c r="O154" s="49" t="s">
        <v>30</v>
      </c>
      <c r="P154" s="49" t="s">
        <v>44</v>
      </c>
      <c r="Q154" s="49">
        <v>4</v>
      </c>
      <c r="R154" s="49" t="s">
        <v>133</v>
      </c>
      <c r="S154" s="49" t="s">
        <v>775</v>
      </c>
      <c r="T154" s="50">
        <v>45256</v>
      </c>
    </row>
    <row r="155" spans="1:20" x14ac:dyDescent="0.25">
      <c r="A155" s="49" t="s">
        <v>776</v>
      </c>
      <c r="B155" s="49" t="s">
        <v>248</v>
      </c>
      <c r="C155" s="49" t="s">
        <v>777</v>
      </c>
      <c r="D155" s="49" t="s">
        <v>37</v>
      </c>
      <c r="E155" s="49" t="s">
        <v>38</v>
      </c>
      <c r="F155" s="50">
        <v>45091</v>
      </c>
      <c r="G155" s="49" t="s">
        <v>120</v>
      </c>
      <c r="H155" s="49" t="s">
        <v>129</v>
      </c>
      <c r="I155" s="49" t="s">
        <v>130</v>
      </c>
      <c r="J155" s="49" t="s">
        <v>131</v>
      </c>
      <c r="K155" s="49">
        <v>4</v>
      </c>
      <c r="L155" s="49">
        <v>129</v>
      </c>
      <c r="M155" s="49" t="s">
        <v>778</v>
      </c>
      <c r="N155" s="50">
        <v>45685</v>
      </c>
      <c r="O155" s="49" t="s">
        <v>103</v>
      </c>
      <c r="P155" s="49" t="s">
        <v>44</v>
      </c>
      <c r="Q155" s="49">
        <v>4</v>
      </c>
      <c r="R155" s="49" t="s">
        <v>104</v>
      </c>
      <c r="S155" s="49" t="s">
        <v>779</v>
      </c>
      <c r="T155" s="50">
        <v>45209</v>
      </c>
    </row>
    <row r="156" spans="1:20" x14ac:dyDescent="0.25">
      <c r="A156" s="49" t="s">
        <v>780</v>
      </c>
      <c r="B156" s="49" t="s">
        <v>425</v>
      </c>
      <c r="C156" s="49" t="s">
        <v>781</v>
      </c>
      <c r="D156" s="49" t="s">
        <v>23</v>
      </c>
      <c r="E156" s="49" t="s">
        <v>38</v>
      </c>
      <c r="F156" s="50">
        <v>45468</v>
      </c>
      <c r="G156" s="49" t="s">
        <v>152</v>
      </c>
      <c r="H156" s="49" t="s">
        <v>100</v>
      </c>
      <c r="I156" s="49" t="s">
        <v>101</v>
      </c>
      <c r="J156" s="49" t="s">
        <v>28</v>
      </c>
      <c r="K156" s="49">
        <v>2</v>
      </c>
      <c r="L156" s="49">
        <v>199</v>
      </c>
      <c r="M156" s="49" t="s">
        <v>782</v>
      </c>
      <c r="N156" s="50">
        <v>44963</v>
      </c>
      <c r="O156" s="49" t="s">
        <v>56</v>
      </c>
      <c r="P156" s="49" t="s">
        <v>57</v>
      </c>
      <c r="Q156" s="49">
        <v>1</v>
      </c>
      <c r="R156" s="49" t="s">
        <v>32</v>
      </c>
      <c r="S156" s="49" t="s">
        <v>783</v>
      </c>
      <c r="T156" s="50">
        <v>44912</v>
      </c>
    </row>
    <row r="157" spans="1:20" x14ac:dyDescent="0.25">
      <c r="A157" s="49" t="s">
        <v>784</v>
      </c>
      <c r="B157" s="49" t="s">
        <v>21</v>
      </c>
      <c r="C157" s="49" t="s">
        <v>785</v>
      </c>
      <c r="D157" s="49" t="s">
        <v>37</v>
      </c>
      <c r="E157" s="49" t="s">
        <v>24</v>
      </c>
      <c r="F157" s="50">
        <v>45753</v>
      </c>
      <c r="G157" s="49" t="s">
        <v>152</v>
      </c>
      <c r="H157" s="49" t="s">
        <v>218</v>
      </c>
      <c r="I157" s="49" t="s">
        <v>219</v>
      </c>
      <c r="J157" s="49" t="s">
        <v>28</v>
      </c>
      <c r="K157" s="49">
        <v>4</v>
      </c>
      <c r="L157" s="49">
        <v>899</v>
      </c>
      <c r="M157" s="49" t="s">
        <v>786</v>
      </c>
      <c r="N157" s="50">
        <v>45111</v>
      </c>
      <c r="O157" s="49" t="s">
        <v>76</v>
      </c>
      <c r="P157" s="49" t="s">
        <v>57</v>
      </c>
      <c r="Q157" s="49">
        <v>3</v>
      </c>
      <c r="R157" s="49" t="s">
        <v>67</v>
      </c>
      <c r="S157" s="49" t="s">
        <v>787</v>
      </c>
      <c r="T157" s="50">
        <v>44883</v>
      </c>
    </row>
    <row r="158" spans="1:20" x14ac:dyDescent="0.25">
      <c r="A158" s="49" t="s">
        <v>788</v>
      </c>
      <c r="B158" s="49" t="s">
        <v>789</v>
      </c>
      <c r="C158" s="49" t="s">
        <v>552</v>
      </c>
      <c r="D158" s="49" t="s">
        <v>37</v>
      </c>
      <c r="E158" s="49" t="s">
        <v>50</v>
      </c>
      <c r="F158" s="50">
        <v>44796</v>
      </c>
      <c r="G158" s="49" t="s">
        <v>186</v>
      </c>
      <c r="H158" s="49" t="s">
        <v>145</v>
      </c>
      <c r="I158" s="49" t="s">
        <v>146</v>
      </c>
      <c r="J158" s="49" t="s">
        <v>54</v>
      </c>
      <c r="K158" s="49">
        <v>1</v>
      </c>
      <c r="L158" s="49">
        <v>199</v>
      </c>
      <c r="M158" s="49" t="s">
        <v>790</v>
      </c>
      <c r="N158" s="50">
        <v>45079</v>
      </c>
      <c r="O158" s="49" t="s">
        <v>76</v>
      </c>
      <c r="P158" s="49" t="s">
        <v>57</v>
      </c>
      <c r="Q158" s="49">
        <v>4</v>
      </c>
      <c r="R158" s="49" t="s">
        <v>45</v>
      </c>
      <c r="S158" s="49" t="s">
        <v>791</v>
      </c>
      <c r="T158" s="50">
        <v>45027</v>
      </c>
    </row>
    <row r="159" spans="1:20" x14ac:dyDescent="0.25">
      <c r="A159" s="49" t="s">
        <v>792</v>
      </c>
      <c r="B159" s="49" t="s">
        <v>412</v>
      </c>
      <c r="C159" s="49" t="s">
        <v>793</v>
      </c>
      <c r="D159" s="49" t="s">
        <v>37</v>
      </c>
      <c r="E159" s="49" t="s">
        <v>38</v>
      </c>
      <c r="F159" s="50">
        <v>45706</v>
      </c>
      <c r="G159" s="49" t="s">
        <v>152</v>
      </c>
      <c r="H159" s="49" t="s">
        <v>391</v>
      </c>
      <c r="I159" s="49" t="s">
        <v>392</v>
      </c>
      <c r="J159" s="49" t="s">
        <v>123</v>
      </c>
      <c r="K159" s="49">
        <v>1</v>
      </c>
      <c r="L159" s="49">
        <v>25</v>
      </c>
      <c r="M159" s="49" t="s">
        <v>794</v>
      </c>
      <c r="N159" s="50">
        <v>44944</v>
      </c>
      <c r="O159" s="49" t="s">
        <v>103</v>
      </c>
      <c r="P159" s="49" t="s">
        <v>44</v>
      </c>
      <c r="Q159" s="49">
        <v>2</v>
      </c>
      <c r="R159" s="49" t="s">
        <v>67</v>
      </c>
      <c r="S159" s="49" t="s">
        <v>795</v>
      </c>
      <c r="T159" s="50">
        <v>45474</v>
      </c>
    </row>
    <row r="160" spans="1:20" x14ac:dyDescent="0.25">
      <c r="A160" s="49" t="s">
        <v>796</v>
      </c>
      <c r="B160" s="49" t="s">
        <v>637</v>
      </c>
      <c r="C160" s="49" t="s">
        <v>486</v>
      </c>
      <c r="D160" s="49" t="s">
        <v>23</v>
      </c>
      <c r="E160" s="49" t="s">
        <v>38</v>
      </c>
      <c r="F160" s="50">
        <v>44323</v>
      </c>
      <c r="G160" s="49" t="s">
        <v>25</v>
      </c>
      <c r="H160" s="49" t="s">
        <v>63</v>
      </c>
      <c r="I160" s="49" t="s">
        <v>64</v>
      </c>
      <c r="J160" s="49" t="s">
        <v>65</v>
      </c>
      <c r="K160" s="49">
        <v>5</v>
      </c>
      <c r="L160" s="49">
        <v>399</v>
      </c>
      <c r="M160" s="49" t="s">
        <v>797</v>
      </c>
      <c r="N160" s="50">
        <v>45031</v>
      </c>
      <c r="O160" s="49" t="s">
        <v>30</v>
      </c>
      <c r="P160" s="49" t="s">
        <v>31</v>
      </c>
      <c r="Q160" s="49">
        <v>4</v>
      </c>
      <c r="R160" s="49" t="s">
        <v>67</v>
      </c>
      <c r="S160" s="49" t="s">
        <v>798</v>
      </c>
      <c r="T160" s="50">
        <v>45418</v>
      </c>
    </row>
    <row r="161" spans="1:20" x14ac:dyDescent="0.25">
      <c r="A161" s="49" t="s">
        <v>799</v>
      </c>
      <c r="B161" s="49" t="s">
        <v>800</v>
      </c>
      <c r="C161" s="49" t="s">
        <v>801</v>
      </c>
      <c r="D161" s="49" t="s">
        <v>81</v>
      </c>
      <c r="E161" s="49" t="s">
        <v>38</v>
      </c>
      <c r="F161" s="50">
        <v>44891</v>
      </c>
      <c r="G161" s="49" t="s">
        <v>72</v>
      </c>
      <c r="H161" s="49" t="s">
        <v>145</v>
      </c>
      <c r="I161" s="49" t="s">
        <v>146</v>
      </c>
      <c r="J161" s="49" t="s">
        <v>54</v>
      </c>
      <c r="K161" s="49">
        <v>4</v>
      </c>
      <c r="L161" s="49">
        <v>199</v>
      </c>
      <c r="M161" s="49" t="s">
        <v>802</v>
      </c>
      <c r="N161" s="50">
        <v>45550</v>
      </c>
      <c r="O161" s="49" t="s">
        <v>110</v>
      </c>
      <c r="P161" s="49" t="s">
        <v>44</v>
      </c>
      <c r="Q161" s="49">
        <v>2</v>
      </c>
      <c r="R161" s="49" t="s">
        <v>32</v>
      </c>
      <c r="S161" s="49" t="s">
        <v>803</v>
      </c>
      <c r="T161" s="50">
        <v>45137</v>
      </c>
    </row>
    <row r="162" spans="1:20" x14ac:dyDescent="0.25">
      <c r="A162" s="49" t="s">
        <v>804</v>
      </c>
      <c r="B162" s="49" t="s">
        <v>258</v>
      </c>
      <c r="C162" s="49" t="s">
        <v>805</v>
      </c>
      <c r="D162" s="49" t="s">
        <v>37</v>
      </c>
      <c r="E162" s="49" t="s">
        <v>24</v>
      </c>
      <c r="F162" s="50">
        <v>44621</v>
      </c>
      <c r="G162" s="49" t="s">
        <v>51</v>
      </c>
      <c r="H162" s="49" t="s">
        <v>129</v>
      </c>
      <c r="I162" s="49" t="s">
        <v>130</v>
      </c>
      <c r="J162" s="49" t="s">
        <v>131</v>
      </c>
      <c r="K162" s="49">
        <v>1</v>
      </c>
      <c r="L162" s="49">
        <v>129</v>
      </c>
      <c r="M162" s="49" t="s">
        <v>806</v>
      </c>
      <c r="N162" s="50">
        <v>45131</v>
      </c>
      <c r="O162" s="49" t="s">
        <v>110</v>
      </c>
      <c r="P162" s="49" t="s">
        <v>31</v>
      </c>
      <c r="Q162" s="49">
        <v>4</v>
      </c>
      <c r="R162" s="49" t="s">
        <v>32</v>
      </c>
      <c r="S162" s="49" t="s">
        <v>807</v>
      </c>
      <c r="T162" s="50">
        <v>45422</v>
      </c>
    </row>
    <row r="163" spans="1:20" x14ac:dyDescent="0.25">
      <c r="A163" s="49" t="s">
        <v>808</v>
      </c>
      <c r="B163" s="49" t="s">
        <v>809</v>
      </c>
      <c r="C163" s="49" t="s">
        <v>212</v>
      </c>
      <c r="D163" s="49" t="s">
        <v>37</v>
      </c>
      <c r="E163" s="49" t="s">
        <v>24</v>
      </c>
      <c r="F163" s="50">
        <v>44439</v>
      </c>
      <c r="G163" s="49" t="s">
        <v>186</v>
      </c>
      <c r="H163" s="49" t="s">
        <v>100</v>
      </c>
      <c r="I163" s="49" t="s">
        <v>101</v>
      </c>
      <c r="J163" s="49" t="s">
        <v>28</v>
      </c>
      <c r="K163" s="49">
        <v>3</v>
      </c>
      <c r="L163" s="49">
        <v>199</v>
      </c>
      <c r="M163" s="49" t="s">
        <v>810</v>
      </c>
      <c r="N163" s="50">
        <v>44991</v>
      </c>
      <c r="O163" s="49" t="s">
        <v>30</v>
      </c>
      <c r="P163" s="49" t="s">
        <v>31</v>
      </c>
      <c r="Q163" s="49">
        <v>3</v>
      </c>
      <c r="R163" s="49" t="s">
        <v>67</v>
      </c>
      <c r="S163" s="49" t="s">
        <v>811</v>
      </c>
      <c r="T163" s="50">
        <v>45496</v>
      </c>
    </row>
    <row r="164" spans="1:20" x14ac:dyDescent="0.25">
      <c r="A164" s="49" t="s">
        <v>812</v>
      </c>
      <c r="B164" s="49" t="s">
        <v>211</v>
      </c>
      <c r="C164" s="49" t="s">
        <v>813</v>
      </c>
      <c r="D164" s="49" t="s">
        <v>81</v>
      </c>
      <c r="E164" s="49" t="s">
        <v>24</v>
      </c>
      <c r="F164" s="50">
        <v>45443</v>
      </c>
      <c r="G164" s="49" t="s">
        <v>120</v>
      </c>
      <c r="H164" s="49" t="s">
        <v>145</v>
      </c>
      <c r="I164" s="49" t="s">
        <v>146</v>
      </c>
      <c r="J164" s="49" t="s">
        <v>54</v>
      </c>
      <c r="K164" s="49">
        <v>1</v>
      </c>
      <c r="L164" s="49">
        <v>199</v>
      </c>
      <c r="M164" s="49" t="s">
        <v>814</v>
      </c>
      <c r="N164" s="50">
        <v>45064</v>
      </c>
      <c r="O164" s="49" t="s">
        <v>30</v>
      </c>
      <c r="P164" s="49" t="s">
        <v>31</v>
      </c>
      <c r="Q164" s="49">
        <v>4</v>
      </c>
      <c r="R164" s="49" t="s">
        <v>133</v>
      </c>
      <c r="S164" s="49" t="s">
        <v>815</v>
      </c>
      <c r="T164" s="50">
        <v>45175</v>
      </c>
    </row>
    <row r="165" spans="1:20" x14ac:dyDescent="0.25">
      <c r="A165" s="49" t="s">
        <v>816</v>
      </c>
      <c r="B165" s="49" t="s">
        <v>565</v>
      </c>
      <c r="C165" s="49" t="s">
        <v>817</v>
      </c>
      <c r="D165" s="49" t="s">
        <v>81</v>
      </c>
      <c r="E165" s="49" t="s">
        <v>38</v>
      </c>
      <c r="F165" s="50">
        <v>44310</v>
      </c>
      <c r="G165" s="49" t="s">
        <v>25</v>
      </c>
      <c r="H165" s="49" t="s">
        <v>87</v>
      </c>
      <c r="I165" s="49" t="s">
        <v>88</v>
      </c>
      <c r="J165" s="49" t="s">
        <v>65</v>
      </c>
      <c r="K165" s="49">
        <v>1</v>
      </c>
      <c r="L165" s="49">
        <v>99</v>
      </c>
      <c r="M165" s="49" t="s">
        <v>818</v>
      </c>
      <c r="N165" s="50">
        <v>45660</v>
      </c>
      <c r="O165" s="49" t="s">
        <v>110</v>
      </c>
      <c r="P165" s="49" t="s">
        <v>31</v>
      </c>
      <c r="Q165" s="49">
        <v>1</v>
      </c>
      <c r="R165" s="49" t="s">
        <v>32</v>
      </c>
      <c r="S165" s="49" t="s">
        <v>819</v>
      </c>
      <c r="T165" s="50">
        <v>44946</v>
      </c>
    </row>
    <row r="166" spans="1:20" x14ac:dyDescent="0.25">
      <c r="A166" s="49" t="s">
        <v>820</v>
      </c>
      <c r="B166" s="49" t="s">
        <v>258</v>
      </c>
      <c r="C166" s="49" t="s">
        <v>71</v>
      </c>
      <c r="D166" s="49" t="s">
        <v>23</v>
      </c>
      <c r="E166" s="49" t="s">
        <v>38</v>
      </c>
      <c r="F166" s="50">
        <v>45192</v>
      </c>
      <c r="G166" s="49" t="s">
        <v>180</v>
      </c>
      <c r="H166" s="49" t="s">
        <v>129</v>
      </c>
      <c r="I166" s="49" t="s">
        <v>130</v>
      </c>
      <c r="J166" s="49" t="s">
        <v>131</v>
      </c>
      <c r="K166" s="49">
        <v>4</v>
      </c>
      <c r="L166" s="49">
        <v>129</v>
      </c>
      <c r="M166" s="49" t="s">
        <v>821</v>
      </c>
      <c r="N166" s="50">
        <v>45076</v>
      </c>
      <c r="O166" s="49" t="s">
        <v>76</v>
      </c>
      <c r="P166" s="49" t="s">
        <v>44</v>
      </c>
      <c r="Q166" s="49">
        <v>3</v>
      </c>
      <c r="R166" s="49" t="s">
        <v>32</v>
      </c>
      <c r="S166" s="49" t="s">
        <v>822</v>
      </c>
      <c r="T166" s="50">
        <v>45002</v>
      </c>
    </row>
    <row r="167" spans="1:20" x14ac:dyDescent="0.25">
      <c r="A167" s="49" t="s">
        <v>823</v>
      </c>
      <c r="B167" s="49" t="s">
        <v>824</v>
      </c>
      <c r="C167" s="49" t="s">
        <v>825</v>
      </c>
      <c r="D167" s="49" t="s">
        <v>37</v>
      </c>
      <c r="E167" s="49" t="s">
        <v>24</v>
      </c>
      <c r="F167" s="50">
        <v>44137</v>
      </c>
      <c r="G167" s="49" t="s">
        <v>94</v>
      </c>
      <c r="H167" s="49" t="s">
        <v>87</v>
      </c>
      <c r="I167" s="49" t="s">
        <v>88</v>
      </c>
      <c r="J167" s="49" t="s">
        <v>65</v>
      </c>
      <c r="K167" s="49">
        <v>1</v>
      </c>
      <c r="L167" s="49">
        <v>99</v>
      </c>
      <c r="M167" s="49" t="s">
        <v>826</v>
      </c>
      <c r="N167" s="50">
        <v>45064</v>
      </c>
      <c r="O167" s="49" t="s">
        <v>30</v>
      </c>
      <c r="P167" s="49" t="s">
        <v>44</v>
      </c>
      <c r="Q167" s="49">
        <v>3</v>
      </c>
      <c r="R167" s="49" t="s">
        <v>104</v>
      </c>
      <c r="S167" s="49" t="s">
        <v>827</v>
      </c>
      <c r="T167" s="50">
        <v>45805</v>
      </c>
    </row>
    <row r="168" spans="1:20" x14ac:dyDescent="0.25">
      <c r="A168" s="49" t="s">
        <v>828</v>
      </c>
      <c r="B168" s="49" t="s">
        <v>829</v>
      </c>
      <c r="C168" s="49" t="s">
        <v>830</v>
      </c>
      <c r="D168" s="49" t="s">
        <v>23</v>
      </c>
      <c r="E168" s="49" t="s">
        <v>24</v>
      </c>
      <c r="F168" s="50">
        <v>45160</v>
      </c>
      <c r="G168" s="49" t="s">
        <v>120</v>
      </c>
      <c r="H168" s="49" t="s">
        <v>218</v>
      </c>
      <c r="I168" s="49" t="s">
        <v>219</v>
      </c>
      <c r="J168" s="49" t="s">
        <v>28</v>
      </c>
      <c r="K168" s="49">
        <v>2</v>
      </c>
      <c r="L168" s="49">
        <v>899</v>
      </c>
      <c r="M168" s="49" t="s">
        <v>831</v>
      </c>
      <c r="N168" s="50">
        <v>45164</v>
      </c>
      <c r="O168" s="49" t="s">
        <v>56</v>
      </c>
      <c r="P168" s="49" t="s">
        <v>31</v>
      </c>
      <c r="Q168" s="49">
        <v>5</v>
      </c>
      <c r="R168" s="49" t="s">
        <v>133</v>
      </c>
      <c r="S168" s="49" t="s">
        <v>832</v>
      </c>
      <c r="T168" s="50">
        <v>45754</v>
      </c>
    </row>
    <row r="169" spans="1:20" x14ac:dyDescent="0.25">
      <c r="A169" s="49" t="s">
        <v>833</v>
      </c>
      <c r="B169" s="49" t="s">
        <v>70</v>
      </c>
      <c r="C169" s="49" t="s">
        <v>540</v>
      </c>
      <c r="D169" s="49" t="s">
        <v>23</v>
      </c>
      <c r="E169" s="49" t="s">
        <v>24</v>
      </c>
      <c r="F169" s="50">
        <v>45145</v>
      </c>
      <c r="G169" s="49" t="s">
        <v>25</v>
      </c>
      <c r="H169" s="49" t="s">
        <v>63</v>
      </c>
      <c r="I169" s="49" t="s">
        <v>64</v>
      </c>
      <c r="J169" s="49" t="s">
        <v>65</v>
      </c>
      <c r="K169" s="49">
        <v>4</v>
      </c>
      <c r="L169" s="49">
        <v>399</v>
      </c>
      <c r="M169" s="49" t="s">
        <v>834</v>
      </c>
      <c r="N169" s="50">
        <v>45511</v>
      </c>
      <c r="O169" s="49" t="s">
        <v>103</v>
      </c>
      <c r="P169" s="49" t="s">
        <v>31</v>
      </c>
      <c r="Q169" s="49">
        <v>3</v>
      </c>
      <c r="R169" s="49" t="s">
        <v>67</v>
      </c>
      <c r="S169" s="49" t="s">
        <v>835</v>
      </c>
      <c r="T169" s="50">
        <v>45651</v>
      </c>
    </row>
    <row r="170" spans="1:20" x14ac:dyDescent="0.25">
      <c r="A170" s="49" t="s">
        <v>836</v>
      </c>
      <c r="B170" s="49" t="s">
        <v>667</v>
      </c>
      <c r="C170" s="49" t="s">
        <v>321</v>
      </c>
      <c r="D170" s="49" t="s">
        <v>37</v>
      </c>
      <c r="E170" s="49" t="s">
        <v>50</v>
      </c>
      <c r="F170" s="50">
        <v>45358</v>
      </c>
      <c r="G170" s="49" t="s">
        <v>152</v>
      </c>
      <c r="H170" s="49" t="s">
        <v>168</v>
      </c>
      <c r="I170" s="49" t="s">
        <v>169</v>
      </c>
      <c r="J170" s="49" t="s">
        <v>131</v>
      </c>
      <c r="K170" s="49">
        <v>4</v>
      </c>
      <c r="L170" s="49">
        <v>80</v>
      </c>
      <c r="M170" s="49" t="s">
        <v>837</v>
      </c>
      <c r="N170" s="50">
        <v>45669</v>
      </c>
      <c r="O170" s="49" t="s">
        <v>110</v>
      </c>
      <c r="P170" s="49" t="s">
        <v>44</v>
      </c>
      <c r="Q170" s="49">
        <v>2</v>
      </c>
      <c r="R170" s="49" t="s">
        <v>67</v>
      </c>
      <c r="S170" s="49" t="s">
        <v>838</v>
      </c>
      <c r="T170" s="50">
        <v>44976</v>
      </c>
    </row>
    <row r="171" spans="1:20" x14ac:dyDescent="0.25">
      <c r="A171" s="49" t="s">
        <v>839</v>
      </c>
      <c r="B171" s="49" t="s">
        <v>840</v>
      </c>
      <c r="C171" s="49" t="s">
        <v>841</v>
      </c>
      <c r="D171" s="49" t="s">
        <v>37</v>
      </c>
      <c r="E171" s="49" t="s">
        <v>24</v>
      </c>
      <c r="F171" s="50">
        <v>44611</v>
      </c>
      <c r="G171" s="49" t="s">
        <v>25</v>
      </c>
      <c r="H171" s="49" t="s">
        <v>26</v>
      </c>
      <c r="I171" s="49" t="s">
        <v>27</v>
      </c>
      <c r="J171" s="49" t="s">
        <v>28</v>
      </c>
      <c r="K171" s="49">
        <v>5</v>
      </c>
      <c r="L171" s="49">
        <v>229</v>
      </c>
      <c r="M171" s="49" t="s">
        <v>842</v>
      </c>
      <c r="N171" s="50">
        <v>45148</v>
      </c>
      <c r="O171" s="49" t="s">
        <v>30</v>
      </c>
      <c r="P171" s="49" t="s">
        <v>57</v>
      </c>
      <c r="Q171" s="49">
        <v>3</v>
      </c>
      <c r="R171" s="49" t="s">
        <v>45</v>
      </c>
      <c r="S171" s="49" t="s">
        <v>843</v>
      </c>
      <c r="T171" s="50">
        <v>45271</v>
      </c>
    </row>
    <row r="172" spans="1:20" x14ac:dyDescent="0.25">
      <c r="A172" s="49" t="s">
        <v>844</v>
      </c>
      <c r="B172" s="49" t="s">
        <v>845</v>
      </c>
      <c r="C172" s="49" t="s">
        <v>846</v>
      </c>
      <c r="D172" s="49" t="s">
        <v>37</v>
      </c>
      <c r="E172" s="49" t="s">
        <v>50</v>
      </c>
      <c r="F172" s="50">
        <v>45493</v>
      </c>
      <c r="G172" s="49" t="s">
        <v>120</v>
      </c>
      <c r="H172" s="49" t="s">
        <v>145</v>
      </c>
      <c r="I172" s="49" t="s">
        <v>146</v>
      </c>
      <c r="J172" s="49" t="s">
        <v>54</v>
      </c>
      <c r="K172" s="49">
        <v>3</v>
      </c>
      <c r="L172" s="49">
        <v>199</v>
      </c>
      <c r="M172" s="49" t="s">
        <v>847</v>
      </c>
      <c r="N172" s="50">
        <v>45389</v>
      </c>
      <c r="O172" s="49" t="s">
        <v>103</v>
      </c>
      <c r="P172" s="49" t="s">
        <v>57</v>
      </c>
      <c r="Q172" s="49">
        <v>5</v>
      </c>
      <c r="R172" s="49" t="s">
        <v>67</v>
      </c>
      <c r="S172" s="49" t="s">
        <v>848</v>
      </c>
      <c r="T172" s="50">
        <v>45175</v>
      </c>
    </row>
    <row r="173" spans="1:20" x14ac:dyDescent="0.25">
      <c r="A173" s="49" t="s">
        <v>849</v>
      </c>
      <c r="B173" s="49" t="s">
        <v>850</v>
      </c>
      <c r="C173" s="49" t="s">
        <v>161</v>
      </c>
      <c r="D173" s="49" t="s">
        <v>81</v>
      </c>
      <c r="E173" s="49" t="s">
        <v>24</v>
      </c>
      <c r="F173" s="50">
        <v>45090</v>
      </c>
      <c r="G173" s="49" t="s">
        <v>72</v>
      </c>
      <c r="H173" s="49" t="s">
        <v>73</v>
      </c>
      <c r="I173" s="49" t="s">
        <v>74</v>
      </c>
      <c r="J173" s="49" t="s">
        <v>42</v>
      </c>
      <c r="K173" s="49">
        <v>5</v>
      </c>
      <c r="L173" s="49">
        <v>110</v>
      </c>
      <c r="M173" s="49" t="s">
        <v>851</v>
      </c>
      <c r="N173" s="50">
        <v>45754</v>
      </c>
      <c r="O173" s="49" t="s">
        <v>56</v>
      </c>
      <c r="P173" s="49" t="s">
        <v>31</v>
      </c>
      <c r="Q173" s="49">
        <v>3</v>
      </c>
      <c r="R173" s="49" t="s">
        <v>32</v>
      </c>
      <c r="S173" s="49" t="s">
        <v>852</v>
      </c>
      <c r="T173" s="50">
        <v>45613</v>
      </c>
    </row>
    <row r="174" spans="1:20" x14ac:dyDescent="0.25">
      <c r="A174" s="49" t="s">
        <v>853</v>
      </c>
      <c r="B174" s="49" t="s">
        <v>184</v>
      </c>
      <c r="C174" s="49" t="s">
        <v>268</v>
      </c>
      <c r="D174" s="49" t="s">
        <v>37</v>
      </c>
      <c r="E174" s="49" t="s">
        <v>38</v>
      </c>
      <c r="F174" s="50">
        <v>45600</v>
      </c>
      <c r="G174" s="49" t="s">
        <v>180</v>
      </c>
      <c r="H174" s="49" t="s">
        <v>218</v>
      </c>
      <c r="I174" s="49" t="s">
        <v>219</v>
      </c>
      <c r="J174" s="49" t="s">
        <v>28</v>
      </c>
      <c r="K174" s="49">
        <v>5</v>
      </c>
      <c r="L174" s="49">
        <v>899</v>
      </c>
      <c r="M174" s="49" t="s">
        <v>854</v>
      </c>
      <c r="N174" s="50">
        <v>45773</v>
      </c>
      <c r="O174" s="49" t="s">
        <v>30</v>
      </c>
      <c r="P174" s="49" t="s">
        <v>57</v>
      </c>
      <c r="Q174" s="49">
        <v>3</v>
      </c>
      <c r="R174" s="49" t="s">
        <v>32</v>
      </c>
      <c r="S174" s="49" t="s">
        <v>855</v>
      </c>
      <c r="T174" s="50">
        <v>45310</v>
      </c>
    </row>
    <row r="175" spans="1:20" x14ac:dyDescent="0.25">
      <c r="A175" s="49" t="s">
        <v>856</v>
      </c>
      <c r="B175" s="49" t="s">
        <v>857</v>
      </c>
      <c r="C175" s="49" t="s">
        <v>858</v>
      </c>
      <c r="D175" s="49" t="s">
        <v>23</v>
      </c>
      <c r="E175" s="49" t="s">
        <v>24</v>
      </c>
      <c r="F175" s="50">
        <v>45567</v>
      </c>
      <c r="G175" s="49" t="s">
        <v>152</v>
      </c>
      <c r="H175" s="49" t="s">
        <v>87</v>
      </c>
      <c r="I175" s="49" t="s">
        <v>88</v>
      </c>
      <c r="J175" s="49" t="s">
        <v>65</v>
      </c>
      <c r="K175" s="49">
        <v>3</v>
      </c>
      <c r="L175" s="49">
        <v>99</v>
      </c>
      <c r="M175" s="49" t="s">
        <v>859</v>
      </c>
      <c r="N175" s="50">
        <v>45708</v>
      </c>
      <c r="O175" s="49" t="s">
        <v>76</v>
      </c>
      <c r="P175" s="49" t="s">
        <v>57</v>
      </c>
      <c r="Q175" s="49">
        <v>2</v>
      </c>
      <c r="R175" s="49" t="s">
        <v>133</v>
      </c>
      <c r="S175" s="49" t="s">
        <v>860</v>
      </c>
      <c r="T175" s="50">
        <v>45023</v>
      </c>
    </row>
    <row r="176" spans="1:20" x14ac:dyDescent="0.25">
      <c r="A176" s="49" t="s">
        <v>861</v>
      </c>
      <c r="B176" s="49" t="s">
        <v>862</v>
      </c>
      <c r="C176" s="49" t="s">
        <v>863</v>
      </c>
      <c r="D176" s="49" t="s">
        <v>23</v>
      </c>
      <c r="E176" s="49" t="s">
        <v>50</v>
      </c>
      <c r="F176" s="50">
        <v>45144</v>
      </c>
      <c r="G176" s="49" t="s">
        <v>152</v>
      </c>
      <c r="H176" s="49" t="s">
        <v>26</v>
      </c>
      <c r="I176" s="49" t="s">
        <v>27</v>
      </c>
      <c r="J176" s="49" t="s">
        <v>28</v>
      </c>
      <c r="K176" s="49">
        <v>4</v>
      </c>
      <c r="L176" s="49">
        <v>229</v>
      </c>
      <c r="M176" s="49" t="s">
        <v>864</v>
      </c>
      <c r="N176" s="50">
        <v>45058</v>
      </c>
      <c r="O176" s="49" t="s">
        <v>103</v>
      </c>
      <c r="P176" s="49" t="s">
        <v>57</v>
      </c>
      <c r="Q176" s="49">
        <v>4</v>
      </c>
      <c r="R176" s="49" t="s">
        <v>133</v>
      </c>
      <c r="S176" s="49" t="s">
        <v>865</v>
      </c>
      <c r="T176" s="50">
        <v>44898</v>
      </c>
    </row>
    <row r="177" spans="1:20" x14ac:dyDescent="0.25">
      <c r="A177" s="49" t="s">
        <v>866</v>
      </c>
      <c r="B177" s="49" t="s">
        <v>867</v>
      </c>
      <c r="C177" s="49" t="s">
        <v>868</v>
      </c>
      <c r="D177" s="49" t="s">
        <v>37</v>
      </c>
      <c r="E177" s="49" t="s">
        <v>24</v>
      </c>
      <c r="F177" s="50">
        <v>44669</v>
      </c>
      <c r="G177" s="49" t="s">
        <v>186</v>
      </c>
      <c r="H177" s="49" t="s">
        <v>168</v>
      </c>
      <c r="I177" s="49" t="s">
        <v>169</v>
      </c>
      <c r="J177" s="49" t="s">
        <v>131</v>
      </c>
      <c r="K177" s="49">
        <v>1</v>
      </c>
      <c r="L177" s="49">
        <v>80</v>
      </c>
      <c r="M177" s="49" t="s">
        <v>869</v>
      </c>
      <c r="N177" s="50">
        <v>44809</v>
      </c>
      <c r="O177" s="49" t="s">
        <v>56</v>
      </c>
      <c r="P177" s="49" t="s">
        <v>31</v>
      </c>
      <c r="Q177" s="49">
        <v>4</v>
      </c>
      <c r="R177" s="49" t="s">
        <v>67</v>
      </c>
      <c r="S177" s="49" t="s">
        <v>870</v>
      </c>
      <c r="T177" s="50">
        <v>45577</v>
      </c>
    </row>
    <row r="178" spans="1:20" x14ac:dyDescent="0.25">
      <c r="A178" s="49" t="s">
        <v>871</v>
      </c>
      <c r="B178" s="49" t="s">
        <v>872</v>
      </c>
      <c r="C178" s="49" t="s">
        <v>873</v>
      </c>
      <c r="D178" s="49" t="s">
        <v>37</v>
      </c>
      <c r="E178" s="49" t="s">
        <v>38</v>
      </c>
      <c r="F178" s="50">
        <v>44192</v>
      </c>
      <c r="G178" s="49" t="s">
        <v>180</v>
      </c>
      <c r="H178" s="49" t="s">
        <v>52</v>
      </c>
      <c r="I178" s="49" t="s">
        <v>53</v>
      </c>
      <c r="J178" s="49" t="s">
        <v>54</v>
      </c>
      <c r="K178" s="49">
        <v>4</v>
      </c>
      <c r="L178" s="49">
        <v>59</v>
      </c>
      <c r="M178" s="49" t="s">
        <v>874</v>
      </c>
      <c r="N178" s="50">
        <v>44886</v>
      </c>
      <c r="O178" s="49" t="s">
        <v>30</v>
      </c>
      <c r="P178" s="49" t="s">
        <v>31</v>
      </c>
      <c r="Q178" s="49">
        <v>1</v>
      </c>
      <c r="R178" s="49" t="s">
        <v>104</v>
      </c>
      <c r="S178" s="49" t="s">
        <v>875</v>
      </c>
      <c r="T178" s="50">
        <v>45119</v>
      </c>
    </row>
    <row r="179" spans="1:20" x14ac:dyDescent="0.25">
      <c r="A179" s="49" t="s">
        <v>876</v>
      </c>
      <c r="B179" s="49" t="s">
        <v>877</v>
      </c>
      <c r="C179" s="49" t="s">
        <v>878</v>
      </c>
      <c r="D179" s="49" t="s">
        <v>23</v>
      </c>
      <c r="E179" s="49" t="s">
        <v>24</v>
      </c>
      <c r="F179" s="50">
        <v>45005</v>
      </c>
      <c r="G179" s="49" t="s">
        <v>72</v>
      </c>
      <c r="H179" s="49" t="s">
        <v>191</v>
      </c>
      <c r="I179" s="49" t="s">
        <v>192</v>
      </c>
      <c r="J179" s="49" t="s">
        <v>42</v>
      </c>
      <c r="K179" s="49">
        <v>3</v>
      </c>
      <c r="L179" s="49">
        <v>120</v>
      </c>
      <c r="M179" s="49" t="s">
        <v>879</v>
      </c>
      <c r="N179" s="50">
        <v>45038</v>
      </c>
      <c r="O179" s="49" t="s">
        <v>30</v>
      </c>
      <c r="P179" s="49" t="s">
        <v>57</v>
      </c>
      <c r="Q179" s="49">
        <v>3</v>
      </c>
      <c r="R179" s="49" t="s">
        <v>67</v>
      </c>
      <c r="S179" s="49" t="s">
        <v>880</v>
      </c>
      <c r="T179" s="50">
        <v>45006</v>
      </c>
    </row>
    <row r="180" spans="1:20" x14ac:dyDescent="0.25">
      <c r="A180" s="49" t="s">
        <v>881</v>
      </c>
      <c r="B180" s="49" t="s">
        <v>882</v>
      </c>
      <c r="C180" s="49" t="s">
        <v>883</v>
      </c>
      <c r="D180" s="49" t="s">
        <v>81</v>
      </c>
      <c r="E180" s="49" t="s">
        <v>24</v>
      </c>
      <c r="F180" s="50">
        <v>44673</v>
      </c>
      <c r="G180" s="49" t="s">
        <v>62</v>
      </c>
      <c r="H180" s="49" t="s">
        <v>26</v>
      </c>
      <c r="I180" s="49" t="s">
        <v>27</v>
      </c>
      <c r="J180" s="49" t="s">
        <v>28</v>
      </c>
      <c r="K180" s="49">
        <v>2</v>
      </c>
      <c r="L180" s="49">
        <v>229</v>
      </c>
      <c r="M180" s="49" t="s">
        <v>884</v>
      </c>
      <c r="N180" s="50">
        <v>45218</v>
      </c>
      <c r="O180" s="49" t="s">
        <v>103</v>
      </c>
      <c r="P180" s="49" t="s">
        <v>31</v>
      </c>
      <c r="Q180" s="49">
        <v>5</v>
      </c>
      <c r="R180" s="49" t="s">
        <v>67</v>
      </c>
      <c r="S180" s="49" t="s">
        <v>885</v>
      </c>
      <c r="T180" s="50">
        <v>45375</v>
      </c>
    </row>
    <row r="181" spans="1:20" x14ac:dyDescent="0.25">
      <c r="A181" s="49" t="s">
        <v>886</v>
      </c>
      <c r="B181" s="49" t="s">
        <v>887</v>
      </c>
      <c r="C181" s="49" t="s">
        <v>888</v>
      </c>
      <c r="D181" s="49" t="s">
        <v>37</v>
      </c>
      <c r="E181" s="49" t="s">
        <v>24</v>
      </c>
      <c r="F181" s="50">
        <v>44311</v>
      </c>
      <c r="G181" s="49" t="s">
        <v>25</v>
      </c>
      <c r="H181" s="49" t="s">
        <v>40</v>
      </c>
      <c r="I181" s="49" t="s">
        <v>41</v>
      </c>
      <c r="J181" s="49" t="s">
        <v>42</v>
      </c>
      <c r="K181" s="49">
        <v>2</v>
      </c>
      <c r="L181" s="49">
        <v>59</v>
      </c>
      <c r="M181" s="49" t="s">
        <v>889</v>
      </c>
      <c r="N181" s="50">
        <v>45540</v>
      </c>
      <c r="O181" s="49" t="s">
        <v>103</v>
      </c>
      <c r="P181" s="49" t="s">
        <v>44</v>
      </c>
      <c r="Q181" s="49">
        <v>2</v>
      </c>
      <c r="R181" s="49" t="s">
        <v>67</v>
      </c>
      <c r="S181" s="49" t="s">
        <v>890</v>
      </c>
      <c r="T181" s="50">
        <v>45377</v>
      </c>
    </row>
    <row r="182" spans="1:20" x14ac:dyDescent="0.25">
      <c r="A182" s="49" t="s">
        <v>568</v>
      </c>
      <c r="B182" s="49" t="s">
        <v>569</v>
      </c>
      <c r="C182" s="49" t="s">
        <v>570</v>
      </c>
      <c r="D182" s="49" t="s">
        <v>37</v>
      </c>
      <c r="E182" s="49" t="s">
        <v>50</v>
      </c>
      <c r="F182" s="50">
        <v>44544</v>
      </c>
      <c r="G182" s="49" t="s">
        <v>94</v>
      </c>
      <c r="H182" s="49" t="s">
        <v>121</v>
      </c>
      <c r="I182" s="49" t="s">
        <v>122</v>
      </c>
      <c r="J182" s="49" t="s">
        <v>123</v>
      </c>
      <c r="K182" s="49">
        <v>4</v>
      </c>
      <c r="L182" s="49">
        <v>149</v>
      </c>
      <c r="M182" s="49" t="s">
        <v>891</v>
      </c>
      <c r="N182" s="50">
        <v>45582</v>
      </c>
      <c r="O182" s="49" t="s">
        <v>110</v>
      </c>
      <c r="P182" s="49" t="s">
        <v>44</v>
      </c>
      <c r="Q182" s="49">
        <v>3</v>
      </c>
      <c r="R182" s="49" t="s">
        <v>133</v>
      </c>
      <c r="S182" s="49" t="s">
        <v>892</v>
      </c>
      <c r="T182" s="50">
        <v>45356</v>
      </c>
    </row>
    <row r="183" spans="1:20" x14ac:dyDescent="0.25">
      <c r="A183" s="49" t="s">
        <v>893</v>
      </c>
      <c r="B183" s="49" t="s">
        <v>894</v>
      </c>
      <c r="C183" s="49" t="s">
        <v>895</v>
      </c>
      <c r="D183" s="49" t="s">
        <v>37</v>
      </c>
      <c r="E183" s="49" t="s">
        <v>24</v>
      </c>
      <c r="F183" s="50">
        <v>44988</v>
      </c>
      <c r="G183" s="49" t="s">
        <v>186</v>
      </c>
      <c r="H183" s="49" t="s">
        <v>100</v>
      </c>
      <c r="I183" s="49" t="s">
        <v>101</v>
      </c>
      <c r="J183" s="49" t="s">
        <v>28</v>
      </c>
      <c r="K183" s="49">
        <v>3</v>
      </c>
      <c r="L183" s="49">
        <v>199</v>
      </c>
      <c r="M183" s="49" t="s">
        <v>896</v>
      </c>
      <c r="N183" s="50">
        <v>44883</v>
      </c>
      <c r="O183" s="49" t="s">
        <v>76</v>
      </c>
      <c r="P183" s="49" t="s">
        <v>44</v>
      </c>
      <c r="Q183" s="49">
        <v>4</v>
      </c>
      <c r="R183" s="49" t="s">
        <v>67</v>
      </c>
      <c r="S183" s="49" t="s">
        <v>897</v>
      </c>
      <c r="T183" s="50">
        <v>45210</v>
      </c>
    </row>
    <row r="184" spans="1:20" x14ac:dyDescent="0.25">
      <c r="A184" s="49" t="s">
        <v>898</v>
      </c>
      <c r="B184" s="49" t="s">
        <v>98</v>
      </c>
      <c r="C184" s="49" t="s">
        <v>899</v>
      </c>
      <c r="D184" s="49" t="s">
        <v>81</v>
      </c>
      <c r="E184" s="49" t="s">
        <v>24</v>
      </c>
      <c r="F184" s="50">
        <v>45386</v>
      </c>
      <c r="G184" s="49" t="s">
        <v>51</v>
      </c>
      <c r="H184" s="49" t="s">
        <v>129</v>
      </c>
      <c r="I184" s="49" t="s">
        <v>130</v>
      </c>
      <c r="J184" s="49" t="s">
        <v>131</v>
      </c>
      <c r="K184" s="49">
        <v>2</v>
      </c>
      <c r="L184" s="49">
        <v>129</v>
      </c>
      <c r="M184" s="49" t="s">
        <v>900</v>
      </c>
      <c r="N184" s="50">
        <v>44884</v>
      </c>
      <c r="O184" s="49" t="s">
        <v>76</v>
      </c>
      <c r="P184" s="49" t="s">
        <v>44</v>
      </c>
      <c r="Q184" s="49">
        <v>1</v>
      </c>
      <c r="R184" s="49" t="s">
        <v>67</v>
      </c>
      <c r="S184" s="49" t="s">
        <v>901</v>
      </c>
      <c r="T184" s="50">
        <v>44990</v>
      </c>
    </row>
    <row r="185" spans="1:20" x14ac:dyDescent="0.25">
      <c r="A185" s="49" t="s">
        <v>902</v>
      </c>
      <c r="B185" s="49" t="s">
        <v>903</v>
      </c>
      <c r="C185" s="49" t="s">
        <v>904</v>
      </c>
      <c r="D185" s="49" t="s">
        <v>81</v>
      </c>
      <c r="E185" s="49" t="s">
        <v>50</v>
      </c>
      <c r="F185" s="50">
        <v>45007</v>
      </c>
      <c r="G185" s="49" t="s">
        <v>51</v>
      </c>
      <c r="H185" s="49" t="s">
        <v>26</v>
      </c>
      <c r="I185" s="49" t="s">
        <v>27</v>
      </c>
      <c r="J185" s="49" t="s">
        <v>28</v>
      </c>
      <c r="K185" s="49">
        <v>3</v>
      </c>
      <c r="L185" s="49">
        <v>229</v>
      </c>
      <c r="M185" s="49" t="s">
        <v>905</v>
      </c>
      <c r="N185" s="50">
        <v>45716</v>
      </c>
      <c r="O185" s="49" t="s">
        <v>56</v>
      </c>
      <c r="P185" s="49" t="s">
        <v>44</v>
      </c>
      <c r="Q185" s="49">
        <v>4</v>
      </c>
      <c r="R185" s="49" t="s">
        <v>67</v>
      </c>
      <c r="S185" s="49" t="s">
        <v>906</v>
      </c>
      <c r="T185" s="50">
        <v>45603</v>
      </c>
    </row>
    <row r="186" spans="1:20" x14ac:dyDescent="0.25">
      <c r="A186" s="49" t="s">
        <v>907</v>
      </c>
      <c r="B186" s="49" t="s">
        <v>908</v>
      </c>
      <c r="C186" s="49" t="s">
        <v>909</v>
      </c>
      <c r="D186" s="49" t="s">
        <v>81</v>
      </c>
      <c r="E186" s="49" t="s">
        <v>50</v>
      </c>
      <c r="F186" s="50">
        <v>45493</v>
      </c>
      <c r="G186" s="49" t="s">
        <v>120</v>
      </c>
      <c r="H186" s="49" t="s">
        <v>191</v>
      </c>
      <c r="I186" s="49" t="s">
        <v>192</v>
      </c>
      <c r="J186" s="49" t="s">
        <v>42</v>
      </c>
      <c r="K186" s="49">
        <v>4</v>
      </c>
      <c r="L186" s="49">
        <v>120</v>
      </c>
      <c r="M186" s="49" t="s">
        <v>910</v>
      </c>
      <c r="N186" s="50">
        <v>45188</v>
      </c>
      <c r="O186" s="49" t="s">
        <v>76</v>
      </c>
      <c r="P186" s="49" t="s">
        <v>44</v>
      </c>
      <c r="Q186" s="49">
        <v>4</v>
      </c>
      <c r="R186" s="49" t="s">
        <v>45</v>
      </c>
      <c r="S186" s="49" t="s">
        <v>911</v>
      </c>
      <c r="T186" s="50">
        <v>45717</v>
      </c>
    </row>
    <row r="187" spans="1:20" x14ac:dyDescent="0.25">
      <c r="A187" s="49" t="s">
        <v>912</v>
      </c>
      <c r="B187" s="49" t="s">
        <v>913</v>
      </c>
      <c r="C187" s="49" t="s">
        <v>71</v>
      </c>
      <c r="D187" s="49" t="s">
        <v>23</v>
      </c>
      <c r="E187" s="49" t="s">
        <v>38</v>
      </c>
      <c r="F187" s="50">
        <v>45808</v>
      </c>
      <c r="G187" s="49" t="s">
        <v>51</v>
      </c>
      <c r="H187" s="49" t="s">
        <v>87</v>
      </c>
      <c r="I187" s="49" t="s">
        <v>88</v>
      </c>
      <c r="J187" s="49" t="s">
        <v>65</v>
      </c>
      <c r="K187" s="49">
        <v>5</v>
      </c>
      <c r="L187" s="49">
        <v>99</v>
      </c>
      <c r="M187" s="49" t="s">
        <v>914</v>
      </c>
      <c r="N187" s="50">
        <v>45153</v>
      </c>
      <c r="O187" s="49" t="s">
        <v>56</v>
      </c>
      <c r="P187" s="49" t="s">
        <v>31</v>
      </c>
      <c r="Q187" s="49">
        <v>4</v>
      </c>
      <c r="R187" s="49" t="s">
        <v>32</v>
      </c>
      <c r="S187" s="49" t="s">
        <v>915</v>
      </c>
      <c r="T187" s="50">
        <v>45431</v>
      </c>
    </row>
    <row r="188" spans="1:20" x14ac:dyDescent="0.25">
      <c r="A188" s="49" t="s">
        <v>916</v>
      </c>
      <c r="B188" s="49" t="s">
        <v>917</v>
      </c>
      <c r="C188" s="49" t="s">
        <v>730</v>
      </c>
      <c r="D188" s="49" t="s">
        <v>23</v>
      </c>
      <c r="E188" s="49" t="s">
        <v>24</v>
      </c>
      <c r="F188" s="50">
        <v>45871</v>
      </c>
      <c r="G188" s="49" t="s">
        <v>94</v>
      </c>
      <c r="H188" s="49" t="s">
        <v>100</v>
      </c>
      <c r="I188" s="49" t="s">
        <v>101</v>
      </c>
      <c r="J188" s="49" t="s">
        <v>28</v>
      </c>
      <c r="K188" s="49">
        <v>3</v>
      </c>
      <c r="L188" s="49">
        <v>199</v>
      </c>
      <c r="M188" s="49" t="s">
        <v>918</v>
      </c>
      <c r="N188" s="50">
        <v>44830</v>
      </c>
      <c r="O188" s="49" t="s">
        <v>30</v>
      </c>
      <c r="P188" s="49" t="s">
        <v>44</v>
      </c>
      <c r="Q188" s="49">
        <v>4</v>
      </c>
      <c r="R188" s="49" t="s">
        <v>133</v>
      </c>
      <c r="S188" s="49" t="s">
        <v>919</v>
      </c>
      <c r="T188" s="50">
        <v>45051</v>
      </c>
    </row>
    <row r="189" spans="1:20" x14ac:dyDescent="0.25">
      <c r="A189" s="49" t="s">
        <v>920</v>
      </c>
      <c r="B189" s="49" t="s">
        <v>921</v>
      </c>
      <c r="C189" s="49" t="s">
        <v>922</v>
      </c>
      <c r="D189" s="49" t="s">
        <v>37</v>
      </c>
      <c r="E189" s="49" t="s">
        <v>50</v>
      </c>
      <c r="F189" s="50">
        <v>44869</v>
      </c>
      <c r="G189" s="49" t="s">
        <v>120</v>
      </c>
      <c r="H189" s="49" t="s">
        <v>145</v>
      </c>
      <c r="I189" s="49" t="s">
        <v>146</v>
      </c>
      <c r="J189" s="49" t="s">
        <v>54</v>
      </c>
      <c r="K189" s="49">
        <v>2</v>
      </c>
      <c r="L189" s="49">
        <v>199</v>
      </c>
      <c r="M189" s="49" t="s">
        <v>923</v>
      </c>
      <c r="N189" s="50">
        <v>45520</v>
      </c>
      <c r="O189" s="49" t="s">
        <v>56</v>
      </c>
      <c r="P189" s="49" t="s">
        <v>57</v>
      </c>
      <c r="Q189" s="49">
        <v>4</v>
      </c>
      <c r="R189" s="49" t="s">
        <v>104</v>
      </c>
      <c r="S189" s="49" t="s">
        <v>924</v>
      </c>
      <c r="T189" s="50">
        <v>44862</v>
      </c>
    </row>
    <row r="190" spans="1:20" x14ac:dyDescent="0.25">
      <c r="A190" s="49" t="s">
        <v>925</v>
      </c>
      <c r="B190" s="49" t="s">
        <v>926</v>
      </c>
      <c r="C190" s="49" t="s">
        <v>927</v>
      </c>
      <c r="D190" s="49" t="s">
        <v>81</v>
      </c>
      <c r="E190" s="49" t="s">
        <v>38</v>
      </c>
      <c r="F190" s="50">
        <v>44949</v>
      </c>
      <c r="G190" s="49" t="s">
        <v>94</v>
      </c>
      <c r="H190" s="49" t="s">
        <v>218</v>
      </c>
      <c r="I190" s="49" t="s">
        <v>219</v>
      </c>
      <c r="J190" s="49" t="s">
        <v>28</v>
      </c>
      <c r="K190" s="49">
        <v>1</v>
      </c>
      <c r="L190" s="49">
        <v>899</v>
      </c>
      <c r="M190" s="49" t="s">
        <v>928</v>
      </c>
      <c r="N190" s="50">
        <v>45092</v>
      </c>
      <c r="O190" s="49" t="s">
        <v>56</v>
      </c>
      <c r="P190" s="49" t="s">
        <v>44</v>
      </c>
      <c r="Q190" s="49">
        <v>4</v>
      </c>
      <c r="R190" s="49" t="s">
        <v>104</v>
      </c>
      <c r="S190" s="49" t="s">
        <v>929</v>
      </c>
      <c r="T190" s="50">
        <v>45455</v>
      </c>
    </row>
    <row r="191" spans="1:20" x14ac:dyDescent="0.25">
      <c r="A191" s="49" t="s">
        <v>930</v>
      </c>
      <c r="B191" s="49" t="s">
        <v>931</v>
      </c>
      <c r="C191" s="49" t="s">
        <v>932</v>
      </c>
      <c r="D191" s="49" t="s">
        <v>23</v>
      </c>
      <c r="E191" s="49" t="s">
        <v>50</v>
      </c>
      <c r="F191" s="50">
        <v>44414</v>
      </c>
      <c r="G191" s="49" t="s">
        <v>120</v>
      </c>
      <c r="H191" s="49" t="s">
        <v>129</v>
      </c>
      <c r="I191" s="49" t="s">
        <v>130</v>
      </c>
      <c r="J191" s="49" t="s">
        <v>131</v>
      </c>
      <c r="K191" s="49">
        <v>4</v>
      </c>
      <c r="L191" s="49">
        <v>129</v>
      </c>
      <c r="M191" s="49" t="s">
        <v>933</v>
      </c>
      <c r="N191" s="50">
        <v>44858</v>
      </c>
      <c r="O191" s="49" t="s">
        <v>110</v>
      </c>
      <c r="P191" s="49" t="s">
        <v>44</v>
      </c>
      <c r="Q191" s="49">
        <v>4</v>
      </c>
      <c r="R191" s="49" t="s">
        <v>67</v>
      </c>
      <c r="S191" s="49" t="s">
        <v>934</v>
      </c>
      <c r="T191" s="50">
        <v>44903</v>
      </c>
    </row>
    <row r="192" spans="1:20" x14ac:dyDescent="0.25">
      <c r="A192" s="49" t="s">
        <v>935</v>
      </c>
      <c r="B192" s="49" t="s">
        <v>936</v>
      </c>
      <c r="C192" s="49" t="s">
        <v>863</v>
      </c>
      <c r="D192" s="49" t="s">
        <v>37</v>
      </c>
      <c r="E192" s="49" t="s">
        <v>38</v>
      </c>
      <c r="F192" s="50">
        <v>45579</v>
      </c>
      <c r="G192" s="49" t="s">
        <v>72</v>
      </c>
      <c r="H192" s="49" t="s">
        <v>121</v>
      </c>
      <c r="I192" s="49" t="s">
        <v>122</v>
      </c>
      <c r="J192" s="49" t="s">
        <v>123</v>
      </c>
      <c r="K192" s="49">
        <v>5</v>
      </c>
      <c r="L192" s="49">
        <v>149</v>
      </c>
      <c r="M192" s="49" t="s">
        <v>937</v>
      </c>
      <c r="N192" s="50">
        <v>45830</v>
      </c>
      <c r="O192" s="49" t="s">
        <v>103</v>
      </c>
      <c r="P192" s="49" t="s">
        <v>44</v>
      </c>
      <c r="Q192" s="49">
        <v>4</v>
      </c>
      <c r="R192" s="49" t="s">
        <v>133</v>
      </c>
      <c r="S192" s="49" t="s">
        <v>938</v>
      </c>
      <c r="T192" s="50">
        <v>45273</v>
      </c>
    </row>
    <row r="193" spans="1:20" x14ac:dyDescent="0.25">
      <c r="A193" s="49" t="s">
        <v>939</v>
      </c>
      <c r="B193" s="49" t="s">
        <v>940</v>
      </c>
      <c r="C193" s="49" t="s">
        <v>286</v>
      </c>
      <c r="D193" s="49" t="s">
        <v>81</v>
      </c>
      <c r="E193" s="49" t="s">
        <v>24</v>
      </c>
      <c r="F193" s="50">
        <v>44526</v>
      </c>
      <c r="G193" s="49" t="s">
        <v>39</v>
      </c>
      <c r="H193" s="49" t="s">
        <v>73</v>
      </c>
      <c r="I193" s="49" t="s">
        <v>74</v>
      </c>
      <c r="J193" s="49" t="s">
        <v>42</v>
      </c>
      <c r="K193" s="49">
        <v>5</v>
      </c>
      <c r="L193" s="49">
        <v>110</v>
      </c>
      <c r="M193" s="49" t="s">
        <v>941</v>
      </c>
      <c r="N193" s="50">
        <v>45288</v>
      </c>
      <c r="O193" s="49" t="s">
        <v>76</v>
      </c>
      <c r="P193" s="49" t="s">
        <v>57</v>
      </c>
      <c r="Q193" s="49">
        <v>5</v>
      </c>
      <c r="R193" s="49" t="s">
        <v>32</v>
      </c>
      <c r="S193" s="49" t="s">
        <v>942</v>
      </c>
      <c r="T193" s="50">
        <v>44907</v>
      </c>
    </row>
    <row r="194" spans="1:20" x14ac:dyDescent="0.25">
      <c r="A194" s="49" t="s">
        <v>943</v>
      </c>
      <c r="B194" s="49" t="s">
        <v>107</v>
      </c>
      <c r="C194" s="49" t="s">
        <v>557</v>
      </c>
      <c r="D194" s="49" t="s">
        <v>81</v>
      </c>
      <c r="E194" s="49" t="s">
        <v>24</v>
      </c>
      <c r="F194" s="50">
        <v>44713</v>
      </c>
      <c r="G194" s="49" t="s">
        <v>62</v>
      </c>
      <c r="H194" s="49" t="s">
        <v>100</v>
      </c>
      <c r="I194" s="49" t="s">
        <v>101</v>
      </c>
      <c r="J194" s="49" t="s">
        <v>28</v>
      </c>
      <c r="K194" s="49">
        <v>5</v>
      </c>
      <c r="L194" s="49">
        <v>199</v>
      </c>
      <c r="M194" s="49" t="s">
        <v>944</v>
      </c>
      <c r="N194" s="50">
        <v>45770</v>
      </c>
      <c r="O194" s="49" t="s">
        <v>30</v>
      </c>
      <c r="P194" s="49" t="s">
        <v>31</v>
      </c>
      <c r="Q194" s="49">
        <v>2</v>
      </c>
      <c r="R194" s="49" t="s">
        <v>45</v>
      </c>
      <c r="S194" s="49" t="s">
        <v>945</v>
      </c>
      <c r="T194" s="50">
        <v>44986</v>
      </c>
    </row>
    <row r="195" spans="1:20" x14ac:dyDescent="0.25">
      <c r="A195" s="49" t="s">
        <v>946</v>
      </c>
      <c r="B195" s="49" t="s">
        <v>60</v>
      </c>
      <c r="C195" s="49" t="s">
        <v>71</v>
      </c>
      <c r="D195" s="49" t="s">
        <v>23</v>
      </c>
      <c r="E195" s="49" t="s">
        <v>50</v>
      </c>
      <c r="F195" s="50">
        <v>44142</v>
      </c>
      <c r="G195" s="49" t="s">
        <v>25</v>
      </c>
      <c r="H195" s="49" t="s">
        <v>138</v>
      </c>
      <c r="I195" s="49" t="s">
        <v>139</v>
      </c>
      <c r="J195" s="49" t="s">
        <v>28</v>
      </c>
      <c r="K195" s="49">
        <v>5</v>
      </c>
      <c r="L195" s="49">
        <v>999</v>
      </c>
      <c r="M195" s="49" t="s">
        <v>947</v>
      </c>
      <c r="N195" s="50">
        <v>45423</v>
      </c>
      <c r="O195" s="49" t="s">
        <v>30</v>
      </c>
      <c r="P195" s="49" t="s">
        <v>44</v>
      </c>
      <c r="Q195" s="49">
        <v>5</v>
      </c>
      <c r="R195" s="49" t="s">
        <v>67</v>
      </c>
      <c r="S195" s="49" t="s">
        <v>948</v>
      </c>
      <c r="T195" s="50">
        <v>45882</v>
      </c>
    </row>
    <row r="196" spans="1:20" x14ac:dyDescent="0.25">
      <c r="A196" s="49" t="s">
        <v>949</v>
      </c>
      <c r="B196" s="49" t="s">
        <v>206</v>
      </c>
      <c r="C196" s="49" t="s">
        <v>620</v>
      </c>
      <c r="D196" s="49" t="s">
        <v>81</v>
      </c>
      <c r="E196" s="49" t="s">
        <v>38</v>
      </c>
      <c r="F196" s="50">
        <v>44698</v>
      </c>
      <c r="G196" s="49" t="s">
        <v>120</v>
      </c>
      <c r="H196" s="49" t="s">
        <v>52</v>
      </c>
      <c r="I196" s="49" t="s">
        <v>53</v>
      </c>
      <c r="J196" s="49" t="s">
        <v>54</v>
      </c>
      <c r="K196" s="49">
        <v>3</v>
      </c>
      <c r="L196" s="49">
        <v>59</v>
      </c>
      <c r="M196" s="49" t="s">
        <v>950</v>
      </c>
      <c r="N196" s="50">
        <v>45372</v>
      </c>
      <c r="O196" s="49" t="s">
        <v>76</v>
      </c>
      <c r="P196" s="49" t="s">
        <v>31</v>
      </c>
      <c r="Q196" s="49">
        <v>5</v>
      </c>
      <c r="R196" s="49" t="s">
        <v>104</v>
      </c>
      <c r="S196" s="49" t="s">
        <v>951</v>
      </c>
      <c r="T196" s="50">
        <v>45254</v>
      </c>
    </row>
    <row r="197" spans="1:20" x14ac:dyDescent="0.25">
      <c r="A197" s="49" t="s">
        <v>952</v>
      </c>
      <c r="B197" s="49" t="s">
        <v>750</v>
      </c>
      <c r="C197" s="49" t="s">
        <v>953</v>
      </c>
      <c r="D197" s="49" t="s">
        <v>37</v>
      </c>
      <c r="E197" s="49" t="s">
        <v>38</v>
      </c>
      <c r="F197" s="50">
        <v>45121</v>
      </c>
      <c r="G197" s="49" t="s">
        <v>186</v>
      </c>
      <c r="H197" s="49" t="s">
        <v>73</v>
      </c>
      <c r="I197" s="49" t="s">
        <v>74</v>
      </c>
      <c r="J197" s="49" t="s">
        <v>42</v>
      </c>
      <c r="K197" s="49">
        <v>2</v>
      </c>
      <c r="L197" s="49">
        <v>110</v>
      </c>
      <c r="M197" s="49" t="s">
        <v>954</v>
      </c>
      <c r="N197" s="50">
        <v>45647</v>
      </c>
      <c r="O197" s="49" t="s">
        <v>103</v>
      </c>
      <c r="P197" s="49" t="s">
        <v>57</v>
      </c>
      <c r="Q197" s="49">
        <v>5</v>
      </c>
      <c r="R197" s="49" t="s">
        <v>104</v>
      </c>
      <c r="S197" s="49" t="s">
        <v>955</v>
      </c>
      <c r="T197" s="50">
        <v>45592</v>
      </c>
    </row>
    <row r="198" spans="1:20" x14ac:dyDescent="0.25">
      <c r="A198" s="49" t="s">
        <v>956</v>
      </c>
      <c r="B198" s="49" t="s">
        <v>957</v>
      </c>
      <c r="C198" s="49" t="s">
        <v>197</v>
      </c>
      <c r="D198" s="49" t="s">
        <v>81</v>
      </c>
      <c r="E198" s="49" t="s">
        <v>38</v>
      </c>
      <c r="F198" s="50">
        <v>45500</v>
      </c>
      <c r="G198" s="49" t="s">
        <v>152</v>
      </c>
      <c r="H198" s="49" t="s">
        <v>145</v>
      </c>
      <c r="I198" s="49" t="s">
        <v>146</v>
      </c>
      <c r="J198" s="49" t="s">
        <v>54</v>
      </c>
      <c r="K198" s="49">
        <v>5</v>
      </c>
      <c r="L198" s="49">
        <v>199</v>
      </c>
      <c r="M198" s="49" t="s">
        <v>958</v>
      </c>
      <c r="N198" s="50">
        <v>45008</v>
      </c>
      <c r="O198" s="49" t="s">
        <v>76</v>
      </c>
      <c r="P198" s="49" t="s">
        <v>57</v>
      </c>
      <c r="Q198" s="49">
        <v>4</v>
      </c>
      <c r="R198" s="49" t="s">
        <v>45</v>
      </c>
      <c r="S198" s="49" t="s">
        <v>959</v>
      </c>
      <c r="T198" s="50">
        <v>45461</v>
      </c>
    </row>
    <row r="199" spans="1:20" x14ac:dyDescent="0.25">
      <c r="A199" s="49" t="s">
        <v>960</v>
      </c>
      <c r="B199" s="49" t="s">
        <v>206</v>
      </c>
      <c r="C199" s="49" t="s">
        <v>345</v>
      </c>
      <c r="D199" s="49" t="s">
        <v>81</v>
      </c>
      <c r="E199" s="49" t="s">
        <v>38</v>
      </c>
      <c r="F199" s="50">
        <v>45002</v>
      </c>
      <c r="G199" s="49" t="s">
        <v>25</v>
      </c>
      <c r="H199" s="49" t="s">
        <v>121</v>
      </c>
      <c r="I199" s="49" t="s">
        <v>122</v>
      </c>
      <c r="J199" s="49" t="s">
        <v>123</v>
      </c>
      <c r="K199" s="49">
        <v>2</v>
      </c>
      <c r="L199" s="49">
        <v>149</v>
      </c>
      <c r="M199" s="49" t="s">
        <v>961</v>
      </c>
      <c r="N199" s="50">
        <v>45522</v>
      </c>
      <c r="O199" s="49" t="s">
        <v>110</v>
      </c>
      <c r="P199" s="49" t="s">
        <v>57</v>
      </c>
      <c r="Q199" s="49">
        <v>2</v>
      </c>
      <c r="R199" s="49" t="s">
        <v>104</v>
      </c>
      <c r="S199" s="49" t="s">
        <v>962</v>
      </c>
      <c r="T199" s="50">
        <v>45029</v>
      </c>
    </row>
    <row r="200" spans="1:20" x14ac:dyDescent="0.25">
      <c r="A200" s="49" t="s">
        <v>963</v>
      </c>
      <c r="B200" s="49" t="s">
        <v>964</v>
      </c>
      <c r="C200" s="49" t="s">
        <v>965</v>
      </c>
      <c r="D200" s="49" t="s">
        <v>81</v>
      </c>
      <c r="E200" s="49" t="s">
        <v>38</v>
      </c>
      <c r="F200" s="50">
        <v>44806</v>
      </c>
      <c r="G200" s="49" t="s">
        <v>152</v>
      </c>
      <c r="H200" s="49" t="s">
        <v>191</v>
      </c>
      <c r="I200" s="49" t="s">
        <v>192</v>
      </c>
      <c r="J200" s="49" t="s">
        <v>42</v>
      </c>
      <c r="K200" s="49">
        <v>5</v>
      </c>
      <c r="L200" s="49">
        <v>120</v>
      </c>
      <c r="M200" s="49" t="s">
        <v>966</v>
      </c>
      <c r="N200" s="50">
        <v>45807</v>
      </c>
      <c r="O200" s="49" t="s">
        <v>103</v>
      </c>
      <c r="P200" s="49" t="s">
        <v>57</v>
      </c>
      <c r="Q200" s="49">
        <v>2</v>
      </c>
      <c r="R200" s="49" t="s">
        <v>45</v>
      </c>
      <c r="S200" s="49" t="s">
        <v>967</v>
      </c>
      <c r="T200" s="50">
        <v>45644</v>
      </c>
    </row>
    <row r="201" spans="1:20" x14ac:dyDescent="0.25">
      <c r="A201" s="49" t="s">
        <v>968</v>
      </c>
      <c r="B201" s="49" t="s">
        <v>629</v>
      </c>
      <c r="C201" s="49" t="s">
        <v>922</v>
      </c>
      <c r="D201" s="49" t="s">
        <v>81</v>
      </c>
      <c r="E201" s="49" t="s">
        <v>50</v>
      </c>
      <c r="F201" s="50">
        <v>45655</v>
      </c>
      <c r="G201" s="49" t="s">
        <v>72</v>
      </c>
      <c r="H201" s="49" t="s">
        <v>40</v>
      </c>
      <c r="I201" s="49" t="s">
        <v>41</v>
      </c>
      <c r="J201" s="49" t="s">
        <v>42</v>
      </c>
      <c r="K201" s="49">
        <v>4</v>
      </c>
      <c r="L201" s="49">
        <v>59</v>
      </c>
      <c r="M201" s="49" t="s">
        <v>969</v>
      </c>
      <c r="N201" s="50">
        <v>44985</v>
      </c>
      <c r="O201" s="49" t="s">
        <v>56</v>
      </c>
      <c r="P201" s="49" t="s">
        <v>31</v>
      </c>
      <c r="Q201" s="49">
        <v>2</v>
      </c>
      <c r="R201" s="49" t="s">
        <v>45</v>
      </c>
      <c r="S201" s="49" t="s">
        <v>970</v>
      </c>
      <c r="T201" s="50">
        <v>45166</v>
      </c>
    </row>
    <row r="202" spans="1:20" x14ac:dyDescent="0.25">
      <c r="A202" s="26" t="s">
        <v>971</v>
      </c>
      <c r="B202" s="47" t="s">
        <v>972</v>
      </c>
      <c r="C202" s="47" t="s">
        <v>973</v>
      </c>
      <c r="D202" s="47" t="s">
        <v>81</v>
      </c>
      <c r="E202" s="47" t="s">
        <v>50</v>
      </c>
      <c r="F202" s="48">
        <v>44742</v>
      </c>
      <c r="G202" s="47" t="s">
        <v>62</v>
      </c>
      <c r="H202" s="47" t="s">
        <v>63</v>
      </c>
      <c r="I202" s="47" t="s">
        <v>64</v>
      </c>
      <c r="J202" s="47" t="s">
        <v>65</v>
      </c>
      <c r="K202" s="47">
        <v>2</v>
      </c>
      <c r="L202" s="47">
        <v>399</v>
      </c>
      <c r="M202" s="47" t="s">
        <v>974</v>
      </c>
      <c r="N202" s="48">
        <v>44837</v>
      </c>
      <c r="O202" s="47" t="s">
        <v>76</v>
      </c>
      <c r="P202" s="47" t="s">
        <v>31</v>
      </c>
      <c r="Q202" s="47">
        <v>2</v>
      </c>
      <c r="R202" s="47" t="s">
        <v>104</v>
      </c>
      <c r="S202" s="47" t="s">
        <v>975</v>
      </c>
      <c r="T202" s="48">
        <v>45189</v>
      </c>
    </row>
    <row r="203" spans="1:20" x14ac:dyDescent="0.25">
      <c r="A203" s="26" t="s">
        <v>976</v>
      </c>
      <c r="B203" s="49" t="s">
        <v>248</v>
      </c>
      <c r="C203" s="49" t="s">
        <v>977</v>
      </c>
      <c r="D203" s="49" t="s">
        <v>81</v>
      </c>
      <c r="E203" s="49" t="s">
        <v>50</v>
      </c>
      <c r="F203" s="50">
        <v>44674</v>
      </c>
      <c r="G203" s="49" t="s">
        <v>94</v>
      </c>
      <c r="H203" s="49" t="s">
        <v>87</v>
      </c>
      <c r="I203" s="49" t="s">
        <v>88</v>
      </c>
      <c r="J203" s="49" t="s">
        <v>65</v>
      </c>
      <c r="K203" s="49">
        <v>5</v>
      </c>
      <c r="L203" s="49">
        <v>99</v>
      </c>
      <c r="M203" s="49" t="s">
        <v>978</v>
      </c>
      <c r="N203" s="50">
        <v>45747</v>
      </c>
      <c r="O203" s="49" t="s">
        <v>76</v>
      </c>
      <c r="P203" s="49" t="s">
        <v>31</v>
      </c>
      <c r="Q203" s="49">
        <v>1</v>
      </c>
      <c r="R203" s="49" t="s">
        <v>104</v>
      </c>
      <c r="S203" s="49" t="s">
        <v>979</v>
      </c>
      <c r="T203" s="50">
        <v>45193</v>
      </c>
    </row>
    <row r="204" spans="1:20" x14ac:dyDescent="0.25">
      <c r="A204" s="26" t="s">
        <v>980</v>
      </c>
      <c r="B204" s="49" t="s">
        <v>913</v>
      </c>
      <c r="C204" s="49" t="s">
        <v>981</v>
      </c>
      <c r="D204" s="49" t="s">
        <v>23</v>
      </c>
      <c r="E204" s="49" t="s">
        <v>24</v>
      </c>
      <c r="F204" s="50">
        <v>45399</v>
      </c>
      <c r="G204" s="49" t="s">
        <v>39</v>
      </c>
      <c r="H204" s="49" t="s">
        <v>63</v>
      </c>
      <c r="I204" s="49" t="s">
        <v>64</v>
      </c>
      <c r="J204" s="49" t="s">
        <v>65</v>
      </c>
      <c r="K204" s="49">
        <v>3</v>
      </c>
      <c r="L204" s="49">
        <v>399</v>
      </c>
      <c r="M204" s="49" t="s">
        <v>982</v>
      </c>
      <c r="N204" s="50">
        <v>45692</v>
      </c>
      <c r="O204" s="49" t="s">
        <v>110</v>
      </c>
      <c r="P204" s="49" t="s">
        <v>31</v>
      </c>
      <c r="Q204" s="49">
        <v>2</v>
      </c>
      <c r="R204" s="49" t="s">
        <v>133</v>
      </c>
      <c r="S204" s="49" t="s">
        <v>983</v>
      </c>
      <c r="T204" s="50">
        <v>45479</v>
      </c>
    </row>
    <row r="205" spans="1:20" x14ac:dyDescent="0.25">
      <c r="A205" s="26" t="s">
        <v>930</v>
      </c>
      <c r="B205" s="49" t="s">
        <v>931</v>
      </c>
      <c r="C205" s="49" t="s">
        <v>932</v>
      </c>
      <c r="D205" s="49" t="s">
        <v>23</v>
      </c>
      <c r="E205" s="49" t="s">
        <v>50</v>
      </c>
      <c r="F205" s="50">
        <v>44414</v>
      </c>
      <c r="G205" s="49" t="s">
        <v>120</v>
      </c>
      <c r="H205" s="49" t="s">
        <v>138</v>
      </c>
      <c r="I205" s="49" t="s">
        <v>139</v>
      </c>
      <c r="J205" s="49" t="s">
        <v>28</v>
      </c>
      <c r="K205" s="49">
        <v>2</v>
      </c>
      <c r="L205" s="49">
        <v>999</v>
      </c>
      <c r="M205" s="49" t="s">
        <v>984</v>
      </c>
      <c r="N205" s="50">
        <v>45569</v>
      </c>
      <c r="O205" s="49" t="s">
        <v>56</v>
      </c>
      <c r="P205" s="49" t="s">
        <v>44</v>
      </c>
      <c r="Q205" s="49">
        <v>2</v>
      </c>
      <c r="R205" s="49" t="s">
        <v>32</v>
      </c>
      <c r="S205" s="49" t="s">
        <v>985</v>
      </c>
      <c r="T205" s="50">
        <v>45159</v>
      </c>
    </row>
    <row r="206" spans="1:20" x14ac:dyDescent="0.25">
      <c r="A206" s="26" t="s">
        <v>986</v>
      </c>
      <c r="B206" s="49" t="s">
        <v>515</v>
      </c>
      <c r="C206" s="49" t="s">
        <v>987</v>
      </c>
      <c r="D206" s="49" t="s">
        <v>81</v>
      </c>
      <c r="E206" s="49" t="s">
        <v>24</v>
      </c>
      <c r="F206" s="50">
        <v>45142</v>
      </c>
      <c r="G206" s="49" t="s">
        <v>180</v>
      </c>
      <c r="H206" s="49" t="s">
        <v>26</v>
      </c>
      <c r="I206" s="49" t="s">
        <v>27</v>
      </c>
      <c r="J206" s="49" t="s">
        <v>28</v>
      </c>
      <c r="K206" s="49">
        <v>2</v>
      </c>
      <c r="L206" s="49">
        <v>229</v>
      </c>
      <c r="M206" s="49" t="s">
        <v>988</v>
      </c>
      <c r="N206" s="50">
        <v>45395</v>
      </c>
      <c r="O206" s="49" t="s">
        <v>103</v>
      </c>
      <c r="P206" s="49" t="s">
        <v>31</v>
      </c>
      <c r="Q206" s="49">
        <v>2</v>
      </c>
      <c r="R206" s="49" t="s">
        <v>32</v>
      </c>
      <c r="S206" s="49" t="s">
        <v>989</v>
      </c>
      <c r="T206" s="50">
        <v>45269</v>
      </c>
    </row>
    <row r="207" spans="1:20" x14ac:dyDescent="0.25">
      <c r="A207" s="26" t="s">
        <v>990</v>
      </c>
      <c r="B207" s="49" t="s">
        <v>161</v>
      </c>
      <c r="C207" s="49" t="s">
        <v>991</v>
      </c>
      <c r="D207" s="49" t="s">
        <v>23</v>
      </c>
      <c r="E207" s="49" t="s">
        <v>50</v>
      </c>
      <c r="F207" s="50">
        <v>44508</v>
      </c>
      <c r="G207" s="49" t="s">
        <v>94</v>
      </c>
      <c r="H207" s="49" t="s">
        <v>52</v>
      </c>
      <c r="I207" s="49" t="s">
        <v>53</v>
      </c>
      <c r="J207" s="49" t="s">
        <v>54</v>
      </c>
      <c r="K207" s="49">
        <v>1</v>
      </c>
      <c r="L207" s="49">
        <v>59</v>
      </c>
      <c r="M207" s="49" t="s">
        <v>992</v>
      </c>
      <c r="N207" s="50">
        <v>45852</v>
      </c>
      <c r="O207" s="49" t="s">
        <v>56</v>
      </c>
      <c r="P207" s="49" t="s">
        <v>57</v>
      </c>
      <c r="Q207" s="49">
        <v>2</v>
      </c>
      <c r="R207" s="49" t="s">
        <v>67</v>
      </c>
      <c r="S207" s="49" t="s">
        <v>993</v>
      </c>
      <c r="T207" s="50">
        <v>45594</v>
      </c>
    </row>
    <row r="208" spans="1:20" x14ac:dyDescent="0.25">
      <c r="A208" s="26" t="s">
        <v>994</v>
      </c>
      <c r="B208" s="49" t="s">
        <v>995</v>
      </c>
      <c r="C208" s="49" t="s">
        <v>137</v>
      </c>
      <c r="D208" s="49" t="s">
        <v>81</v>
      </c>
      <c r="E208" s="49" t="s">
        <v>38</v>
      </c>
      <c r="F208" s="50">
        <v>44717</v>
      </c>
      <c r="G208" s="49" t="s">
        <v>186</v>
      </c>
      <c r="H208" s="49" t="s">
        <v>100</v>
      </c>
      <c r="I208" s="49" t="s">
        <v>101</v>
      </c>
      <c r="J208" s="49" t="s">
        <v>28</v>
      </c>
      <c r="K208" s="49">
        <v>1</v>
      </c>
      <c r="L208" s="49">
        <v>199</v>
      </c>
      <c r="M208" s="49" t="s">
        <v>996</v>
      </c>
      <c r="N208" s="50">
        <v>45807</v>
      </c>
      <c r="O208" s="49" t="s">
        <v>76</v>
      </c>
      <c r="P208" s="49" t="s">
        <v>44</v>
      </c>
      <c r="Q208" s="49">
        <v>5</v>
      </c>
      <c r="R208" s="49" t="s">
        <v>67</v>
      </c>
      <c r="S208" s="49" t="s">
        <v>997</v>
      </c>
      <c r="T208" s="50">
        <v>45109</v>
      </c>
    </row>
    <row r="209" spans="1:20" x14ac:dyDescent="0.25">
      <c r="A209" s="26" t="s">
        <v>998</v>
      </c>
      <c r="B209" s="49" t="s">
        <v>565</v>
      </c>
      <c r="C209" s="49" t="s">
        <v>417</v>
      </c>
      <c r="D209" s="49" t="s">
        <v>23</v>
      </c>
      <c r="E209" s="49" t="s">
        <v>38</v>
      </c>
      <c r="F209" s="50">
        <v>44608</v>
      </c>
      <c r="G209" s="49" t="s">
        <v>62</v>
      </c>
      <c r="H209" s="49" t="s">
        <v>218</v>
      </c>
      <c r="I209" s="49" t="s">
        <v>219</v>
      </c>
      <c r="J209" s="49" t="s">
        <v>28</v>
      </c>
      <c r="K209" s="49">
        <v>3</v>
      </c>
      <c r="L209" s="49">
        <v>899</v>
      </c>
      <c r="M209" s="49" t="s">
        <v>999</v>
      </c>
      <c r="N209" s="50">
        <v>44803</v>
      </c>
      <c r="O209" s="49" t="s">
        <v>56</v>
      </c>
      <c r="P209" s="49" t="s">
        <v>57</v>
      </c>
      <c r="Q209" s="49">
        <v>4</v>
      </c>
      <c r="R209" s="49" t="s">
        <v>104</v>
      </c>
      <c r="S209" s="49" t="s">
        <v>1000</v>
      </c>
      <c r="T209" s="50">
        <v>44881</v>
      </c>
    </row>
    <row r="210" spans="1:20" x14ac:dyDescent="0.25">
      <c r="A210" s="26" t="s">
        <v>1001</v>
      </c>
      <c r="B210" s="49" t="s">
        <v>701</v>
      </c>
      <c r="C210" s="49" t="s">
        <v>1002</v>
      </c>
      <c r="D210" s="49" t="s">
        <v>37</v>
      </c>
      <c r="E210" s="49" t="s">
        <v>50</v>
      </c>
      <c r="F210" s="50">
        <v>44910</v>
      </c>
      <c r="G210" s="49" t="s">
        <v>72</v>
      </c>
      <c r="H210" s="49" t="s">
        <v>52</v>
      </c>
      <c r="I210" s="49" t="s">
        <v>53</v>
      </c>
      <c r="J210" s="49" t="s">
        <v>54</v>
      </c>
      <c r="K210" s="49">
        <v>2</v>
      </c>
      <c r="L210" s="49">
        <v>59</v>
      </c>
      <c r="M210" s="49" t="s">
        <v>1003</v>
      </c>
      <c r="N210" s="50">
        <v>45213</v>
      </c>
      <c r="O210" s="49" t="s">
        <v>103</v>
      </c>
      <c r="P210" s="49" t="s">
        <v>44</v>
      </c>
      <c r="Q210" s="49">
        <v>1</v>
      </c>
      <c r="R210" s="49" t="s">
        <v>67</v>
      </c>
      <c r="S210" s="49" t="s">
        <v>1004</v>
      </c>
      <c r="T210" s="50">
        <v>44891</v>
      </c>
    </row>
    <row r="211" spans="1:20" x14ac:dyDescent="0.25">
      <c r="A211" s="26" t="s">
        <v>1005</v>
      </c>
      <c r="B211" s="49" t="s">
        <v>316</v>
      </c>
      <c r="C211" s="49" t="s">
        <v>276</v>
      </c>
      <c r="D211" s="49" t="s">
        <v>81</v>
      </c>
      <c r="E211" s="49" t="s">
        <v>24</v>
      </c>
      <c r="F211" s="50">
        <v>45554</v>
      </c>
      <c r="G211" s="49" t="s">
        <v>39</v>
      </c>
      <c r="H211" s="49" t="s">
        <v>391</v>
      </c>
      <c r="I211" s="49" t="s">
        <v>392</v>
      </c>
      <c r="J211" s="49" t="s">
        <v>123</v>
      </c>
      <c r="K211" s="49">
        <v>2</v>
      </c>
      <c r="L211" s="49">
        <v>25</v>
      </c>
      <c r="M211" s="49" t="s">
        <v>1006</v>
      </c>
      <c r="N211" s="50">
        <v>45794</v>
      </c>
      <c r="O211" s="49" t="s">
        <v>110</v>
      </c>
      <c r="P211" s="49" t="s">
        <v>31</v>
      </c>
      <c r="Q211" s="49">
        <v>1</v>
      </c>
      <c r="R211" s="49" t="s">
        <v>67</v>
      </c>
      <c r="S211" s="49" t="s">
        <v>1007</v>
      </c>
      <c r="T211" s="50">
        <v>45107</v>
      </c>
    </row>
    <row r="212" spans="1:20" x14ac:dyDescent="0.25">
      <c r="A212" s="26" t="s">
        <v>1008</v>
      </c>
      <c r="B212" s="49" t="s">
        <v>883</v>
      </c>
      <c r="C212" s="49" t="s">
        <v>570</v>
      </c>
      <c r="D212" s="49" t="s">
        <v>81</v>
      </c>
      <c r="E212" s="49" t="s">
        <v>24</v>
      </c>
      <c r="F212" s="50">
        <v>45560</v>
      </c>
      <c r="G212" s="49" t="s">
        <v>152</v>
      </c>
      <c r="H212" s="49" t="s">
        <v>129</v>
      </c>
      <c r="I212" s="49" t="s">
        <v>130</v>
      </c>
      <c r="J212" s="49" t="s">
        <v>131</v>
      </c>
      <c r="K212" s="49">
        <v>1</v>
      </c>
      <c r="L212" s="49">
        <v>129</v>
      </c>
      <c r="M212" s="49" t="s">
        <v>1009</v>
      </c>
      <c r="N212" s="50">
        <v>45410</v>
      </c>
      <c r="O212" s="49" t="s">
        <v>110</v>
      </c>
      <c r="P212" s="49" t="s">
        <v>44</v>
      </c>
      <c r="Q212" s="49">
        <v>4</v>
      </c>
      <c r="R212" s="49" t="s">
        <v>67</v>
      </c>
      <c r="S212" s="49" t="s">
        <v>1010</v>
      </c>
      <c r="T212" s="50">
        <v>44943</v>
      </c>
    </row>
    <row r="213" spans="1:20" x14ac:dyDescent="0.25">
      <c r="A213" s="26" t="s">
        <v>1011</v>
      </c>
      <c r="B213" s="49" t="s">
        <v>376</v>
      </c>
      <c r="C213" s="49" t="s">
        <v>1012</v>
      </c>
      <c r="D213" s="49" t="s">
        <v>81</v>
      </c>
      <c r="E213" s="49" t="s">
        <v>50</v>
      </c>
      <c r="F213" s="50">
        <v>44408</v>
      </c>
      <c r="G213" s="49" t="s">
        <v>120</v>
      </c>
      <c r="H213" s="49" t="s">
        <v>138</v>
      </c>
      <c r="I213" s="49" t="s">
        <v>139</v>
      </c>
      <c r="J213" s="49" t="s">
        <v>28</v>
      </c>
      <c r="K213" s="49">
        <v>1</v>
      </c>
      <c r="L213" s="49">
        <v>999</v>
      </c>
      <c r="M213" s="49" t="s">
        <v>1013</v>
      </c>
      <c r="N213" s="50">
        <v>45373</v>
      </c>
      <c r="O213" s="49" t="s">
        <v>56</v>
      </c>
      <c r="P213" s="49" t="s">
        <v>31</v>
      </c>
      <c r="Q213" s="49">
        <v>4</v>
      </c>
      <c r="R213" s="49" t="s">
        <v>32</v>
      </c>
      <c r="S213" s="49" t="s">
        <v>1014</v>
      </c>
      <c r="T213" s="50">
        <v>45038</v>
      </c>
    </row>
    <row r="214" spans="1:20" x14ac:dyDescent="0.25">
      <c r="A214" s="26" t="s">
        <v>1015</v>
      </c>
      <c r="B214" s="49" t="s">
        <v>1016</v>
      </c>
      <c r="C214" s="49" t="s">
        <v>1017</v>
      </c>
      <c r="D214" s="49" t="s">
        <v>37</v>
      </c>
      <c r="E214" s="49" t="s">
        <v>50</v>
      </c>
      <c r="F214" s="50">
        <v>45333</v>
      </c>
      <c r="G214" s="49" t="s">
        <v>72</v>
      </c>
      <c r="H214" s="49" t="s">
        <v>129</v>
      </c>
      <c r="I214" s="49" t="s">
        <v>130</v>
      </c>
      <c r="J214" s="49" t="s">
        <v>131</v>
      </c>
      <c r="K214" s="49">
        <v>1</v>
      </c>
      <c r="L214" s="49">
        <v>129</v>
      </c>
      <c r="M214" s="49" t="s">
        <v>1018</v>
      </c>
      <c r="N214" s="50">
        <v>45527</v>
      </c>
      <c r="O214" s="49" t="s">
        <v>103</v>
      </c>
      <c r="P214" s="49" t="s">
        <v>57</v>
      </c>
      <c r="Q214" s="49">
        <v>5</v>
      </c>
      <c r="R214" s="49" t="s">
        <v>104</v>
      </c>
      <c r="S214" s="49" t="s">
        <v>1019</v>
      </c>
      <c r="T214" s="50">
        <v>45302</v>
      </c>
    </row>
    <row r="215" spans="1:20" x14ac:dyDescent="0.25">
      <c r="A215" s="26" t="s">
        <v>1020</v>
      </c>
      <c r="B215" s="49" t="s">
        <v>1021</v>
      </c>
      <c r="C215" s="49" t="s">
        <v>909</v>
      </c>
      <c r="D215" s="49" t="s">
        <v>37</v>
      </c>
      <c r="E215" s="49" t="s">
        <v>50</v>
      </c>
      <c r="F215" s="50">
        <v>45172</v>
      </c>
      <c r="G215" s="49" t="s">
        <v>180</v>
      </c>
      <c r="H215" s="49" t="s">
        <v>129</v>
      </c>
      <c r="I215" s="49" t="s">
        <v>130</v>
      </c>
      <c r="J215" s="49" t="s">
        <v>131</v>
      </c>
      <c r="K215" s="49">
        <v>4</v>
      </c>
      <c r="L215" s="49">
        <v>129</v>
      </c>
      <c r="M215" s="49" t="s">
        <v>1022</v>
      </c>
      <c r="N215" s="50">
        <v>45771</v>
      </c>
      <c r="O215" s="49" t="s">
        <v>30</v>
      </c>
      <c r="P215" s="49" t="s">
        <v>57</v>
      </c>
      <c r="Q215" s="49">
        <v>1</v>
      </c>
      <c r="R215" s="49" t="s">
        <v>133</v>
      </c>
      <c r="S215" s="49" t="s">
        <v>1023</v>
      </c>
      <c r="T215" s="50">
        <v>45329</v>
      </c>
    </row>
    <row r="216" spans="1:20" x14ac:dyDescent="0.25">
      <c r="A216" s="26" t="s">
        <v>1024</v>
      </c>
      <c r="B216" s="49" t="s">
        <v>1025</v>
      </c>
      <c r="C216" s="49" t="s">
        <v>458</v>
      </c>
      <c r="D216" s="49" t="s">
        <v>81</v>
      </c>
      <c r="E216" s="49" t="s">
        <v>38</v>
      </c>
      <c r="F216" s="50">
        <v>45612</v>
      </c>
      <c r="G216" s="49" t="s">
        <v>180</v>
      </c>
      <c r="H216" s="49" t="s">
        <v>145</v>
      </c>
      <c r="I216" s="49" t="s">
        <v>146</v>
      </c>
      <c r="J216" s="49" t="s">
        <v>54</v>
      </c>
      <c r="K216" s="49">
        <v>1</v>
      </c>
      <c r="L216" s="49">
        <v>199</v>
      </c>
      <c r="M216" s="49" t="s">
        <v>1026</v>
      </c>
      <c r="N216" s="50">
        <v>45749</v>
      </c>
      <c r="O216" s="49" t="s">
        <v>76</v>
      </c>
      <c r="P216" s="49" t="s">
        <v>44</v>
      </c>
      <c r="Q216" s="49">
        <v>4</v>
      </c>
      <c r="R216" s="49" t="s">
        <v>104</v>
      </c>
      <c r="S216" s="49" t="s">
        <v>1027</v>
      </c>
      <c r="T216" s="50">
        <v>45646</v>
      </c>
    </row>
    <row r="217" spans="1:20" x14ac:dyDescent="0.25">
      <c r="A217" s="26" t="s">
        <v>1028</v>
      </c>
      <c r="B217" s="49" t="s">
        <v>1029</v>
      </c>
      <c r="C217" s="49" t="s">
        <v>462</v>
      </c>
      <c r="D217" s="49" t="s">
        <v>37</v>
      </c>
      <c r="E217" s="49" t="s">
        <v>50</v>
      </c>
      <c r="F217" s="50">
        <v>45737</v>
      </c>
      <c r="G217" s="49" t="s">
        <v>180</v>
      </c>
      <c r="H217" s="49" t="s">
        <v>40</v>
      </c>
      <c r="I217" s="49" t="s">
        <v>41</v>
      </c>
      <c r="J217" s="49" t="s">
        <v>42</v>
      </c>
      <c r="K217" s="49">
        <v>1</v>
      </c>
      <c r="L217" s="49">
        <v>59</v>
      </c>
      <c r="M217" s="49" t="s">
        <v>1030</v>
      </c>
      <c r="N217" s="50">
        <v>44945</v>
      </c>
      <c r="O217" s="49" t="s">
        <v>110</v>
      </c>
      <c r="P217" s="49" t="s">
        <v>44</v>
      </c>
      <c r="Q217" s="49">
        <v>1</v>
      </c>
      <c r="R217" s="49" t="s">
        <v>104</v>
      </c>
      <c r="S217" s="49" t="s">
        <v>1031</v>
      </c>
      <c r="T217" s="50">
        <v>45201</v>
      </c>
    </row>
    <row r="218" spans="1:20" x14ac:dyDescent="0.25">
      <c r="A218" s="26" t="s">
        <v>1032</v>
      </c>
      <c r="B218" s="49" t="s">
        <v>35</v>
      </c>
      <c r="C218" s="49" t="s">
        <v>276</v>
      </c>
      <c r="D218" s="49" t="s">
        <v>23</v>
      </c>
      <c r="E218" s="49" t="s">
        <v>24</v>
      </c>
      <c r="F218" s="50">
        <v>45443</v>
      </c>
      <c r="G218" s="49" t="s">
        <v>51</v>
      </c>
      <c r="H218" s="49" t="s">
        <v>40</v>
      </c>
      <c r="I218" s="49" t="s">
        <v>41</v>
      </c>
      <c r="J218" s="49" t="s">
        <v>42</v>
      </c>
      <c r="K218" s="49">
        <v>1</v>
      </c>
      <c r="L218" s="49">
        <v>59</v>
      </c>
      <c r="M218" s="49" t="s">
        <v>1033</v>
      </c>
      <c r="N218" s="50">
        <v>45351</v>
      </c>
      <c r="O218" s="49" t="s">
        <v>76</v>
      </c>
      <c r="P218" s="49" t="s">
        <v>31</v>
      </c>
      <c r="Q218" s="49">
        <v>3</v>
      </c>
      <c r="R218" s="49" t="s">
        <v>133</v>
      </c>
      <c r="S218" s="49" t="s">
        <v>1034</v>
      </c>
      <c r="T218" s="50">
        <v>45246</v>
      </c>
    </row>
    <row r="219" spans="1:20" x14ac:dyDescent="0.25">
      <c r="A219" s="26" t="s">
        <v>1035</v>
      </c>
      <c r="B219" s="49" t="s">
        <v>671</v>
      </c>
      <c r="C219" s="49" t="s">
        <v>99</v>
      </c>
      <c r="D219" s="49" t="s">
        <v>37</v>
      </c>
      <c r="E219" s="49" t="s">
        <v>24</v>
      </c>
      <c r="F219" s="50">
        <v>45681</v>
      </c>
      <c r="G219" s="49" t="s">
        <v>120</v>
      </c>
      <c r="H219" s="49" t="s">
        <v>121</v>
      </c>
      <c r="I219" s="49" t="s">
        <v>122</v>
      </c>
      <c r="J219" s="49" t="s">
        <v>123</v>
      </c>
      <c r="K219" s="49">
        <v>1</v>
      </c>
      <c r="L219" s="49">
        <v>149</v>
      </c>
      <c r="M219" s="49" t="s">
        <v>1036</v>
      </c>
      <c r="N219" s="50">
        <v>44925</v>
      </c>
      <c r="O219" s="49" t="s">
        <v>103</v>
      </c>
      <c r="P219" s="49" t="s">
        <v>57</v>
      </c>
      <c r="Q219" s="49">
        <v>4</v>
      </c>
      <c r="R219" s="49" t="s">
        <v>45</v>
      </c>
      <c r="S219" s="49" t="s">
        <v>1037</v>
      </c>
      <c r="T219" s="50">
        <v>44983</v>
      </c>
    </row>
    <row r="220" spans="1:20" x14ac:dyDescent="0.25">
      <c r="A220" s="26" t="s">
        <v>1038</v>
      </c>
      <c r="B220" s="49" t="s">
        <v>1039</v>
      </c>
      <c r="C220" s="49" t="s">
        <v>1040</v>
      </c>
      <c r="D220" s="49" t="s">
        <v>37</v>
      </c>
      <c r="E220" s="49" t="s">
        <v>38</v>
      </c>
      <c r="F220" s="50">
        <v>44906</v>
      </c>
      <c r="G220" s="49" t="s">
        <v>39</v>
      </c>
      <c r="H220" s="49" t="s">
        <v>26</v>
      </c>
      <c r="I220" s="49" t="s">
        <v>27</v>
      </c>
      <c r="J220" s="49" t="s">
        <v>28</v>
      </c>
      <c r="K220" s="49">
        <v>4</v>
      </c>
      <c r="L220" s="49">
        <v>229</v>
      </c>
      <c r="M220" s="49" t="s">
        <v>1041</v>
      </c>
      <c r="N220" s="50">
        <v>45349</v>
      </c>
      <c r="O220" s="49" t="s">
        <v>30</v>
      </c>
      <c r="P220" s="49" t="s">
        <v>44</v>
      </c>
      <c r="Q220" s="49">
        <v>4</v>
      </c>
      <c r="R220" s="49" t="s">
        <v>104</v>
      </c>
      <c r="S220" s="49" t="s">
        <v>1042</v>
      </c>
      <c r="T220" s="50">
        <v>44847</v>
      </c>
    </row>
    <row r="221" spans="1:20" x14ac:dyDescent="0.25">
      <c r="A221" s="26" t="s">
        <v>1043</v>
      </c>
      <c r="B221" s="49" t="s">
        <v>1044</v>
      </c>
      <c r="C221" s="49" t="s">
        <v>1045</v>
      </c>
      <c r="D221" s="49" t="s">
        <v>37</v>
      </c>
      <c r="E221" s="49" t="s">
        <v>50</v>
      </c>
      <c r="F221" s="50">
        <v>44614</v>
      </c>
      <c r="G221" s="49" t="s">
        <v>186</v>
      </c>
      <c r="H221" s="49" t="s">
        <v>129</v>
      </c>
      <c r="I221" s="49" t="s">
        <v>130</v>
      </c>
      <c r="J221" s="49" t="s">
        <v>131</v>
      </c>
      <c r="K221" s="49">
        <v>2</v>
      </c>
      <c r="L221" s="49">
        <v>129</v>
      </c>
      <c r="M221" s="49" t="s">
        <v>1046</v>
      </c>
      <c r="N221" s="50">
        <v>45119</v>
      </c>
      <c r="O221" s="49" t="s">
        <v>76</v>
      </c>
      <c r="P221" s="49" t="s">
        <v>57</v>
      </c>
      <c r="Q221" s="49">
        <v>3</v>
      </c>
      <c r="R221" s="49" t="s">
        <v>45</v>
      </c>
      <c r="S221" s="49" t="s">
        <v>1047</v>
      </c>
      <c r="T221" s="50">
        <v>45265</v>
      </c>
    </row>
    <row r="222" spans="1:20" x14ac:dyDescent="0.25">
      <c r="A222" s="26" t="s">
        <v>1048</v>
      </c>
      <c r="B222" s="49" t="s">
        <v>750</v>
      </c>
      <c r="C222" s="49" t="s">
        <v>207</v>
      </c>
      <c r="D222" s="49" t="s">
        <v>23</v>
      </c>
      <c r="E222" s="49" t="s">
        <v>38</v>
      </c>
      <c r="F222" s="50">
        <v>45240</v>
      </c>
      <c r="G222" s="49" t="s">
        <v>51</v>
      </c>
      <c r="H222" s="49" t="s">
        <v>191</v>
      </c>
      <c r="I222" s="49" t="s">
        <v>192</v>
      </c>
      <c r="J222" s="49" t="s">
        <v>42</v>
      </c>
      <c r="K222" s="49">
        <v>3</v>
      </c>
      <c r="L222" s="49">
        <v>120</v>
      </c>
      <c r="M222" s="49" t="s">
        <v>1049</v>
      </c>
      <c r="N222" s="50">
        <v>45708</v>
      </c>
      <c r="O222" s="49" t="s">
        <v>76</v>
      </c>
      <c r="P222" s="49" t="s">
        <v>44</v>
      </c>
      <c r="Q222" s="49">
        <v>5</v>
      </c>
      <c r="R222" s="49" t="s">
        <v>45</v>
      </c>
      <c r="S222" s="49" t="s">
        <v>1050</v>
      </c>
      <c r="T222" s="50">
        <v>45546</v>
      </c>
    </row>
    <row r="223" spans="1:20" x14ac:dyDescent="0.25">
      <c r="A223" s="26" t="s">
        <v>1051</v>
      </c>
      <c r="B223" s="49" t="s">
        <v>1052</v>
      </c>
      <c r="C223" s="49" t="s">
        <v>654</v>
      </c>
      <c r="D223" s="49" t="s">
        <v>23</v>
      </c>
      <c r="E223" s="49" t="s">
        <v>24</v>
      </c>
      <c r="F223" s="50">
        <v>45026</v>
      </c>
      <c r="G223" s="49" t="s">
        <v>186</v>
      </c>
      <c r="H223" s="49" t="s">
        <v>52</v>
      </c>
      <c r="I223" s="49" t="s">
        <v>53</v>
      </c>
      <c r="J223" s="49" t="s">
        <v>54</v>
      </c>
      <c r="K223" s="49">
        <v>4</v>
      </c>
      <c r="L223" s="49">
        <v>59</v>
      </c>
      <c r="M223" s="49" t="s">
        <v>1053</v>
      </c>
      <c r="N223" s="50">
        <v>44972</v>
      </c>
      <c r="O223" s="49" t="s">
        <v>110</v>
      </c>
      <c r="P223" s="49" t="s">
        <v>31</v>
      </c>
      <c r="Q223" s="49">
        <v>2</v>
      </c>
      <c r="R223" s="49" t="s">
        <v>104</v>
      </c>
      <c r="S223" s="49" t="s">
        <v>1054</v>
      </c>
      <c r="T223" s="50">
        <v>45880</v>
      </c>
    </row>
    <row r="224" spans="1:20" x14ac:dyDescent="0.25">
      <c r="A224" s="26" t="s">
        <v>1055</v>
      </c>
      <c r="B224" s="49" t="s">
        <v>817</v>
      </c>
      <c r="C224" s="49" t="s">
        <v>1056</v>
      </c>
      <c r="D224" s="49" t="s">
        <v>81</v>
      </c>
      <c r="E224" s="49" t="s">
        <v>24</v>
      </c>
      <c r="F224" s="50">
        <v>45302</v>
      </c>
      <c r="G224" s="49" t="s">
        <v>152</v>
      </c>
      <c r="H224" s="49" t="s">
        <v>191</v>
      </c>
      <c r="I224" s="49" t="s">
        <v>192</v>
      </c>
      <c r="J224" s="49" t="s">
        <v>42</v>
      </c>
      <c r="K224" s="49">
        <v>5</v>
      </c>
      <c r="L224" s="49">
        <v>120</v>
      </c>
      <c r="M224" s="49" t="s">
        <v>1057</v>
      </c>
      <c r="N224" s="50">
        <v>44991</v>
      </c>
      <c r="O224" s="49" t="s">
        <v>30</v>
      </c>
      <c r="P224" s="49" t="s">
        <v>31</v>
      </c>
      <c r="Q224" s="49">
        <v>5</v>
      </c>
      <c r="R224" s="49" t="s">
        <v>32</v>
      </c>
      <c r="S224" s="49" t="s">
        <v>1058</v>
      </c>
      <c r="T224" s="50">
        <v>45766</v>
      </c>
    </row>
    <row r="225" spans="1:20" x14ac:dyDescent="0.25">
      <c r="A225" s="26" t="s">
        <v>1059</v>
      </c>
      <c r="B225" s="49" t="s">
        <v>850</v>
      </c>
      <c r="C225" s="49" t="s">
        <v>1060</v>
      </c>
      <c r="D225" s="49" t="s">
        <v>37</v>
      </c>
      <c r="E225" s="49" t="s">
        <v>50</v>
      </c>
      <c r="F225" s="50">
        <v>45696</v>
      </c>
      <c r="G225" s="49" t="s">
        <v>94</v>
      </c>
      <c r="H225" s="49" t="s">
        <v>129</v>
      </c>
      <c r="I225" s="49" t="s">
        <v>130</v>
      </c>
      <c r="J225" s="49" t="s">
        <v>131</v>
      </c>
      <c r="K225" s="49">
        <v>3</v>
      </c>
      <c r="L225" s="49">
        <v>129</v>
      </c>
      <c r="M225" s="49" t="s">
        <v>1061</v>
      </c>
      <c r="N225" s="50">
        <v>45017</v>
      </c>
      <c r="O225" s="49" t="s">
        <v>56</v>
      </c>
      <c r="P225" s="49" t="s">
        <v>57</v>
      </c>
      <c r="Q225" s="49">
        <v>3</v>
      </c>
      <c r="R225" s="49" t="s">
        <v>45</v>
      </c>
      <c r="S225" s="49" t="s">
        <v>1062</v>
      </c>
      <c r="T225" s="50">
        <v>45355</v>
      </c>
    </row>
    <row r="226" spans="1:20" x14ac:dyDescent="0.25">
      <c r="A226" s="26" t="s">
        <v>1063</v>
      </c>
      <c r="B226" s="49" t="s">
        <v>809</v>
      </c>
      <c r="C226" s="49" t="s">
        <v>1012</v>
      </c>
      <c r="D226" s="49" t="s">
        <v>23</v>
      </c>
      <c r="E226" s="49" t="s">
        <v>50</v>
      </c>
      <c r="F226" s="50">
        <v>45079</v>
      </c>
      <c r="G226" s="49" t="s">
        <v>25</v>
      </c>
      <c r="H226" s="49" t="s">
        <v>121</v>
      </c>
      <c r="I226" s="49" t="s">
        <v>122</v>
      </c>
      <c r="J226" s="49" t="s">
        <v>123</v>
      </c>
      <c r="K226" s="49">
        <v>1</v>
      </c>
      <c r="L226" s="49">
        <v>149</v>
      </c>
      <c r="M226" s="49" t="s">
        <v>1064</v>
      </c>
      <c r="N226" s="50">
        <v>45374</v>
      </c>
      <c r="O226" s="49" t="s">
        <v>56</v>
      </c>
      <c r="P226" s="49" t="s">
        <v>44</v>
      </c>
      <c r="Q226" s="49">
        <v>1</v>
      </c>
      <c r="R226" s="49" t="s">
        <v>32</v>
      </c>
      <c r="S226" s="49" t="s">
        <v>1065</v>
      </c>
      <c r="T226" s="50">
        <v>45627</v>
      </c>
    </row>
    <row r="227" spans="1:20" x14ac:dyDescent="0.25">
      <c r="A227" s="26" t="s">
        <v>1066</v>
      </c>
      <c r="B227" s="49" t="s">
        <v>671</v>
      </c>
      <c r="C227" s="49" t="s">
        <v>1067</v>
      </c>
      <c r="D227" s="49" t="s">
        <v>23</v>
      </c>
      <c r="E227" s="49" t="s">
        <v>38</v>
      </c>
      <c r="F227" s="50">
        <v>45729</v>
      </c>
      <c r="G227" s="49" t="s">
        <v>39</v>
      </c>
      <c r="H227" s="49" t="s">
        <v>87</v>
      </c>
      <c r="I227" s="49" t="s">
        <v>88</v>
      </c>
      <c r="J227" s="49" t="s">
        <v>65</v>
      </c>
      <c r="K227" s="49">
        <v>3</v>
      </c>
      <c r="L227" s="49">
        <v>99</v>
      </c>
      <c r="M227" s="49" t="s">
        <v>1068</v>
      </c>
      <c r="N227" s="50">
        <v>44998</v>
      </c>
      <c r="O227" s="49" t="s">
        <v>76</v>
      </c>
      <c r="P227" s="49" t="s">
        <v>44</v>
      </c>
      <c r="Q227" s="49">
        <v>2</v>
      </c>
      <c r="R227" s="49" t="s">
        <v>104</v>
      </c>
      <c r="S227" s="49" t="s">
        <v>1069</v>
      </c>
      <c r="T227" s="50">
        <v>45399</v>
      </c>
    </row>
    <row r="228" spans="1:20" x14ac:dyDescent="0.25">
      <c r="A228" s="26" t="s">
        <v>1070</v>
      </c>
      <c r="B228" s="49" t="s">
        <v>1071</v>
      </c>
      <c r="C228" s="49" t="s">
        <v>1072</v>
      </c>
      <c r="D228" s="49" t="s">
        <v>23</v>
      </c>
      <c r="E228" s="49" t="s">
        <v>50</v>
      </c>
      <c r="F228" s="50">
        <v>45616</v>
      </c>
      <c r="G228" s="49" t="s">
        <v>39</v>
      </c>
      <c r="H228" s="49" t="s">
        <v>168</v>
      </c>
      <c r="I228" s="49" t="s">
        <v>169</v>
      </c>
      <c r="J228" s="49" t="s">
        <v>131</v>
      </c>
      <c r="K228" s="49">
        <v>3</v>
      </c>
      <c r="L228" s="49">
        <v>80</v>
      </c>
      <c r="M228" s="49" t="s">
        <v>1073</v>
      </c>
      <c r="N228" s="50">
        <v>45043</v>
      </c>
      <c r="O228" s="49" t="s">
        <v>103</v>
      </c>
      <c r="P228" s="49" t="s">
        <v>57</v>
      </c>
      <c r="Q228" s="49">
        <v>5</v>
      </c>
      <c r="R228" s="49" t="s">
        <v>67</v>
      </c>
      <c r="S228" s="49" t="s">
        <v>1074</v>
      </c>
      <c r="T228" s="50">
        <v>45176</v>
      </c>
    </row>
    <row r="229" spans="1:20" x14ac:dyDescent="0.25">
      <c r="A229" s="26" t="s">
        <v>1075</v>
      </c>
      <c r="B229" s="49" t="s">
        <v>746</v>
      </c>
      <c r="C229" s="49" t="s">
        <v>281</v>
      </c>
      <c r="D229" s="49" t="s">
        <v>23</v>
      </c>
      <c r="E229" s="49" t="s">
        <v>24</v>
      </c>
      <c r="F229" s="50">
        <v>44253</v>
      </c>
      <c r="G229" s="49" t="s">
        <v>72</v>
      </c>
      <c r="H229" s="49" t="s">
        <v>87</v>
      </c>
      <c r="I229" s="49" t="s">
        <v>88</v>
      </c>
      <c r="J229" s="49" t="s">
        <v>65</v>
      </c>
      <c r="K229" s="49">
        <v>4</v>
      </c>
      <c r="L229" s="49">
        <v>99</v>
      </c>
      <c r="M229" s="49" t="s">
        <v>1076</v>
      </c>
      <c r="N229" s="50">
        <v>45788</v>
      </c>
      <c r="O229" s="49" t="s">
        <v>56</v>
      </c>
      <c r="P229" s="49" t="s">
        <v>44</v>
      </c>
      <c r="Q229" s="49">
        <v>3</v>
      </c>
      <c r="R229" s="49" t="s">
        <v>133</v>
      </c>
      <c r="S229" s="49" t="s">
        <v>1077</v>
      </c>
      <c r="T229" s="50">
        <v>45054</v>
      </c>
    </row>
    <row r="230" spans="1:20" x14ac:dyDescent="0.25">
      <c r="A230" s="26" t="s">
        <v>1078</v>
      </c>
      <c r="B230" s="49" t="s">
        <v>1079</v>
      </c>
      <c r="C230" s="49" t="s">
        <v>197</v>
      </c>
      <c r="D230" s="49" t="s">
        <v>37</v>
      </c>
      <c r="E230" s="49" t="s">
        <v>24</v>
      </c>
      <c r="F230" s="50">
        <v>44531</v>
      </c>
      <c r="G230" s="49" t="s">
        <v>180</v>
      </c>
      <c r="H230" s="49" t="s">
        <v>121</v>
      </c>
      <c r="I230" s="49" t="s">
        <v>122</v>
      </c>
      <c r="J230" s="49" t="s">
        <v>123</v>
      </c>
      <c r="K230" s="49">
        <v>1</v>
      </c>
      <c r="L230" s="49">
        <v>149</v>
      </c>
      <c r="M230" s="49" t="s">
        <v>1080</v>
      </c>
      <c r="N230" s="50">
        <v>45661</v>
      </c>
      <c r="O230" s="49" t="s">
        <v>76</v>
      </c>
      <c r="P230" s="49" t="s">
        <v>44</v>
      </c>
      <c r="Q230" s="49">
        <v>2</v>
      </c>
      <c r="R230" s="49" t="s">
        <v>104</v>
      </c>
      <c r="S230" s="49" t="s">
        <v>1081</v>
      </c>
      <c r="T230" s="50">
        <v>45098</v>
      </c>
    </row>
    <row r="231" spans="1:20" x14ac:dyDescent="0.25">
      <c r="A231" s="26" t="s">
        <v>1082</v>
      </c>
      <c r="B231" s="49" t="s">
        <v>1083</v>
      </c>
      <c r="C231" s="49" t="s">
        <v>330</v>
      </c>
      <c r="D231" s="49" t="s">
        <v>23</v>
      </c>
      <c r="E231" s="49" t="s">
        <v>24</v>
      </c>
      <c r="F231" s="50">
        <v>45393</v>
      </c>
      <c r="G231" s="49" t="s">
        <v>25</v>
      </c>
      <c r="H231" s="49" t="s">
        <v>73</v>
      </c>
      <c r="I231" s="49" t="s">
        <v>74</v>
      </c>
      <c r="J231" s="49" t="s">
        <v>42</v>
      </c>
      <c r="K231" s="49">
        <v>2</v>
      </c>
      <c r="L231" s="49">
        <v>110</v>
      </c>
      <c r="M231" s="49" t="s">
        <v>1084</v>
      </c>
      <c r="N231" s="50">
        <v>45092</v>
      </c>
      <c r="O231" s="49" t="s">
        <v>30</v>
      </c>
      <c r="P231" s="49" t="s">
        <v>31</v>
      </c>
      <c r="Q231" s="49">
        <v>1</v>
      </c>
      <c r="R231" s="49" t="s">
        <v>45</v>
      </c>
      <c r="S231" s="49" t="s">
        <v>1085</v>
      </c>
      <c r="T231" s="50">
        <v>45229</v>
      </c>
    </row>
    <row r="232" spans="1:20" x14ac:dyDescent="0.25">
      <c r="A232" s="26" t="s">
        <v>1086</v>
      </c>
      <c r="B232" s="49" t="s">
        <v>305</v>
      </c>
      <c r="C232" s="49" t="s">
        <v>1087</v>
      </c>
      <c r="D232" s="49" t="s">
        <v>81</v>
      </c>
      <c r="E232" s="49" t="s">
        <v>24</v>
      </c>
      <c r="F232" s="50">
        <v>44320</v>
      </c>
      <c r="G232" s="49" t="s">
        <v>120</v>
      </c>
      <c r="H232" s="49" t="s">
        <v>121</v>
      </c>
      <c r="I232" s="49" t="s">
        <v>122</v>
      </c>
      <c r="J232" s="49" t="s">
        <v>123</v>
      </c>
      <c r="K232" s="49">
        <v>4</v>
      </c>
      <c r="L232" s="49">
        <v>149</v>
      </c>
      <c r="M232" s="49" t="s">
        <v>1088</v>
      </c>
      <c r="N232" s="50">
        <v>45671</v>
      </c>
      <c r="O232" s="49" t="s">
        <v>76</v>
      </c>
      <c r="P232" s="49" t="s">
        <v>31</v>
      </c>
      <c r="Q232" s="49">
        <v>4</v>
      </c>
      <c r="R232" s="49" t="s">
        <v>32</v>
      </c>
      <c r="S232" s="49" t="s">
        <v>1089</v>
      </c>
      <c r="T232" s="50">
        <v>45849</v>
      </c>
    </row>
    <row r="233" spans="1:20" x14ac:dyDescent="0.25">
      <c r="A233" s="26" t="s">
        <v>1090</v>
      </c>
      <c r="B233" s="49" t="s">
        <v>658</v>
      </c>
      <c r="C233" s="49" t="s">
        <v>137</v>
      </c>
      <c r="D233" s="49" t="s">
        <v>37</v>
      </c>
      <c r="E233" s="49" t="s">
        <v>50</v>
      </c>
      <c r="F233" s="50">
        <v>45370</v>
      </c>
      <c r="G233" s="49" t="s">
        <v>72</v>
      </c>
      <c r="H233" s="49" t="s">
        <v>218</v>
      </c>
      <c r="I233" s="49" t="s">
        <v>219</v>
      </c>
      <c r="J233" s="49" t="s">
        <v>28</v>
      </c>
      <c r="K233" s="49">
        <v>1</v>
      </c>
      <c r="L233" s="49">
        <v>899</v>
      </c>
      <c r="M233" s="49" t="s">
        <v>1091</v>
      </c>
      <c r="N233" s="50">
        <v>45556</v>
      </c>
      <c r="O233" s="49" t="s">
        <v>56</v>
      </c>
      <c r="P233" s="49" t="s">
        <v>31</v>
      </c>
      <c r="Q233" s="49">
        <v>1</v>
      </c>
      <c r="R233" s="49" t="s">
        <v>104</v>
      </c>
      <c r="S233" s="49" t="s">
        <v>1092</v>
      </c>
      <c r="T233" s="50">
        <v>45424</v>
      </c>
    </row>
    <row r="234" spans="1:20" x14ac:dyDescent="0.25">
      <c r="A234" s="26" t="s">
        <v>1093</v>
      </c>
      <c r="B234" s="49" t="s">
        <v>201</v>
      </c>
      <c r="C234" s="49" t="s">
        <v>1094</v>
      </c>
      <c r="D234" s="49" t="s">
        <v>37</v>
      </c>
      <c r="E234" s="49" t="s">
        <v>38</v>
      </c>
      <c r="F234" s="50">
        <v>45107</v>
      </c>
      <c r="G234" s="49" t="s">
        <v>51</v>
      </c>
      <c r="H234" s="49" t="s">
        <v>52</v>
      </c>
      <c r="I234" s="49" t="s">
        <v>53</v>
      </c>
      <c r="J234" s="49" t="s">
        <v>54</v>
      </c>
      <c r="K234" s="49">
        <v>1</v>
      </c>
      <c r="L234" s="49">
        <v>59</v>
      </c>
      <c r="M234" s="49" t="s">
        <v>1095</v>
      </c>
      <c r="N234" s="50">
        <v>45435</v>
      </c>
      <c r="O234" s="49" t="s">
        <v>56</v>
      </c>
      <c r="P234" s="49" t="s">
        <v>31</v>
      </c>
      <c r="Q234" s="49">
        <v>3</v>
      </c>
      <c r="R234" s="49" t="s">
        <v>67</v>
      </c>
      <c r="S234" s="49" t="s">
        <v>1096</v>
      </c>
      <c r="T234" s="50">
        <v>45532</v>
      </c>
    </row>
    <row r="235" spans="1:20" x14ac:dyDescent="0.25">
      <c r="A235" s="26" t="s">
        <v>1097</v>
      </c>
      <c r="B235" s="49" t="s">
        <v>1098</v>
      </c>
      <c r="C235" s="49" t="s">
        <v>1099</v>
      </c>
      <c r="D235" s="49" t="s">
        <v>81</v>
      </c>
      <c r="E235" s="49" t="s">
        <v>24</v>
      </c>
      <c r="F235" s="50">
        <v>44997</v>
      </c>
      <c r="G235" s="49" t="s">
        <v>72</v>
      </c>
      <c r="H235" s="49" t="s">
        <v>87</v>
      </c>
      <c r="I235" s="49" t="s">
        <v>88</v>
      </c>
      <c r="J235" s="49" t="s">
        <v>65</v>
      </c>
      <c r="K235" s="49">
        <v>5</v>
      </c>
      <c r="L235" s="49">
        <v>99</v>
      </c>
      <c r="M235" s="49" t="s">
        <v>1100</v>
      </c>
      <c r="N235" s="50">
        <v>44888</v>
      </c>
      <c r="O235" s="49" t="s">
        <v>30</v>
      </c>
      <c r="P235" s="49" t="s">
        <v>44</v>
      </c>
      <c r="Q235" s="49">
        <v>2</v>
      </c>
      <c r="R235" s="49" t="s">
        <v>104</v>
      </c>
      <c r="S235" s="49" t="s">
        <v>1101</v>
      </c>
      <c r="T235" s="50">
        <v>45420</v>
      </c>
    </row>
    <row r="236" spans="1:20" x14ac:dyDescent="0.25">
      <c r="A236" s="26" t="s">
        <v>1102</v>
      </c>
      <c r="B236" s="49" t="s">
        <v>1103</v>
      </c>
      <c r="C236" s="49" t="s">
        <v>1104</v>
      </c>
      <c r="D236" s="49" t="s">
        <v>23</v>
      </c>
      <c r="E236" s="49" t="s">
        <v>38</v>
      </c>
      <c r="F236" s="50">
        <v>45317</v>
      </c>
      <c r="G236" s="49" t="s">
        <v>180</v>
      </c>
      <c r="H236" s="49" t="s">
        <v>191</v>
      </c>
      <c r="I236" s="49" t="s">
        <v>192</v>
      </c>
      <c r="J236" s="49" t="s">
        <v>42</v>
      </c>
      <c r="K236" s="49">
        <v>1</v>
      </c>
      <c r="L236" s="49">
        <v>120</v>
      </c>
      <c r="M236" s="49" t="s">
        <v>1105</v>
      </c>
      <c r="N236" s="50">
        <v>44844</v>
      </c>
      <c r="O236" s="49" t="s">
        <v>56</v>
      </c>
      <c r="P236" s="49" t="s">
        <v>31</v>
      </c>
      <c r="Q236" s="49">
        <v>4</v>
      </c>
      <c r="R236" s="49" t="s">
        <v>32</v>
      </c>
      <c r="S236" s="49" t="s">
        <v>1106</v>
      </c>
      <c r="T236" s="50">
        <v>45888</v>
      </c>
    </row>
    <row r="237" spans="1:20" x14ac:dyDescent="0.25">
      <c r="A237" s="26" t="s">
        <v>1107</v>
      </c>
      <c r="B237" s="49" t="s">
        <v>248</v>
      </c>
      <c r="C237" s="49" t="s">
        <v>1108</v>
      </c>
      <c r="D237" s="49" t="s">
        <v>23</v>
      </c>
      <c r="E237" s="49" t="s">
        <v>24</v>
      </c>
      <c r="F237" s="50">
        <v>45215</v>
      </c>
      <c r="G237" s="49" t="s">
        <v>62</v>
      </c>
      <c r="H237" s="49" t="s">
        <v>191</v>
      </c>
      <c r="I237" s="49" t="s">
        <v>192</v>
      </c>
      <c r="J237" s="49" t="s">
        <v>42</v>
      </c>
      <c r="K237" s="49">
        <v>5</v>
      </c>
      <c r="L237" s="49">
        <v>120</v>
      </c>
      <c r="M237" s="49" t="s">
        <v>1109</v>
      </c>
      <c r="N237" s="50">
        <v>44849</v>
      </c>
      <c r="O237" s="49" t="s">
        <v>110</v>
      </c>
      <c r="P237" s="49" t="s">
        <v>31</v>
      </c>
      <c r="Q237" s="49">
        <v>3</v>
      </c>
      <c r="R237" s="49" t="s">
        <v>104</v>
      </c>
      <c r="S237" s="49" t="s">
        <v>1110</v>
      </c>
      <c r="T237" s="50">
        <v>45261</v>
      </c>
    </row>
    <row r="238" spans="1:20" x14ac:dyDescent="0.25">
      <c r="A238" s="26" t="s">
        <v>1111</v>
      </c>
      <c r="B238" s="49" t="s">
        <v>565</v>
      </c>
      <c r="C238" s="49" t="s">
        <v>1112</v>
      </c>
      <c r="D238" s="49" t="s">
        <v>37</v>
      </c>
      <c r="E238" s="49" t="s">
        <v>38</v>
      </c>
      <c r="F238" s="50">
        <v>44192</v>
      </c>
      <c r="G238" s="49" t="s">
        <v>152</v>
      </c>
      <c r="H238" s="49" t="s">
        <v>100</v>
      </c>
      <c r="I238" s="49" t="s">
        <v>101</v>
      </c>
      <c r="J238" s="49" t="s">
        <v>28</v>
      </c>
      <c r="K238" s="49">
        <v>4</v>
      </c>
      <c r="L238" s="49">
        <v>199</v>
      </c>
      <c r="M238" s="49" t="s">
        <v>1113</v>
      </c>
      <c r="N238" s="50">
        <v>45786</v>
      </c>
      <c r="O238" s="49" t="s">
        <v>103</v>
      </c>
      <c r="P238" s="49" t="s">
        <v>31</v>
      </c>
      <c r="Q238" s="49">
        <v>2</v>
      </c>
      <c r="R238" s="49" t="s">
        <v>133</v>
      </c>
      <c r="S238" s="49" t="s">
        <v>1114</v>
      </c>
      <c r="T238" s="50">
        <v>44887</v>
      </c>
    </row>
    <row r="239" spans="1:20" x14ac:dyDescent="0.25">
      <c r="A239" s="26" t="s">
        <v>1115</v>
      </c>
      <c r="B239" s="49" t="s">
        <v>201</v>
      </c>
      <c r="C239" s="49" t="s">
        <v>841</v>
      </c>
      <c r="D239" s="49" t="s">
        <v>81</v>
      </c>
      <c r="E239" s="49" t="s">
        <v>50</v>
      </c>
      <c r="F239" s="50">
        <v>44742</v>
      </c>
      <c r="G239" s="49" t="s">
        <v>186</v>
      </c>
      <c r="H239" s="49" t="s">
        <v>191</v>
      </c>
      <c r="I239" s="49" t="s">
        <v>192</v>
      </c>
      <c r="J239" s="49" t="s">
        <v>42</v>
      </c>
      <c r="K239" s="49">
        <v>5</v>
      </c>
      <c r="L239" s="49">
        <v>120</v>
      </c>
      <c r="M239" s="49" t="s">
        <v>1116</v>
      </c>
      <c r="N239" s="50">
        <v>45392</v>
      </c>
      <c r="O239" s="49" t="s">
        <v>56</v>
      </c>
      <c r="P239" s="49" t="s">
        <v>44</v>
      </c>
      <c r="Q239" s="49">
        <v>3</v>
      </c>
      <c r="R239" s="49" t="s">
        <v>32</v>
      </c>
      <c r="S239" s="49" t="s">
        <v>1117</v>
      </c>
      <c r="T239" s="50">
        <v>45201</v>
      </c>
    </row>
    <row r="240" spans="1:20" x14ac:dyDescent="0.25">
      <c r="A240" s="26" t="s">
        <v>1118</v>
      </c>
      <c r="B240" s="49" t="s">
        <v>1119</v>
      </c>
      <c r="C240" s="49" t="s">
        <v>71</v>
      </c>
      <c r="D240" s="49" t="s">
        <v>81</v>
      </c>
      <c r="E240" s="49" t="s">
        <v>50</v>
      </c>
      <c r="F240" s="50">
        <v>45409</v>
      </c>
      <c r="G240" s="49" t="s">
        <v>62</v>
      </c>
      <c r="H240" s="49" t="s">
        <v>26</v>
      </c>
      <c r="I240" s="49" t="s">
        <v>27</v>
      </c>
      <c r="J240" s="49" t="s">
        <v>28</v>
      </c>
      <c r="K240" s="49">
        <v>3</v>
      </c>
      <c r="L240" s="49">
        <v>229</v>
      </c>
      <c r="M240" s="49" t="s">
        <v>1120</v>
      </c>
      <c r="N240" s="50">
        <v>45400</v>
      </c>
      <c r="O240" s="49" t="s">
        <v>76</v>
      </c>
      <c r="P240" s="49" t="s">
        <v>44</v>
      </c>
      <c r="Q240" s="49">
        <v>5</v>
      </c>
      <c r="R240" s="49" t="s">
        <v>67</v>
      </c>
      <c r="S240" s="49" t="s">
        <v>1121</v>
      </c>
      <c r="T240" s="50">
        <v>45816</v>
      </c>
    </row>
    <row r="241" spans="1:20" x14ac:dyDescent="0.25">
      <c r="A241" s="26" t="s">
        <v>1122</v>
      </c>
      <c r="B241" s="49" t="s">
        <v>1123</v>
      </c>
      <c r="C241" s="49" t="s">
        <v>458</v>
      </c>
      <c r="D241" s="49" t="s">
        <v>23</v>
      </c>
      <c r="E241" s="49" t="s">
        <v>50</v>
      </c>
      <c r="F241" s="50">
        <v>45381</v>
      </c>
      <c r="G241" s="49" t="s">
        <v>25</v>
      </c>
      <c r="H241" s="49" t="s">
        <v>121</v>
      </c>
      <c r="I241" s="49" t="s">
        <v>122</v>
      </c>
      <c r="J241" s="49" t="s">
        <v>123</v>
      </c>
      <c r="K241" s="49">
        <v>5</v>
      </c>
      <c r="L241" s="49">
        <v>149</v>
      </c>
      <c r="M241" s="49" t="s">
        <v>1124</v>
      </c>
      <c r="N241" s="50">
        <v>45757</v>
      </c>
      <c r="O241" s="49" t="s">
        <v>30</v>
      </c>
      <c r="P241" s="49" t="s">
        <v>31</v>
      </c>
      <c r="Q241" s="49">
        <v>4</v>
      </c>
      <c r="R241" s="49" t="s">
        <v>133</v>
      </c>
      <c r="S241" s="49" t="s">
        <v>1125</v>
      </c>
      <c r="T241" s="50">
        <v>45607</v>
      </c>
    </row>
    <row r="242" spans="1:20" x14ac:dyDescent="0.25">
      <c r="A242" s="26" t="s">
        <v>1126</v>
      </c>
      <c r="B242" s="49" t="s">
        <v>1127</v>
      </c>
      <c r="C242" s="49" t="s">
        <v>1128</v>
      </c>
      <c r="D242" s="49" t="s">
        <v>81</v>
      </c>
      <c r="E242" s="49" t="s">
        <v>38</v>
      </c>
      <c r="F242" s="50">
        <v>44533</v>
      </c>
      <c r="G242" s="49" t="s">
        <v>51</v>
      </c>
      <c r="H242" s="49" t="s">
        <v>138</v>
      </c>
      <c r="I242" s="49" t="s">
        <v>139</v>
      </c>
      <c r="J242" s="49" t="s">
        <v>28</v>
      </c>
      <c r="K242" s="49">
        <v>1</v>
      </c>
      <c r="L242" s="49">
        <v>999</v>
      </c>
      <c r="M242" s="49" t="s">
        <v>1129</v>
      </c>
      <c r="N242" s="50">
        <v>45517</v>
      </c>
      <c r="O242" s="49" t="s">
        <v>56</v>
      </c>
      <c r="P242" s="49" t="s">
        <v>44</v>
      </c>
      <c r="Q242" s="49">
        <v>4</v>
      </c>
      <c r="R242" s="49" t="s">
        <v>104</v>
      </c>
      <c r="S242" s="49" t="s">
        <v>1130</v>
      </c>
      <c r="T242" s="50">
        <v>45867</v>
      </c>
    </row>
    <row r="243" spans="1:20" x14ac:dyDescent="0.25">
      <c r="A243" s="26" t="s">
        <v>1131</v>
      </c>
      <c r="B243" s="49" t="s">
        <v>1132</v>
      </c>
      <c r="C243" s="49" t="s">
        <v>1133</v>
      </c>
      <c r="D243" s="49" t="s">
        <v>23</v>
      </c>
      <c r="E243" s="49" t="s">
        <v>50</v>
      </c>
      <c r="F243" s="50">
        <v>44982</v>
      </c>
      <c r="G243" s="49" t="s">
        <v>39</v>
      </c>
      <c r="H243" s="49" t="s">
        <v>100</v>
      </c>
      <c r="I243" s="49" t="s">
        <v>101</v>
      </c>
      <c r="J243" s="49" t="s">
        <v>28</v>
      </c>
      <c r="K243" s="49">
        <v>1</v>
      </c>
      <c r="L243" s="49">
        <v>199</v>
      </c>
      <c r="M243" s="49" t="s">
        <v>1134</v>
      </c>
      <c r="N243" s="50">
        <v>45071</v>
      </c>
      <c r="O243" s="49" t="s">
        <v>56</v>
      </c>
      <c r="P243" s="49" t="s">
        <v>31</v>
      </c>
      <c r="Q243" s="49">
        <v>4</v>
      </c>
      <c r="R243" s="49" t="s">
        <v>67</v>
      </c>
      <c r="S243" s="49" t="s">
        <v>1135</v>
      </c>
      <c r="T243" s="50">
        <v>45265</v>
      </c>
    </row>
    <row r="244" spans="1:20" x14ac:dyDescent="0.25">
      <c r="A244" s="26" t="s">
        <v>1136</v>
      </c>
      <c r="B244" s="49" t="s">
        <v>600</v>
      </c>
      <c r="C244" s="49" t="s">
        <v>1137</v>
      </c>
      <c r="D244" s="49" t="s">
        <v>37</v>
      </c>
      <c r="E244" s="49" t="s">
        <v>24</v>
      </c>
      <c r="F244" s="50">
        <v>44942</v>
      </c>
      <c r="G244" s="49" t="s">
        <v>62</v>
      </c>
      <c r="H244" s="49" t="s">
        <v>63</v>
      </c>
      <c r="I244" s="49" t="s">
        <v>64</v>
      </c>
      <c r="J244" s="49" t="s">
        <v>65</v>
      </c>
      <c r="K244" s="49">
        <v>5</v>
      </c>
      <c r="L244" s="49">
        <v>399</v>
      </c>
      <c r="M244" s="49" t="s">
        <v>1138</v>
      </c>
      <c r="N244" s="50">
        <v>44852</v>
      </c>
      <c r="O244" s="49" t="s">
        <v>76</v>
      </c>
      <c r="P244" s="49" t="s">
        <v>31</v>
      </c>
      <c r="Q244" s="49">
        <v>2</v>
      </c>
      <c r="R244" s="49" t="s">
        <v>133</v>
      </c>
      <c r="S244" s="49" t="s">
        <v>1139</v>
      </c>
      <c r="T244" s="50">
        <v>45772</v>
      </c>
    </row>
    <row r="245" spans="1:20" x14ac:dyDescent="0.25">
      <c r="A245" s="26" t="s">
        <v>1140</v>
      </c>
      <c r="B245" s="49" t="s">
        <v>817</v>
      </c>
      <c r="C245" s="49" t="s">
        <v>1141</v>
      </c>
      <c r="D245" s="49" t="s">
        <v>37</v>
      </c>
      <c r="E245" s="49" t="s">
        <v>50</v>
      </c>
      <c r="F245" s="50">
        <v>44730</v>
      </c>
      <c r="G245" s="49" t="s">
        <v>180</v>
      </c>
      <c r="H245" s="49" t="s">
        <v>218</v>
      </c>
      <c r="I245" s="49" t="s">
        <v>219</v>
      </c>
      <c r="J245" s="49" t="s">
        <v>28</v>
      </c>
      <c r="K245" s="49">
        <v>4</v>
      </c>
      <c r="L245" s="49">
        <v>899</v>
      </c>
      <c r="M245" s="49" t="s">
        <v>1142</v>
      </c>
      <c r="N245" s="50">
        <v>45834</v>
      </c>
      <c r="O245" s="49" t="s">
        <v>110</v>
      </c>
      <c r="P245" s="49" t="s">
        <v>57</v>
      </c>
      <c r="Q245" s="49">
        <v>1</v>
      </c>
      <c r="R245" s="49" t="s">
        <v>133</v>
      </c>
      <c r="S245" s="49" t="s">
        <v>1143</v>
      </c>
      <c r="T245" s="50">
        <v>45851</v>
      </c>
    </row>
    <row r="246" spans="1:20" x14ac:dyDescent="0.25">
      <c r="A246" s="26" t="s">
        <v>1144</v>
      </c>
      <c r="B246" s="49" t="s">
        <v>913</v>
      </c>
      <c r="C246" s="49" t="s">
        <v>281</v>
      </c>
      <c r="D246" s="49" t="s">
        <v>81</v>
      </c>
      <c r="E246" s="49" t="s">
        <v>38</v>
      </c>
      <c r="F246" s="50">
        <v>44828</v>
      </c>
      <c r="G246" s="49" t="s">
        <v>25</v>
      </c>
      <c r="H246" s="49" t="s">
        <v>100</v>
      </c>
      <c r="I246" s="49" t="s">
        <v>101</v>
      </c>
      <c r="J246" s="49" t="s">
        <v>28</v>
      </c>
      <c r="K246" s="49">
        <v>3</v>
      </c>
      <c r="L246" s="49">
        <v>199</v>
      </c>
      <c r="M246" s="49" t="s">
        <v>1145</v>
      </c>
      <c r="N246" s="50">
        <v>45023</v>
      </c>
      <c r="O246" s="49" t="s">
        <v>76</v>
      </c>
      <c r="P246" s="49" t="s">
        <v>44</v>
      </c>
      <c r="Q246" s="49">
        <v>4</v>
      </c>
      <c r="R246" s="49" t="s">
        <v>133</v>
      </c>
      <c r="S246" s="49" t="s">
        <v>1146</v>
      </c>
      <c r="T246" s="50">
        <v>45080</v>
      </c>
    </row>
    <row r="247" spans="1:20" x14ac:dyDescent="0.25">
      <c r="A247" s="26" t="s">
        <v>1147</v>
      </c>
      <c r="B247" s="49" t="s">
        <v>1148</v>
      </c>
      <c r="C247" s="49" t="s">
        <v>1149</v>
      </c>
      <c r="D247" s="49" t="s">
        <v>23</v>
      </c>
      <c r="E247" s="49" t="s">
        <v>24</v>
      </c>
      <c r="F247" s="50">
        <v>44803</v>
      </c>
      <c r="G247" s="49" t="s">
        <v>72</v>
      </c>
      <c r="H247" s="49" t="s">
        <v>218</v>
      </c>
      <c r="I247" s="49" t="s">
        <v>219</v>
      </c>
      <c r="J247" s="49" t="s">
        <v>28</v>
      </c>
      <c r="K247" s="49">
        <v>4</v>
      </c>
      <c r="L247" s="49">
        <v>899</v>
      </c>
      <c r="M247" s="49" t="s">
        <v>1150</v>
      </c>
      <c r="N247" s="50">
        <v>45152</v>
      </c>
      <c r="O247" s="49" t="s">
        <v>76</v>
      </c>
      <c r="P247" s="49" t="s">
        <v>44</v>
      </c>
      <c r="Q247" s="49">
        <v>2</v>
      </c>
      <c r="R247" s="49" t="s">
        <v>133</v>
      </c>
      <c r="S247" s="49" t="s">
        <v>1151</v>
      </c>
      <c r="T247" s="50">
        <v>45670</v>
      </c>
    </row>
    <row r="248" spans="1:20" x14ac:dyDescent="0.25">
      <c r="A248" s="26" t="s">
        <v>1152</v>
      </c>
      <c r="B248" s="49" t="s">
        <v>637</v>
      </c>
      <c r="C248" s="49" t="s">
        <v>1153</v>
      </c>
      <c r="D248" s="49" t="s">
        <v>81</v>
      </c>
      <c r="E248" s="49" t="s">
        <v>24</v>
      </c>
      <c r="F248" s="50">
        <v>44591</v>
      </c>
      <c r="G248" s="49" t="s">
        <v>72</v>
      </c>
      <c r="H248" s="49" t="s">
        <v>73</v>
      </c>
      <c r="I248" s="49" t="s">
        <v>74</v>
      </c>
      <c r="J248" s="49" t="s">
        <v>42</v>
      </c>
      <c r="K248" s="49">
        <v>5</v>
      </c>
      <c r="L248" s="49">
        <v>110</v>
      </c>
      <c r="M248" s="49" t="s">
        <v>1154</v>
      </c>
      <c r="N248" s="50">
        <v>45661</v>
      </c>
      <c r="O248" s="49" t="s">
        <v>103</v>
      </c>
      <c r="P248" s="49" t="s">
        <v>44</v>
      </c>
      <c r="Q248" s="49">
        <v>4</v>
      </c>
      <c r="R248" s="49" t="s">
        <v>133</v>
      </c>
      <c r="S248" s="49" t="s">
        <v>1155</v>
      </c>
      <c r="T248" s="50">
        <v>45072</v>
      </c>
    </row>
    <row r="249" spans="1:20" x14ac:dyDescent="0.25">
      <c r="A249" s="26" t="s">
        <v>1156</v>
      </c>
      <c r="B249" s="49" t="s">
        <v>1039</v>
      </c>
      <c r="C249" s="49" t="s">
        <v>757</v>
      </c>
      <c r="D249" s="49" t="s">
        <v>23</v>
      </c>
      <c r="E249" s="49" t="s">
        <v>24</v>
      </c>
      <c r="F249" s="50">
        <v>45504</v>
      </c>
      <c r="G249" s="49" t="s">
        <v>25</v>
      </c>
      <c r="H249" s="49" t="s">
        <v>63</v>
      </c>
      <c r="I249" s="49" t="s">
        <v>64</v>
      </c>
      <c r="J249" s="49" t="s">
        <v>65</v>
      </c>
      <c r="K249" s="49">
        <v>4</v>
      </c>
      <c r="L249" s="49">
        <v>399</v>
      </c>
      <c r="M249" s="49" t="s">
        <v>1157</v>
      </c>
      <c r="N249" s="50">
        <v>45740</v>
      </c>
      <c r="O249" s="49" t="s">
        <v>56</v>
      </c>
      <c r="P249" s="49" t="s">
        <v>57</v>
      </c>
      <c r="Q249" s="49">
        <v>1</v>
      </c>
      <c r="R249" s="49" t="s">
        <v>32</v>
      </c>
      <c r="S249" s="49" t="s">
        <v>1158</v>
      </c>
      <c r="T249" s="50">
        <v>44821</v>
      </c>
    </row>
    <row r="250" spans="1:20" x14ac:dyDescent="0.25">
      <c r="A250" s="26" t="s">
        <v>1159</v>
      </c>
      <c r="B250" s="49" t="s">
        <v>35</v>
      </c>
      <c r="C250" s="49" t="s">
        <v>1160</v>
      </c>
      <c r="D250" s="49" t="s">
        <v>23</v>
      </c>
      <c r="E250" s="49" t="s">
        <v>24</v>
      </c>
      <c r="F250" s="50">
        <v>44292</v>
      </c>
      <c r="G250" s="49" t="s">
        <v>62</v>
      </c>
      <c r="H250" s="49" t="s">
        <v>100</v>
      </c>
      <c r="I250" s="49" t="s">
        <v>101</v>
      </c>
      <c r="J250" s="49" t="s">
        <v>28</v>
      </c>
      <c r="K250" s="49">
        <v>2</v>
      </c>
      <c r="L250" s="49">
        <v>199</v>
      </c>
      <c r="M250" s="49" t="s">
        <v>1161</v>
      </c>
      <c r="N250" s="50">
        <v>45105</v>
      </c>
      <c r="O250" s="49" t="s">
        <v>56</v>
      </c>
      <c r="P250" s="49" t="s">
        <v>31</v>
      </c>
      <c r="Q250" s="49">
        <v>5</v>
      </c>
      <c r="R250" s="49" t="s">
        <v>133</v>
      </c>
      <c r="S250" s="49" t="s">
        <v>1162</v>
      </c>
      <c r="T250" s="50">
        <v>45010</v>
      </c>
    </row>
    <row r="251" spans="1:20" x14ac:dyDescent="0.25">
      <c r="A251" s="26" t="s">
        <v>1163</v>
      </c>
      <c r="B251" s="49" t="s">
        <v>447</v>
      </c>
      <c r="C251" s="49" t="s">
        <v>1164</v>
      </c>
      <c r="D251" s="49" t="s">
        <v>37</v>
      </c>
      <c r="E251" s="49" t="s">
        <v>38</v>
      </c>
      <c r="F251" s="50">
        <v>44087</v>
      </c>
      <c r="G251" s="49" t="s">
        <v>25</v>
      </c>
      <c r="H251" s="49" t="s">
        <v>73</v>
      </c>
      <c r="I251" s="49" t="s">
        <v>74</v>
      </c>
      <c r="J251" s="49" t="s">
        <v>42</v>
      </c>
      <c r="K251" s="49">
        <v>5</v>
      </c>
      <c r="L251" s="49">
        <v>110</v>
      </c>
      <c r="M251" s="49" t="s">
        <v>1165</v>
      </c>
      <c r="N251" s="50">
        <v>45096</v>
      </c>
      <c r="O251" s="49" t="s">
        <v>110</v>
      </c>
      <c r="P251" s="49" t="s">
        <v>31</v>
      </c>
      <c r="Q251" s="49">
        <v>5</v>
      </c>
      <c r="R251" s="49" t="s">
        <v>45</v>
      </c>
      <c r="S251" s="49" t="s">
        <v>1166</v>
      </c>
      <c r="T251" s="50">
        <v>45461</v>
      </c>
    </row>
    <row r="252" spans="1:20" x14ac:dyDescent="0.25">
      <c r="A252" s="26" t="s">
        <v>1167</v>
      </c>
      <c r="B252" s="49" t="s">
        <v>1168</v>
      </c>
      <c r="C252" s="49" t="s">
        <v>253</v>
      </c>
      <c r="D252" s="49" t="s">
        <v>37</v>
      </c>
      <c r="E252" s="49" t="s">
        <v>24</v>
      </c>
      <c r="F252" s="50">
        <v>44892</v>
      </c>
      <c r="G252" s="49" t="s">
        <v>25</v>
      </c>
      <c r="H252" s="49" t="s">
        <v>218</v>
      </c>
      <c r="I252" s="49" t="s">
        <v>219</v>
      </c>
      <c r="J252" s="49" t="s">
        <v>28</v>
      </c>
      <c r="K252" s="49">
        <v>2</v>
      </c>
      <c r="L252" s="49">
        <v>899</v>
      </c>
      <c r="M252" s="49" t="s">
        <v>1169</v>
      </c>
      <c r="N252" s="50">
        <v>45523</v>
      </c>
      <c r="O252" s="49" t="s">
        <v>110</v>
      </c>
      <c r="P252" s="49" t="s">
        <v>31</v>
      </c>
      <c r="Q252" s="49">
        <v>4</v>
      </c>
      <c r="R252" s="49" t="s">
        <v>32</v>
      </c>
      <c r="S252" s="49" t="s">
        <v>1170</v>
      </c>
      <c r="T252" s="50">
        <v>45815</v>
      </c>
    </row>
    <row r="253" spans="1:20" x14ac:dyDescent="0.25">
      <c r="A253" s="26" t="s">
        <v>1171</v>
      </c>
      <c r="B253" s="49" t="s">
        <v>466</v>
      </c>
      <c r="C253" s="49" t="s">
        <v>1172</v>
      </c>
      <c r="D253" s="49" t="s">
        <v>23</v>
      </c>
      <c r="E253" s="49" t="s">
        <v>38</v>
      </c>
      <c r="F253" s="50">
        <v>45054</v>
      </c>
      <c r="G253" s="49" t="s">
        <v>120</v>
      </c>
      <c r="H253" s="49" t="s">
        <v>138</v>
      </c>
      <c r="I253" s="49" t="s">
        <v>139</v>
      </c>
      <c r="J253" s="49" t="s">
        <v>28</v>
      </c>
      <c r="K253" s="49">
        <v>1</v>
      </c>
      <c r="L253" s="49">
        <v>999</v>
      </c>
      <c r="M253" s="49" t="s">
        <v>1173</v>
      </c>
      <c r="N253" s="50">
        <v>44955</v>
      </c>
      <c r="O253" s="49" t="s">
        <v>76</v>
      </c>
      <c r="P253" s="49" t="s">
        <v>44</v>
      </c>
      <c r="Q253" s="49">
        <v>3</v>
      </c>
      <c r="R253" s="49" t="s">
        <v>104</v>
      </c>
      <c r="S253" s="49" t="s">
        <v>1174</v>
      </c>
      <c r="T253" s="50">
        <v>44946</v>
      </c>
    </row>
    <row r="254" spans="1:20" x14ac:dyDescent="0.25">
      <c r="A254" s="26" t="s">
        <v>1175</v>
      </c>
      <c r="B254" s="49" t="s">
        <v>921</v>
      </c>
      <c r="C254" s="49" t="s">
        <v>1176</v>
      </c>
      <c r="D254" s="49" t="s">
        <v>23</v>
      </c>
      <c r="E254" s="49" t="s">
        <v>38</v>
      </c>
      <c r="F254" s="50">
        <v>45815</v>
      </c>
      <c r="G254" s="49" t="s">
        <v>39</v>
      </c>
      <c r="H254" s="49" t="s">
        <v>87</v>
      </c>
      <c r="I254" s="49" t="s">
        <v>88</v>
      </c>
      <c r="J254" s="49" t="s">
        <v>65</v>
      </c>
      <c r="K254" s="49">
        <v>4</v>
      </c>
      <c r="L254" s="49">
        <v>99</v>
      </c>
      <c r="M254" s="49" t="s">
        <v>1177</v>
      </c>
      <c r="N254" s="50">
        <v>45850</v>
      </c>
      <c r="O254" s="49" t="s">
        <v>56</v>
      </c>
      <c r="P254" s="49" t="s">
        <v>44</v>
      </c>
      <c r="Q254" s="49">
        <v>1</v>
      </c>
      <c r="R254" s="49" t="s">
        <v>67</v>
      </c>
      <c r="S254" s="49" t="s">
        <v>1178</v>
      </c>
      <c r="T254" s="50">
        <v>44958</v>
      </c>
    </row>
    <row r="255" spans="1:20" x14ac:dyDescent="0.25">
      <c r="A255" s="26" t="s">
        <v>1179</v>
      </c>
      <c r="B255" s="49" t="s">
        <v>173</v>
      </c>
      <c r="C255" s="49" t="s">
        <v>1104</v>
      </c>
      <c r="D255" s="49" t="s">
        <v>37</v>
      </c>
      <c r="E255" s="49" t="s">
        <v>24</v>
      </c>
      <c r="F255" s="50">
        <v>45812</v>
      </c>
      <c r="G255" s="49" t="s">
        <v>62</v>
      </c>
      <c r="H255" s="49" t="s">
        <v>168</v>
      </c>
      <c r="I255" s="49" t="s">
        <v>169</v>
      </c>
      <c r="J255" s="49" t="s">
        <v>131</v>
      </c>
      <c r="K255" s="49">
        <v>1</v>
      </c>
      <c r="L255" s="49">
        <v>80</v>
      </c>
      <c r="M255" s="49" t="s">
        <v>1180</v>
      </c>
      <c r="N255" s="50">
        <v>45436</v>
      </c>
      <c r="O255" s="49" t="s">
        <v>103</v>
      </c>
      <c r="P255" s="49" t="s">
        <v>57</v>
      </c>
      <c r="Q255" s="49">
        <v>4</v>
      </c>
      <c r="R255" s="49" t="s">
        <v>133</v>
      </c>
      <c r="S255" s="49" t="s">
        <v>1181</v>
      </c>
      <c r="T255" s="50">
        <v>45496</v>
      </c>
    </row>
    <row r="256" spans="1:20" x14ac:dyDescent="0.25">
      <c r="A256" s="26" t="s">
        <v>1182</v>
      </c>
      <c r="B256" s="49" t="s">
        <v>35</v>
      </c>
      <c r="C256" s="49" t="s">
        <v>443</v>
      </c>
      <c r="D256" s="49" t="s">
        <v>23</v>
      </c>
      <c r="E256" s="49" t="s">
        <v>24</v>
      </c>
      <c r="F256" s="50">
        <v>44338</v>
      </c>
      <c r="G256" s="49" t="s">
        <v>94</v>
      </c>
      <c r="H256" s="49" t="s">
        <v>391</v>
      </c>
      <c r="I256" s="49" t="s">
        <v>392</v>
      </c>
      <c r="J256" s="49" t="s">
        <v>123</v>
      </c>
      <c r="K256" s="49">
        <v>1</v>
      </c>
      <c r="L256" s="49">
        <v>25</v>
      </c>
      <c r="M256" s="49" t="s">
        <v>1183</v>
      </c>
      <c r="N256" s="50">
        <v>44896</v>
      </c>
      <c r="O256" s="49" t="s">
        <v>76</v>
      </c>
      <c r="P256" s="49" t="s">
        <v>31</v>
      </c>
      <c r="Q256" s="49">
        <v>2</v>
      </c>
      <c r="R256" s="49" t="s">
        <v>133</v>
      </c>
      <c r="S256" s="49" t="s">
        <v>1184</v>
      </c>
      <c r="T256" s="50">
        <v>44861</v>
      </c>
    </row>
    <row r="257" spans="1:20" x14ac:dyDescent="0.25">
      <c r="A257" s="26" t="s">
        <v>1147</v>
      </c>
      <c r="B257" s="49" t="s">
        <v>1148</v>
      </c>
      <c r="C257" s="49" t="s">
        <v>1149</v>
      </c>
      <c r="D257" s="49" t="s">
        <v>23</v>
      </c>
      <c r="E257" s="49" t="s">
        <v>24</v>
      </c>
      <c r="F257" s="50">
        <v>44803</v>
      </c>
      <c r="G257" s="49" t="s">
        <v>72</v>
      </c>
      <c r="H257" s="49" t="s">
        <v>391</v>
      </c>
      <c r="I257" s="49" t="s">
        <v>392</v>
      </c>
      <c r="J257" s="49" t="s">
        <v>123</v>
      </c>
      <c r="K257" s="49">
        <v>1</v>
      </c>
      <c r="L257" s="49">
        <v>25</v>
      </c>
      <c r="M257" s="49" t="s">
        <v>1185</v>
      </c>
      <c r="N257" s="50">
        <v>44813</v>
      </c>
      <c r="O257" s="49" t="s">
        <v>76</v>
      </c>
      <c r="P257" s="49" t="s">
        <v>57</v>
      </c>
      <c r="Q257" s="49">
        <v>2</v>
      </c>
      <c r="R257" s="49" t="s">
        <v>104</v>
      </c>
      <c r="S257" s="49" t="s">
        <v>1186</v>
      </c>
      <c r="T257" s="50">
        <v>45066</v>
      </c>
    </row>
    <row r="258" spans="1:20" x14ac:dyDescent="0.25">
      <c r="A258" s="26" t="s">
        <v>1187</v>
      </c>
      <c r="B258" s="49" t="s">
        <v>201</v>
      </c>
      <c r="C258" s="49" t="s">
        <v>1188</v>
      </c>
      <c r="D258" s="49" t="s">
        <v>37</v>
      </c>
      <c r="E258" s="49" t="s">
        <v>50</v>
      </c>
      <c r="F258" s="50">
        <v>44192</v>
      </c>
      <c r="G258" s="49" t="s">
        <v>62</v>
      </c>
      <c r="H258" s="49" t="s">
        <v>129</v>
      </c>
      <c r="I258" s="49" t="s">
        <v>130</v>
      </c>
      <c r="J258" s="49" t="s">
        <v>131</v>
      </c>
      <c r="K258" s="49">
        <v>4</v>
      </c>
      <c r="L258" s="49">
        <v>129</v>
      </c>
      <c r="M258" s="49" t="s">
        <v>1189</v>
      </c>
      <c r="N258" s="50">
        <v>45137</v>
      </c>
      <c r="O258" s="49" t="s">
        <v>30</v>
      </c>
      <c r="P258" s="49" t="s">
        <v>44</v>
      </c>
      <c r="Q258" s="49">
        <v>3</v>
      </c>
      <c r="R258" s="49" t="s">
        <v>104</v>
      </c>
      <c r="S258" s="49" t="s">
        <v>1190</v>
      </c>
      <c r="T258" s="50">
        <v>45647</v>
      </c>
    </row>
    <row r="259" spans="1:20" x14ac:dyDescent="0.25">
      <c r="A259" s="26" t="s">
        <v>1191</v>
      </c>
      <c r="B259" s="49" t="s">
        <v>1128</v>
      </c>
      <c r="C259" s="49" t="s">
        <v>977</v>
      </c>
      <c r="D259" s="49" t="s">
        <v>23</v>
      </c>
      <c r="E259" s="49" t="s">
        <v>24</v>
      </c>
      <c r="F259" s="50">
        <v>45814</v>
      </c>
      <c r="G259" s="49" t="s">
        <v>94</v>
      </c>
      <c r="H259" s="49" t="s">
        <v>26</v>
      </c>
      <c r="I259" s="49" t="s">
        <v>27</v>
      </c>
      <c r="J259" s="49" t="s">
        <v>28</v>
      </c>
      <c r="K259" s="49">
        <v>5</v>
      </c>
      <c r="L259" s="49">
        <v>229</v>
      </c>
      <c r="M259" s="49" t="s">
        <v>1192</v>
      </c>
      <c r="N259" s="50">
        <v>45351</v>
      </c>
      <c r="O259" s="49" t="s">
        <v>103</v>
      </c>
      <c r="P259" s="49" t="s">
        <v>57</v>
      </c>
      <c r="Q259" s="49">
        <v>5</v>
      </c>
      <c r="R259" s="49" t="s">
        <v>67</v>
      </c>
      <c r="S259" s="49" t="s">
        <v>1193</v>
      </c>
      <c r="T259" s="50">
        <v>45789</v>
      </c>
    </row>
    <row r="260" spans="1:20" x14ac:dyDescent="0.25">
      <c r="A260" s="26" t="s">
        <v>1194</v>
      </c>
      <c r="B260" s="49" t="s">
        <v>113</v>
      </c>
      <c r="C260" s="49" t="s">
        <v>276</v>
      </c>
      <c r="D260" s="49" t="s">
        <v>23</v>
      </c>
      <c r="E260" s="49" t="s">
        <v>50</v>
      </c>
      <c r="F260" s="50">
        <v>45577</v>
      </c>
      <c r="G260" s="49" t="s">
        <v>72</v>
      </c>
      <c r="H260" s="49" t="s">
        <v>191</v>
      </c>
      <c r="I260" s="49" t="s">
        <v>192</v>
      </c>
      <c r="J260" s="49" t="s">
        <v>42</v>
      </c>
      <c r="K260" s="49">
        <v>4</v>
      </c>
      <c r="L260" s="49">
        <v>120</v>
      </c>
      <c r="M260" s="49" t="s">
        <v>1195</v>
      </c>
      <c r="N260" s="50">
        <v>45514</v>
      </c>
      <c r="O260" s="49" t="s">
        <v>110</v>
      </c>
      <c r="P260" s="49" t="s">
        <v>57</v>
      </c>
      <c r="Q260" s="49">
        <v>5</v>
      </c>
      <c r="R260" s="49" t="s">
        <v>104</v>
      </c>
      <c r="S260" s="49" t="s">
        <v>1196</v>
      </c>
      <c r="T260" s="50">
        <v>45819</v>
      </c>
    </row>
    <row r="261" spans="1:20" x14ac:dyDescent="0.25">
      <c r="A261" s="26" t="s">
        <v>1197</v>
      </c>
      <c r="B261" s="49" t="s">
        <v>206</v>
      </c>
      <c r="C261" s="49" t="s">
        <v>1198</v>
      </c>
      <c r="D261" s="49" t="s">
        <v>81</v>
      </c>
      <c r="E261" s="49" t="s">
        <v>50</v>
      </c>
      <c r="F261" s="50">
        <v>44896</v>
      </c>
      <c r="G261" s="49" t="s">
        <v>62</v>
      </c>
      <c r="H261" s="49" t="s">
        <v>218</v>
      </c>
      <c r="I261" s="49" t="s">
        <v>219</v>
      </c>
      <c r="J261" s="49" t="s">
        <v>28</v>
      </c>
      <c r="K261" s="49">
        <v>2</v>
      </c>
      <c r="L261" s="49">
        <v>899</v>
      </c>
      <c r="M261" s="49" t="s">
        <v>1199</v>
      </c>
      <c r="N261" s="50">
        <v>45418</v>
      </c>
      <c r="O261" s="49" t="s">
        <v>30</v>
      </c>
      <c r="P261" s="49" t="s">
        <v>44</v>
      </c>
      <c r="Q261" s="49">
        <v>3</v>
      </c>
      <c r="R261" s="49" t="s">
        <v>32</v>
      </c>
      <c r="S261" s="49" t="s">
        <v>1200</v>
      </c>
      <c r="T261" s="50">
        <v>45473</v>
      </c>
    </row>
    <row r="262" spans="1:20" x14ac:dyDescent="0.25">
      <c r="A262" s="26" t="s">
        <v>1201</v>
      </c>
      <c r="B262" s="49" t="s">
        <v>223</v>
      </c>
      <c r="C262" s="49" t="s">
        <v>1202</v>
      </c>
      <c r="D262" s="49" t="s">
        <v>81</v>
      </c>
      <c r="E262" s="49" t="s">
        <v>38</v>
      </c>
      <c r="F262" s="50">
        <v>45806</v>
      </c>
      <c r="G262" s="49" t="s">
        <v>72</v>
      </c>
      <c r="H262" s="49" t="s">
        <v>100</v>
      </c>
      <c r="I262" s="49" t="s">
        <v>101</v>
      </c>
      <c r="J262" s="49" t="s">
        <v>28</v>
      </c>
      <c r="K262" s="49">
        <v>1</v>
      </c>
      <c r="L262" s="49">
        <v>199</v>
      </c>
      <c r="M262" s="49" t="s">
        <v>1203</v>
      </c>
      <c r="N262" s="50">
        <v>45837</v>
      </c>
      <c r="O262" s="49" t="s">
        <v>76</v>
      </c>
      <c r="P262" s="49" t="s">
        <v>31</v>
      </c>
      <c r="Q262" s="49">
        <v>5</v>
      </c>
      <c r="R262" s="49" t="s">
        <v>67</v>
      </c>
      <c r="S262" s="49" t="s">
        <v>1204</v>
      </c>
      <c r="T262" s="50">
        <v>45401</v>
      </c>
    </row>
    <row r="263" spans="1:20" x14ac:dyDescent="0.25">
      <c r="A263" s="26" t="s">
        <v>1205</v>
      </c>
      <c r="B263" s="49" t="s">
        <v>248</v>
      </c>
      <c r="C263" s="49" t="s">
        <v>1206</v>
      </c>
      <c r="D263" s="49" t="s">
        <v>37</v>
      </c>
      <c r="E263" s="49" t="s">
        <v>38</v>
      </c>
      <c r="F263" s="50">
        <v>45412</v>
      </c>
      <c r="G263" s="49" t="s">
        <v>152</v>
      </c>
      <c r="H263" s="49" t="s">
        <v>218</v>
      </c>
      <c r="I263" s="49" t="s">
        <v>219</v>
      </c>
      <c r="J263" s="49" t="s">
        <v>28</v>
      </c>
      <c r="K263" s="49">
        <v>3</v>
      </c>
      <c r="L263" s="49">
        <v>899</v>
      </c>
      <c r="M263" s="49" t="s">
        <v>1207</v>
      </c>
      <c r="N263" s="50">
        <v>45546</v>
      </c>
      <c r="O263" s="49" t="s">
        <v>76</v>
      </c>
      <c r="P263" s="49" t="s">
        <v>44</v>
      </c>
      <c r="Q263" s="49">
        <v>1</v>
      </c>
      <c r="R263" s="49" t="s">
        <v>45</v>
      </c>
      <c r="S263" s="49" t="s">
        <v>1208</v>
      </c>
      <c r="T263" s="50">
        <v>44858</v>
      </c>
    </row>
    <row r="264" spans="1:20" x14ac:dyDescent="0.25">
      <c r="A264" s="26" t="s">
        <v>1209</v>
      </c>
      <c r="B264" s="49" t="s">
        <v>1210</v>
      </c>
      <c r="C264" s="49" t="s">
        <v>1211</v>
      </c>
      <c r="D264" s="49" t="s">
        <v>37</v>
      </c>
      <c r="E264" s="49" t="s">
        <v>24</v>
      </c>
      <c r="F264" s="50">
        <v>44675</v>
      </c>
      <c r="G264" s="49" t="s">
        <v>25</v>
      </c>
      <c r="H264" s="49" t="s">
        <v>26</v>
      </c>
      <c r="I264" s="49" t="s">
        <v>27</v>
      </c>
      <c r="J264" s="49" t="s">
        <v>28</v>
      </c>
      <c r="K264" s="49">
        <v>4</v>
      </c>
      <c r="L264" s="49">
        <v>229</v>
      </c>
      <c r="M264" s="49" t="s">
        <v>1212</v>
      </c>
      <c r="N264" s="50">
        <v>45764</v>
      </c>
      <c r="O264" s="49" t="s">
        <v>103</v>
      </c>
      <c r="P264" s="49" t="s">
        <v>44</v>
      </c>
      <c r="Q264" s="49">
        <v>5</v>
      </c>
      <c r="R264" s="49" t="s">
        <v>104</v>
      </c>
      <c r="S264" s="49" t="s">
        <v>1213</v>
      </c>
      <c r="T264" s="50">
        <v>45850</v>
      </c>
    </row>
    <row r="265" spans="1:20" x14ac:dyDescent="0.25">
      <c r="A265" s="26" t="s">
        <v>1214</v>
      </c>
      <c r="B265" s="49" t="s">
        <v>746</v>
      </c>
      <c r="C265" s="49" t="s">
        <v>1215</v>
      </c>
      <c r="D265" s="49" t="s">
        <v>81</v>
      </c>
      <c r="E265" s="49" t="s">
        <v>24</v>
      </c>
      <c r="F265" s="50">
        <v>45626</v>
      </c>
      <c r="G265" s="49" t="s">
        <v>51</v>
      </c>
      <c r="H265" s="49" t="s">
        <v>52</v>
      </c>
      <c r="I265" s="49" t="s">
        <v>53</v>
      </c>
      <c r="J265" s="49" t="s">
        <v>54</v>
      </c>
      <c r="K265" s="49">
        <v>3</v>
      </c>
      <c r="L265" s="49">
        <v>59</v>
      </c>
      <c r="M265" s="49" t="s">
        <v>1216</v>
      </c>
      <c r="N265" s="50">
        <v>45417</v>
      </c>
      <c r="O265" s="49" t="s">
        <v>110</v>
      </c>
      <c r="P265" s="49" t="s">
        <v>44</v>
      </c>
      <c r="Q265" s="49">
        <v>5</v>
      </c>
      <c r="R265" s="49" t="s">
        <v>104</v>
      </c>
      <c r="S265" s="49" t="s">
        <v>1217</v>
      </c>
      <c r="T265" s="50">
        <v>45663</v>
      </c>
    </row>
    <row r="266" spans="1:20" x14ac:dyDescent="0.25">
      <c r="A266" s="26" t="s">
        <v>1218</v>
      </c>
      <c r="B266" s="49" t="s">
        <v>653</v>
      </c>
      <c r="C266" s="49" t="s">
        <v>462</v>
      </c>
      <c r="D266" s="49" t="s">
        <v>81</v>
      </c>
      <c r="E266" s="49" t="s">
        <v>38</v>
      </c>
      <c r="F266" s="50">
        <v>45473</v>
      </c>
      <c r="G266" s="49" t="s">
        <v>72</v>
      </c>
      <c r="H266" s="49" t="s">
        <v>129</v>
      </c>
      <c r="I266" s="49" t="s">
        <v>130</v>
      </c>
      <c r="J266" s="49" t="s">
        <v>131</v>
      </c>
      <c r="K266" s="49">
        <v>5</v>
      </c>
      <c r="L266" s="49">
        <v>129</v>
      </c>
      <c r="M266" s="49" t="s">
        <v>1219</v>
      </c>
      <c r="N266" s="50">
        <v>45677</v>
      </c>
      <c r="O266" s="49" t="s">
        <v>103</v>
      </c>
      <c r="P266" s="49" t="s">
        <v>44</v>
      </c>
      <c r="Q266" s="49">
        <v>2</v>
      </c>
      <c r="R266" s="49" t="s">
        <v>104</v>
      </c>
      <c r="S266" s="49" t="s">
        <v>1220</v>
      </c>
      <c r="T266" s="50">
        <v>45651</v>
      </c>
    </row>
    <row r="267" spans="1:20" x14ac:dyDescent="0.25">
      <c r="A267" s="26" t="s">
        <v>1221</v>
      </c>
      <c r="B267" s="49" t="s">
        <v>1222</v>
      </c>
      <c r="C267" s="49" t="s">
        <v>1223</v>
      </c>
      <c r="D267" s="49" t="s">
        <v>23</v>
      </c>
      <c r="E267" s="49" t="s">
        <v>38</v>
      </c>
      <c r="F267" s="50">
        <v>45602</v>
      </c>
      <c r="G267" s="49" t="s">
        <v>152</v>
      </c>
      <c r="H267" s="49" t="s">
        <v>63</v>
      </c>
      <c r="I267" s="49" t="s">
        <v>64</v>
      </c>
      <c r="J267" s="49" t="s">
        <v>65</v>
      </c>
      <c r="K267" s="49">
        <v>1</v>
      </c>
      <c r="L267" s="49">
        <v>399</v>
      </c>
      <c r="M267" s="49" t="s">
        <v>1224</v>
      </c>
      <c r="N267" s="50">
        <v>45641</v>
      </c>
      <c r="O267" s="49" t="s">
        <v>103</v>
      </c>
      <c r="P267" s="49" t="s">
        <v>44</v>
      </c>
      <c r="Q267" s="49">
        <v>3</v>
      </c>
      <c r="R267" s="49" t="s">
        <v>104</v>
      </c>
      <c r="S267" s="49" t="s">
        <v>1225</v>
      </c>
      <c r="T267" s="50">
        <v>45603</v>
      </c>
    </row>
    <row r="268" spans="1:20" x14ac:dyDescent="0.25">
      <c r="A268" s="26" t="s">
        <v>1226</v>
      </c>
      <c r="B268" s="49" t="s">
        <v>166</v>
      </c>
      <c r="C268" s="49" t="s">
        <v>400</v>
      </c>
      <c r="D268" s="49" t="s">
        <v>23</v>
      </c>
      <c r="E268" s="49" t="s">
        <v>38</v>
      </c>
      <c r="F268" s="50">
        <v>45227</v>
      </c>
      <c r="G268" s="49" t="s">
        <v>186</v>
      </c>
      <c r="H268" s="49" t="s">
        <v>63</v>
      </c>
      <c r="I268" s="49" t="s">
        <v>64</v>
      </c>
      <c r="J268" s="49" t="s">
        <v>65</v>
      </c>
      <c r="K268" s="49">
        <v>1</v>
      </c>
      <c r="L268" s="49">
        <v>399</v>
      </c>
      <c r="M268" s="49" t="s">
        <v>1227</v>
      </c>
      <c r="N268" s="50">
        <v>44961</v>
      </c>
      <c r="O268" s="49" t="s">
        <v>110</v>
      </c>
      <c r="P268" s="49" t="s">
        <v>31</v>
      </c>
      <c r="Q268" s="49">
        <v>4</v>
      </c>
      <c r="R268" s="49" t="s">
        <v>45</v>
      </c>
      <c r="S268" s="49" t="s">
        <v>1228</v>
      </c>
      <c r="T268" s="50">
        <v>45059</v>
      </c>
    </row>
    <row r="269" spans="1:20" x14ac:dyDescent="0.25">
      <c r="A269" s="26" t="s">
        <v>1229</v>
      </c>
      <c r="B269" s="49" t="s">
        <v>1230</v>
      </c>
      <c r="C269" s="49" t="s">
        <v>71</v>
      </c>
      <c r="D269" s="49" t="s">
        <v>81</v>
      </c>
      <c r="E269" s="49" t="s">
        <v>50</v>
      </c>
      <c r="F269" s="50">
        <v>44759</v>
      </c>
      <c r="G269" s="49" t="s">
        <v>51</v>
      </c>
      <c r="H269" s="49" t="s">
        <v>63</v>
      </c>
      <c r="I269" s="49" t="s">
        <v>64</v>
      </c>
      <c r="J269" s="49" t="s">
        <v>65</v>
      </c>
      <c r="K269" s="49">
        <v>2</v>
      </c>
      <c r="L269" s="49">
        <v>399</v>
      </c>
      <c r="M269" s="49" t="s">
        <v>1231</v>
      </c>
      <c r="N269" s="50">
        <v>44998</v>
      </c>
      <c r="O269" s="49" t="s">
        <v>110</v>
      </c>
      <c r="P269" s="49" t="s">
        <v>44</v>
      </c>
      <c r="Q269" s="49">
        <v>1</v>
      </c>
      <c r="R269" s="49" t="s">
        <v>45</v>
      </c>
      <c r="S269" s="49" t="s">
        <v>1232</v>
      </c>
      <c r="T269" s="50">
        <v>45790</v>
      </c>
    </row>
    <row r="270" spans="1:20" x14ac:dyDescent="0.25">
      <c r="A270" s="26" t="s">
        <v>1233</v>
      </c>
      <c r="B270" s="49" t="s">
        <v>349</v>
      </c>
      <c r="C270" s="49" t="s">
        <v>620</v>
      </c>
      <c r="D270" s="49" t="s">
        <v>23</v>
      </c>
      <c r="E270" s="49" t="s">
        <v>50</v>
      </c>
      <c r="F270" s="50">
        <v>44888</v>
      </c>
      <c r="G270" s="49" t="s">
        <v>94</v>
      </c>
      <c r="H270" s="49" t="s">
        <v>87</v>
      </c>
      <c r="I270" s="49" t="s">
        <v>88</v>
      </c>
      <c r="J270" s="49" t="s">
        <v>65</v>
      </c>
      <c r="K270" s="49">
        <v>1</v>
      </c>
      <c r="L270" s="49">
        <v>99</v>
      </c>
      <c r="M270" s="49" t="s">
        <v>1234</v>
      </c>
      <c r="N270" s="50">
        <v>45681</v>
      </c>
      <c r="O270" s="49" t="s">
        <v>110</v>
      </c>
      <c r="P270" s="49" t="s">
        <v>31</v>
      </c>
      <c r="Q270" s="49">
        <v>5</v>
      </c>
      <c r="R270" s="49" t="s">
        <v>104</v>
      </c>
      <c r="S270" s="49" t="s">
        <v>1235</v>
      </c>
      <c r="T270" s="50">
        <v>45544</v>
      </c>
    </row>
    <row r="271" spans="1:20" x14ac:dyDescent="0.25">
      <c r="A271" s="26" t="s">
        <v>1236</v>
      </c>
      <c r="B271" s="49" t="s">
        <v>1237</v>
      </c>
      <c r="C271" s="49" t="s">
        <v>1238</v>
      </c>
      <c r="D271" s="49" t="s">
        <v>23</v>
      </c>
      <c r="E271" s="49" t="s">
        <v>50</v>
      </c>
      <c r="F271" s="50">
        <v>44283</v>
      </c>
      <c r="G271" s="49" t="s">
        <v>62</v>
      </c>
      <c r="H271" s="49" t="s">
        <v>26</v>
      </c>
      <c r="I271" s="49" t="s">
        <v>27</v>
      </c>
      <c r="J271" s="49" t="s">
        <v>28</v>
      </c>
      <c r="K271" s="49">
        <v>2</v>
      </c>
      <c r="L271" s="49">
        <v>229</v>
      </c>
      <c r="M271" s="49" t="s">
        <v>1239</v>
      </c>
      <c r="N271" s="50">
        <v>45316</v>
      </c>
      <c r="O271" s="49" t="s">
        <v>110</v>
      </c>
      <c r="P271" s="49" t="s">
        <v>44</v>
      </c>
      <c r="Q271" s="49">
        <v>1</v>
      </c>
      <c r="R271" s="49" t="s">
        <v>133</v>
      </c>
      <c r="S271" s="49" t="s">
        <v>1240</v>
      </c>
      <c r="T271" s="50">
        <v>45600</v>
      </c>
    </row>
    <row r="272" spans="1:20" x14ac:dyDescent="0.25">
      <c r="A272" s="26" t="s">
        <v>1241</v>
      </c>
      <c r="B272" s="49" t="s">
        <v>258</v>
      </c>
      <c r="C272" s="49" t="s">
        <v>1242</v>
      </c>
      <c r="D272" s="49" t="s">
        <v>37</v>
      </c>
      <c r="E272" s="49" t="s">
        <v>38</v>
      </c>
      <c r="F272" s="50">
        <v>45592</v>
      </c>
      <c r="G272" s="49" t="s">
        <v>72</v>
      </c>
      <c r="H272" s="49" t="s">
        <v>100</v>
      </c>
      <c r="I272" s="49" t="s">
        <v>101</v>
      </c>
      <c r="J272" s="49" t="s">
        <v>28</v>
      </c>
      <c r="K272" s="49">
        <v>4</v>
      </c>
      <c r="L272" s="49">
        <v>199</v>
      </c>
      <c r="M272" s="49" t="s">
        <v>1243</v>
      </c>
      <c r="N272" s="50">
        <v>45753</v>
      </c>
      <c r="O272" s="49" t="s">
        <v>30</v>
      </c>
      <c r="P272" s="49" t="s">
        <v>44</v>
      </c>
      <c r="Q272" s="49">
        <v>3</v>
      </c>
      <c r="R272" s="49" t="s">
        <v>133</v>
      </c>
      <c r="S272" s="49" t="s">
        <v>1244</v>
      </c>
      <c r="T272" s="50">
        <v>44830</v>
      </c>
    </row>
    <row r="273" spans="1:20" x14ac:dyDescent="0.25">
      <c r="A273" s="26" t="s">
        <v>1245</v>
      </c>
      <c r="B273" s="49" t="s">
        <v>1246</v>
      </c>
      <c r="C273" s="49" t="s">
        <v>1247</v>
      </c>
      <c r="D273" s="49" t="s">
        <v>23</v>
      </c>
      <c r="E273" s="49" t="s">
        <v>50</v>
      </c>
      <c r="F273" s="50">
        <v>45513</v>
      </c>
      <c r="G273" s="49" t="s">
        <v>72</v>
      </c>
      <c r="H273" s="49" t="s">
        <v>391</v>
      </c>
      <c r="I273" s="49" t="s">
        <v>392</v>
      </c>
      <c r="J273" s="49" t="s">
        <v>123</v>
      </c>
      <c r="K273" s="49">
        <v>2</v>
      </c>
      <c r="L273" s="49">
        <v>25</v>
      </c>
      <c r="M273" s="49" t="s">
        <v>1248</v>
      </c>
      <c r="N273" s="50">
        <v>45150</v>
      </c>
      <c r="O273" s="49" t="s">
        <v>76</v>
      </c>
      <c r="P273" s="49" t="s">
        <v>31</v>
      </c>
      <c r="Q273" s="49">
        <v>5</v>
      </c>
      <c r="R273" s="49" t="s">
        <v>67</v>
      </c>
      <c r="S273" s="49" t="s">
        <v>1249</v>
      </c>
      <c r="T273" s="50">
        <v>45379</v>
      </c>
    </row>
    <row r="274" spans="1:20" x14ac:dyDescent="0.25">
      <c r="A274" s="26" t="s">
        <v>1250</v>
      </c>
      <c r="B274" s="49" t="s">
        <v>1251</v>
      </c>
      <c r="C274" s="49" t="s">
        <v>316</v>
      </c>
      <c r="D274" s="49" t="s">
        <v>23</v>
      </c>
      <c r="E274" s="49" t="s">
        <v>24</v>
      </c>
      <c r="F274" s="50">
        <v>44945</v>
      </c>
      <c r="G274" s="49" t="s">
        <v>180</v>
      </c>
      <c r="H274" s="49" t="s">
        <v>138</v>
      </c>
      <c r="I274" s="49" t="s">
        <v>139</v>
      </c>
      <c r="J274" s="49" t="s">
        <v>28</v>
      </c>
      <c r="K274" s="49">
        <v>1</v>
      </c>
      <c r="L274" s="49">
        <v>999</v>
      </c>
      <c r="M274" s="49" t="s">
        <v>1252</v>
      </c>
      <c r="N274" s="50">
        <v>45639</v>
      </c>
      <c r="O274" s="49" t="s">
        <v>110</v>
      </c>
      <c r="P274" s="49" t="s">
        <v>44</v>
      </c>
      <c r="Q274" s="49">
        <v>3</v>
      </c>
      <c r="R274" s="49" t="s">
        <v>67</v>
      </c>
      <c r="S274" s="49" t="s">
        <v>1253</v>
      </c>
      <c r="T274" s="50">
        <v>44927</v>
      </c>
    </row>
    <row r="275" spans="1:20" x14ac:dyDescent="0.25">
      <c r="A275" s="26" t="s">
        <v>1254</v>
      </c>
      <c r="B275" s="49" t="s">
        <v>1255</v>
      </c>
      <c r="C275" s="49" t="s">
        <v>1256</v>
      </c>
      <c r="D275" s="49" t="s">
        <v>23</v>
      </c>
      <c r="E275" s="49" t="s">
        <v>24</v>
      </c>
      <c r="F275" s="50">
        <v>44526</v>
      </c>
      <c r="G275" s="49" t="s">
        <v>120</v>
      </c>
      <c r="H275" s="49" t="s">
        <v>100</v>
      </c>
      <c r="I275" s="49" t="s">
        <v>101</v>
      </c>
      <c r="J275" s="49" t="s">
        <v>28</v>
      </c>
      <c r="K275" s="49">
        <v>4</v>
      </c>
      <c r="L275" s="49">
        <v>199</v>
      </c>
      <c r="M275" s="49" t="s">
        <v>1257</v>
      </c>
      <c r="N275" s="50">
        <v>45871</v>
      </c>
      <c r="O275" s="49" t="s">
        <v>30</v>
      </c>
      <c r="P275" s="49" t="s">
        <v>44</v>
      </c>
      <c r="Q275" s="49">
        <v>4</v>
      </c>
      <c r="R275" s="49" t="s">
        <v>67</v>
      </c>
      <c r="S275" s="49" t="s">
        <v>1258</v>
      </c>
      <c r="T275" s="50">
        <v>45297</v>
      </c>
    </row>
    <row r="276" spans="1:20" x14ac:dyDescent="0.25">
      <c r="A276" s="26" t="s">
        <v>1259</v>
      </c>
      <c r="B276" s="49" t="s">
        <v>143</v>
      </c>
      <c r="C276" s="49" t="s">
        <v>1260</v>
      </c>
      <c r="D276" s="49" t="s">
        <v>81</v>
      </c>
      <c r="E276" s="49" t="s">
        <v>24</v>
      </c>
      <c r="F276" s="50">
        <v>45671</v>
      </c>
      <c r="G276" s="49" t="s">
        <v>51</v>
      </c>
      <c r="H276" s="49" t="s">
        <v>129</v>
      </c>
      <c r="I276" s="49" t="s">
        <v>130</v>
      </c>
      <c r="J276" s="49" t="s">
        <v>131</v>
      </c>
      <c r="K276" s="49">
        <v>2</v>
      </c>
      <c r="L276" s="49">
        <v>129</v>
      </c>
      <c r="M276" s="49" t="s">
        <v>1261</v>
      </c>
      <c r="N276" s="50">
        <v>45029</v>
      </c>
      <c r="O276" s="49" t="s">
        <v>56</v>
      </c>
      <c r="P276" s="49" t="s">
        <v>31</v>
      </c>
      <c r="Q276" s="49">
        <v>3</v>
      </c>
      <c r="R276" s="49" t="s">
        <v>104</v>
      </c>
      <c r="S276" s="49" t="s">
        <v>1262</v>
      </c>
      <c r="T276" s="50">
        <v>45352</v>
      </c>
    </row>
    <row r="277" spans="1:20" x14ac:dyDescent="0.25">
      <c r="A277" s="26" t="s">
        <v>1263</v>
      </c>
      <c r="B277" s="49" t="s">
        <v>248</v>
      </c>
      <c r="C277" s="49" t="s">
        <v>1264</v>
      </c>
      <c r="D277" s="49" t="s">
        <v>81</v>
      </c>
      <c r="E277" s="49" t="s">
        <v>24</v>
      </c>
      <c r="F277" s="50">
        <v>44480</v>
      </c>
      <c r="G277" s="49" t="s">
        <v>152</v>
      </c>
      <c r="H277" s="49" t="s">
        <v>138</v>
      </c>
      <c r="I277" s="49" t="s">
        <v>139</v>
      </c>
      <c r="J277" s="49" t="s">
        <v>28</v>
      </c>
      <c r="K277" s="49">
        <v>4</v>
      </c>
      <c r="L277" s="49">
        <v>999</v>
      </c>
      <c r="M277" s="49" t="s">
        <v>1265</v>
      </c>
      <c r="N277" s="50">
        <v>44882</v>
      </c>
      <c r="O277" s="49" t="s">
        <v>103</v>
      </c>
      <c r="P277" s="49" t="s">
        <v>44</v>
      </c>
      <c r="Q277" s="49">
        <v>1</v>
      </c>
      <c r="R277" s="49" t="s">
        <v>133</v>
      </c>
      <c r="S277" s="49" t="s">
        <v>1266</v>
      </c>
      <c r="T277" s="50">
        <v>44992</v>
      </c>
    </row>
    <row r="278" spans="1:20" x14ac:dyDescent="0.25">
      <c r="A278" s="26" t="s">
        <v>1267</v>
      </c>
      <c r="B278" s="49" t="s">
        <v>70</v>
      </c>
      <c r="C278" s="49" t="s">
        <v>1268</v>
      </c>
      <c r="D278" s="49" t="s">
        <v>37</v>
      </c>
      <c r="E278" s="49" t="s">
        <v>24</v>
      </c>
      <c r="F278" s="50">
        <v>44979</v>
      </c>
      <c r="G278" s="49" t="s">
        <v>180</v>
      </c>
      <c r="H278" s="49" t="s">
        <v>63</v>
      </c>
      <c r="I278" s="49" t="s">
        <v>64</v>
      </c>
      <c r="J278" s="49" t="s">
        <v>65</v>
      </c>
      <c r="K278" s="49">
        <v>3</v>
      </c>
      <c r="L278" s="49">
        <v>399</v>
      </c>
      <c r="M278" s="49" t="s">
        <v>1269</v>
      </c>
      <c r="N278" s="50">
        <v>45266</v>
      </c>
      <c r="O278" s="49" t="s">
        <v>110</v>
      </c>
      <c r="P278" s="49" t="s">
        <v>44</v>
      </c>
      <c r="Q278" s="49">
        <v>3</v>
      </c>
      <c r="R278" s="49" t="s">
        <v>45</v>
      </c>
      <c r="S278" s="49" t="s">
        <v>1270</v>
      </c>
      <c r="T278" s="50">
        <v>45042</v>
      </c>
    </row>
    <row r="279" spans="1:20" x14ac:dyDescent="0.25">
      <c r="A279" s="26" t="s">
        <v>1271</v>
      </c>
      <c r="B279" s="49" t="s">
        <v>1272</v>
      </c>
      <c r="C279" s="49" t="s">
        <v>408</v>
      </c>
      <c r="D279" s="49" t="s">
        <v>37</v>
      </c>
      <c r="E279" s="49" t="s">
        <v>24</v>
      </c>
      <c r="F279" s="50">
        <v>44077</v>
      </c>
      <c r="G279" s="49" t="s">
        <v>120</v>
      </c>
      <c r="H279" s="49" t="s">
        <v>129</v>
      </c>
      <c r="I279" s="49" t="s">
        <v>130</v>
      </c>
      <c r="J279" s="49" t="s">
        <v>131</v>
      </c>
      <c r="K279" s="49">
        <v>1</v>
      </c>
      <c r="L279" s="49">
        <v>129</v>
      </c>
      <c r="M279" s="49" t="s">
        <v>1273</v>
      </c>
      <c r="N279" s="50">
        <v>44808</v>
      </c>
      <c r="O279" s="49" t="s">
        <v>103</v>
      </c>
      <c r="P279" s="49" t="s">
        <v>44</v>
      </c>
      <c r="Q279" s="49">
        <v>2</v>
      </c>
      <c r="R279" s="49" t="s">
        <v>67</v>
      </c>
      <c r="S279" s="49" t="s">
        <v>1274</v>
      </c>
      <c r="T279" s="50">
        <v>45040</v>
      </c>
    </row>
    <row r="280" spans="1:20" x14ac:dyDescent="0.25">
      <c r="A280" s="26" t="s">
        <v>1275</v>
      </c>
      <c r="B280" s="49" t="s">
        <v>85</v>
      </c>
      <c r="C280" s="49" t="s">
        <v>681</v>
      </c>
      <c r="D280" s="49" t="s">
        <v>81</v>
      </c>
      <c r="E280" s="49" t="s">
        <v>50</v>
      </c>
      <c r="F280" s="50">
        <v>45489</v>
      </c>
      <c r="G280" s="49" t="s">
        <v>152</v>
      </c>
      <c r="H280" s="49" t="s">
        <v>40</v>
      </c>
      <c r="I280" s="49" t="s">
        <v>41</v>
      </c>
      <c r="J280" s="49" t="s">
        <v>42</v>
      </c>
      <c r="K280" s="49">
        <v>5</v>
      </c>
      <c r="L280" s="49">
        <v>59</v>
      </c>
      <c r="M280" s="49" t="s">
        <v>1276</v>
      </c>
      <c r="N280" s="50">
        <v>45122</v>
      </c>
      <c r="O280" s="49" t="s">
        <v>110</v>
      </c>
      <c r="P280" s="49" t="s">
        <v>44</v>
      </c>
      <c r="Q280" s="49">
        <v>1</v>
      </c>
      <c r="R280" s="49" t="s">
        <v>67</v>
      </c>
      <c r="S280" s="49" t="s">
        <v>1277</v>
      </c>
      <c r="T280" s="50">
        <v>45338</v>
      </c>
    </row>
    <row r="281" spans="1:20" x14ac:dyDescent="0.25">
      <c r="A281" s="26" t="s">
        <v>1278</v>
      </c>
      <c r="B281" s="49" t="s">
        <v>696</v>
      </c>
      <c r="C281" s="49" t="s">
        <v>1279</v>
      </c>
      <c r="D281" s="49" t="s">
        <v>81</v>
      </c>
      <c r="E281" s="49" t="s">
        <v>50</v>
      </c>
      <c r="F281" s="50">
        <v>44630</v>
      </c>
      <c r="G281" s="49" t="s">
        <v>180</v>
      </c>
      <c r="H281" s="49" t="s">
        <v>391</v>
      </c>
      <c r="I281" s="49" t="s">
        <v>392</v>
      </c>
      <c r="J281" s="49" t="s">
        <v>123</v>
      </c>
      <c r="K281" s="49">
        <v>3</v>
      </c>
      <c r="L281" s="49">
        <v>25</v>
      </c>
      <c r="M281" s="49" t="s">
        <v>1280</v>
      </c>
      <c r="N281" s="50">
        <v>45156</v>
      </c>
      <c r="O281" s="49" t="s">
        <v>30</v>
      </c>
      <c r="P281" s="49" t="s">
        <v>57</v>
      </c>
      <c r="Q281" s="49">
        <v>2</v>
      </c>
      <c r="R281" s="49" t="s">
        <v>45</v>
      </c>
      <c r="S281" s="49" t="s">
        <v>1281</v>
      </c>
      <c r="T281" s="50">
        <v>45025</v>
      </c>
    </row>
    <row r="282" spans="1:20" x14ac:dyDescent="0.25">
      <c r="A282" s="26" t="s">
        <v>1282</v>
      </c>
      <c r="B282" s="49" t="s">
        <v>535</v>
      </c>
      <c r="C282" s="49" t="s">
        <v>1283</v>
      </c>
      <c r="D282" s="49" t="s">
        <v>23</v>
      </c>
      <c r="E282" s="49" t="s">
        <v>24</v>
      </c>
      <c r="F282" s="50">
        <v>44128</v>
      </c>
      <c r="G282" s="49" t="s">
        <v>186</v>
      </c>
      <c r="H282" s="49" t="s">
        <v>145</v>
      </c>
      <c r="I282" s="49" t="s">
        <v>146</v>
      </c>
      <c r="J282" s="49" t="s">
        <v>54</v>
      </c>
      <c r="K282" s="49">
        <v>2</v>
      </c>
      <c r="L282" s="49">
        <v>199</v>
      </c>
      <c r="M282" s="49" t="s">
        <v>1284</v>
      </c>
      <c r="N282" s="50">
        <v>45315</v>
      </c>
      <c r="O282" s="49" t="s">
        <v>76</v>
      </c>
      <c r="P282" s="49" t="s">
        <v>31</v>
      </c>
      <c r="Q282" s="49">
        <v>2</v>
      </c>
      <c r="R282" s="49" t="s">
        <v>67</v>
      </c>
      <c r="S282" s="49" t="s">
        <v>1285</v>
      </c>
      <c r="T282" s="50">
        <v>45731</v>
      </c>
    </row>
    <row r="283" spans="1:20" x14ac:dyDescent="0.25">
      <c r="A283" s="26" t="s">
        <v>1286</v>
      </c>
      <c r="B283" s="49" t="s">
        <v>1287</v>
      </c>
      <c r="C283" s="49" t="s">
        <v>883</v>
      </c>
      <c r="D283" s="49" t="s">
        <v>23</v>
      </c>
      <c r="E283" s="49" t="s">
        <v>50</v>
      </c>
      <c r="F283" s="50">
        <v>45130</v>
      </c>
      <c r="G283" s="49" t="s">
        <v>94</v>
      </c>
      <c r="H283" s="49" t="s">
        <v>40</v>
      </c>
      <c r="I283" s="49" t="s">
        <v>41</v>
      </c>
      <c r="J283" s="49" t="s">
        <v>42</v>
      </c>
      <c r="K283" s="49">
        <v>3</v>
      </c>
      <c r="L283" s="49">
        <v>59</v>
      </c>
      <c r="M283" s="49" t="s">
        <v>1288</v>
      </c>
      <c r="N283" s="50">
        <v>44967</v>
      </c>
      <c r="O283" s="49" t="s">
        <v>76</v>
      </c>
      <c r="P283" s="49" t="s">
        <v>57</v>
      </c>
      <c r="Q283" s="49">
        <v>4</v>
      </c>
      <c r="R283" s="49" t="s">
        <v>133</v>
      </c>
      <c r="S283" s="49" t="s">
        <v>1289</v>
      </c>
      <c r="T283" s="50">
        <v>45595</v>
      </c>
    </row>
    <row r="284" spans="1:20" x14ac:dyDescent="0.25">
      <c r="A284" s="26" t="s">
        <v>1290</v>
      </c>
      <c r="B284" s="49" t="s">
        <v>1291</v>
      </c>
      <c r="C284" s="49" t="s">
        <v>817</v>
      </c>
      <c r="D284" s="49" t="s">
        <v>23</v>
      </c>
      <c r="E284" s="49" t="s">
        <v>38</v>
      </c>
      <c r="F284" s="50">
        <v>45067</v>
      </c>
      <c r="G284" s="49" t="s">
        <v>120</v>
      </c>
      <c r="H284" s="49" t="s">
        <v>63</v>
      </c>
      <c r="I284" s="49" t="s">
        <v>64</v>
      </c>
      <c r="J284" s="49" t="s">
        <v>65</v>
      </c>
      <c r="K284" s="49">
        <v>4</v>
      </c>
      <c r="L284" s="49">
        <v>399</v>
      </c>
      <c r="M284" s="49" t="s">
        <v>1292</v>
      </c>
      <c r="N284" s="50">
        <v>45885</v>
      </c>
      <c r="O284" s="49" t="s">
        <v>56</v>
      </c>
      <c r="P284" s="49" t="s">
        <v>57</v>
      </c>
      <c r="Q284" s="49">
        <v>2</v>
      </c>
      <c r="R284" s="49" t="s">
        <v>104</v>
      </c>
      <c r="S284" s="49" t="s">
        <v>1293</v>
      </c>
      <c r="T284" s="50">
        <v>44976</v>
      </c>
    </row>
    <row r="285" spans="1:20" x14ac:dyDescent="0.25">
      <c r="A285" s="26" t="s">
        <v>304</v>
      </c>
      <c r="B285" s="49" t="s">
        <v>305</v>
      </c>
      <c r="C285" s="49" t="s">
        <v>306</v>
      </c>
      <c r="D285" s="49" t="s">
        <v>81</v>
      </c>
      <c r="E285" s="49" t="s">
        <v>38</v>
      </c>
      <c r="F285" s="50">
        <v>44151</v>
      </c>
      <c r="G285" s="49" t="s">
        <v>39</v>
      </c>
      <c r="H285" s="49" t="s">
        <v>40</v>
      </c>
      <c r="I285" s="49" t="s">
        <v>41</v>
      </c>
      <c r="J285" s="49" t="s">
        <v>42</v>
      </c>
      <c r="K285" s="49">
        <v>2</v>
      </c>
      <c r="L285" s="49">
        <v>59</v>
      </c>
      <c r="M285" s="49" t="s">
        <v>1294</v>
      </c>
      <c r="N285" s="50">
        <v>45458</v>
      </c>
      <c r="O285" s="49" t="s">
        <v>30</v>
      </c>
      <c r="P285" s="49" t="s">
        <v>31</v>
      </c>
      <c r="Q285" s="49">
        <v>4</v>
      </c>
      <c r="R285" s="49" t="s">
        <v>45</v>
      </c>
      <c r="S285" s="49" t="s">
        <v>1295</v>
      </c>
      <c r="T285" s="50">
        <v>45779</v>
      </c>
    </row>
    <row r="286" spans="1:20" x14ac:dyDescent="0.25">
      <c r="A286" s="26" t="s">
        <v>1296</v>
      </c>
      <c r="B286" s="49" t="s">
        <v>1029</v>
      </c>
      <c r="C286" s="49" t="s">
        <v>1297</v>
      </c>
      <c r="D286" s="49" t="s">
        <v>23</v>
      </c>
      <c r="E286" s="49" t="s">
        <v>38</v>
      </c>
      <c r="F286" s="50">
        <v>45474</v>
      </c>
      <c r="G286" s="49" t="s">
        <v>25</v>
      </c>
      <c r="H286" s="49" t="s">
        <v>138</v>
      </c>
      <c r="I286" s="49" t="s">
        <v>139</v>
      </c>
      <c r="J286" s="49" t="s">
        <v>28</v>
      </c>
      <c r="K286" s="49">
        <v>4</v>
      </c>
      <c r="L286" s="49">
        <v>999</v>
      </c>
      <c r="M286" s="49" t="s">
        <v>1298</v>
      </c>
      <c r="N286" s="50">
        <v>45465</v>
      </c>
      <c r="O286" s="49" t="s">
        <v>56</v>
      </c>
      <c r="P286" s="49" t="s">
        <v>57</v>
      </c>
      <c r="Q286" s="49">
        <v>3</v>
      </c>
      <c r="R286" s="49" t="s">
        <v>45</v>
      </c>
      <c r="S286" s="49" t="s">
        <v>1299</v>
      </c>
      <c r="T286" s="50">
        <v>44862</v>
      </c>
    </row>
    <row r="287" spans="1:20" x14ac:dyDescent="0.25">
      <c r="A287" s="26" t="s">
        <v>1300</v>
      </c>
      <c r="B287" s="49" t="s">
        <v>1301</v>
      </c>
      <c r="C287" s="49" t="s">
        <v>276</v>
      </c>
      <c r="D287" s="49" t="s">
        <v>37</v>
      </c>
      <c r="E287" s="49" t="s">
        <v>38</v>
      </c>
      <c r="F287" s="50">
        <v>45368</v>
      </c>
      <c r="G287" s="49" t="s">
        <v>39</v>
      </c>
      <c r="H287" s="49" t="s">
        <v>218</v>
      </c>
      <c r="I287" s="49" t="s">
        <v>219</v>
      </c>
      <c r="J287" s="49" t="s">
        <v>28</v>
      </c>
      <c r="K287" s="49">
        <v>4</v>
      </c>
      <c r="L287" s="49">
        <v>899</v>
      </c>
      <c r="M287" s="49" t="s">
        <v>1302</v>
      </c>
      <c r="N287" s="50">
        <v>45250</v>
      </c>
      <c r="O287" s="49" t="s">
        <v>30</v>
      </c>
      <c r="P287" s="49" t="s">
        <v>57</v>
      </c>
      <c r="Q287" s="49">
        <v>2</v>
      </c>
      <c r="R287" s="49" t="s">
        <v>32</v>
      </c>
      <c r="S287" s="49" t="s">
        <v>1303</v>
      </c>
      <c r="T287" s="50">
        <v>44946</v>
      </c>
    </row>
    <row r="288" spans="1:20" x14ac:dyDescent="0.25">
      <c r="A288" s="26" t="s">
        <v>1304</v>
      </c>
      <c r="B288" s="49" t="s">
        <v>1305</v>
      </c>
      <c r="C288" s="49" t="s">
        <v>1306</v>
      </c>
      <c r="D288" s="49" t="s">
        <v>81</v>
      </c>
      <c r="E288" s="49" t="s">
        <v>50</v>
      </c>
      <c r="F288" s="50">
        <v>44921</v>
      </c>
      <c r="G288" s="49" t="s">
        <v>62</v>
      </c>
      <c r="H288" s="49" t="s">
        <v>26</v>
      </c>
      <c r="I288" s="49" t="s">
        <v>27</v>
      </c>
      <c r="J288" s="49" t="s">
        <v>28</v>
      </c>
      <c r="K288" s="49">
        <v>2</v>
      </c>
      <c r="L288" s="49">
        <v>229</v>
      </c>
      <c r="M288" s="49" t="s">
        <v>1307</v>
      </c>
      <c r="N288" s="50">
        <v>45249</v>
      </c>
      <c r="O288" s="49" t="s">
        <v>76</v>
      </c>
      <c r="P288" s="49" t="s">
        <v>57</v>
      </c>
      <c r="Q288" s="49">
        <v>3</v>
      </c>
      <c r="R288" s="49" t="s">
        <v>67</v>
      </c>
      <c r="S288" s="49" t="s">
        <v>1308</v>
      </c>
      <c r="T288" s="50">
        <v>45588</v>
      </c>
    </row>
    <row r="289" spans="1:20" x14ac:dyDescent="0.25">
      <c r="A289" s="26" t="s">
        <v>1309</v>
      </c>
      <c r="B289" s="49" t="s">
        <v>857</v>
      </c>
      <c r="C289" s="49" t="s">
        <v>1310</v>
      </c>
      <c r="D289" s="49" t="s">
        <v>37</v>
      </c>
      <c r="E289" s="49" t="s">
        <v>24</v>
      </c>
      <c r="F289" s="50">
        <v>44760</v>
      </c>
      <c r="G289" s="49" t="s">
        <v>25</v>
      </c>
      <c r="H289" s="49" t="s">
        <v>26</v>
      </c>
      <c r="I289" s="49" t="s">
        <v>27</v>
      </c>
      <c r="J289" s="49" t="s">
        <v>28</v>
      </c>
      <c r="K289" s="49">
        <v>4</v>
      </c>
      <c r="L289" s="49">
        <v>229</v>
      </c>
      <c r="M289" s="49" t="s">
        <v>1311</v>
      </c>
      <c r="N289" s="50">
        <v>45106</v>
      </c>
      <c r="O289" s="49" t="s">
        <v>110</v>
      </c>
      <c r="P289" s="49" t="s">
        <v>31</v>
      </c>
      <c r="Q289" s="49">
        <v>1</v>
      </c>
      <c r="R289" s="49" t="s">
        <v>67</v>
      </c>
      <c r="S289" s="49" t="s">
        <v>1312</v>
      </c>
      <c r="T289" s="50">
        <v>45753</v>
      </c>
    </row>
    <row r="290" spans="1:20" x14ac:dyDescent="0.25">
      <c r="A290" s="26" t="s">
        <v>1313</v>
      </c>
      <c r="B290" s="49" t="s">
        <v>615</v>
      </c>
      <c r="C290" s="49" t="s">
        <v>276</v>
      </c>
      <c r="D290" s="49" t="s">
        <v>37</v>
      </c>
      <c r="E290" s="49" t="s">
        <v>50</v>
      </c>
      <c r="F290" s="50">
        <v>44271</v>
      </c>
      <c r="G290" s="49" t="s">
        <v>25</v>
      </c>
      <c r="H290" s="49" t="s">
        <v>52</v>
      </c>
      <c r="I290" s="49" t="s">
        <v>53</v>
      </c>
      <c r="J290" s="49" t="s">
        <v>54</v>
      </c>
      <c r="K290" s="49">
        <v>1</v>
      </c>
      <c r="L290" s="49">
        <v>59</v>
      </c>
      <c r="M290" s="49" t="s">
        <v>1314</v>
      </c>
      <c r="N290" s="50">
        <v>45150</v>
      </c>
      <c r="O290" s="49" t="s">
        <v>103</v>
      </c>
      <c r="P290" s="49" t="s">
        <v>44</v>
      </c>
      <c r="Q290" s="49">
        <v>2</v>
      </c>
      <c r="R290" s="49" t="s">
        <v>45</v>
      </c>
      <c r="S290" s="49" t="s">
        <v>1315</v>
      </c>
      <c r="T290" s="50">
        <v>44991</v>
      </c>
    </row>
    <row r="291" spans="1:20" x14ac:dyDescent="0.25">
      <c r="A291" s="26" t="s">
        <v>1316</v>
      </c>
      <c r="B291" s="49" t="s">
        <v>243</v>
      </c>
      <c r="C291" s="49" t="s">
        <v>1317</v>
      </c>
      <c r="D291" s="49" t="s">
        <v>81</v>
      </c>
      <c r="E291" s="49" t="s">
        <v>38</v>
      </c>
      <c r="F291" s="50">
        <v>45689</v>
      </c>
      <c r="G291" s="49" t="s">
        <v>72</v>
      </c>
      <c r="H291" s="49" t="s">
        <v>391</v>
      </c>
      <c r="I291" s="49" t="s">
        <v>392</v>
      </c>
      <c r="J291" s="49" t="s">
        <v>123</v>
      </c>
      <c r="K291" s="49">
        <v>4</v>
      </c>
      <c r="L291" s="49">
        <v>25</v>
      </c>
      <c r="M291" s="49" t="s">
        <v>1318</v>
      </c>
      <c r="N291" s="50">
        <v>45856</v>
      </c>
      <c r="O291" s="49" t="s">
        <v>76</v>
      </c>
      <c r="P291" s="49" t="s">
        <v>31</v>
      </c>
      <c r="Q291" s="49">
        <v>3</v>
      </c>
      <c r="R291" s="49" t="s">
        <v>67</v>
      </c>
      <c r="S291" s="49" t="s">
        <v>1319</v>
      </c>
      <c r="T291" s="50">
        <v>45584</v>
      </c>
    </row>
    <row r="292" spans="1:20" x14ac:dyDescent="0.25">
      <c r="A292" s="26" t="s">
        <v>1320</v>
      </c>
      <c r="B292" s="49" t="s">
        <v>1272</v>
      </c>
      <c r="C292" s="49" t="s">
        <v>254</v>
      </c>
      <c r="D292" s="49" t="s">
        <v>81</v>
      </c>
      <c r="E292" s="49" t="s">
        <v>50</v>
      </c>
      <c r="F292" s="50">
        <v>45843</v>
      </c>
      <c r="G292" s="49" t="s">
        <v>120</v>
      </c>
      <c r="H292" s="49" t="s">
        <v>52</v>
      </c>
      <c r="I292" s="49" t="s">
        <v>53</v>
      </c>
      <c r="J292" s="49" t="s">
        <v>54</v>
      </c>
      <c r="K292" s="49">
        <v>3</v>
      </c>
      <c r="L292" s="49">
        <v>59</v>
      </c>
      <c r="M292" s="49" t="s">
        <v>1321</v>
      </c>
      <c r="N292" s="50">
        <v>45336</v>
      </c>
      <c r="O292" s="49" t="s">
        <v>110</v>
      </c>
      <c r="P292" s="49" t="s">
        <v>44</v>
      </c>
      <c r="Q292" s="49">
        <v>2</v>
      </c>
      <c r="R292" s="49" t="s">
        <v>133</v>
      </c>
      <c r="S292" s="49" t="s">
        <v>1322</v>
      </c>
      <c r="T292" s="50">
        <v>45296</v>
      </c>
    </row>
    <row r="293" spans="1:20" x14ac:dyDescent="0.25">
      <c r="A293" s="26" t="s">
        <v>1323</v>
      </c>
      <c r="B293" s="49" t="s">
        <v>249</v>
      </c>
      <c r="C293" s="49" t="s">
        <v>1324</v>
      </c>
      <c r="D293" s="49" t="s">
        <v>81</v>
      </c>
      <c r="E293" s="49" t="s">
        <v>50</v>
      </c>
      <c r="F293" s="50">
        <v>44611</v>
      </c>
      <c r="G293" s="49" t="s">
        <v>62</v>
      </c>
      <c r="H293" s="49" t="s">
        <v>191</v>
      </c>
      <c r="I293" s="49" t="s">
        <v>192</v>
      </c>
      <c r="J293" s="49" t="s">
        <v>42</v>
      </c>
      <c r="K293" s="49">
        <v>1</v>
      </c>
      <c r="L293" s="49">
        <v>120</v>
      </c>
      <c r="M293" s="49" t="s">
        <v>1325</v>
      </c>
      <c r="N293" s="50">
        <v>44882</v>
      </c>
      <c r="O293" s="49" t="s">
        <v>56</v>
      </c>
      <c r="P293" s="49" t="s">
        <v>31</v>
      </c>
      <c r="Q293" s="49">
        <v>5</v>
      </c>
      <c r="R293" s="49" t="s">
        <v>45</v>
      </c>
      <c r="S293" s="49" t="s">
        <v>1326</v>
      </c>
      <c r="T293" s="50">
        <v>45621</v>
      </c>
    </row>
    <row r="294" spans="1:20" x14ac:dyDescent="0.25">
      <c r="A294" s="26" t="s">
        <v>971</v>
      </c>
      <c r="B294" s="49" t="s">
        <v>972</v>
      </c>
      <c r="C294" s="49" t="s">
        <v>973</v>
      </c>
      <c r="D294" s="49" t="s">
        <v>81</v>
      </c>
      <c r="E294" s="49" t="s">
        <v>50</v>
      </c>
      <c r="F294" s="50">
        <v>44742</v>
      </c>
      <c r="G294" s="49" t="s">
        <v>62</v>
      </c>
      <c r="H294" s="49" t="s">
        <v>168</v>
      </c>
      <c r="I294" s="49" t="s">
        <v>169</v>
      </c>
      <c r="J294" s="49" t="s">
        <v>131</v>
      </c>
      <c r="K294" s="49">
        <v>4</v>
      </c>
      <c r="L294" s="49">
        <v>80</v>
      </c>
      <c r="M294" s="49" t="s">
        <v>1327</v>
      </c>
      <c r="N294" s="50">
        <v>45258</v>
      </c>
      <c r="O294" s="49" t="s">
        <v>76</v>
      </c>
      <c r="P294" s="49" t="s">
        <v>44</v>
      </c>
      <c r="Q294" s="49">
        <v>5</v>
      </c>
      <c r="R294" s="49" t="s">
        <v>133</v>
      </c>
      <c r="S294" s="49" t="s">
        <v>1328</v>
      </c>
      <c r="T294" s="50">
        <v>45032</v>
      </c>
    </row>
    <row r="295" spans="1:20" x14ac:dyDescent="0.25">
      <c r="A295" s="26" t="s">
        <v>1329</v>
      </c>
      <c r="B295" s="49" t="s">
        <v>1330</v>
      </c>
      <c r="C295" s="49" t="s">
        <v>1331</v>
      </c>
      <c r="D295" s="49" t="s">
        <v>37</v>
      </c>
      <c r="E295" s="49" t="s">
        <v>38</v>
      </c>
      <c r="F295" s="50">
        <v>44811</v>
      </c>
      <c r="G295" s="49" t="s">
        <v>180</v>
      </c>
      <c r="H295" s="49" t="s">
        <v>391</v>
      </c>
      <c r="I295" s="49" t="s">
        <v>392</v>
      </c>
      <c r="J295" s="49" t="s">
        <v>123</v>
      </c>
      <c r="K295" s="49">
        <v>1</v>
      </c>
      <c r="L295" s="49">
        <v>25</v>
      </c>
      <c r="M295" s="49" t="s">
        <v>1332</v>
      </c>
      <c r="N295" s="50">
        <v>45045</v>
      </c>
      <c r="O295" s="49" t="s">
        <v>110</v>
      </c>
      <c r="P295" s="49" t="s">
        <v>31</v>
      </c>
      <c r="Q295" s="49">
        <v>4</v>
      </c>
      <c r="R295" s="49" t="s">
        <v>133</v>
      </c>
      <c r="S295" s="49" t="s">
        <v>1333</v>
      </c>
      <c r="T295" s="50">
        <v>45818</v>
      </c>
    </row>
    <row r="296" spans="1:20" x14ac:dyDescent="0.25">
      <c r="A296" s="26" t="s">
        <v>1334</v>
      </c>
      <c r="B296" s="49" t="s">
        <v>1335</v>
      </c>
      <c r="C296" s="49" t="s">
        <v>1336</v>
      </c>
      <c r="D296" s="49" t="s">
        <v>23</v>
      </c>
      <c r="E296" s="49" t="s">
        <v>50</v>
      </c>
      <c r="F296" s="50">
        <v>44563</v>
      </c>
      <c r="G296" s="49" t="s">
        <v>186</v>
      </c>
      <c r="H296" s="49" t="s">
        <v>391</v>
      </c>
      <c r="I296" s="49" t="s">
        <v>392</v>
      </c>
      <c r="J296" s="49" t="s">
        <v>123</v>
      </c>
      <c r="K296" s="49">
        <v>5</v>
      </c>
      <c r="L296" s="49">
        <v>25</v>
      </c>
      <c r="M296" s="49" t="s">
        <v>1337</v>
      </c>
      <c r="N296" s="50">
        <v>44888</v>
      </c>
      <c r="O296" s="49" t="s">
        <v>30</v>
      </c>
      <c r="P296" s="49" t="s">
        <v>57</v>
      </c>
      <c r="Q296" s="49">
        <v>5</v>
      </c>
      <c r="R296" s="49" t="s">
        <v>133</v>
      </c>
      <c r="S296" s="49" t="s">
        <v>1338</v>
      </c>
      <c r="T296" s="50">
        <v>45778</v>
      </c>
    </row>
    <row r="297" spans="1:20" x14ac:dyDescent="0.25">
      <c r="A297" s="26" t="s">
        <v>1339</v>
      </c>
      <c r="B297" s="49" t="s">
        <v>1340</v>
      </c>
      <c r="C297" s="49" t="s">
        <v>625</v>
      </c>
      <c r="D297" s="49" t="s">
        <v>37</v>
      </c>
      <c r="E297" s="49" t="s">
        <v>50</v>
      </c>
      <c r="F297" s="50">
        <v>45409</v>
      </c>
      <c r="G297" s="49" t="s">
        <v>25</v>
      </c>
      <c r="H297" s="49" t="s">
        <v>145</v>
      </c>
      <c r="I297" s="49" t="s">
        <v>146</v>
      </c>
      <c r="J297" s="49" t="s">
        <v>54</v>
      </c>
      <c r="K297" s="49">
        <v>2</v>
      </c>
      <c r="L297" s="49">
        <v>199</v>
      </c>
      <c r="M297" s="49" t="s">
        <v>1341</v>
      </c>
      <c r="N297" s="50">
        <v>45564</v>
      </c>
      <c r="O297" s="49" t="s">
        <v>56</v>
      </c>
      <c r="P297" s="49" t="s">
        <v>44</v>
      </c>
      <c r="Q297" s="49">
        <v>5</v>
      </c>
      <c r="R297" s="49" t="s">
        <v>45</v>
      </c>
      <c r="S297" s="49" t="s">
        <v>1342</v>
      </c>
      <c r="T297" s="50">
        <v>44902</v>
      </c>
    </row>
    <row r="298" spans="1:20" x14ac:dyDescent="0.25">
      <c r="A298" s="26" t="s">
        <v>1343</v>
      </c>
      <c r="B298" s="49" t="s">
        <v>1344</v>
      </c>
      <c r="C298" s="49" t="s">
        <v>157</v>
      </c>
      <c r="D298" s="49" t="s">
        <v>81</v>
      </c>
      <c r="E298" s="49" t="s">
        <v>38</v>
      </c>
      <c r="F298" s="50">
        <v>44721</v>
      </c>
      <c r="G298" s="49" t="s">
        <v>152</v>
      </c>
      <c r="H298" s="49" t="s">
        <v>218</v>
      </c>
      <c r="I298" s="49" t="s">
        <v>219</v>
      </c>
      <c r="J298" s="49" t="s">
        <v>28</v>
      </c>
      <c r="K298" s="49">
        <v>3</v>
      </c>
      <c r="L298" s="49">
        <v>899</v>
      </c>
      <c r="M298" s="49" t="s">
        <v>1345</v>
      </c>
      <c r="N298" s="50">
        <v>45544</v>
      </c>
      <c r="O298" s="49" t="s">
        <v>56</v>
      </c>
      <c r="P298" s="49" t="s">
        <v>44</v>
      </c>
      <c r="Q298" s="49">
        <v>3</v>
      </c>
      <c r="R298" s="49" t="s">
        <v>67</v>
      </c>
      <c r="S298" s="49" t="s">
        <v>1346</v>
      </c>
      <c r="T298" s="50">
        <v>45555</v>
      </c>
    </row>
    <row r="299" spans="1:20" x14ac:dyDescent="0.25">
      <c r="A299" s="26" t="s">
        <v>1347</v>
      </c>
      <c r="B299" s="49" t="s">
        <v>1348</v>
      </c>
      <c r="C299" s="49" t="s">
        <v>1349</v>
      </c>
      <c r="D299" s="49" t="s">
        <v>37</v>
      </c>
      <c r="E299" s="49" t="s">
        <v>50</v>
      </c>
      <c r="F299" s="50">
        <v>45356</v>
      </c>
      <c r="G299" s="49" t="s">
        <v>72</v>
      </c>
      <c r="H299" s="49" t="s">
        <v>73</v>
      </c>
      <c r="I299" s="49" t="s">
        <v>74</v>
      </c>
      <c r="J299" s="49" t="s">
        <v>42</v>
      </c>
      <c r="K299" s="49">
        <v>2</v>
      </c>
      <c r="L299" s="49">
        <v>110</v>
      </c>
      <c r="M299" s="49" t="s">
        <v>1350</v>
      </c>
      <c r="N299" s="50">
        <v>45585</v>
      </c>
      <c r="O299" s="49" t="s">
        <v>76</v>
      </c>
      <c r="P299" s="49" t="s">
        <v>31</v>
      </c>
      <c r="Q299" s="49">
        <v>5</v>
      </c>
      <c r="R299" s="49" t="s">
        <v>133</v>
      </c>
      <c r="S299" s="49" t="s">
        <v>1351</v>
      </c>
      <c r="T299" s="50">
        <v>45096</v>
      </c>
    </row>
    <row r="300" spans="1:20" x14ac:dyDescent="0.25">
      <c r="A300" s="26" t="s">
        <v>1352</v>
      </c>
      <c r="B300" s="49" t="s">
        <v>1353</v>
      </c>
      <c r="C300" s="49" t="s">
        <v>1354</v>
      </c>
      <c r="D300" s="49" t="s">
        <v>23</v>
      </c>
      <c r="E300" s="49" t="s">
        <v>24</v>
      </c>
      <c r="F300" s="50">
        <v>44862</v>
      </c>
      <c r="G300" s="49" t="s">
        <v>62</v>
      </c>
      <c r="H300" s="49" t="s">
        <v>40</v>
      </c>
      <c r="I300" s="49" t="s">
        <v>41</v>
      </c>
      <c r="J300" s="49" t="s">
        <v>42</v>
      </c>
      <c r="K300" s="49">
        <v>3</v>
      </c>
      <c r="L300" s="49">
        <v>59</v>
      </c>
      <c r="M300" s="49" t="s">
        <v>1355</v>
      </c>
      <c r="N300" s="50">
        <v>45584</v>
      </c>
      <c r="O300" s="49" t="s">
        <v>56</v>
      </c>
      <c r="P300" s="49" t="s">
        <v>57</v>
      </c>
      <c r="Q300" s="49">
        <v>1</v>
      </c>
      <c r="R300" s="49" t="s">
        <v>32</v>
      </c>
      <c r="S300" s="49" t="s">
        <v>1356</v>
      </c>
      <c r="T300" s="50">
        <v>44992</v>
      </c>
    </row>
    <row r="301" spans="1:20" x14ac:dyDescent="0.25">
      <c r="A301" s="26" t="s">
        <v>1357</v>
      </c>
      <c r="B301" s="49" t="s">
        <v>769</v>
      </c>
      <c r="C301" s="49" t="s">
        <v>1358</v>
      </c>
      <c r="D301" s="49" t="s">
        <v>37</v>
      </c>
      <c r="E301" s="49" t="s">
        <v>38</v>
      </c>
      <c r="F301" s="50">
        <v>45879</v>
      </c>
      <c r="G301" s="49" t="s">
        <v>152</v>
      </c>
      <c r="H301" s="49" t="s">
        <v>121</v>
      </c>
      <c r="I301" s="49" t="s">
        <v>122</v>
      </c>
      <c r="J301" s="49" t="s">
        <v>123</v>
      </c>
      <c r="K301" s="49">
        <v>5</v>
      </c>
      <c r="L301" s="49">
        <v>149</v>
      </c>
      <c r="M301" s="49" t="s">
        <v>1359</v>
      </c>
      <c r="N301" s="50">
        <v>44844</v>
      </c>
      <c r="O301" s="49" t="s">
        <v>76</v>
      </c>
      <c r="P301" s="49" t="s">
        <v>31</v>
      </c>
      <c r="Q301" s="49">
        <v>2</v>
      </c>
      <c r="R301" s="49" t="s">
        <v>45</v>
      </c>
      <c r="S301" s="49" t="s">
        <v>1360</v>
      </c>
      <c r="T301" s="50">
        <v>45573</v>
      </c>
    </row>
    <row r="302" spans="1:20" x14ac:dyDescent="0.25">
      <c r="A302" s="26" t="s">
        <v>1361</v>
      </c>
      <c r="B302" s="49" t="s">
        <v>1071</v>
      </c>
      <c r="C302" s="49" t="s">
        <v>702</v>
      </c>
      <c r="D302" s="49" t="s">
        <v>37</v>
      </c>
      <c r="E302" s="49" t="s">
        <v>38</v>
      </c>
      <c r="F302" s="50">
        <v>45393</v>
      </c>
      <c r="G302" s="49" t="s">
        <v>39</v>
      </c>
      <c r="H302" s="49" t="s">
        <v>63</v>
      </c>
      <c r="I302" s="49" t="s">
        <v>64</v>
      </c>
      <c r="J302" s="49" t="s">
        <v>65</v>
      </c>
      <c r="K302" s="49">
        <v>4</v>
      </c>
      <c r="L302" s="49">
        <v>399</v>
      </c>
      <c r="M302" s="49" t="s">
        <v>1362</v>
      </c>
      <c r="N302" s="50">
        <v>45106</v>
      </c>
      <c r="O302" s="49" t="s">
        <v>30</v>
      </c>
      <c r="P302" s="49" t="s">
        <v>57</v>
      </c>
      <c r="Q302" s="49">
        <v>5</v>
      </c>
      <c r="R302" s="49" t="s">
        <v>133</v>
      </c>
      <c r="S302" s="49" t="s">
        <v>1363</v>
      </c>
      <c r="T302" s="50">
        <v>45642</v>
      </c>
    </row>
    <row r="303" spans="1:20" x14ac:dyDescent="0.25">
      <c r="A303" s="26" t="s">
        <v>737</v>
      </c>
      <c r="B303" s="49" t="s">
        <v>653</v>
      </c>
      <c r="C303" s="49" t="s">
        <v>738</v>
      </c>
      <c r="D303" s="49" t="s">
        <v>81</v>
      </c>
      <c r="E303" s="49" t="s">
        <v>38</v>
      </c>
      <c r="F303" s="50">
        <v>44555</v>
      </c>
      <c r="G303" s="49" t="s">
        <v>62</v>
      </c>
      <c r="H303" s="49" t="s">
        <v>168</v>
      </c>
      <c r="I303" s="49" t="s">
        <v>169</v>
      </c>
      <c r="J303" s="49" t="s">
        <v>131</v>
      </c>
      <c r="K303" s="49">
        <v>3</v>
      </c>
      <c r="L303" s="49">
        <v>80</v>
      </c>
      <c r="M303" s="49" t="s">
        <v>1364</v>
      </c>
      <c r="N303" s="50">
        <v>45159</v>
      </c>
      <c r="O303" s="49" t="s">
        <v>103</v>
      </c>
      <c r="P303" s="49" t="s">
        <v>57</v>
      </c>
      <c r="Q303" s="49">
        <v>2</v>
      </c>
      <c r="R303" s="49" t="s">
        <v>133</v>
      </c>
      <c r="S303" s="49" t="s">
        <v>1365</v>
      </c>
      <c r="T303" s="50">
        <v>44954</v>
      </c>
    </row>
    <row r="304" spans="1:20" x14ac:dyDescent="0.25">
      <c r="A304" s="26" t="s">
        <v>1366</v>
      </c>
      <c r="B304" s="49" t="s">
        <v>201</v>
      </c>
      <c r="C304" s="49" t="s">
        <v>1367</v>
      </c>
      <c r="D304" s="49" t="s">
        <v>23</v>
      </c>
      <c r="E304" s="49" t="s">
        <v>50</v>
      </c>
      <c r="F304" s="50">
        <v>45100</v>
      </c>
      <c r="G304" s="49" t="s">
        <v>180</v>
      </c>
      <c r="H304" s="49" t="s">
        <v>52</v>
      </c>
      <c r="I304" s="49" t="s">
        <v>53</v>
      </c>
      <c r="J304" s="49" t="s">
        <v>54</v>
      </c>
      <c r="K304" s="49">
        <v>2</v>
      </c>
      <c r="L304" s="49">
        <v>59</v>
      </c>
      <c r="M304" s="49" t="s">
        <v>1368</v>
      </c>
      <c r="N304" s="50">
        <v>45116</v>
      </c>
      <c r="O304" s="49" t="s">
        <v>103</v>
      </c>
      <c r="P304" s="49" t="s">
        <v>44</v>
      </c>
      <c r="Q304" s="49">
        <v>2</v>
      </c>
      <c r="R304" s="49" t="s">
        <v>133</v>
      </c>
      <c r="S304" s="49" t="s">
        <v>1369</v>
      </c>
      <c r="T304" s="50">
        <v>45647</v>
      </c>
    </row>
    <row r="305" spans="1:20" x14ac:dyDescent="0.25">
      <c r="A305" s="26" t="s">
        <v>1370</v>
      </c>
      <c r="B305" s="49" t="s">
        <v>1103</v>
      </c>
      <c r="C305" s="49" t="s">
        <v>316</v>
      </c>
      <c r="D305" s="49" t="s">
        <v>81</v>
      </c>
      <c r="E305" s="49" t="s">
        <v>50</v>
      </c>
      <c r="F305" s="50">
        <v>44360</v>
      </c>
      <c r="G305" s="49" t="s">
        <v>120</v>
      </c>
      <c r="H305" s="49" t="s">
        <v>73</v>
      </c>
      <c r="I305" s="49" t="s">
        <v>74</v>
      </c>
      <c r="J305" s="49" t="s">
        <v>42</v>
      </c>
      <c r="K305" s="49">
        <v>1</v>
      </c>
      <c r="L305" s="49">
        <v>110</v>
      </c>
      <c r="M305" s="49" t="s">
        <v>1371</v>
      </c>
      <c r="N305" s="50">
        <v>45266</v>
      </c>
      <c r="O305" s="49" t="s">
        <v>76</v>
      </c>
      <c r="P305" s="49" t="s">
        <v>31</v>
      </c>
      <c r="Q305" s="49">
        <v>5</v>
      </c>
      <c r="R305" s="49" t="s">
        <v>104</v>
      </c>
      <c r="S305" s="49" t="s">
        <v>1372</v>
      </c>
      <c r="T305" s="50">
        <v>44930</v>
      </c>
    </row>
    <row r="306" spans="1:20" x14ac:dyDescent="0.25">
      <c r="A306" s="26" t="s">
        <v>1373</v>
      </c>
      <c r="B306" s="49" t="s">
        <v>1374</v>
      </c>
      <c r="C306" s="49" t="s">
        <v>1375</v>
      </c>
      <c r="D306" s="49" t="s">
        <v>23</v>
      </c>
      <c r="E306" s="49" t="s">
        <v>24</v>
      </c>
      <c r="F306" s="50">
        <v>45351</v>
      </c>
      <c r="G306" s="49" t="s">
        <v>94</v>
      </c>
      <c r="H306" s="49" t="s">
        <v>87</v>
      </c>
      <c r="I306" s="49" t="s">
        <v>88</v>
      </c>
      <c r="J306" s="49" t="s">
        <v>65</v>
      </c>
      <c r="K306" s="49">
        <v>1</v>
      </c>
      <c r="L306" s="49">
        <v>99</v>
      </c>
      <c r="M306" s="49" t="s">
        <v>1376</v>
      </c>
      <c r="N306" s="50">
        <v>44847</v>
      </c>
      <c r="O306" s="49" t="s">
        <v>110</v>
      </c>
      <c r="P306" s="49" t="s">
        <v>31</v>
      </c>
      <c r="Q306" s="49">
        <v>3</v>
      </c>
      <c r="R306" s="49" t="s">
        <v>133</v>
      </c>
      <c r="S306" s="49" t="s">
        <v>1377</v>
      </c>
      <c r="T306" s="50">
        <v>45072</v>
      </c>
    </row>
    <row r="307" spans="1:20" x14ac:dyDescent="0.25">
      <c r="A307" s="26" t="s">
        <v>1378</v>
      </c>
      <c r="B307" s="49" t="s">
        <v>353</v>
      </c>
      <c r="C307" s="49" t="s">
        <v>1379</v>
      </c>
      <c r="D307" s="49" t="s">
        <v>23</v>
      </c>
      <c r="E307" s="49" t="s">
        <v>50</v>
      </c>
      <c r="F307" s="50">
        <v>45742</v>
      </c>
      <c r="G307" s="49" t="s">
        <v>94</v>
      </c>
      <c r="H307" s="49" t="s">
        <v>391</v>
      </c>
      <c r="I307" s="49" t="s">
        <v>392</v>
      </c>
      <c r="J307" s="49" t="s">
        <v>123</v>
      </c>
      <c r="K307" s="49">
        <v>4</v>
      </c>
      <c r="L307" s="49">
        <v>25</v>
      </c>
      <c r="M307" s="49" t="s">
        <v>1380</v>
      </c>
      <c r="N307" s="50">
        <v>44852</v>
      </c>
      <c r="O307" s="49" t="s">
        <v>30</v>
      </c>
      <c r="P307" s="49" t="s">
        <v>44</v>
      </c>
      <c r="Q307" s="49">
        <v>2</v>
      </c>
      <c r="R307" s="49" t="s">
        <v>104</v>
      </c>
      <c r="S307" s="49" t="s">
        <v>1381</v>
      </c>
      <c r="T307" s="50">
        <v>44924</v>
      </c>
    </row>
    <row r="308" spans="1:20" x14ac:dyDescent="0.25">
      <c r="A308" s="26" t="s">
        <v>1382</v>
      </c>
      <c r="B308" s="49" t="s">
        <v>1383</v>
      </c>
      <c r="C308" s="49" t="s">
        <v>1384</v>
      </c>
      <c r="D308" s="49" t="s">
        <v>37</v>
      </c>
      <c r="E308" s="49" t="s">
        <v>24</v>
      </c>
      <c r="F308" s="50">
        <v>45287</v>
      </c>
      <c r="G308" s="49" t="s">
        <v>152</v>
      </c>
      <c r="H308" s="49" t="s">
        <v>168</v>
      </c>
      <c r="I308" s="49" t="s">
        <v>169</v>
      </c>
      <c r="J308" s="49" t="s">
        <v>131</v>
      </c>
      <c r="K308" s="49">
        <v>4</v>
      </c>
      <c r="L308" s="49">
        <v>80</v>
      </c>
      <c r="M308" s="49" t="s">
        <v>1385</v>
      </c>
      <c r="N308" s="50">
        <v>45006</v>
      </c>
      <c r="O308" s="49" t="s">
        <v>76</v>
      </c>
      <c r="P308" s="49" t="s">
        <v>31</v>
      </c>
      <c r="Q308" s="49">
        <v>2</v>
      </c>
      <c r="R308" s="49" t="s">
        <v>45</v>
      </c>
      <c r="S308" s="49" t="s">
        <v>1386</v>
      </c>
      <c r="T308" s="50">
        <v>44950</v>
      </c>
    </row>
    <row r="309" spans="1:20" x14ac:dyDescent="0.25">
      <c r="A309" s="26" t="s">
        <v>1387</v>
      </c>
      <c r="B309" s="49" t="s">
        <v>1353</v>
      </c>
      <c r="C309" s="49" t="s">
        <v>1017</v>
      </c>
      <c r="D309" s="49" t="s">
        <v>23</v>
      </c>
      <c r="E309" s="49" t="s">
        <v>38</v>
      </c>
      <c r="F309" s="50">
        <v>45756</v>
      </c>
      <c r="G309" s="49" t="s">
        <v>39</v>
      </c>
      <c r="H309" s="49" t="s">
        <v>87</v>
      </c>
      <c r="I309" s="49" t="s">
        <v>88</v>
      </c>
      <c r="J309" s="49" t="s">
        <v>65</v>
      </c>
      <c r="K309" s="49">
        <v>2</v>
      </c>
      <c r="L309" s="49">
        <v>99</v>
      </c>
      <c r="M309" s="49" t="s">
        <v>1388</v>
      </c>
      <c r="N309" s="50">
        <v>45706</v>
      </c>
      <c r="O309" s="49" t="s">
        <v>76</v>
      </c>
      <c r="P309" s="49" t="s">
        <v>44</v>
      </c>
      <c r="Q309" s="49">
        <v>1</v>
      </c>
      <c r="R309" s="49" t="s">
        <v>32</v>
      </c>
      <c r="S309" s="49" t="s">
        <v>1389</v>
      </c>
      <c r="T309" s="50">
        <v>45159</v>
      </c>
    </row>
    <row r="310" spans="1:20" x14ac:dyDescent="0.25">
      <c r="A310" s="26" t="s">
        <v>1390</v>
      </c>
      <c r="B310" s="49" t="s">
        <v>746</v>
      </c>
      <c r="C310" s="49" t="s">
        <v>71</v>
      </c>
      <c r="D310" s="49" t="s">
        <v>23</v>
      </c>
      <c r="E310" s="49" t="s">
        <v>24</v>
      </c>
      <c r="F310" s="50">
        <v>44230</v>
      </c>
      <c r="G310" s="49" t="s">
        <v>72</v>
      </c>
      <c r="H310" s="49" t="s">
        <v>73</v>
      </c>
      <c r="I310" s="49" t="s">
        <v>74</v>
      </c>
      <c r="J310" s="49" t="s">
        <v>42</v>
      </c>
      <c r="K310" s="49">
        <v>4</v>
      </c>
      <c r="L310" s="49">
        <v>110</v>
      </c>
      <c r="M310" s="49" t="s">
        <v>1391</v>
      </c>
      <c r="N310" s="50">
        <v>44858</v>
      </c>
      <c r="O310" s="49" t="s">
        <v>30</v>
      </c>
      <c r="P310" s="49" t="s">
        <v>44</v>
      </c>
      <c r="Q310" s="49">
        <v>1</v>
      </c>
      <c r="R310" s="49" t="s">
        <v>45</v>
      </c>
      <c r="S310" s="49" t="s">
        <v>1392</v>
      </c>
      <c r="T310" s="50">
        <v>45364</v>
      </c>
    </row>
    <row r="311" spans="1:20" x14ac:dyDescent="0.25">
      <c r="A311" s="26" t="s">
        <v>1393</v>
      </c>
      <c r="B311" s="49" t="s">
        <v>561</v>
      </c>
      <c r="C311" s="49" t="s">
        <v>1238</v>
      </c>
      <c r="D311" s="49" t="s">
        <v>81</v>
      </c>
      <c r="E311" s="49" t="s">
        <v>50</v>
      </c>
      <c r="F311" s="50">
        <v>44530</v>
      </c>
      <c r="G311" s="49" t="s">
        <v>152</v>
      </c>
      <c r="H311" s="49" t="s">
        <v>121</v>
      </c>
      <c r="I311" s="49" t="s">
        <v>122</v>
      </c>
      <c r="J311" s="49" t="s">
        <v>123</v>
      </c>
      <c r="K311" s="49">
        <v>2</v>
      </c>
      <c r="L311" s="49">
        <v>149</v>
      </c>
      <c r="M311" s="49" t="s">
        <v>1394</v>
      </c>
      <c r="N311" s="50">
        <v>45073</v>
      </c>
      <c r="O311" s="49" t="s">
        <v>110</v>
      </c>
      <c r="P311" s="49" t="s">
        <v>57</v>
      </c>
      <c r="Q311" s="49">
        <v>3</v>
      </c>
      <c r="R311" s="49" t="s">
        <v>32</v>
      </c>
      <c r="S311" s="49" t="s">
        <v>1395</v>
      </c>
      <c r="T311" s="50">
        <v>45710</v>
      </c>
    </row>
    <row r="312" spans="1:20" x14ac:dyDescent="0.25">
      <c r="A312" s="26" t="s">
        <v>1396</v>
      </c>
      <c r="B312" s="49" t="s">
        <v>248</v>
      </c>
      <c r="C312" s="49" t="s">
        <v>1397</v>
      </c>
      <c r="D312" s="49" t="s">
        <v>81</v>
      </c>
      <c r="E312" s="49" t="s">
        <v>24</v>
      </c>
      <c r="F312" s="50">
        <v>44079</v>
      </c>
      <c r="G312" s="49" t="s">
        <v>51</v>
      </c>
      <c r="H312" s="49" t="s">
        <v>87</v>
      </c>
      <c r="I312" s="49" t="s">
        <v>88</v>
      </c>
      <c r="J312" s="49" t="s">
        <v>65</v>
      </c>
      <c r="K312" s="49">
        <v>1</v>
      </c>
      <c r="L312" s="49">
        <v>99</v>
      </c>
      <c r="M312" s="49" t="s">
        <v>1398</v>
      </c>
      <c r="N312" s="50">
        <v>45126</v>
      </c>
      <c r="O312" s="49" t="s">
        <v>30</v>
      </c>
      <c r="P312" s="49" t="s">
        <v>57</v>
      </c>
      <c r="Q312" s="49">
        <v>1</v>
      </c>
      <c r="R312" s="49" t="s">
        <v>45</v>
      </c>
      <c r="S312" s="49" t="s">
        <v>1399</v>
      </c>
      <c r="T312" s="50">
        <v>45198</v>
      </c>
    </row>
    <row r="313" spans="1:20" x14ac:dyDescent="0.25">
      <c r="A313" s="26" t="s">
        <v>1400</v>
      </c>
      <c r="B313" s="49" t="s">
        <v>70</v>
      </c>
      <c r="C313" s="49" t="s">
        <v>1401</v>
      </c>
      <c r="D313" s="49" t="s">
        <v>81</v>
      </c>
      <c r="E313" s="49" t="s">
        <v>24</v>
      </c>
      <c r="F313" s="50">
        <v>45601</v>
      </c>
      <c r="G313" s="49" t="s">
        <v>25</v>
      </c>
      <c r="H313" s="49" t="s">
        <v>40</v>
      </c>
      <c r="I313" s="49" t="s">
        <v>41</v>
      </c>
      <c r="J313" s="49" t="s">
        <v>42</v>
      </c>
      <c r="K313" s="49">
        <v>4</v>
      </c>
      <c r="L313" s="49">
        <v>59</v>
      </c>
      <c r="M313" s="49" t="s">
        <v>1402</v>
      </c>
      <c r="N313" s="50">
        <v>45162</v>
      </c>
      <c r="O313" s="49" t="s">
        <v>103</v>
      </c>
      <c r="P313" s="49" t="s">
        <v>44</v>
      </c>
      <c r="Q313" s="49">
        <v>5</v>
      </c>
      <c r="R313" s="49" t="s">
        <v>32</v>
      </c>
      <c r="S313" s="49" t="s">
        <v>1403</v>
      </c>
      <c r="T313" s="50">
        <v>44904</v>
      </c>
    </row>
    <row r="314" spans="1:20" x14ac:dyDescent="0.25">
      <c r="A314" s="26" t="s">
        <v>1404</v>
      </c>
      <c r="B314" s="49" t="s">
        <v>1405</v>
      </c>
      <c r="C314" s="49" t="s">
        <v>1406</v>
      </c>
      <c r="D314" s="49" t="s">
        <v>37</v>
      </c>
      <c r="E314" s="49" t="s">
        <v>50</v>
      </c>
      <c r="F314" s="50">
        <v>44547</v>
      </c>
      <c r="G314" s="49" t="s">
        <v>120</v>
      </c>
      <c r="H314" s="49" t="s">
        <v>73</v>
      </c>
      <c r="I314" s="49" t="s">
        <v>74</v>
      </c>
      <c r="J314" s="49" t="s">
        <v>42</v>
      </c>
      <c r="K314" s="49">
        <v>5</v>
      </c>
      <c r="L314" s="49">
        <v>110</v>
      </c>
      <c r="M314" s="49" t="s">
        <v>1407</v>
      </c>
      <c r="N314" s="50">
        <v>45252</v>
      </c>
      <c r="O314" s="49" t="s">
        <v>56</v>
      </c>
      <c r="P314" s="49" t="s">
        <v>31</v>
      </c>
      <c r="Q314" s="49">
        <v>1</v>
      </c>
      <c r="R314" s="49" t="s">
        <v>104</v>
      </c>
      <c r="S314" s="49" t="s">
        <v>1408</v>
      </c>
      <c r="T314" s="50">
        <v>45622</v>
      </c>
    </row>
    <row r="315" spans="1:20" x14ac:dyDescent="0.25">
      <c r="A315" s="26" t="s">
        <v>1409</v>
      </c>
      <c r="B315" s="49" t="s">
        <v>1410</v>
      </c>
      <c r="C315" s="49" t="s">
        <v>1411</v>
      </c>
      <c r="D315" s="49" t="s">
        <v>37</v>
      </c>
      <c r="E315" s="49" t="s">
        <v>50</v>
      </c>
      <c r="F315" s="50">
        <v>44945</v>
      </c>
      <c r="G315" s="49" t="s">
        <v>39</v>
      </c>
      <c r="H315" s="49" t="s">
        <v>191</v>
      </c>
      <c r="I315" s="49" t="s">
        <v>192</v>
      </c>
      <c r="J315" s="49" t="s">
        <v>42</v>
      </c>
      <c r="K315" s="49">
        <v>3</v>
      </c>
      <c r="L315" s="49">
        <v>120</v>
      </c>
      <c r="M315" s="49" t="s">
        <v>1412</v>
      </c>
      <c r="N315" s="50">
        <v>45813</v>
      </c>
      <c r="O315" s="49" t="s">
        <v>30</v>
      </c>
      <c r="P315" s="49" t="s">
        <v>57</v>
      </c>
      <c r="Q315" s="49">
        <v>4</v>
      </c>
      <c r="R315" s="49" t="s">
        <v>104</v>
      </c>
      <c r="S315" s="49" t="s">
        <v>1413</v>
      </c>
      <c r="T315" s="50">
        <v>45132</v>
      </c>
    </row>
    <row r="316" spans="1:20" x14ac:dyDescent="0.25">
      <c r="A316" s="26" t="s">
        <v>1414</v>
      </c>
      <c r="B316" s="49" t="s">
        <v>1415</v>
      </c>
      <c r="C316" s="49" t="s">
        <v>1416</v>
      </c>
      <c r="D316" s="49" t="s">
        <v>37</v>
      </c>
      <c r="E316" s="49" t="s">
        <v>24</v>
      </c>
      <c r="F316" s="50">
        <v>44184</v>
      </c>
      <c r="G316" s="49" t="s">
        <v>152</v>
      </c>
      <c r="H316" s="49" t="s">
        <v>40</v>
      </c>
      <c r="I316" s="49" t="s">
        <v>41</v>
      </c>
      <c r="J316" s="49" t="s">
        <v>42</v>
      </c>
      <c r="K316" s="49">
        <v>4</v>
      </c>
      <c r="L316" s="49">
        <v>59</v>
      </c>
      <c r="M316" s="49" t="s">
        <v>1417</v>
      </c>
      <c r="N316" s="50">
        <v>45363</v>
      </c>
      <c r="O316" s="49" t="s">
        <v>76</v>
      </c>
      <c r="P316" s="49" t="s">
        <v>57</v>
      </c>
      <c r="Q316" s="49">
        <v>5</v>
      </c>
      <c r="R316" s="49" t="s">
        <v>133</v>
      </c>
      <c r="S316" s="49" t="s">
        <v>1418</v>
      </c>
      <c r="T316" s="50">
        <v>44882</v>
      </c>
    </row>
    <row r="317" spans="1:20" x14ac:dyDescent="0.25">
      <c r="A317" s="26" t="s">
        <v>1419</v>
      </c>
      <c r="B317" s="49" t="s">
        <v>1272</v>
      </c>
      <c r="C317" s="49" t="s">
        <v>1420</v>
      </c>
      <c r="D317" s="49" t="s">
        <v>37</v>
      </c>
      <c r="E317" s="49" t="s">
        <v>38</v>
      </c>
      <c r="F317" s="50">
        <v>45022</v>
      </c>
      <c r="G317" s="49" t="s">
        <v>186</v>
      </c>
      <c r="H317" s="49" t="s">
        <v>100</v>
      </c>
      <c r="I317" s="49" t="s">
        <v>101</v>
      </c>
      <c r="J317" s="49" t="s">
        <v>28</v>
      </c>
      <c r="K317" s="49">
        <v>2</v>
      </c>
      <c r="L317" s="49">
        <v>199</v>
      </c>
      <c r="M317" s="49" t="s">
        <v>1421</v>
      </c>
      <c r="N317" s="50">
        <v>45083</v>
      </c>
      <c r="O317" s="49" t="s">
        <v>56</v>
      </c>
      <c r="P317" s="49" t="s">
        <v>57</v>
      </c>
      <c r="Q317" s="49">
        <v>2</v>
      </c>
      <c r="R317" s="49" t="s">
        <v>104</v>
      </c>
      <c r="S317" s="49" t="s">
        <v>1422</v>
      </c>
      <c r="T317" s="50">
        <v>45194</v>
      </c>
    </row>
    <row r="318" spans="1:20" x14ac:dyDescent="0.25">
      <c r="A318" s="26" t="s">
        <v>1423</v>
      </c>
      <c r="B318" s="49" t="s">
        <v>85</v>
      </c>
      <c r="C318" s="49" t="s">
        <v>1424</v>
      </c>
      <c r="D318" s="49" t="s">
        <v>81</v>
      </c>
      <c r="E318" s="49" t="s">
        <v>38</v>
      </c>
      <c r="F318" s="50">
        <v>44985</v>
      </c>
      <c r="G318" s="49" t="s">
        <v>39</v>
      </c>
      <c r="H318" s="49" t="s">
        <v>391</v>
      </c>
      <c r="I318" s="49" t="s">
        <v>392</v>
      </c>
      <c r="J318" s="49" t="s">
        <v>123</v>
      </c>
      <c r="K318" s="49">
        <v>2</v>
      </c>
      <c r="L318" s="49">
        <v>25</v>
      </c>
      <c r="M318" s="49" t="s">
        <v>1425</v>
      </c>
      <c r="N318" s="50">
        <v>45263</v>
      </c>
      <c r="O318" s="49" t="s">
        <v>103</v>
      </c>
      <c r="P318" s="49" t="s">
        <v>57</v>
      </c>
      <c r="Q318" s="49">
        <v>3</v>
      </c>
      <c r="R318" s="49" t="s">
        <v>45</v>
      </c>
      <c r="S318" s="49" t="s">
        <v>1426</v>
      </c>
      <c r="T318" s="50">
        <v>45052</v>
      </c>
    </row>
    <row r="319" spans="1:20" x14ac:dyDescent="0.25">
      <c r="A319" s="26" t="s">
        <v>1427</v>
      </c>
      <c r="B319" s="49" t="s">
        <v>228</v>
      </c>
      <c r="C319" s="49" t="s">
        <v>1428</v>
      </c>
      <c r="D319" s="49" t="s">
        <v>37</v>
      </c>
      <c r="E319" s="49" t="s">
        <v>50</v>
      </c>
      <c r="F319" s="50">
        <v>44174</v>
      </c>
      <c r="G319" s="49" t="s">
        <v>186</v>
      </c>
      <c r="H319" s="49" t="s">
        <v>138</v>
      </c>
      <c r="I319" s="49" t="s">
        <v>139</v>
      </c>
      <c r="J319" s="49" t="s">
        <v>28</v>
      </c>
      <c r="K319" s="49">
        <v>4</v>
      </c>
      <c r="L319" s="49">
        <v>999</v>
      </c>
      <c r="M319" s="49" t="s">
        <v>1429</v>
      </c>
      <c r="N319" s="50">
        <v>44881</v>
      </c>
      <c r="O319" s="49" t="s">
        <v>76</v>
      </c>
      <c r="P319" s="49" t="s">
        <v>31</v>
      </c>
      <c r="Q319" s="49">
        <v>4</v>
      </c>
      <c r="R319" s="49" t="s">
        <v>104</v>
      </c>
      <c r="S319" s="49" t="s">
        <v>1430</v>
      </c>
      <c r="T319" s="50">
        <v>45218</v>
      </c>
    </row>
    <row r="320" spans="1:20" x14ac:dyDescent="0.25">
      <c r="A320" s="26" t="s">
        <v>1431</v>
      </c>
      <c r="B320" s="49" t="s">
        <v>653</v>
      </c>
      <c r="C320" s="49" t="s">
        <v>1401</v>
      </c>
      <c r="D320" s="49" t="s">
        <v>37</v>
      </c>
      <c r="E320" s="49" t="s">
        <v>38</v>
      </c>
      <c r="F320" s="50">
        <v>45525</v>
      </c>
      <c r="G320" s="49" t="s">
        <v>62</v>
      </c>
      <c r="H320" s="49" t="s">
        <v>138</v>
      </c>
      <c r="I320" s="49" t="s">
        <v>139</v>
      </c>
      <c r="J320" s="49" t="s">
        <v>28</v>
      </c>
      <c r="K320" s="49">
        <v>1</v>
      </c>
      <c r="L320" s="49">
        <v>999</v>
      </c>
      <c r="M320" s="49" t="s">
        <v>1432</v>
      </c>
      <c r="N320" s="50">
        <v>45378</v>
      </c>
      <c r="O320" s="49" t="s">
        <v>110</v>
      </c>
      <c r="P320" s="49" t="s">
        <v>31</v>
      </c>
      <c r="Q320" s="49">
        <v>5</v>
      </c>
      <c r="R320" s="49" t="s">
        <v>104</v>
      </c>
      <c r="S320" s="49" t="s">
        <v>1433</v>
      </c>
      <c r="T320" s="50">
        <v>45213</v>
      </c>
    </row>
    <row r="321" spans="1:20" x14ac:dyDescent="0.25">
      <c r="A321" s="26" t="s">
        <v>1434</v>
      </c>
      <c r="B321" s="49" t="s">
        <v>457</v>
      </c>
      <c r="C321" s="49" t="s">
        <v>1435</v>
      </c>
      <c r="D321" s="49" t="s">
        <v>23</v>
      </c>
      <c r="E321" s="49" t="s">
        <v>38</v>
      </c>
      <c r="F321" s="50">
        <v>45550</v>
      </c>
      <c r="G321" s="49" t="s">
        <v>180</v>
      </c>
      <c r="H321" s="49" t="s">
        <v>168</v>
      </c>
      <c r="I321" s="49" t="s">
        <v>169</v>
      </c>
      <c r="J321" s="49" t="s">
        <v>131</v>
      </c>
      <c r="K321" s="49">
        <v>4</v>
      </c>
      <c r="L321" s="49">
        <v>80</v>
      </c>
      <c r="M321" s="49" t="s">
        <v>1436</v>
      </c>
      <c r="N321" s="50">
        <v>45307</v>
      </c>
      <c r="O321" s="49" t="s">
        <v>30</v>
      </c>
      <c r="P321" s="49" t="s">
        <v>31</v>
      </c>
      <c r="Q321" s="49">
        <v>2</v>
      </c>
      <c r="R321" s="49" t="s">
        <v>32</v>
      </c>
      <c r="S321" s="49" t="s">
        <v>1437</v>
      </c>
      <c r="T321" s="50">
        <v>45535</v>
      </c>
    </row>
    <row r="322" spans="1:20" x14ac:dyDescent="0.25">
      <c r="A322" s="26" t="s">
        <v>1438</v>
      </c>
      <c r="B322" s="49" t="s">
        <v>1384</v>
      </c>
      <c r="C322" s="49" t="s">
        <v>157</v>
      </c>
      <c r="D322" s="49" t="s">
        <v>37</v>
      </c>
      <c r="E322" s="49" t="s">
        <v>24</v>
      </c>
      <c r="F322" s="50">
        <v>44119</v>
      </c>
      <c r="G322" s="49" t="s">
        <v>62</v>
      </c>
      <c r="H322" s="49" t="s">
        <v>129</v>
      </c>
      <c r="I322" s="49" t="s">
        <v>130</v>
      </c>
      <c r="J322" s="49" t="s">
        <v>131</v>
      </c>
      <c r="K322" s="49">
        <v>3</v>
      </c>
      <c r="L322" s="49">
        <v>129</v>
      </c>
      <c r="M322" s="49" t="s">
        <v>1439</v>
      </c>
      <c r="N322" s="50">
        <v>44999</v>
      </c>
      <c r="O322" s="49" t="s">
        <v>56</v>
      </c>
      <c r="P322" s="49" t="s">
        <v>57</v>
      </c>
      <c r="Q322" s="49">
        <v>5</v>
      </c>
      <c r="R322" s="49" t="s">
        <v>67</v>
      </c>
      <c r="S322" s="49" t="s">
        <v>1440</v>
      </c>
      <c r="T322" s="50">
        <v>45852</v>
      </c>
    </row>
    <row r="323" spans="1:20" x14ac:dyDescent="0.25">
      <c r="A323" s="26" t="s">
        <v>1441</v>
      </c>
      <c r="B323" s="49" t="s">
        <v>917</v>
      </c>
      <c r="C323" s="49" t="s">
        <v>702</v>
      </c>
      <c r="D323" s="49" t="s">
        <v>23</v>
      </c>
      <c r="E323" s="49" t="s">
        <v>38</v>
      </c>
      <c r="F323" s="50">
        <v>44925</v>
      </c>
      <c r="G323" s="49" t="s">
        <v>186</v>
      </c>
      <c r="H323" s="49" t="s">
        <v>121</v>
      </c>
      <c r="I323" s="49" t="s">
        <v>122</v>
      </c>
      <c r="J323" s="49" t="s">
        <v>123</v>
      </c>
      <c r="K323" s="49">
        <v>4</v>
      </c>
      <c r="L323" s="49">
        <v>149</v>
      </c>
      <c r="M323" s="49" t="s">
        <v>1442</v>
      </c>
      <c r="N323" s="50">
        <v>45285</v>
      </c>
      <c r="O323" s="49" t="s">
        <v>30</v>
      </c>
      <c r="P323" s="49" t="s">
        <v>44</v>
      </c>
      <c r="Q323" s="49">
        <v>3</v>
      </c>
      <c r="R323" s="49" t="s">
        <v>32</v>
      </c>
      <c r="S323" s="49" t="s">
        <v>1443</v>
      </c>
      <c r="T323" s="50">
        <v>45172</v>
      </c>
    </row>
    <row r="324" spans="1:20" x14ac:dyDescent="0.25">
      <c r="A324" s="26" t="s">
        <v>1444</v>
      </c>
      <c r="B324" s="49" t="s">
        <v>718</v>
      </c>
      <c r="C324" s="49" t="s">
        <v>1445</v>
      </c>
      <c r="D324" s="49" t="s">
        <v>23</v>
      </c>
      <c r="E324" s="49" t="s">
        <v>24</v>
      </c>
      <c r="F324" s="50">
        <v>44175</v>
      </c>
      <c r="G324" s="49" t="s">
        <v>51</v>
      </c>
      <c r="H324" s="49" t="s">
        <v>87</v>
      </c>
      <c r="I324" s="49" t="s">
        <v>88</v>
      </c>
      <c r="J324" s="49" t="s">
        <v>65</v>
      </c>
      <c r="K324" s="49">
        <v>2</v>
      </c>
      <c r="L324" s="49">
        <v>99</v>
      </c>
      <c r="M324" s="49" t="s">
        <v>1446</v>
      </c>
      <c r="N324" s="50">
        <v>44813</v>
      </c>
      <c r="O324" s="49" t="s">
        <v>103</v>
      </c>
      <c r="P324" s="49" t="s">
        <v>57</v>
      </c>
      <c r="Q324" s="49">
        <v>1</v>
      </c>
      <c r="R324" s="49" t="s">
        <v>133</v>
      </c>
      <c r="S324" s="49" t="s">
        <v>1447</v>
      </c>
      <c r="T324" s="50">
        <v>45289</v>
      </c>
    </row>
    <row r="325" spans="1:20" x14ac:dyDescent="0.25">
      <c r="A325" s="26" t="s">
        <v>1448</v>
      </c>
      <c r="B325" s="49" t="s">
        <v>917</v>
      </c>
      <c r="C325" s="49" t="s">
        <v>453</v>
      </c>
      <c r="D325" s="49" t="s">
        <v>23</v>
      </c>
      <c r="E325" s="49" t="s">
        <v>38</v>
      </c>
      <c r="F325" s="50">
        <v>45550</v>
      </c>
      <c r="G325" s="49" t="s">
        <v>39</v>
      </c>
      <c r="H325" s="49" t="s">
        <v>52</v>
      </c>
      <c r="I325" s="49" t="s">
        <v>53</v>
      </c>
      <c r="J325" s="49" t="s">
        <v>54</v>
      </c>
      <c r="K325" s="49">
        <v>2</v>
      </c>
      <c r="L325" s="49">
        <v>59</v>
      </c>
      <c r="M325" s="49" t="s">
        <v>1449</v>
      </c>
      <c r="N325" s="50">
        <v>45424</v>
      </c>
      <c r="O325" s="49" t="s">
        <v>56</v>
      </c>
      <c r="P325" s="49" t="s">
        <v>31</v>
      </c>
      <c r="Q325" s="49">
        <v>3</v>
      </c>
      <c r="R325" s="49" t="s">
        <v>32</v>
      </c>
      <c r="S325" s="49" t="s">
        <v>1450</v>
      </c>
      <c r="T325" s="50">
        <v>44841</v>
      </c>
    </row>
    <row r="326" spans="1:20" x14ac:dyDescent="0.25">
      <c r="A326" s="26" t="s">
        <v>1451</v>
      </c>
      <c r="B326" s="49" t="s">
        <v>1452</v>
      </c>
      <c r="C326" s="49" t="s">
        <v>71</v>
      </c>
      <c r="D326" s="49" t="s">
        <v>23</v>
      </c>
      <c r="E326" s="49" t="s">
        <v>38</v>
      </c>
      <c r="F326" s="50">
        <v>44300</v>
      </c>
      <c r="G326" s="49" t="s">
        <v>186</v>
      </c>
      <c r="H326" s="49" t="s">
        <v>52</v>
      </c>
      <c r="I326" s="49" t="s">
        <v>53</v>
      </c>
      <c r="J326" s="49" t="s">
        <v>54</v>
      </c>
      <c r="K326" s="49">
        <v>1</v>
      </c>
      <c r="L326" s="49">
        <v>59</v>
      </c>
      <c r="M326" s="49" t="s">
        <v>1453</v>
      </c>
      <c r="N326" s="50">
        <v>45534</v>
      </c>
      <c r="O326" s="49" t="s">
        <v>30</v>
      </c>
      <c r="P326" s="49" t="s">
        <v>57</v>
      </c>
      <c r="Q326" s="49">
        <v>4</v>
      </c>
      <c r="R326" s="49" t="s">
        <v>45</v>
      </c>
      <c r="S326" s="49" t="s">
        <v>1454</v>
      </c>
      <c r="T326" s="50">
        <v>44887</v>
      </c>
    </row>
    <row r="327" spans="1:20" x14ac:dyDescent="0.25">
      <c r="A327" s="26" t="s">
        <v>1455</v>
      </c>
      <c r="B327" s="49" t="s">
        <v>1456</v>
      </c>
      <c r="C327" s="49" t="s">
        <v>1457</v>
      </c>
      <c r="D327" s="49" t="s">
        <v>37</v>
      </c>
      <c r="E327" s="49" t="s">
        <v>38</v>
      </c>
      <c r="F327" s="50">
        <v>45254</v>
      </c>
      <c r="G327" s="49" t="s">
        <v>94</v>
      </c>
      <c r="H327" s="49" t="s">
        <v>121</v>
      </c>
      <c r="I327" s="49" t="s">
        <v>122</v>
      </c>
      <c r="J327" s="49" t="s">
        <v>123</v>
      </c>
      <c r="K327" s="49">
        <v>2</v>
      </c>
      <c r="L327" s="49">
        <v>149</v>
      </c>
      <c r="M327" s="49" t="s">
        <v>1458</v>
      </c>
      <c r="N327" s="50">
        <v>45739</v>
      </c>
      <c r="O327" s="49" t="s">
        <v>103</v>
      </c>
      <c r="P327" s="49" t="s">
        <v>31</v>
      </c>
      <c r="Q327" s="49">
        <v>5</v>
      </c>
      <c r="R327" s="49" t="s">
        <v>67</v>
      </c>
      <c r="S327" s="49" t="s">
        <v>1459</v>
      </c>
      <c r="T327" s="50">
        <v>44926</v>
      </c>
    </row>
    <row r="328" spans="1:20" x14ac:dyDescent="0.25">
      <c r="A328" s="26" t="s">
        <v>1460</v>
      </c>
      <c r="B328" s="49" t="s">
        <v>913</v>
      </c>
      <c r="C328" s="49" t="s">
        <v>895</v>
      </c>
      <c r="D328" s="49" t="s">
        <v>23</v>
      </c>
      <c r="E328" s="49" t="s">
        <v>24</v>
      </c>
      <c r="F328" s="50">
        <v>45112</v>
      </c>
      <c r="G328" s="49" t="s">
        <v>72</v>
      </c>
      <c r="H328" s="49" t="s">
        <v>168</v>
      </c>
      <c r="I328" s="49" t="s">
        <v>169</v>
      </c>
      <c r="J328" s="49" t="s">
        <v>131</v>
      </c>
      <c r="K328" s="49">
        <v>3</v>
      </c>
      <c r="L328" s="49">
        <v>80</v>
      </c>
      <c r="M328" s="49" t="s">
        <v>1461</v>
      </c>
      <c r="N328" s="50">
        <v>44831</v>
      </c>
      <c r="O328" s="49" t="s">
        <v>103</v>
      </c>
      <c r="P328" s="49" t="s">
        <v>57</v>
      </c>
      <c r="Q328" s="49">
        <v>2</v>
      </c>
      <c r="R328" s="49" t="s">
        <v>45</v>
      </c>
      <c r="S328" s="49" t="s">
        <v>1462</v>
      </c>
      <c r="T328" s="50">
        <v>45641</v>
      </c>
    </row>
    <row r="329" spans="1:20" x14ac:dyDescent="0.25">
      <c r="A329" s="26" t="s">
        <v>1463</v>
      </c>
      <c r="B329" s="49" t="s">
        <v>249</v>
      </c>
      <c r="C329" s="49" t="s">
        <v>1464</v>
      </c>
      <c r="D329" s="49" t="s">
        <v>23</v>
      </c>
      <c r="E329" s="49" t="s">
        <v>50</v>
      </c>
      <c r="F329" s="50">
        <v>45517</v>
      </c>
      <c r="G329" s="49" t="s">
        <v>186</v>
      </c>
      <c r="H329" s="49" t="s">
        <v>218</v>
      </c>
      <c r="I329" s="49" t="s">
        <v>219</v>
      </c>
      <c r="J329" s="49" t="s">
        <v>28</v>
      </c>
      <c r="K329" s="49">
        <v>3</v>
      </c>
      <c r="L329" s="49">
        <v>899</v>
      </c>
      <c r="M329" s="49" t="s">
        <v>1465</v>
      </c>
      <c r="N329" s="50">
        <v>45597</v>
      </c>
      <c r="O329" s="49" t="s">
        <v>30</v>
      </c>
      <c r="P329" s="49" t="s">
        <v>31</v>
      </c>
      <c r="Q329" s="49">
        <v>1</v>
      </c>
      <c r="R329" s="49" t="s">
        <v>67</v>
      </c>
      <c r="S329" s="49" t="s">
        <v>1466</v>
      </c>
      <c r="T329" s="50">
        <v>45787</v>
      </c>
    </row>
    <row r="330" spans="1:20" x14ac:dyDescent="0.25">
      <c r="A330" s="26" t="s">
        <v>1467</v>
      </c>
      <c r="B330" s="49" t="s">
        <v>127</v>
      </c>
      <c r="C330" s="49" t="s">
        <v>932</v>
      </c>
      <c r="D330" s="49" t="s">
        <v>81</v>
      </c>
      <c r="E330" s="49" t="s">
        <v>50</v>
      </c>
      <c r="F330" s="50">
        <v>45430</v>
      </c>
      <c r="G330" s="49" t="s">
        <v>25</v>
      </c>
      <c r="H330" s="49" t="s">
        <v>52</v>
      </c>
      <c r="I330" s="49" t="s">
        <v>53</v>
      </c>
      <c r="J330" s="49" t="s">
        <v>54</v>
      </c>
      <c r="K330" s="49">
        <v>5</v>
      </c>
      <c r="L330" s="49">
        <v>59</v>
      </c>
      <c r="M330" s="49" t="s">
        <v>1468</v>
      </c>
      <c r="N330" s="50">
        <v>45784</v>
      </c>
      <c r="O330" s="49" t="s">
        <v>110</v>
      </c>
      <c r="P330" s="49" t="s">
        <v>31</v>
      </c>
      <c r="Q330" s="49">
        <v>3</v>
      </c>
      <c r="R330" s="49" t="s">
        <v>133</v>
      </c>
      <c r="S330" s="49" t="s">
        <v>1469</v>
      </c>
      <c r="T330" s="50">
        <v>44921</v>
      </c>
    </row>
    <row r="331" spans="1:20" x14ac:dyDescent="0.25">
      <c r="A331" s="26" t="s">
        <v>1470</v>
      </c>
      <c r="B331" s="49" t="s">
        <v>1471</v>
      </c>
      <c r="C331" s="49" t="s">
        <v>1137</v>
      </c>
      <c r="D331" s="49" t="s">
        <v>81</v>
      </c>
      <c r="E331" s="49" t="s">
        <v>24</v>
      </c>
      <c r="F331" s="50">
        <v>44941</v>
      </c>
      <c r="G331" s="49" t="s">
        <v>51</v>
      </c>
      <c r="H331" s="49" t="s">
        <v>168</v>
      </c>
      <c r="I331" s="49" t="s">
        <v>169</v>
      </c>
      <c r="J331" s="49" t="s">
        <v>131</v>
      </c>
      <c r="K331" s="49">
        <v>1</v>
      </c>
      <c r="L331" s="49">
        <v>80</v>
      </c>
      <c r="M331" s="49" t="s">
        <v>1472</v>
      </c>
      <c r="N331" s="50">
        <v>44951</v>
      </c>
      <c r="O331" s="49" t="s">
        <v>103</v>
      </c>
      <c r="P331" s="49" t="s">
        <v>57</v>
      </c>
      <c r="Q331" s="49">
        <v>3</v>
      </c>
      <c r="R331" s="49" t="s">
        <v>45</v>
      </c>
      <c r="S331" s="49" t="s">
        <v>1473</v>
      </c>
      <c r="T331" s="50">
        <v>45100</v>
      </c>
    </row>
    <row r="332" spans="1:20" x14ac:dyDescent="0.25">
      <c r="A332" s="26" t="s">
        <v>1474</v>
      </c>
      <c r="B332" s="49" t="s">
        <v>334</v>
      </c>
      <c r="C332" s="49" t="s">
        <v>1475</v>
      </c>
      <c r="D332" s="49" t="s">
        <v>37</v>
      </c>
      <c r="E332" s="49" t="s">
        <v>50</v>
      </c>
      <c r="F332" s="50">
        <v>44761</v>
      </c>
      <c r="G332" s="49" t="s">
        <v>72</v>
      </c>
      <c r="H332" s="49" t="s">
        <v>138</v>
      </c>
      <c r="I332" s="49" t="s">
        <v>139</v>
      </c>
      <c r="J332" s="49" t="s">
        <v>28</v>
      </c>
      <c r="K332" s="49">
        <v>1</v>
      </c>
      <c r="L332" s="49">
        <v>999</v>
      </c>
      <c r="M332" s="49" t="s">
        <v>1476</v>
      </c>
      <c r="N332" s="50">
        <v>45142</v>
      </c>
      <c r="O332" s="49" t="s">
        <v>30</v>
      </c>
      <c r="P332" s="49" t="s">
        <v>31</v>
      </c>
      <c r="Q332" s="49">
        <v>2</v>
      </c>
      <c r="R332" s="49" t="s">
        <v>45</v>
      </c>
      <c r="S332" s="49" t="s">
        <v>1477</v>
      </c>
      <c r="T332" s="50">
        <v>44942</v>
      </c>
    </row>
    <row r="333" spans="1:20" x14ac:dyDescent="0.25">
      <c r="A333" s="26" t="s">
        <v>1478</v>
      </c>
      <c r="B333" s="49" t="s">
        <v>1479</v>
      </c>
      <c r="C333" s="49" t="s">
        <v>1480</v>
      </c>
      <c r="D333" s="49" t="s">
        <v>37</v>
      </c>
      <c r="E333" s="49" t="s">
        <v>50</v>
      </c>
      <c r="F333" s="50">
        <v>45381</v>
      </c>
      <c r="G333" s="49" t="s">
        <v>186</v>
      </c>
      <c r="H333" s="49" t="s">
        <v>52</v>
      </c>
      <c r="I333" s="49" t="s">
        <v>53</v>
      </c>
      <c r="J333" s="49" t="s">
        <v>54</v>
      </c>
      <c r="K333" s="49">
        <v>4</v>
      </c>
      <c r="L333" s="49">
        <v>59</v>
      </c>
      <c r="M333" s="49" t="s">
        <v>1481</v>
      </c>
      <c r="N333" s="50">
        <v>45603</v>
      </c>
      <c r="O333" s="49" t="s">
        <v>56</v>
      </c>
      <c r="P333" s="49" t="s">
        <v>57</v>
      </c>
      <c r="Q333" s="49">
        <v>4</v>
      </c>
      <c r="R333" s="49" t="s">
        <v>45</v>
      </c>
      <c r="S333" s="49" t="s">
        <v>1482</v>
      </c>
      <c r="T333" s="50">
        <v>45268</v>
      </c>
    </row>
    <row r="334" spans="1:20" x14ac:dyDescent="0.25">
      <c r="A334" s="26" t="s">
        <v>1483</v>
      </c>
      <c r="B334" s="49" t="s">
        <v>1484</v>
      </c>
      <c r="C334" s="49" t="s">
        <v>987</v>
      </c>
      <c r="D334" s="49" t="s">
        <v>23</v>
      </c>
      <c r="E334" s="49" t="s">
        <v>50</v>
      </c>
      <c r="F334" s="50">
        <v>44959</v>
      </c>
      <c r="G334" s="49" t="s">
        <v>120</v>
      </c>
      <c r="H334" s="49" t="s">
        <v>138</v>
      </c>
      <c r="I334" s="49" t="s">
        <v>139</v>
      </c>
      <c r="J334" s="49" t="s">
        <v>28</v>
      </c>
      <c r="K334" s="49">
        <v>5</v>
      </c>
      <c r="L334" s="49">
        <v>999</v>
      </c>
      <c r="M334" s="49" t="s">
        <v>1485</v>
      </c>
      <c r="N334" s="50">
        <v>45052</v>
      </c>
      <c r="O334" s="49" t="s">
        <v>30</v>
      </c>
      <c r="P334" s="49" t="s">
        <v>31</v>
      </c>
      <c r="Q334" s="49">
        <v>5</v>
      </c>
      <c r="R334" s="49" t="s">
        <v>32</v>
      </c>
      <c r="S334" s="49" t="s">
        <v>1486</v>
      </c>
      <c r="T334" s="50">
        <v>45124</v>
      </c>
    </row>
    <row r="335" spans="1:20" x14ac:dyDescent="0.25">
      <c r="A335" s="26" t="s">
        <v>1487</v>
      </c>
      <c r="B335" s="49" t="s">
        <v>629</v>
      </c>
      <c r="C335" s="49" t="s">
        <v>1488</v>
      </c>
      <c r="D335" s="49" t="s">
        <v>23</v>
      </c>
      <c r="E335" s="49" t="s">
        <v>24</v>
      </c>
      <c r="F335" s="50">
        <v>45057</v>
      </c>
      <c r="G335" s="49" t="s">
        <v>120</v>
      </c>
      <c r="H335" s="49" t="s">
        <v>138</v>
      </c>
      <c r="I335" s="49" t="s">
        <v>139</v>
      </c>
      <c r="J335" s="49" t="s">
        <v>28</v>
      </c>
      <c r="K335" s="49">
        <v>4</v>
      </c>
      <c r="L335" s="49">
        <v>999</v>
      </c>
      <c r="M335" s="49" t="s">
        <v>1489</v>
      </c>
      <c r="N335" s="50">
        <v>44857</v>
      </c>
      <c r="O335" s="49" t="s">
        <v>76</v>
      </c>
      <c r="P335" s="49" t="s">
        <v>44</v>
      </c>
      <c r="Q335" s="49">
        <v>5</v>
      </c>
      <c r="R335" s="49" t="s">
        <v>104</v>
      </c>
      <c r="S335" s="49" t="s">
        <v>1490</v>
      </c>
      <c r="T335" s="50">
        <v>45010</v>
      </c>
    </row>
    <row r="336" spans="1:20" x14ac:dyDescent="0.25">
      <c r="A336" s="26" t="s">
        <v>1491</v>
      </c>
      <c r="B336" s="49" t="s">
        <v>1492</v>
      </c>
      <c r="C336" s="49" t="s">
        <v>1493</v>
      </c>
      <c r="D336" s="49" t="s">
        <v>23</v>
      </c>
      <c r="E336" s="49" t="s">
        <v>38</v>
      </c>
      <c r="F336" s="50">
        <v>45205</v>
      </c>
      <c r="G336" s="49" t="s">
        <v>51</v>
      </c>
      <c r="H336" s="49" t="s">
        <v>145</v>
      </c>
      <c r="I336" s="49" t="s">
        <v>146</v>
      </c>
      <c r="J336" s="49" t="s">
        <v>54</v>
      </c>
      <c r="K336" s="49">
        <v>3</v>
      </c>
      <c r="L336" s="49">
        <v>199</v>
      </c>
      <c r="M336" s="49" t="s">
        <v>1494</v>
      </c>
      <c r="N336" s="50">
        <v>45673</v>
      </c>
      <c r="O336" s="49" t="s">
        <v>76</v>
      </c>
      <c r="P336" s="49" t="s">
        <v>44</v>
      </c>
      <c r="Q336" s="49">
        <v>5</v>
      </c>
      <c r="R336" s="49" t="s">
        <v>67</v>
      </c>
      <c r="S336" s="49" t="s">
        <v>1495</v>
      </c>
      <c r="T336" s="50">
        <v>45293</v>
      </c>
    </row>
    <row r="337" spans="1:20" x14ac:dyDescent="0.25">
      <c r="A337" s="26" t="s">
        <v>1496</v>
      </c>
      <c r="B337" s="49" t="s">
        <v>1272</v>
      </c>
      <c r="C337" s="49" t="s">
        <v>1497</v>
      </c>
      <c r="D337" s="49" t="s">
        <v>37</v>
      </c>
      <c r="E337" s="49" t="s">
        <v>50</v>
      </c>
      <c r="F337" s="50">
        <v>44313</v>
      </c>
      <c r="G337" s="49" t="s">
        <v>51</v>
      </c>
      <c r="H337" s="49" t="s">
        <v>26</v>
      </c>
      <c r="I337" s="49" t="s">
        <v>27</v>
      </c>
      <c r="J337" s="49" t="s">
        <v>28</v>
      </c>
      <c r="K337" s="49">
        <v>4</v>
      </c>
      <c r="L337" s="49">
        <v>229</v>
      </c>
      <c r="M337" s="49" t="s">
        <v>1498</v>
      </c>
      <c r="N337" s="50">
        <v>45566</v>
      </c>
      <c r="O337" s="49" t="s">
        <v>56</v>
      </c>
      <c r="P337" s="49" t="s">
        <v>31</v>
      </c>
      <c r="Q337" s="49">
        <v>2</v>
      </c>
      <c r="R337" s="49" t="s">
        <v>67</v>
      </c>
      <c r="S337" s="49" t="s">
        <v>1499</v>
      </c>
      <c r="T337" s="50">
        <v>45305</v>
      </c>
    </row>
    <row r="338" spans="1:20" x14ac:dyDescent="0.25">
      <c r="A338" s="26" t="s">
        <v>1500</v>
      </c>
      <c r="B338" s="49" t="s">
        <v>243</v>
      </c>
      <c r="C338" s="49" t="s">
        <v>1501</v>
      </c>
      <c r="D338" s="49" t="s">
        <v>81</v>
      </c>
      <c r="E338" s="49" t="s">
        <v>38</v>
      </c>
      <c r="F338" s="50">
        <v>44923</v>
      </c>
      <c r="G338" s="49" t="s">
        <v>72</v>
      </c>
      <c r="H338" s="49" t="s">
        <v>168</v>
      </c>
      <c r="I338" s="49" t="s">
        <v>169</v>
      </c>
      <c r="J338" s="49" t="s">
        <v>131</v>
      </c>
      <c r="K338" s="49">
        <v>4</v>
      </c>
      <c r="L338" s="49">
        <v>80</v>
      </c>
      <c r="M338" s="49" t="s">
        <v>1502</v>
      </c>
      <c r="N338" s="50">
        <v>45525</v>
      </c>
      <c r="O338" s="49" t="s">
        <v>110</v>
      </c>
      <c r="P338" s="49" t="s">
        <v>31</v>
      </c>
      <c r="Q338" s="49">
        <v>5</v>
      </c>
      <c r="R338" s="49" t="s">
        <v>67</v>
      </c>
      <c r="S338" s="49" t="s">
        <v>1503</v>
      </c>
      <c r="T338" s="50">
        <v>44903</v>
      </c>
    </row>
    <row r="339" spans="1:20" x14ac:dyDescent="0.25">
      <c r="A339" s="26" t="s">
        <v>585</v>
      </c>
      <c r="B339" s="49" t="s">
        <v>586</v>
      </c>
      <c r="C339" s="49" t="s">
        <v>587</v>
      </c>
      <c r="D339" s="49" t="s">
        <v>37</v>
      </c>
      <c r="E339" s="49" t="s">
        <v>50</v>
      </c>
      <c r="F339" s="50">
        <v>44990</v>
      </c>
      <c r="G339" s="49" t="s">
        <v>72</v>
      </c>
      <c r="H339" s="49" t="s">
        <v>40</v>
      </c>
      <c r="I339" s="49" t="s">
        <v>41</v>
      </c>
      <c r="J339" s="49" t="s">
        <v>42</v>
      </c>
      <c r="K339" s="49">
        <v>2</v>
      </c>
      <c r="L339" s="49">
        <v>59</v>
      </c>
      <c r="M339" s="49" t="s">
        <v>1504</v>
      </c>
      <c r="N339" s="50">
        <v>45680</v>
      </c>
      <c r="O339" s="49" t="s">
        <v>103</v>
      </c>
      <c r="P339" s="49" t="s">
        <v>57</v>
      </c>
      <c r="Q339" s="49">
        <v>5</v>
      </c>
      <c r="R339" s="49" t="s">
        <v>104</v>
      </c>
      <c r="S339" s="49" t="s">
        <v>1505</v>
      </c>
      <c r="T339" s="50">
        <v>45881</v>
      </c>
    </row>
    <row r="340" spans="1:20" x14ac:dyDescent="0.25">
      <c r="A340" s="26" t="s">
        <v>1506</v>
      </c>
      <c r="B340" s="49" t="s">
        <v>1507</v>
      </c>
      <c r="C340" s="49" t="s">
        <v>1508</v>
      </c>
      <c r="D340" s="49" t="s">
        <v>81</v>
      </c>
      <c r="E340" s="49" t="s">
        <v>50</v>
      </c>
      <c r="F340" s="50">
        <v>45492</v>
      </c>
      <c r="G340" s="49" t="s">
        <v>39</v>
      </c>
      <c r="H340" s="49" t="s">
        <v>138</v>
      </c>
      <c r="I340" s="49" t="s">
        <v>139</v>
      </c>
      <c r="J340" s="49" t="s">
        <v>28</v>
      </c>
      <c r="K340" s="49">
        <v>1</v>
      </c>
      <c r="L340" s="49">
        <v>999</v>
      </c>
      <c r="M340" s="49" t="s">
        <v>1509</v>
      </c>
      <c r="N340" s="50">
        <v>45000</v>
      </c>
      <c r="O340" s="49" t="s">
        <v>110</v>
      </c>
      <c r="P340" s="49" t="s">
        <v>44</v>
      </c>
      <c r="Q340" s="49">
        <v>2</v>
      </c>
      <c r="R340" s="49" t="s">
        <v>67</v>
      </c>
      <c r="S340" s="49" t="s">
        <v>1510</v>
      </c>
      <c r="T340" s="50">
        <v>45218</v>
      </c>
    </row>
    <row r="341" spans="1:20" x14ac:dyDescent="0.25">
      <c r="A341" s="26" t="s">
        <v>1511</v>
      </c>
      <c r="B341" s="49" t="s">
        <v>1512</v>
      </c>
      <c r="C341" s="49" t="s">
        <v>620</v>
      </c>
      <c r="D341" s="49" t="s">
        <v>81</v>
      </c>
      <c r="E341" s="49" t="s">
        <v>24</v>
      </c>
      <c r="F341" s="50">
        <v>44899</v>
      </c>
      <c r="G341" s="49" t="s">
        <v>120</v>
      </c>
      <c r="H341" s="49" t="s">
        <v>40</v>
      </c>
      <c r="I341" s="49" t="s">
        <v>41</v>
      </c>
      <c r="J341" s="49" t="s">
        <v>42</v>
      </c>
      <c r="K341" s="49">
        <v>5</v>
      </c>
      <c r="L341" s="49">
        <v>59</v>
      </c>
      <c r="M341" s="49" t="s">
        <v>1513</v>
      </c>
      <c r="N341" s="50">
        <v>44903</v>
      </c>
      <c r="O341" s="49" t="s">
        <v>30</v>
      </c>
      <c r="P341" s="49" t="s">
        <v>57</v>
      </c>
      <c r="Q341" s="49">
        <v>1</v>
      </c>
      <c r="R341" s="49" t="s">
        <v>133</v>
      </c>
      <c r="S341" s="49" t="s">
        <v>1514</v>
      </c>
      <c r="T341" s="50">
        <v>44953</v>
      </c>
    </row>
    <row r="342" spans="1:20" x14ac:dyDescent="0.25">
      <c r="A342" s="26" t="s">
        <v>1515</v>
      </c>
      <c r="B342" s="49" t="s">
        <v>1516</v>
      </c>
      <c r="C342" s="49" t="s">
        <v>1517</v>
      </c>
      <c r="D342" s="49" t="s">
        <v>81</v>
      </c>
      <c r="E342" s="49" t="s">
        <v>24</v>
      </c>
      <c r="F342" s="50">
        <v>44368</v>
      </c>
      <c r="G342" s="49" t="s">
        <v>180</v>
      </c>
      <c r="H342" s="49" t="s">
        <v>87</v>
      </c>
      <c r="I342" s="49" t="s">
        <v>88</v>
      </c>
      <c r="J342" s="49" t="s">
        <v>65</v>
      </c>
      <c r="K342" s="49">
        <v>4</v>
      </c>
      <c r="L342" s="49">
        <v>99</v>
      </c>
      <c r="M342" s="49" t="s">
        <v>1518</v>
      </c>
      <c r="N342" s="50">
        <v>45350</v>
      </c>
      <c r="O342" s="49" t="s">
        <v>110</v>
      </c>
      <c r="P342" s="49" t="s">
        <v>31</v>
      </c>
      <c r="Q342" s="49">
        <v>1</v>
      </c>
      <c r="R342" s="49" t="s">
        <v>67</v>
      </c>
      <c r="S342" s="49" t="s">
        <v>1519</v>
      </c>
      <c r="T342" s="50">
        <v>45567</v>
      </c>
    </row>
    <row r="343" spans="1:20" x14ac:dyDescent="0.25">
      <c r="A343" s="26" t="s">
        <v>1520</v>
      </c>
      <c r="B343" s="49" t="s">
        <v>425</v>
      </c>
      <c r="C343" s="49" t="s">
        <v>1521</v>
      </c>
      <c r="D343" s="49" t="s">
        <v>23</v>
      </c>
      <c r="E343" s="49" t="s">
        <v>38</v>
      </c>
      <c r="F343" s="50">
        <v>44312</v>
      </c>
      <c r="G343" s="49" t="s">
        <v>62</v>
      </c>
      <c r="H343" s="49" t="s">
        <v>121</v>
      </c>
      <c r="I343" s="49" t="s">
        <v>122</v>
      </c>
      <c r="J343" s="49" t="s">
        <v>123</v>
      </c>
      <c r="K343" s="49">
        <v>3</v>
      </c>
      <c r="L343" s="49">
        <v>149</v>
      </c>
      <c r="M343" s="49" t="s">
        <v>1522</v>
      </c>
      <c r="N343" s="50">
        <v>45634</v>
      </c>
      <c r="O343" s="49" t="s">
        <v>56</v>
      </c>
      <c r="P343" s="49" t="s">
        <v>44</v>
      </c>
      <c r="Q343" s="49">
        <v>5</v>
      </c>
      <c r="R343" s="49" t="s">
        <v>133</v>
      </c>
      <c r="S343" s="49" t="s">
        <v>1523</v>
      </c>
      <c r="T343" s="50">
        <v>45198</v>
      </c>
    </row>
    <row r="344" spans="1:20" x14ac:dyDescent="0.25">
      <c r="A344" s="26" t="s">
        <v>1524</v>
      </c>
      <c r="B344" s="49" t="s">
        <v>637</v>
      </c>
      <c r="C344" s="49" t="s">
        <v>1525</v>
      </c>
      <c r="D344" s="49" t="s">
        <v>37</v>
      </c>
      <c r="E344" s="49" t="s">
        <v>38</v>
      </c>
      <c r="F344" s="50">
        <v>45563</v>
      </c>
      <c r="G344" s="49" t="s">
        <v>94</v>
      </c>
      <c r="H344" s="49" t="s">
        <v>218</v>
      </c>
      <c r="I344" s="49" t="s">
        <v>219</v>
      </c>
      <c r="J344" s="49" t="s">
        <v>28</v>
      </c>
      <c r="K344" s="49">
        <v>4</v>
      </c>
      <c r="L344" s="49">
        <v>899</v>
      </c>
      <c r="M344" s="49" t="s">
        <v>1526</v>
      </c>
      <c r="N344" s="50">
        <v>45818</v>
      </c>
      <c r="O344" s="49" t="s">
        <v>56</v>
      </c>
      <c r="P344" s="49" t="s">
        <v>44</v>
      </c>
      <c r="Q344" s="49">
        <v>4</v>
      </c>
      <c r="R344" s="49" t="s">
        <v>104</v>
      </c>
      <c r="S344" s="49" t="s">
        <v>1527</v>
      </c>
      <c r="T344" s="50">
        <v>45620</v>
      </c>
    </row>
    <row r="345" spans="1:20" x14ac:dyDescent="0.25">
      <c r="A345" s="26" t="s">
        <v>1528</v>
      </c>
      <c r="B345" s="49" t="s">
        <v>263</v>
      </c>
      <c r="C345" s="49" t="s">
        <v>878</v>
      </c>
      <c r="D345" s="49" t="s">
        <v>81</v>
      </c>
      <c r="E345" s="49" t="s">
        <v>50</v>
      </c>
      <c r="F345" s="50">
        <v>44427</v>
      </c>
      <c r="G345" s="49" t="s">
        <v>152</v>
      </c>
      <c r="H345" s="49" t="s">
        <v>63</v>
      </c>
      <c r="I345" s="49" t="s">
        <v>64</v>
      </c>
      <c r="J345" s="49" t="s">
        <v>65</v>
      </c>
      <c r="K345" s="49">
        <v>4</v>
      </c>
      <c r="L345" s="49">
        <v>399</v>
      </c>
      <c r="M345" s="49" t="s">
        <v>1529</v>
      </c>
      <c r="N345" s="50">
        <v>45251</v>
      </c>
      <c r="O345" s="49" t="s">
        <v>103</v>
      </c>
      <c r="P345" s="49" t="s">
        <v>31</v>
      </c>
      <c r="Q345" s="49">
        <v>1</v>
      </c>
      <c r="R345" s="49" t="s">
        <v>133</v>
      </c>
      <c r="S345" s="49" t="s">
        <v>1530</v>
      </c>
      <c r="T345" s="50">
        <v>45113</v>
      </c>
    </row>
    <row r="346" spans="1:20" x14ac:dyDescent="0.25">
      <c r="A346" s="26" t="s">
        <v>1531</v>
      </c>
      <c r="B346" s="49" t="s">
        <v>412</v>
      </c>
      <c r="C346" s="49" t="s">
        <v>620</v>
      </c>
      <c r="D346" s="49" t="s">
        <v>37</v>
      </c>
      <c r="E346" s="49" t="s">
        <v>24</v>
      </c>
      <c r="F346" s="50">
        <v>44874</v>
      </c>
      <c r="G346" s="49" t="s">
        <v>186</v>
      </c>
      <c r="H346" s="49" t="s">
        <v>138</v>
      </c>
      <c r="I346" s="49" t="s">
        <v>139</v>
      </c>
      <c r="J346" s="49" t="s">
        <v>28</v>
      </c>
      <c r="K346" s="49">
        <v>1</v>
      </c>
      <c r="L346" s="49">
        <v>999</v>
      </c>
      <c r="M346" s="49" t="s">
        <v>1532</v>
      </c>
      <c r="N346" s="50">
        <v>44885</v>
      </c>
      <c r="O346" s="49" t="s">
        <v>30</v>
      </c>
      <c r="P346" s="49" t="s">
        <v>44</v>
      </c>
      <c r="Q346" s="49">
        <v>5</v>
      </c>
      <c r="R346" s="49" t="s">
        <v>32</v>
      </c>
      <c r="S346" s="49" t="s">
        <v>1533</v>
      </c>
      <c r="T346" s="50">
        <v>45566</v>
      </c>
    </row>
    <row r="347" spans="1:20" x14ac:dyDescent="0.25">
      <c r="A347" s="26" t="s">
        <v>1534</v>
      </c>
      <c r="B347" s="49" t="s">
        <v>1535</v>
      </c>
      <c r="C347" s="49" t="s">
        <v>1056</v>
      </c>
      <c r="D347" s="49" t="s">
        <v>37</v>
      </c>
      <c r="E347" s="49" t="s">
        <v>24</v>
      </c>
      <c r="F347" s="50">
        <v>45238</v>
      </c>
      <c r="G347" s="49" t="s">
        <v>39</v>
      </c>
      <c r="H347" s="49" t="s">
        <v>129</v>
      </c>
      <c r="I347" s="49" t="s">
        <v>130</v>
      </c>
      <c r="J347" s="49" t="s">
        <v>131</v>
      </c>
      <c r="K347" s="49">
        <v>5</v>
      </c>
      <c r="L347" s="49">
        <v>129</v>
      </c>
      <c r="M347" s="49" t="s">
        <v>1536</v>
      </c>
      <c r="N347" s="50">
        <v>45886</v>
      </c>
      <c r="O347" s="49" t="s">
        <v>110</v>
      </c>
      <c r="P347" s="49" t="s">
        <v>44</v>
      </c>
      <c r="Q347" s="49">
        <v>1</v>
      </c>
      <c r="R347" s="49" t="s">
        <v>32</v>
      </c>
      <c r="S347" s="49" t="s">
        <v>1537</v>
      </c>
      <c r="T347" s="50">
        <v>45792</v>
      </c>
    </row>
    <row r="348" spans="1:20" x14ac:dyDescent="0.25">
      <c r="A348" s="26" t="s">
        <v>721</v>
      </c>
      <c r="B348" s="49" t="s">
        <v>430</v>
      </c>
      <c r="C348" s="49" t="s">
        <v>71</v>
      </c>
      <c r="D348" s="49" t="s">
        <v>37</v>
      </c>
      <c r="E348" s="49" t="s">
        <v>38</v>
      </c>
      <c r="F348" s="50">
        <v>45257</v>
      </c>
      <c r="G348" s="49" t="s">
        <v>186</v>
      </c>
      <c r="H348" s="49" t="s">
        <v>40</v>
      </c>
      <c r="I348" s="49" t="s">
        <v>41</v>
      </c>
      <c r="J348" s="49" t="s">
        <v>42</v>
      </c>
      <c r="K348" s="49">
        <v>5</v>
      </c>
      <c r="L348" s="49">
        <v>59</v>
      </c>
      <c r="M348" s="49" t="s">
        <v>1538</v>
      </c>
      <c r="N348" s="50">
        <v>45109</v>
      </c>
      <c r="O348" s="49" t="s">
        <v>103</v>
      </c>
      <c r="P348" s="49" t="s">
        <v>57</v>
      </c>
      <c r="Q348" s="49">
        <v>2</v>
      </c>
      <c r="R348" s="49" t="s">
        <v>67</v>
      </c>
      <c r="S348" s="49" t="s">
        <v>1539</v>
      </c>
      <c r="T348" s="50">
        <v>45443</v>
      </c>
    </row>
    <row r="349" spans="1:20" x14ac:dyDescent="0.25">
      <c r="A349" s="26" t="s">
        <v>1540</v>
      </c>
      <c r="B349" s="49" t="s">
        <v>349</v>
      </c>
      <c r="C349" s="49" t="s">
        <v>1541</v>
      </c>
      <c r="D349" s="49" t="s">
        <v>23</v>
      </c>
      <c r="E349" s="49" t="s">
        <v>24</v>
      </c>
      <c r="F349" s="50">
        <v>44145</v>
      </c>
      <c r="G349" s="49" t="s">
        <v>39</v>
      </c>
      <c r="H349" s="49" t="s">
        <v>40</v>
      </c>
      <c r="I349" s="49" t="s">
        <v>41</v>
      </c>
      <c r="J349" s="49" t="s">
        <v>42</v>
      </c>
      <c r="K349" s="49">
        <v>5</v>
      </c>
      <c r="L349" s="49">
        <v>59</v>
      </c>
      <c r="M349" s="49" t="s">
        <v>1542</v>
      </c>
      <c r="N349" s="50">
        <v>44972</v>
      </c>
      <c r="O349" s="49" t="s">
        <v>110</v>
      </c>
      <c r="P349" s="49" t="s">
        <v>31</v>
      </c>
      <c r="Q349" s="49">
        <v>1</v>
      </c>
      <c r="R349" s="49" t="s">
        <v>67</v>
      </c>
      <c r="S349" s="49" t="s">
        <v>1543</v>
      </c>
      <c r="T349" s="50">
        <v>45446</v>
      </c>
    </row>
    <row r="350" spans="1:20" x14ac:dyDescent="0.25">
      <c r="A350" s="26" t="s">
        <v>1544</v>
      </c>
      <c r="B350" s="49" t="s">
        <v>1545</v>
      </c>
      <c r="C350" s="49" t="s">
        <v>212</v>
      </c>
      <c r="D350" s="49" t="s">
        <v>81</v>
      </c>
      <c r="E350" s="49" t="s">
        <v>38</v>
      </c>
      <c r="F350" s="50">
        <v>45836</v>
      </c>
      <c r="G350" s="49" t="s">
        <v>62</v>
      </c>
      <c r="H350" s="49" t="s">
        <v>63</v>
      </c>
      <c r="I350" s="49" t="s">
        <v>64</v>
      </c>
      <c r="J350" s="49" t="s">
        <v>65</v>
      </c>
      <c r="K350" s="49">
        <v>4</v>
      </c>
      <c r="L350" s="49">
        <v>399</v>
      </c>
      <c r="M350" s="49" t="s">
        <v>1546</v>
      </c>
      <c r="N350" s="50">
        <v>45653</v>
      </c>
      <c r="O350" s="49" t="s">
        <v>30</v>
      </c>
      <c r="P350" s="49" t="s">
        <v>44</v>
      </c>
      <c r="Q350" s="49">
        <v>3</v>
      </c>
      <c r="R350" s="49" t="s">
        <v>104</v>
      </c>
      <c r="S350" s="49" t="s">
        <v>1547</v>
      </c>
      <c r="T350" s="50">
        <v>45363</v>
      </c>
    </row>
    <row r="351" spans="1:20" x14ac:dyDescent="0.25">
      <c r="A351" s="26" t="s">
        <v>1548</v>
      </c>
      <c r="B351" s="49" t="s">
        <v>1549</v>
      </c>
      <c r="C351" s="49" t="s">
        <v>1550</v>
      </c>
      <c r="D351" s="49" t="s">
        <v>81</v>
      </c>
      <c r="E351" s="49" t="s">
        <v>50</v>
      </c>
      <c r="F351" s="50">
        <v>44630</v>
      </c>
      <c r="G351" s="49" t="s">
        <v>39</v>
      </c>
      <c r="H351" s="49" t="s">
        <v>145</v>
      </c>
      <c r="I351" s="49" t="s">
        <v>146</v>
      </c>
      <c r="J351" s="49" t="s">
        <v>54</v>
      </c>
      <c r="K351" s="49">
        <v>2</v>
      </c>
      <c r="L351" s="49">
        <v>199</v>
      </c>
      <c r="M351" s="49" t="s">
        <v>1551</v>
      </c>
      <c r="N351" s="50">
        <v>45827</v>
      </c>
      <c r="O351" s="49" t="s">
        <v>56</v>
      </c>
      <c r="P351" s="49" t="s">
        <v>31</v>
      </c>
      <c r="Q351" s="49">
        <v>3</v>
      </c>
      <c r="R351" s="49" t="s">
        <v>104</v>
      </c>
      <c r="S351" s="49" t="s">
        <v>1552</v>
      </c>
      <c r="T351" s="50">
        <v>45727</v>
      </c>
    </row>
    <row r="352" spans="1:20" x14ac:dyDescent="0.25">
      <c r="A352" s="26" t="s">
        <v>1553</v>
      </c>
      <c r="B352" s="49" t="s">
        <v>1554</v>
      </c>
      <c r="C352" s="49" t="s">
        <v>1198</v>
      </c>
      <c r="D352" s="49" t="s">
        <v>81</v>
      </c>
      <c r="E352" s="49" t="s">
        <v>38</v>
      </c>
      <c r="F352" s="50">
        <v>45453</v>
      </c>
      <c r="G352" s="49" t="s">
        <v>186</v>
      </c>
      <c r="H352" s="49" t="s">
        <v>129</v>
      </c>
      <c r="I352" s="49" t="s">
        <v>130</v>
      </c>
      <c r="J352" s="49" t="s">
        <v>131</v>
      </c>
      <c r="K352" s="49">
        <v>1</v>
      </c>
      <c r="L352" s="49">
        <v>129</v>
      </c>
      <c r="M352" s="49" t="s">
        <v>1555</v>
      </c>
      <c r="N352" s="50">
        <v>44858</v>
      </c>
      <c r="O352" s="49" t="s">
        <v>110</v>
      </c>
      <c r="P352" s="49" t="s">
        <v>31</v>
      </c>
      <c r="Q352" s="49">
        <v>2</v>
      </c>
      <c r="R352" s="49" t="s">
        <v>133</v>
      </c>
      <c r="S352" s="49" t="s">
        <v>1556</v>
      </c>
      <c r="T352" s="50">
        <v>45023</v>
      </c>
    </row>
    <row r="353" spans="1:20" x14ac:dyDescent="0.25">
      <c r="A353" s="26" t="s">
        <v>1557</v>
      </c>
      <c r="B353" s="49" t="s">
        <v>412</v>
      </c>
      <c r="C353" s="49" t="s">
        <v>291</v>
      </c>
      <c r="D353" s="49" t="s">
        <v>81</v>
      </c>
      <c r="E353" s="49" t="s">
        <v>24</v>
      </c>
      <c r="F353" s="50">
        <v>45595</v>
      </c>
      <c r="G353" s="49" t="s">
        <v>25</v>
      </c>
      <c r="H353" s="49" t="s">
        <v>52</v>
      </c>
      <c r="I353" s="49" t="s">
        <v>53</v>
      </c>
      <c r="J353" s="49" t="s">
        <v>54</v>
      </c>
      <c r="K353" s="49">
        <v>1</v>
      </c>
      <c r="L353" s="49">
        <v>59</v>
      </c>
      <c r="M353" s="49" t="s">
        <v>1558</v>
      </c>
      <c r="N353" s="50">
        <v>45117</v>
      </c>
      <c r="O353" s="49" t="s">
        <v>103</v>
      </c>
      <c r="P353" s="49" t="s">
        <v>44</v>
      </c>
      <c r="Q353" s="49">
        <v>3</v>
      </c>
      <c r="R353" s="49" t="s">
        <v>104</v>
      </c>
      <c r="S353" s="49" t="s">
        <v>1559</v>
      </c>
      <c r="T353" s="50">
        <v>45031</v>
      </c>
    </row>
    <row r="354" spans="1:20" x14ac:dyDescent="0.25">
      <c r="A354" s="26" t="s">
        <v>1560</v>
      </c>
      <c r="B354" s="49" t="s">
        <v>1561</v>
      </c>
      <c r="C354" s="49" t="s">
        <v>408</v>
      </c>
      <c r="D354" s="49" t="s">
        <v>81</v>
      </c>
      <c r="E354" s="49" t="s">
        <v>50</v>
      </c>
      <c r="F354" s="50">
        <v>45473</v>
      </c>
      <c r="G354" s="49" t="s">
        <v>51</v>
      </c>
      <c r="H354" s="49" t="s">
        <v>145</v>
      </c>
      <c r="I354" s="49" t="s">
        <v>146</v>
      </c>
      <c r="J354" s="49" t="s">
        <v>54</v>
      </c>
      <c r="K354" s="49">
        <v>1</v>
      </c>
      <c r="L354" s="49">
        <v>199</v>
      </c>
      <c r="M354" s="49" t="s">
        <v>1562</v>
      </c>
      <c r="N354" s="50">
        <v>45216</v>
      </c>
      <c r="O354" s="49" t="s">
        <v>103</v>
      </c>
      <c r="P354" s="49" t="s">
        <v>44</v>
      </c>
      <c r="Q354" s="49">
        <v>1</v>
      </c>
      <c r="R354" s="49" t="s">
        <v>104</v>
      </c>
      <c r="S354" s="49" t="s">
        <v>1563</v>
      </c>
      <c r="T354" s="50">
        <v>45471</v>
      </c>
    </row>
    <row r="355" spans="1:20" x14ac:dyDescent="0.25">
      <c r="A355" s="26" t="s">
        <v>1564</v>
      </c>
      <c r="B355" s="49" t="s">
        <v>1565</v>
      </c>
      <c r="C355" s="49" t="s">
        <v>137</v>
      </c>
      <c r="D355" s="49" t="s">
        <v>23</v>
      </c>
      <c r="E355" s="49" t="s">
        <v>24</v>
      </c>
      <c r="F355" s="50">
        <v>45556</v>
      </c>
      <c r="G355" s="49" t="s">
        <v>120</v>
      </c>
      <c r="H355" s="49" t="s">
        <v>145</v>
      </c>
      <c r="I355" s="49" t="s">
        <v>146</v>
      </c>
      <c r="J355" s="49" t="s">
        <v>54</v>
      </c>
      <c r="K355" s="49">
        <v>5</v>
      </c>
      <c r="L355" s="49">
        <v>199</v>
      </c>
      <c r="M355" s="49" t="s">
        <v>1566</v>
      </c>
      <c r="N355" s="50">
        <v>45697</v>
      </c>
      <c r="O355" s="49" t="s">
        <v>56</v>
      </c>
      <c r="P355" s="49" t="s">
        <v>44</v>
      </c>
      <c r="Q355" s="49">
        <v>5</v>
      </c>
      <c r="R355" s="49" t="s">
        <v>133</v>
      </c>
      <c r="S355" s="49" t="s">
        <v>1567</v>
      </c>
      <c r="T355" s="50">
        <v>45229</v>
      </c>
    </row>
    <row r="356" spans="1:20" x14ac:dyDescent="0.25">
      <c r="A356" s="26" t="s">
        <v>1568</v>
      </c>
      <c r="B356" s="49" t="s">
        <v>671</v>
      </c>
      <c r="C356" s="49" t="s">
        <v>1104</v>
      </c>
      <c r="D356" s="49" t="s">
        <v>81</v>
      </c>
      <c r="E356" s="49" t="s">
        <v>50</v>
      </c>
      <c r="F356" s="50">
        <v>45849</v>
      </c>
      <c r="G356" s="49" t="s">
        <v>62</v>
      </c>
      <c r="H356" s="49" t="s">
        <v>145</v>
      </c>
      <c r="I356" s="49" t="s">
        <v>146</v>
      </c>
      <c r="J356" s="49" t="s">
        <v>54</v>
      </c>
      <c r="K356" s="49">
        <v>5</v>
      </c>
      <c r="L356" s="49">
        <v>199</v>
      </c>
      <c r="M356" s="49" t="s">
        <v>1569</v>
      </c>
      <c r="N356" s="50">
        <v>44852</v>
      </c>
      <c r="O356" s="49" t="s">
        <v>103</v>
      </c>
      <c r="P356" s="49" t="s">
        <v>44</v>
      </c>
      <c r="Q356" s="49">
        <v>1</v>
      </c>
      <c r="R356" s="49" t="s">
        <v>32</v>
      </c>
      <c r="S356" s="49" t="s">
        <v>1570</v>
      </c>
      <c r="T356" s="50">
        <v>45836</v>
      </c>
    </row>
    <row r="357" spans="1:20" x14ac:dyDescent="0.25">
      <c r="A357" s="26" t="s">
        <v>1571</v>
      </c>
      <c r="B357" s="49" t="s">
        <v>300</v>
      </c>
      <c r="C357" s="49" t="s">
        <v>71</v>
      </c>
      <c r="D357" s="49" t="s">
        <v>81</v>
      </c>
      <c r="E357" s="49" t="s">
        <v>24</v>
      </c>
      <c r="F357" s="50">
        <v>45155</v>
      </c>
      <c r="G357" s="49" t="s">
        <v>120</v>
      </c>
      <c r="H357" s="49" t="s">
        <v>168</v>
      </c>
      <c r="I357" s="49" t="s">
        <v>169</v>
      </c>
      <c r="J357" s="49" t="s">
        <v>131</v>
      </c>
      <c r="K357" s="49">
        <v>3</v>
      </c>
      <c r="L357" s="49">
        <v>80</v>
      </c>
      <c r="M357" s="49" t="s">
        <v>1572</v>
      </c>
      <c r="N357" s="50">
        <v>45016</v>
      </c>
      <c r="O357" s="49" t="s">
        <v>110</v>
      </c>
      <c r="P357" s="49" t="s">
        <v>57</v>
      </c>
      <c r="Q357" s="49">
        <v>2</v>
      </c>
      <c r="R357" s="49" t="s">
        <v>32</v>
      </c>
      <c r="S357" s="49" t="s">
        <v>1573</v>
      </c>
      <c r="T357" s="50">
        <v>45575</v>
      </c>
    </row>
    <row r="358" spans="1:20" x14ac:dyDescent="0.25">
      <c r="A358" s="26" t="s">
        <v>1574</v>
      </c>
      <c r="B358" s="49" t="s">
        <v>1575</v>
      </c>
      <c r="C358" s="49" t="s">
        <v>1576</v>
      </c>
      <c r="D358" s="49" t="s">
        <v>23</v>
      </c>
      <c r="E358" s="49" t="s">
        <v>24</v>
      </c>
      <c r="F358" s="50">
        <v>45546</v>
      </c>
      <c r="G358" s="49" t="s">
        <v>62</v>
      </c>
      <c r="H358" s="49" t="s">
        <v>40</v>
      </c>
      <c r="I358" s="49" t="s">
        <v>41</v>
      </c>
      <c r="J358" s="49" t="s">
        <v>42</v>
      </c>
      <c r="K358" s="49">
        <v>4</v>
      </c>
      <c r="L358" s="49">
        <v>59</v>
      </c>
      <c r="M358" s="49" t="s">
        <v>1577</v>
      </c>
      <c r="N358" s="50">
        <v>45672</v>
      </c>
      <c r="O358" s="49" t="s">
        <v>56</v>
      </c>
      <c r="P358" s="49" t="s">
        <v>57</v>
      </c>
      <c r="Q358" s="49">
        <v>4</v>
      </c>
      <c r="R358" s="49" t="s">
        <v>32</v>
      </c>
      <c r="S358" s="49" t="s">
        <v>1578</v>
      </c>
      <c r="T358" s="50">
        <v>45500</v>
      </c>
    </row>
    <row r="359" spans="1:20" x14ac:dyDescent="0.25">
      <c r="A359" s="26" t="s">
        <v>1579</v>
      </c>
      <c r="B359" s="49" t="s">
        <v>637</v>
      </c>
      <c r="C359" s="49" t="s">
        <v>1580</v>
      </c>
      <c r="D359" s="49" t="s">
        <v>81</v>
      </c>
      <c r="E359" s="49" t="s">
        <v>50</v>
      </c>
      <c r="F359" s="50">
        <v>45173</v>
      </c>
      <c r="G359" s="49" t="s">
        <v>152</v>
      </c>
      <c r="H359" s="49" t="s">
        <v>100</v>
      </c>
      <c r="I359" s="49" t="s">
        <v>101</v>
      </c>
      <c r="J359" s="49" t="s">
        <v>28</v>
      </c>
      <c r="K359" s="49">
        <v>2</v>
      </c>
      <c r="L359" s="49">
        <v>199</v>
      </c>
      <c r="M359" s="49" t="s">
        <v>1581</v>
      </c>
      <c r="N359" s="50">
        <v>45006</v>
      </c>
      <c r="O359" s="49" t="s">
        <v>56</v>
      </c>
      <c r="P359" s="49" t="s">
        <v>57</v>
      </c>
      <c r="Q359" s="49">
        <v>4</v>
      </c>
      <c r="R359" s="49" t="s">
        <v>104</v>
      </c>
      <c r="S359" s="49" t="s">
        <v>1582</v>
      </c>
      <c r="T359" s="50">
        <v>45459</v>
      </c>
    </row>
    <row r="360" spans="1:20" x14ac:dyDescent="0.25">
      <c r="A360" s="26" t="s">
        <v>1583</v>
      </c>
      <c r="B360" s="49" t="s">
        <v>1584</v>
      </c>
      <c r="C360" s="49" t="s">
        <v>525</v>
      </c>
      <c r="D360" s="49" t="s">
        <v>23</v>
      </c>
      <c r="E360" s="49" t="s">
        <v>50</v>
      </c>
      <c r="F360" s="50">
        <v>44706</v>
      </c>
      <c r="G360" s="49" t="s">
        <v>152</v>
      </c>
      <c r="H360" s="49" t="s">
        <v>63</v>
      </c>
      <c r="I360" s="49" t="s">
        <v>64</v>
      </c>
      <c r="J360" s="49" t="s">
        <v>65</v>
      </c>
      <c r="K360" s="49">
        <v>3</v>
      </c>
      <c r="L360" s="49">
        <v>399</v>
      </c>
      <c r="M360" s="49" t="s">
        <v>1585</v>
      </c>
      <c r="N360" s="50">
        <v>44886</v>
      </c>
      <c r="O360" s="49" t="s">
        <v>110</v>
      </c>
      <c r="P360" s="49" t="s">
        <v>31</v>
      </c>
      <c r="Q360" s="49">
        <v>3</v>
      </c>
      <c r="R360" s="49" t="s">
        <v>104</v>
      </c>
      <c r="S360" s="49" t="s">
        <v>1586</v>
      </c>
      <c r="T360" s="50">
        <v>45230</v>
      </c>
    </row>
    <row r="361" spans="1:20" x14ac:dyDescent="0.25">
      <c r="A361" s="26" t="s">
        <v>1587</v>
      </c>
      <c r="B361" s="49" t="s">
        <v>1588</v>
      </c>
      <c r="C361" s="49" t="s">
        <v>400</v>
      </c>
      <c r="D361" s="49" t="s">
        <v>81</v>
      </c>
      <c r="E361" s="49" t="s">
        <v>24</v>
      </c>
      <c r="F361" s="50">
        <v>45103</v>
      </c>
      <c r="G361" s="49" t="s">
        <v>180</v>
      </c>
      <c r="H361" s="49" t="s">
        <v>87</v>
      </c>
      <c r="I361" s="49" t="s">
        <v>88</v>
      </c>
      <c r="J361" s="49" t="s">
        <v>65</v>
      </c>
      <c r="K361" s="49">
        <v>5</v>
      </c>
      <c r="L361" s="49">
        <v>99</v>
      </c>
      <c r="M361" s="49" t="s">
        <v>1589</v>
      </c>
      <c r="N361" s="50">
        <v>45714</v>
      </c>
      <c r="O361" s="49" t="s">
        <v>30</v>
      </c>
      <c r="P361" s="49" t="s">
        <v>44</v>
      </c>
      <c r="Q361" s="49">
        <v>2</v>
      </c>
      <c r="R361" s="49" t="s">
        <v>32</v>
      </c>
      <c r="S361" s="49" t="s">
        <v>1590</v>
      </c>
      <c r="T361" s="50">
        <v>45369</v>
      </c>
    </row>
    <row r="362" spans="1:20" x14ac:dyDescent="0.25">
      <c r="A362" s="26" t="s">
        <v>1591</v>
      </c>
      <c r="B362" s="49" t="s">
        <v>263</v>
      </c>
      <c r="C362" s="49" t="s">
        <v>1592</v>
      </c>
      <c r="D362" s="49" t="s">
        <v>81</v>
      </c>
      <c r="E362" s="49" t="s">
        <v>38</v>
      </c>
      <c r="F362" s="50">
        <v>44069</v>
      </c>
      <c r="G362" s="49" t="s">
        <v>120</v>
      </c>
      <c r="H362" s="49" t="s">
        <v>218</v>
      </c>
      <c r="I362" s="49" t="s">
        <v>219</v>
      </c>
      <c r="J362" s="49" t="s">
        <v>28</v>
      </c>
      <c r="K362" s="49">
        <v>5</v>
      </c>
      <c r="L362" s="49">
        <v>899</v>
      </c>
      <c r="M362" s="49" t="s">
        <v>1593</v>
      </c>
      <c r="N362" s="50">
        <v>45369</v>
      </c>
      <c r="O362" s="49" t="s">
        <v>76</v>
      </c>
      <c r="P362" s="49" t="s">
        <v>57</v>
      </c>
      <c r="Q362" s="49">
        <v>2</v>
      </c>
      <c r="R362" s="49" t="s">
        <v>45</v>
      </c>
      <c r="S362" s="49" t="s">
        <v>1594</v>
      </c>
      <c r="T362" s="50">
        <v>44889</v>
      </c>
    </row>
    <row r="363" spans="1:20" x14ac:dyDescent="0.25">
      <c r="A363" s="26" t="s">
        <v>1595</v>
      </c>
      <c r="B363" s="49" t="s">
        <v>425</v>
      </c>
      <c r="C363" s="49" t="s">
        <v>276</v>
      </c>
      <c r="D363" s="49" t="s">
        <v>37</v>
      </c>
      <c r="E363" s="49" t="s">
        <v>24</v>
      </c>
      <c r="F363" s="50">
        <v>45326</v>
      </c>
      <c r="G363" s="49" t="s">
        <v>180</v>
      </c>
      <c r="H363" s="49" t="s">
        <v>63</v>
      </c>
      <c r="I363" s="49" t="s">
        <v>64</v>
      </c>
      <c r="J363" s="49" t="s">
        <v>65</v>
      </c>
      <c r="K363" s="49">
        <v>1</v>
      </c>
      <c r="L363" s="49">
        <v>399</v>
      </c>
      <c r="M363" s="49" t="s">
        <v>1596</v>
      </c>
      <c r="N363" s="50">
        <v>45741</v>
      </c>
      <c r="O363" s="49" t="s">
        <v>30</v>
      </c>
      <c r="P363" s="49" t="s">
        <v>31</v>
      </c>
      <c r="Q363" s="49">
        <v>3</v>
      </c>
      <c r="R363" s="49" t="s">
        <v>32</v>
      </c>
      <c r="S363" s="49" t="s">
        <v>1597</v>
      </c>
      <c r="T363" s="50">
        <v>45178</v>
      </c>
    </row>
    <row r="364" spans="1:20" x14ac:dyDescent="0.25">
      <c r="A364" s="26" t="s">
        <v>1598</v>
      </c>
      <c r="B364" s="49" t="s">
        <v>1599</v>
      </c>
      <c r="C364" s="49" t="s">
        <v>162</v>
      </c>
      <c r="D364" s="49" t="s">
        <v>37</v>
      </c>
      <c r="E364" s="49" t="s">
        <v>38</v>
      </c>
      <c r="F364" s="50">
        <v>44438</v>
      </c>
      <c r="G364" s="49" t="s">
        <v>152</v>
      </c>
      <c r="H364" s="49" t="s">
        <v>26</v>
      </c>
      <c r="I364" s="49" t="s">
        <v>27</v>
      </c>
      <c r="J364" s="49" t="s">
        <v>28</v>
      </c>
      <c r="K364" s="49">
        <v>5</v>
      </c>
      <c r="L364" s="49">
        <v>229</v>
      </c>
      <c r="M364" s="49" t="s">
        <v>1600</v>
      </c>
      <c r="N364" s="50">
        <v>45835</v>
      </c>
      <c r="O364" s="49" t="s">
        <v>110</v>
      </c>
      <c r="P364" s="49" t="s">
        <v>31</v>
      </c>
      <c r="Q364" s="49">
        <v>5</v>
      </c>
      <c r="R364" s="49" t="s">
        <v>104</v>
      </c>
      <c r="S364" s="49" t="s">
        <v>1601</v>
      </c>
      <c r="T364" s="50">
        <v>45016</v>
      </c>
    </row>
    <row r="365" spans="1:20" x14ac:dyDescent="0.25">
      <c r="A365" s="26" t="s">
        <v>1602</v>
      </c>
      <c r="B365" s="49" t="s">
        <v>1603</v>
      </c>
      <c r="C365" s="49" t="s">
        <v>888</v>
      </c>
      <c r="D365" s="49" t="s">
        <v>81</v>
      </c>
      <c r="E365" s="49" t="s">
        <v>50</v>
      </c>
      <c r="F365" s="50">
        <v>45011</v>
      </c>
      <c r="G365" s="49" t="s">
        <v>39</v>
      </c>
      <c r="H365" s="49" t="s">
        <v>218</v>
      </c>
      <c r="I365" s="49" t="s">
        <v>219</v>
      </c>
      <c r="J365" s="49" t="s">
        <v>28</v>
      </c>
      <c r="K365" s="49">
        <v>2</v>
      </c>
      <c r="L365" s="49">
        <v>899</v>
      </c>
      <c r="M365" s="49" t="s">
        <v>1604</v>
      </c>
      <c r="N365" s="50">
        <v>45312</v>
      </c>
      <c r="O365" s="49" t="s">
        <v>76</v>
      </c>
      <c r="P365" s="49" t="s">
        <v>31</v>
      </c>
      <c r="Q365" s="49">
        <v>2</v>
      </c>
      <c r="R365" s="49" t="s">
        <v>67</v>
      </c>
      <c r="S365" s="49" t="s">
        <v>1605</v>
      </c>
      <c r="T365" s="50">
        <v>45432</v>
      </c>
    </row>
    <row r="366" spans="1:20" x14ac:dyDescent="0.25">
      <c r="A366" s="26" t="s">
        <v>1606</v>
      </c>
      <c r="B366" s="49" t="s">
        <v>894</v>
      </c>
      <c r="C366" s="49" t="s">
        <v>1607</v>
      </c>
      <c r="D366" s="49" t="s">
        <v>37</v>
      </c>
      <c r="E366" s="49" t="s">
        <v>38</v>
      </c>
      <c r="F366" s="50">
        <v>44908</v>
      </c>
      <c r="G366" s="49" t="s">
        <v>120</v>
      </c>
      <c r="H366" s="49" t="s">
        <v>391</v>
      </c>
      <c r="I366" s="49" t="s">
        <v>392</v>
      </c>
      <c r="J366" s="49" t="s">
        <v>123</v>
      </c>
      <c r="K366" s="49">
        <v>1</v>
      </c>
      <c r="L366" s="49">
        <v>25</v>
      </c>
      <c r="M366" s="49" t="s">
        <v>1608</v>
      </c>
      <c r="N366" s="50">
        <v>45304</v>
      </c>
      <c r="O366" s="49" t="s">
        <v>110</v>
      </c>
      <c r="P366" s="49" t="s">
        <v>31</v>
      </c>
      <c r="Q366" s="49">
        <v>3</v>
      </c>
      <c r="R366" s="49" t="s">
        <v>133</v>
      </c>
      <c r="S366" s="49" t="s">
        <v>1609</v>
      </c>
      <c r="T366" s="50">
        <v>44813</v>
      </c>
    </row>
    <row r="367" spans="1:20" x14ac:dyDescent="0.25">
      <c r="A367" s="26" t="s">
        <v>1610</v>
      </c>
      <c r="B367" s="49" t="s">
        <v>1611</v>
      </c>
      <c r="C367" s="49" t="s">
        <v>381</v>
      </c>
      <c r="D367" s="49" t="s">
        <v>23</v>
      </c>
      <c r="E367" s="49" t="s">
        <v>24</v>
      </c>
      <c r="F367" s="50">
        <v>45382</v>
      </c>
      <c r="G367" s="49" t="s">
        <v>186</v>
      </c>
      <c r="H367" s="49" t="s">
        <v>100</v>
      </c>
      <c r="I367" s="49" t="s">
        <v>101</v>
      </c>
      <c r="J367" s="49" t="s">
        <v>28</v>
      </c>
      <c r="K367" s="49">
        <v>5</v>
      </c>
      <c r="L367" s="49">
        <v>199</v>
      </c>
      <c r="M367" s="49" t="s">
        <v>1612</v>
      </c>
      <c r="N367" s="50">
        <v>45198</v>
      </c>
      <c r="O367" s="49" t="s">
        <v>76</v>
      </c>
      <c r="P367" s="49" t="s">
        <v>31</v>
      </c>
      <c r="Q367" s="49">
        <v>5</v>
      </c>
      <c r="R367" s="49" t="s">
        <v>32</v>
      </c>
      <c r="S367" s="49" t="s">
        <v>1613</v>
      </c>
      <c r="T367" s="50">
        <v>45877</v>
      </c>
    </row>
    <row r="368" spans="1:20" x14ac:dyDescent="0.25">
      <c r="A368" s="26" t="s">
        <v>1614</v>
      </c>
      <c r="B368" s="49" t="s">
        <v>1615</v>
      </c>
      <c r="C368" s="49" t="s">
        <v>224</v>
      </c>
      <c r="D368" s="49" t="s">
        <v>23</v>
      </c>
      <c r="E368" s="49" t="s">
        <v>24</v>
      </c>
      <c r="F368" s="50">
        <v>45283</v>
      </c>
      <c r="G368" s="49" t="s">
        <v>186</v>
      </c>
      <c r="H368" s="49" t="s">
        <v>63</v>
      </c>
      <c r="I368" s="49" t="s">
        <v>64</v>
      </c>
      <c r="J368" s="49" t="s">
        <v>65</v>
      </c>
      <c r="K368" s="49">
        <v>2</v>
      </c>
      <c r="L368" s="49">
        <v>399</v>
      </c>
      <c r="M368" s="49" t="s">
        <v>1616</v>
      </c>
      <c r="N368" s="50">
        <v>45031</v>
      </c>
      <c r="O368" s="49" t="s">
        <v>56</v>
      </c>
      <c r="P368" s="49" t="s">
        <v>44</v>
      </c>
      <c r="Q368" s="49">
        <v>4</v>
      </c>
      <c r="R368" s="49" t="s">
        <v>104</v>
      </c>
      <c r="S368" s="49" t="s">
        <v>1617</v>
      </c>
      <c r="T368" s="50">
        <v>45142</v>
      </c>
    </row>
    <row r="369" spans="1:20" x14ac:dyDescent="0.25">
      <c r="A369" s="26" t="s">
        <v>1618</v>
      </c>
      <c r="B369" s="49" t="s">
        <v>1619</v>
      </c>
      <c r="C369" s="49" t="s">
        <v>1620</v>
      </c>
      <c r="D369" s="49" t="s">
        <v>23</v>
      </c>
      <c r="E369" s="49" t="s">
        <v>24</v>
      </c>
      <c r="F369" s="50">
        <v>44183</v>
      </c>
      <c r="G369" s="49" t="s">
        <v>186</v>
      </c>
      <c r="H369" s="49" t="s">
        <v>218</v>
      </c>
      <c r="I369" s="49" t="s">
        <v>219</v>
      </c>
      <c r="J369" s="49" t="s">
        <v>28</v>
      </c>
      <c r="K369" s="49">
        <v>5</v>
      </c>
      <c r="L369" s="49">
        <v>899</v>
      </c>
      <c r="M369" s="49" t="s">
        <v>1621</v>
      </c>
      <c r="N369" s="50">
        <v>45486</v>
      </c>
      <c r="O369" s="49" t="s">
        <v>76</v>
      </c>
      <c r="P369" s="49" t="s">
        <v>44</v>
      </c>
      <c r="Q369" s="49">
        <v>4</v>
      </c>
      <c r="R369" s="49" t="s">
        <v>32</v>
      </c>
      <c r="S369" s="49" t="s">
        <v>1622</v>
      </c>
      <c r="T369" s="50">
        <v>45875</v>
      </c>
    </row>
    <row r="370" spans="1:20" x14ac:dyDescent="0.25">
      <c r="A370" s="26" t="s">
        <v>1623</v>
      </c>
      <c r="B370" s="49" t="s">
        <v>21</v>
      </c>
      <c r="C370" s="49" t="s">
        <v>1624</v>
      </c>
      <c r="D370" s="49" t="s">
        <v>23</v>
      </c>
      <c r="E370" s="49" t="s">
        <v>50</v>
      </c>
      <c r="F370" s="50">
        <v>45675</v>
      </c>
      <c r="G370" s="49" t="s">
        <v>51</v>
      </c>
      <c r="H370" s="49" t="s">
        <v>138</v>
      </c>
      <c r="I370" s="49" t="s">
        <v>139</v>
      </c>
      <c r="J370" s="49" t="s">
        <v>28</v>
      </c>
      <c r="K370" s="49">
        <v>2</v>
      </c>
      <c r="L370" s="49">
        <v>999</v>
      </c>
      <c r="M370" s="49" t="s">
        <v>1625</v>
      </c>
      <c r="N370" s="50">
        <v>45345</v>
      </c>
      <c r="O370" s="49" t="s">
        <v>110</v>
      </c>
      <c r="P370" s="49" t="s">
        <v>44</v>
      </c>
      <c r="Q370" s="49">
        <v>5</v>
      </c>
      <c r="R370" s="49" t="s">
        <v>67</v>
      </c>
      <c r="S370" s="49" t="s">
        <v>1626</v>
      </c>
      <c r="T370" s="50">
        <v>44840</v>
      </c>
    </row>
    <row r="371" spans="1:20" x14ac:dyDescent="0.25">
      <c r="A371" s="26" t="s">
        <v>1627</v>
      </c>
      <c r="B371" s="49" t="s">
        <v>872</v>
      </c>
      <c r="C371" s="49" t="s">
        <v>233</v>
      </c>
      <c r="D371" s="49" t="s">
        <v>81</v>
      </c>
      <c r="E371" s="49" t="s">
        <v>38</v>
      </c>
      <c r="F371" s="50">
        <v>44229</v>
      </c>
      <c r="G371" s="49" t="s">
        <v>94</v>
      </c>
      <c r="H371" s="49" t="s">
        <v>191</v>
      </c>
      <c r="I371" s="49" t="s">
        <v>192</v>
      </c>
      <c r="J371" s="49" t="s">
        <v>42</v>
      </c>
      <c r="K371" s="49">
        <v>4</v>
      </c>
      <c r="L371" s="49">
        <v>120</v>
      </c>
      <c r="M371" s="49" t="s">
        <v>1628</v>
      </c>
      <c r="N371" s="50">
        <v>45090</v>
      </c>
      <c r="O371" s="49" t="s">
        <v>30</v>
      </c>
      <c r="P371" s="49" t="s">
        <v>57</v>
      </c>
      <c r="Q371" s="49">
        <v>4</v>
      </c>
      <c r="R371" s="49" t="s">
        <v>104</v>
      </c>
      <c r="S371" s="49" t="s">
        <v>1629</v>
      </c>
      <c r="T371" s="50">
        <v>45193</v>
      </c>
    </row>
    <row r="372" spans="1:20" x14ac:dyDescent="0.25">
      <c r="A372" s="26" t="s">
        <v>1630</v>
      </c>
      <c r="B372" s="49" t="s">
        <v>1631</v>
      </c>
      <c r="C372" s="49" t="s">
        <v>71</v>
      </c>
      <c r="D372" s="49" t="s">
        <v>81</v>
      </c>
      <c r="E372" s="49" t="s">
        <v>24</v>
      </c>
      <c r="F372" s="50">
        <v>45770</v>
      </c>
      <c r="G372" s="49" t="s">
        <v>120</v>
      </c>
      <c r="H372" s="49" t="s">
        <v>191</v>
      </c>
      <c r="I372" s="49" t="s">
        <v>192</v>
      </c>
      <c r="J372" s="49" t="s">
        <v>42</v>
      </c>
      <c r="K372" s="49">
        <v>3</v>
      </c>
      <c r="L372" s="49">
        <v>120</v>
      </c>
      <c r="M372" s="49" t="s">
        <v>1632</v>
      </c>
      <c r="N372" s="50">
        <v>45381</v>
      </c>
      <c r="O372" s="49" t="s">
        <v>103</v>
      </c>
      <c r="P372" s="49" t="s">
        <v>57</v>
      </c>
      <c r="Q372" s="49">
        <v>5</v>
      </c>
      <c r="R372" s="49" t="s">
        <v>32</v>
      </c>
      <c r="S372" s="49" t="s">
        <v>1633</v>
      </c>
      <c r="T372" s="50">
        <v>45056</v>
      </c>
    </row>
    <row r="373" spans="1:20" x14ac:dyDescent="0.25">
      <c r="A373" s="26" t="s">
        <v>1634</v>
      </c>
      <c r="B373" s="49" t="s">
        <v>127</v>
      </c>
      <c r="C373" s="49" t="s">
        <v>1202</v>
      </c>
      <c r="D373" s="49" t="s">
        <v>81</v>
      </c>
      <c r="E373" s="49" t="s">
        <v>50</v>
      </c>
      <c r="F373" s="50">
        <v>44966</v>
      </c>
      <c r="G373" s="49" t="s">
        <v>72</v>
      </c>
      <c r="H373" s="49" t="s">
        <v>100</v>
      </c>
      <c r="I373" s="49" t="s">
        <v>101</v>
      </c>
      <c r="J373" s="49" t="s">
        <v>28</v>
      </c>
      <c r="K373" s="49">
        <v>1</v>
      </c>
      <c r="L373" s="49">
        <v>199</v>
      </c>
      <c r="M373" s="49" t="s">
        <v>1635</v>
      </c>
      <c r="N373" s="50">
        <v>45509</v>
      </c>
      <c r="O373" s="49" t="s">
        <v>110</v>
      </c>
      <c r="P373" s="49" t="s">
        <v>31</v>
      </c>
      <c r="Q373" s="49">
        <v>1</v>
      </c>
      <c r="R373" s="49" t="s">
        <v>45</v>
      </c>
      <c r="S373" s="49" t="s">
        <v>1636</v>
      </c>
      <c r="T373" s="50">
        <v>45054</v>
      </c>
    </row>
    <row r="374" spans="1:20" x14ac:dyDescent="0.25">
      <c r="A374" s="26" t="s">
        <v>1637</v>
      </c>
      <c r="B374" s="49" t="s">
        <v>845</v>
      </c>
      <c r="C374" s="49" t="s">
        <v>1638</v>
      </c>
      <c r="D374" s="49" t="s">
        <v>81</v>
      </c>
      <c r="E374" s="49" t="s">
        <v>24</v>
      </c>
      <c r="F374" s="50">
        <v>45513</v>
      </c>
      <c r="G374" s="49" t="s">
        <v>152</v>
      </c>
      <c r="H374" s="49" t="s">
        <v>63</v>
      </c>
      <c r="I374" s="49" t="s">
        <v>64</v>
      </c>
      <c r="J374" s="49" t="s">
        <v>65</v>
      </c>
      <c r="K374" s="49">
        <v>1</v>
      </c>
      <c r="L374" s="49">
        <v>399</v>
      </c>
      <c r="M374" s="49" t="s">
        <v>1639</v>
      </c>
      <c r="N374" s="50">
        <v>45102</v>
      </c>
      <c r="O374" s="49" t="s">
        <v>76</v>
      </c>
      <c r="P374" s="49" t="s">
        <v>31</v>
      </c>
      <c r="Q374" s="49">
        <v>5</v>
      </c>
      <c r="R374" s="49" t="s">
        <v>133</v>
      </c>
      <c r="S374" s="49" t="s">
        <v>1640</v>
      </c>
      <c r="T374" s="50">
        <v>45184</v>
      </c>
    </row>
    <row r="375" spans="1:20" x14ac:dyDescent="0.25">
      <c r="A375" s="26" t="s">
        <v>1641</v>
      </c>
      <c r="B375" s="49" t="s">
        <v>127</v>
      </c>
      <c r="C375" s="49" t="s">
        <v>22</v>
      </c>
      <c r="D375" s="49" t="s">
        <v>81</v>
      </c>
      <c r="E375" s="49" t="s">
        <v>50</v>
      </c>
      <c r="F375" s="50">
        <v>45350</v>
      </c>
      <c r="G375" s="49" t="s">
        <v>39</v>
      </c>
      <c r="H375" s="49" t="s">
        <v>218</v>
      </c>
      <c r="I375" s="49" t="s">
        <v>219</v>
      </c>
      <c r="J375" s="49" t="s">
        <v>28</v>
      </c>
      <c r="K375" s="49">
        <v>3</v>
      </c>
      <c r="L375" s="49">
        <v>899</v>
      </c>
      <c r="M375" s="49" t="s">
        <v>1642</v>
      </c>
      <c r="N375" s="50">
        <v>45468</v>
      </c>
      <c r="O375" s="49" t="s">
        <v>103</v>
      </c>
      <c r="P375" s="49" t="s">
        <v>57</v>
      </c>
      <c r="Q375" s="49">
        <v>1</v>
      </c>
      <c r="R375" s="49" t="s">
        <v>32</v>
      </c>
      <c r="S375" s="49" t="s">
        <v>1643</v>
      </c>
      <c r="T375" s="50">
        <v>44807</v>
      </c>
    </row>
    <row r="376" spans="1:20" x14ac:dyDescent="0.25">
      <c r="A376" s="26" t="s">
        <v>1644</v>
      </c>
      <c r="B376" s="49" t="s">
        <v>35</v>
      </c>
      <c r="C376" s="49" t="s">
        <v>202</v>
      </c>
      <c r="D376" s="49" t="s">
        <v>81</v>
      </c>
      <c r="E376" s="49" t="s">
        <v>38</v>
      </c>
      <c r="F376" s="50">
        <v>45021</v>
      </c>
      <c r="G376" s="49" t="s">
        <v>180</v>
      </c>
      <c r="H376" s="49" t="s">
        <v>129</v>
      </c>
      <c r="I376" s="49" t="s">
        <v>130</v>
      </c>
      <c r="J376" s="49" t="s">
        <v>131</v>
      </c>
      <c r="K376" s="49">
        <v>1</v>
      </c>
      <c r="L376" s="49">
        <v>129</v>
      </c>
      <c r="M376" s="49" t="s">
        <v>1645</v>
      </c>
      <c r="N376" s="50">
        <v>45422</v>
      </c>
      <c r="O376" s="49" t="s">
        <v>110</v>
      </c>
      <c r="P376" s="49" t="s">
        <v>57</v>
      </c>
      <c r="Q376" s="49">
        <v>4</v>
      </c>
      <c r="R376" s="49" t="s">
        <v>104</v>
      </c>
      <c r="S376" s="49" t="s">
        <v>1646</v>
      </c>
      <c r="T376" s="50">
        <v>44896</v>
      </c>
    </row>
    <row r="377" spans="1:20" x14ac:dyDescent="0.25">
      <c r="A377" s="26" t="s">
        <v>1647</v>
      </c>
      <c r="B377" s="49" t="s">
        <v>248</v>
      </c>
      <c r="C377" s="49" t="s">
        <v>400</v>
      </c>
      <c r="D377" s="49" t="s">
        <v>81</v>
      </c>
      <c r="E377" s="49" t="s">
        <v>50</v>
      </c>
      <c r="F377" s="50">
        <v>45599</v>
      </c>
      <c r="G377" s="49" t="s">
        <v>51</v>
      </c>
      <c r="H377" s="49" t="s">
        <v>391</v>
      </c>
      <c r="I377" s="49" t="s">
        <v>392</v>
      </c>
      <c r="J377" s="49" t="s">
        <v>123</v>
      </c>
      <c r="K377" s="49">
        <v>4</v>
      </c>
      <c r="L377" s="49">
        <v>25</v>
      </c>
      <c r="M377" s="49" t="s">
        <v>1648</v>
      </c>
      <c r="N377" s="50">
        <v>45046</v>
      </c>
      <c r="O377" s="49" t="s">
        <v>56</v>
      </c>
      <c r="P377" s="49" t="s">
        <v>31</v>
      </c>
      <c r="Q377" s="49">
        <v>5</v>
      </c>
      <c r="R377" s="49" t="s">
        <v>67</v>
      </c>
      <c r="S377" s="49" t="s">
        <v>1649</v>
      </c>
      <c r="T377" s="50">
        <v>45425</v>
      </c>
    </row>
    <row r="378" spans="1:20" x14ac:dyDescent="0.25">
      <c r="A378" s="26" t="s">
        <v>1650</v>
      </c>
      <c r="B378" s="49" t="s">
        <v>1651</v>
      </c>
      <c r="C378" s="49" t="s">
        <v>1652</v>
      </c>
      <c r="D378" s="49" t="s">
        <v>81</v>
      </c>
      <c r="E378" s="49" t="s">
        <v>50</v>
      </c>
      <c r="F378" s="50">
        <v>44538</v>
      </c>
      <c r="G378" s="49" t="s">
        <v>72</v>
      </c>
      <c r="H378" s="49" t="s">
        <v>87</v>
      </c>
      <c r="I378" s="49" t="s">
        <v>88</v>
      </c>
      <c r="J378" s="49" t="s">
        <v>65</v>
      </c>
      <c r="K378" s="49">
        <v>5</v>
      </c>
      <c r="L378" s="49">
        <v>99</v>
      </c>
      <c r="M378" s="49" t="s">
        <v>1653</v>
      </c>
      <c r="N378" s="50">
        <v>45348</v>
      </c>
      <c r="O378" s="49" t="s">
        <v>56</v>
      </c>
      <c r="P378" s="49" t="s">
        <v>31</v>
      </c>
      <c r="Q378" s="49">
        <v>1</v>
      </c>
      <c r="R378" s="49" t="s">
        <v>45</v>
      </c>
      <c r="S378" s="49" t="s">
        <v>1654</v>
      </c>
      <c r="T378" s="50">
        <v>45183</v>
      </c>
    </row>
    <row r="379" spans="1:20" x14ac:dyDescent="0.25">
      <c r="A379" s="26" t="s">
        <v>1655</v>
      </c>
      <c r="B379" s="49" t="s">
        <v>300</v>
      </c>
      <c r="C379" s="49" t="s">
        <v>899</v>
      </c>
      <c r="D379" s="49" t="s">
        <v>37</v>
      </c>
      <c r="E379" s="49" t="s">
        <v>50</v>
      </c>
      <c r="F379" s="50">
        <v>45699</v>
      </c>
      <c r="G379" s="49" t="s">
        <v>186</v>
      </c>
      <c r="H379" s="49" t="s">
        <v>87</v>
      </c>
      <c r="I379" s="49" t="s">
        <v>88</v>
      </c>
      <c r="J379" s="49" t="s">
        <v>65</v>
      </c>
      <c r="K379" s="49">
        <v>5</v>
      </c>
      <c r="L379" s="49">
        <v>99</v>
      </c>
      <c r="M379" s="49" t="s">
        <v>1656</v>
      </c>
      <c r="N379" s="50">
        <v>45034</v>
      </c>
      <c r="O379" s="49" t="s">
        <v>110</v>
      </c>
      <c r="P379" s="49" t="s">
        <v>57</v>
      </c>
      <c r="Q379" s="49">
        <v>3</v>
      </c>
      <c r="R379" s="49" t="s">
        <v>67</v>
      </c>
      <c r="S379" s="49" t="s">
        <v>1657</v>
      </c>
      <c r="T379" s="50">
        <v>45087</v>
      </c>
    </row>
    <row r="380" spans="1:20" x14ac:dyDescent="0.25">
      <c r="A380" s="26" t="s">
        <v>1658</v>
      </c>
      <c r="B380" s="49" t="s">
        <v>1659</v>
      </c>
      <c r="C380" s="49" t="s">
        <v>516</v>
      </c>
      <c r="D380" s="49" t="s">
        <v>37</v>
      </c>
      <c r="E380" s="49" t="s">
        <v>50</v>
      </c>
      <c r="F380" s="50">
        <v>44137</v>
      </c>
      <c r="G380" s="49" t="s">
        <v>72</v>
      </c>
      <c r="H380" s="49" t="s">
        <v>138</v>
      </c>
      <c r="I380" s="49" t="s">
        <v>139</v>
      </c>
      <c r="J380" s="49" t="s">
        <v>28</v>
      </c>
      <c r="K380" s="49">
        <v>3</v>
      </c>
      <c r="L380" s="49">
        <v>999</v>
      </c>
      <c r="M380" s="49" t="s">
        <v>1660</v>
      </c>
      <c r="N380" s="50">
        <v>45502</v>
      </c>
      <c r="O380" s="49" t="s">
        <v>103</v>
      </c>
      <c r="P380" s="49" t="s">
        <v>44</v>
      </c>
      <c r="Q380" s="49">
        <v>3</v>
      </c>
      <c r="R380" s="49" t="s">
        <v>45</v>
      </c>
      <c r="S380" s="49" t="s">
        <v>1661</v>
      </c>
      <c r="T380" s="50">
        <v>45827</v>
      </c>
    </row>
    <row r="381" spans="1:20" x14ac:dyDescent="0.25">
      <c r="A381" s="26" t="s">
        <v>1662</v>
      </c>
      <c r="B381" s="49" t="s">
        <v>1663</v>
      </c>
      <c r="C381" s="49" t="s">
        <v>1664</v>
      </c>
      <c r="D381" s="49" t="s">
        <v>23</v>
      </c>
      <c r="E381" s="49" t="s">
        <v>38</v>
      </c>
      <c r="F381" s="50">
        <v>45760</v>
      </c>
      <c r="G381" s="49" t="s">
        <v>152</v>
      </c>
      <c r="H381" s="49" t="s">
        <v>52</v>
      </c>
      <c r="I381" s="49" t="s">
        <v>53</v>
      </c>
      <c r="J381" s="49" t="s">
        <v>54</v>
      </c>
      <c r="K381" s="49">
        <v>2</v>
      </c>
      <c r="L381" s="49">
        <v>59</v>
      </c>
      <c r="M381" s="49" t="s">
        <v>1665</v>
      </c>
      <c r="N381" s="50">
        <v>45606</v>
      </c>
      <c r="O381" s="49" t="s">
        <v>103</v>
      </c>
      <c r="P381" s="49" t="s">
        <v>44</v>
      </c>
      <c r="Q381" s="49">
        <v>5</v>
      </c>
      <c r="R381" s="49" t="s">
        <v>32</v>
      </c>
      <c r="S381" s="49" t="s">
        <v>1666</v>
      </c>
      <c r="T381" s="50">
        <v>45484</v>
      </c>
    </row>
    <row r="382" spans="1:20" x14ac:dyDescent="0.25">
      <c r="A382" s="26" t="s">
        <v>1667</v>
      </c>
      <c r="B382" s="49" t="s">
        <v>1668</v>
      </c>
      <c r="C382" s="49" t="s">
        <v>1669</v>
      </c>
      <c r="D382" s="49" t="s">
        <v>81</v>
      </c>
      <c r="E382" s="49" t="s">
        <v>50</v>
      </c>
      <c r="F382" s="50">
        <v>44358</v>
      </c>
      <c r="G382" s="49" t="s">
        <v>180</v>
      </c>
      <c r="H382" s="49" t="s">
        <v>218</v>
      </c>
      <c r="I382" s="49" t="s">
        <v>219</v>
      </c>
      <c r="J382" s="49" t="s">
        <v>28</v>
      </c>
      <c r="K382" s="49">
        <v>4</v>
      </c>
      <c r="L382" s="49">
        <v>899</v>
      </c>
      <c r="M382" s="49" t="s">
        <v>1670</v>
      </c>
      <c r="N382" s="50">
        <v>45670</v>
      </c>
      <c r="O382" s="49" t="s">
        <v>110</v>
      </c>
      <c r="P382" s="49" t="s">
        <v>31</v>
      </c>
      <c r="Q382" s="49">
        <v>2</v>
      </c>
      <c r="R382" s="49" t="s">
        <v>104</v>
      </c>
      <c r="S382" s="49" t="s">
        <v>1671</v>
      </c>
      <c r="T382" s="50">
        <v>45679</v>
      </c>
    </row>
    <row r="383" spans="1:20" x14ac:dyDescent="0.25">
      <c r="A383" s="26" t="s">
        <v>1672</v>
      </c>
      <c r="B383" s="49" t="s">
        <v>1673</v>
      </c>
      <c r="C383" s="49" t="s">
        <v>1674</v>
      </c>
      <c r="D383" s="49" t="s">
        <v>81</v>
      </c>
      <c r="E383" s="49" t="s">
        <v>50</v>
      </c>
      <c r="F383" s="50">
        <v>45019</v>
      </c>
      <c r="G383" s="49" t="s">
        <v>152</v>
      </c>
      <c r="H383" s="49" t="s">
        <v>145</v>
      </c>
      <c r="I383" s="49" t="s">
        <v>146</v>
      </c>
      <c r="J383" s="49" t="s">
        <v>54</v>
      </c>
      <c r="K383" s="49">
        <v>2</v>
      </c>
      <c r="L383" s="49">
        <v>199</v>
      </c>
      <c r="M383" s="49" t="s">
        <v>1675</v>
      </c>
      <c r="N383" s="50">
        <v>45120</v>
      </c>
      <c r="O383" s="49" t="s">
        <v>76</v>
      </c>
      <c r="P383" s="49" t="s">
        <v>44</v>
      </c>
      <c r="Q383" s="49">
        <v>3</v>
      </c>
      <c r="R383" s="49" t="s">
        <v>133</v>
      </c>
      <c r="S383" s="49" t="s">
        <v>1676</v>
      </c>
      <c r="T383" s="50">
        <v>45142</v>
      </c>
    </row>
    <row r="384" spans="1:20" x14ac:dyDescent="0.25">
      <c r="A384" s="26" t="s">
        <v>1677</v>
      </c>
      <c r="B384" s="49" t="s">
        <v>263</v>
      </c>
      <c r="C384" s="49" t="s">
        <v>435</v>
      </c>
      <c r="D384" s="49" t="s">
        <v>37</v>
      </c>
      <c r="E384" s="49" t="s">
        <v>24</v>
      </c>
      <c r="F384" s="50">
        <v>45854</v>
      </c>
      <c r="G384" s="49" t="s">
        <v>39</v>
      </c>
      <c r="H384" s="49" t="s">
        <v>129</v>
      </c>
      <c r="I384" s="49" t="s">
        <v>130</v>
      </c>
      <c r="J384" s="49" t="s">
        <v>131</v>
      </c>
      <c r="K384" s="49">
        <v>1</v>
      </c>
      <c r="L384" s="49">
        <v>129</v>
      </c>
      <c r="M384" s="49" t="s">
        <v>1678</v>
      </c>
      <c r="N384" s="50">
        <v>45432</v>
      </c>
      <c r="O384" s="49" t="s">
        <v>30</v>
      </c>
      <c r="P384" s="49" t="s">
        <v>57</v>
      </c>
      <c r="Q384" s="49">
        <v>1</v>
      </c>
      <c r="R384" s="49" t="s">
        <v>133</v>
      </c>
      <c r="S384" s="49" t="s">
        <v>1679</v>
      </c>
      <c r="T384" s="50">
        <v>45773</v>
      </c>
    </row>
    <row r="385" spans="1:20" x14ac:dyDescent="0.25">
      <c r="A385" s="26" t="s">
        <v>1680</v>
      </c>
      <c r="B385" s="49" t="s">
        <v>936</v>
      </c>
      <c r="C385" s="49" t="s">
        <v>1681</v>
      </c>
      <c r="D385" s="49" t="s">
        <v>23</v>
      </c>
      <c r="E385" s="49" t="s">
        <v>38</v>
      </c>
      <c r="F385" s="50">
        <v>44862</v>
      </c>
      <c r="G385" s="49" t="s">
        <v>120</v>
      </c>
      <c r="H385" s="49" t="s">
        <v>218</v>
      </c>
      <c r="I385" s="49" t="s">
        <v>219</v>
      </c>
      <c r="J385" s="49" t="s">
        <v>28</v>
      </c>
      <c r="K385" s="49">
        <v>2</v>
      </c>
      <c r="L385" s="49">
        <v>899</v>
      </c>
      <c r="M385" s="49" t="s">
        <v>1682</v>
      </c>
      <c r="N385" s="50">
        <v>44847</v>
      </c>
      <c r="O385" s="49" t="s">
        <v>56</v>
      </c>
      <c r="P385" s="49" t="s">
        <v>31</v>
      </c>
      <c r="Q385" s="49">
        <v>1</v>
      </c>
      <c r="R385" s="49" t="s">
        <v>104</v>
      </c>
      <c r="S385" s="49" t="s">
        <v>1683</v>
      </c>
      <c r="T385" s="50">
        <v>45269</v>
      </c>
    </row>
    <row r="386" spans="1:20" x14ac:dyDescent="0.25">
      <c r="A386" s="26" t="s">
        <v>1684</v>
      </c>
      <c r="B386" s="49" t="s">
        <v>223</v>
      </c>
      <c r="C386" s="49" t="s">
        <v>1685</v>
      </c>
      <c r="D386" s="49" t="s">
        <v>37</v>
      </c>
      <c r="E386" s="49" t="s">
        <v>50</v>
      </c>
      <c r="F386" s="50">
        <v>45256</v>
      </c>
      <c r="G386" s="49" t="s">
        <v>39</v>
      </c>
      <c r="H386" s="49" t="s">
        <v>391</v>
      </c>
      <c r="I386" s="49" t="s">
        <v>392</v>
      </c>
      <c r="J386" s="49" t="s">
        <v>123</v>
      </c>
      <c r="K386" s="49">
        <v>4</v>
      </c>
      <c r="L386" s="49">
        <v>25</v>
      </c>
      <c r="M386" s="49" t="s">
        <v>1686</v>
      </c>
      <c r="N386" s="50">
        <v>45588</v>
      </c>
      <c r="O386" s="49" t="s">
        <v>103</v>
      </c>
      <c r="P386" s="49" t="s">
        <v>31</v>
      </c>
      <c r="Q386" s="49">
        <v>4</v>
      </c>
      <c r="R386" s="49" t="s">
        <v>133</v>
      </c>
      <c r="S386" s="49" t="s">
        <v>1687</v>
      </c>
      <c r="T386" s="50">
        <v>45180</v>
      </c>
    </row>
    <row r="387" spans="1:20" x14ac:dyDescent="0.25">
      <c r="A387" s="26" t="s">
        <v>1688</v>
      </c>
      <c r="B387" s="49" t="s">
        <v>1689</v>
      </c>
      <c r="C387" s="49" t="s">
        <v>1690</v>
      </c>
      <c r="D387" s="49" t="s">
        <v>23</v>
      </c>
      <c r="E387" s="49" t="s">
        <v>24</v>
      </c>
      <c r="F387" s="50">
        <v>44232</v>
      </c>
      <c r="G387" s="49" t="s">
        <v>51</v>
      </c>
      <c r="H387" s="49" t="s">
        <v>87</v>
      </c>
      <c r="I387" s="49" t="s">
        <v>88</v>
      </c>
      <c r="J387" s="49" t="s">
        <v>65</v>
      </c>
      <c r="K387" s="49">
        <v>5</v>
      </c>
      <c r="L387" s="49">
        <v>99</v>
      </c>
      <c r="M387" s="49" t="s">
        <v>1691</v>
      </c>
      <c r="N387" s="50">
        <v>45642</v>
      </c>
      <c r="O387" s="49" t="s">
        <v>30</v>
      </c>
      <c r="P387" s="49" t="s">
        <v>44</v>
      </c>
      <c r="Q387" s="49">
        <v>2</v>
      </c>
      <c r="R387" s="49" t="s">
        <v>67</v>
      </c>
      <c r="S387" s="49" t="s">
        <v>1692</v>
      </c>
      <c r="T387" s="50">
        <v>45431</v>
      </c>
    </row>
    <row r="388" spans="1:20" x14ac:dyDescent="0.25">
      <c r="A388" s="26" t="s">
        <v>1693</v>
      </c>
      <c r="B388" s="49" t="s">
        <v>629</v>
      </c>
      <c r="C388" s="49" t="s">
        <v>1694</v>
      </c>
      <c r="D388" s="49" t="s">
        <v>81</v>
      </c>
      <c r="E388" s="49" t="s">
        <v>38</v>
      </c>
      <c r="F388" s="50">
        <v>44689</v>
      </c>
      <c r="G388" s="49" t="s">
        <v>152</v>
      </c>
      <c r="H388" s="49" t="s">
        <v>191</v>
      </c>
      <c r="I388" s="49" t="s">
        <v>192</v>
      </c>
      <c r="J388" s="49" t="s">
        <v>42</v>
      </c>
      <c r="K388" s="49">
        <v>5</v>
      </c>
      <c r="L388" s="49">
        <v>120</v>
      </c>
      <c r="M388" s="49" t="s">
        <v>1695</v>
      </c>
      <c r="N388" s="50">
        <v>45875</v>
      </c>
      <c r="O388" s="49" t="s">
        <v>76</v>
      </c>
      <c r="P388" s="49" t="s">
        <v>31</v>
      </c>
      <c r="Q388" s="49">
        <v>1</v>
      </c>
      <c r="R388" s="49" t="s">
        <v>45</v>
      </c>
      <c r="S388" s="49" t="s">
        <v>1696</v>
      </c>
      <c r="T388" s="50">
        <v>44933</v>
      </c>
    </row>
    <row r="389" spans="1:20" x14ac:dyDescent="0.25">
      <c r="A389" s="26" t="s">
        <v>1697</v>
      </c>
      <c r="B389" s="49" t="s">
        <v>1698</v>
      </c>
      <c r="C389" s="49" t="s">
        <v>1306</v>
      </c>
      <c r="D389" s="49" t="s">
        <v>23</v>
      </c>
      <c r="E389" s="49" t="s">
        <v>50</v>
      </c>
      <c r="F389" s="50">
        <v>45574</v>
      </c>
      <c r="G389" s="49" t="s">
        <v>25</v>
      </c>
      <c r="H389" s="49" t="s">
        <v>73</v>
      </c>
      <c r="I389" s="49" t="s">
        <v>74</v>
      </c>
      <c r="J389" s="49" t="s">
        <v>42</v>
      </c>
      <c r="K389" s="49">
        <v>4</v>
      </c>
      <c r="L389" s="49">
        <v>110</v>
      </c>
      <c r="M389" s="49" t="s">
        <v>1699</v>
      </c>
      <c r="N389" s="50">
        <v>45800</v>
      </c>
      <c r="O389" s="49" t="s">
        <v>56</v>
      </c>
      <c r="P389" s="49" t="s">
        <v>57</v>
      </c>
      <c r="Q389" s="49">
        <v>2</v>
      </c>
      <c r="R389" s="49" t="s">
        <v>133</v>
      </c>
      <c r="S389" s="49" t="s">
        <v>1700</v>
      </c>
      <c r="T389" s="50">
        <v>45036</v>
      </c>
    </row>
    <row r="390" spans="1:20" x14ac:dyDescent="0.25">
      <c r="A390" s="26" t="s">
        <v>1701</v>
      </c>
      <c r="B390" s="49" t="s">
        <v>750</v>
      </c>
      <c r="C390" s="49" t="s">
        <v>1702</v>
      </c>
      <c r="D390" s="49" t="s">
        <v>37</v>
      </c>
      <c r="E390" s="49" t="s">
        <v>24</v>
      </c>
      <c r="F390" s="50">
        <v>45489</v>
      </c>
      <c r="G390" s="49" t="s">
        <v>39</v>
      </c>
      <c r="H390" s="49" t="s">
        <v>63</v>
      </c>
      <c r="I390" s="49" t="s">
        <v>64</v>
      </c>
      <c r="J390" s="49" t="s">
        <v>65</v>
      </c>
      <c r="K390" s="49">
        <v>5</v>
      </c>
      <c r="L390" s="49">
        <v>399</v>
      </c>
      <c r="M390" s="49" t="s">
        <v>1703</v>
      </c>
      <c r="N390" s="50">
        <v>45501</v>
      </c>
      <c r="O390" s="49" t="s">
        <v>110</v>
      </c>
      <c r="P390" s="49" t="s">
        <v>44</v>
      </c>
      <c r="Q390" s="49">
        <v>2</v>
      </c>
      <c r="R390" s="49" t="s">
        <v>67</v>
      </c>
      <c r="S390" s="49" t="s">
        <v>1704</v>
      </c>
      <c r="T390" s="50">
        <v>45498</v>
      </c>
    </row>
    <row r="391" spans="1:20" x14ac:dyDescent="0.25">
      <c r="A391" s="26" t="s">
        <v>1705</v>
      </c>
      <c r="B391" s="49" t="s">
        <v>1706</v>
      </c>
      <c r="C391" s="49" t="s">
        <v>1707</v>
      </c>
      <c r="D391" s="49" t="s">
        <v>81</v>
      </c>
      <c r="E391" s="49" t="s">
        <v>50</v>
      </c>
      <c r="F391" s="50">
        <v>44356</v>
      </c>
      <c r="G391" s="49" t="s">
        <v>72</v>
      </c>
      <c r="H391" s="49" t="s">
        <v>100</v>
      </c>
      <c r="I391" s="49" t="s">
        <v>101</v>
      </c>
      <c r="J391" s="49" t="s">
        <v>28</v>
      </c>
      <c r="K391" s="49">
        <v>3</v>
      </c>
      <c r="L391" s="49">
        <v>199</v>
      </c>
      <c r="M391" s="49" t="s">
        <v>1708</v>
      </c>
      <c r="N391" s="50">
        <v>45621</v>
      </c>
      <c r="O391" s="49" t="s">
        <v>103</v>
      </c>
      <c r="P391" s="49" t="s">
        <v>31</v>
      </c>
      <c r="Q391" s="49">
        <v>2</v>
      </c>
      <c r="R391" s="49" t="s">
        <v>133</v>
      </c>
      <c r="S391" s="49" t="s">
        <v>1709</v>
      </c>
      <c r="T391" s="50">
        <v>45247</v>
      </c>
    </row>
    <row r="392" spans="1:20" x14ac:dyDescent="0.25">
      <c r="A392" s="26" t="s">
        <v>1710</v>
      </c>
      <c r="B392" s="49" t="s">
        <v>206</v>
      </c>
      <c r="C392" s="49" t="s">
        <v>1711</v>
      </c>
      <c r="D392" s="49" t="s">
        <v>37</v>
      </c>
      <c r="E392" s="49" t="s">
        <v>50</v>
      </c>
      <c r="F392" s="50">
        <v>45481</v>
      </c>
      <c r="G392" s="49" t="s">
        <v>72</v>
      </c>
      <c r="H392" s="49" t="s">
        <v>100</v>
      </c>
      <c r="I392" s="49" t="s">
        <v>101</v>
      </c>
      <c r="J392" s="49" t="s">
        <v>28</v>
      </c>
      <c r="K392" s="49">
        <v>1</v>
      </c>
      <c r="L392" s="49">
        <v>199</v>
      </c>
      <c r="M392" s="49" t="s">
        <v>1712</v>
      </c>
      <c r="N392" s="50">
        <v>45084</v>
      </c>
      <c r="O392" s="49" t="s">
        <v>103</v>
      </c>
      <c r="P392" s="49" t="s">
        <v>57</v>
      </c>
      <c r="Q392" s="49">
        <v>4</v>
      </c>
      <c r="R392" s="49" t="s">
        <v>45</v>
      </c>
      <c r="S392" s="49" t="s">
        <v>1713</v>
      </c>
      <c r="T392" s="50">
        <v>45831</v>
      </c>
    </row>
    <row r="393" spans="1:20" x14ac:dyDescent="0.25">
      <c r="A393" s="26" t="s">
        <v>1714</v>
      </c>
      <c r="B393" s="49" t="s">
        <v>1715</v>
      </c>
      <c r="C393" s="49" t="s">
        <v>1716</v>
      </c>
      <c r="D393" s="49" t="s">
        <v>23</v>
      </c>
      <c r="E393" s="49" t="s">
        <v>50</v>
      </c>
      <c r="F393" s="50">
        <v>44700</v>
      </c>
      <c r="G393" s="49" t="s">
        <v>72</v>
      </c>
      <c r="H393" s="49" t="s">
        <v>87</v>
      </c>
      <c r="I393" s="49" t="s">
        <v>88</v>
      </c>
      <c r="J393" s="49" t="s">
        <v>65</v>
      </c>
      <c r="K393" s="49">
        <v>2</v>
      </c>
      <c r="L393" s="49">
        <v>99</v>
      </c>
      <c r="M393" s="49" t="s">
        <v>1717</v>
      </c>
      <c r="N393" s="50">
        <v>45399</v>
      </c>
      <c r="O393" s="49" t="s">
        <v>110</v>
      </c>
      <c r="P393" s="49" t="s">
        <v>57</v>
      </c>
      <c r="Q393" s="49">
        <v>5</v>
      </c>
      <c r="R393" s="49" t="s">
        <v>67</v>
      </c>
      <c r="S393" s="49" t="s">
        <v>1718</v>
      </c>
      <c r="T393" s="50">
        <v>45144</v>
      </c>
    </row>
    <row r="394" spans="1:20" x14ac:dyDescent="0.25">
      <c r="A394" s="26" t="s">
        <v>756</v>
      </c>
      <c r="B394" s="49" t="s">
        <v>216</v>
      </c>
      <c r="C394" s="49" t="s">
        <v>757</v>
      </c>
      <c r="D394" s="49" t="s">
        <v>37</v>
      </c>
      <c r="E394" s="49" t="s">
        <v>38</v>
      </c>
      <c r="F394" s="50">
        <v>44406</v>
      </c>
      <c r="G394" s="49" t="s">
        <v>152</v>
      </c>
      <c r="H394" s="49" t="s">
        <v>138</v>
      </c>
      <c r="I394" s="49" t="s">
        <v>139</v>
      </c>
      <c r="J394" s="49" t="s">
        <v>28</v>
      </c>
      <c r="K394" s="49">
        <v>4</v>
      </c>
      <c r="L394" s="49">
        <v>999</v>
      </c>
      <c r="M394" s="49" t="s">
        <v>1719</v>
      </c>
      <c r="N394" s="50">
        <v>45831</v>
      </c>
      <c r="O394" s="49" t="s">
        <v>30</v>
      </c>
      <c r="P394" s="49" t="s">
        <v>44</v>
      </c>
      <c r="Q394" s="49">
        <v>5</v>
      </c>
      <c r="R394" s="49" t="s">
        <v>133</v>
      </c>
      <c r="S394" s="49" t="s">
        <v>1720</v>
      </c>
      <c r="T394" s="50">
        <v>45752</v>
      </c>
    </row>
    <row r="395" spans="1:20" x14ac:dyDescent="0.25">
      <c r="A395" s="26" t="s">
        <v>1721</v>
      </c>
      <c r="B395" s="49" t="s">
        <v>228</v>
      </c>
      <c r="C395" s="49" t="s">
        <v>1722</v>
      </c>
      <c r="D395" s="49" t="s">
        <v>81</v>
      </c>
      <c r="E395" s="49" t="s">
        <v>24</v>
      </c>
      <c r="F395" s="50">
        <v>45383</v>
      </c>
      <c r="G395" s="49" t="s">
        <v>180</v>
      </c>
      <c r="H395" s="49" t="s">
        <v>138</v>
      </c>
      <c r="I395" s="49" t="s">
        <v>139</v>
      </c>
      <c r="J395" s="49" t="s">
        <v>28</v>
      </c>
      <c r="K395" s="49">
        <v>1</v>
      </c>
      <c r="L395" s="49">
        <v>999</v>
      </c>
      <c r="M395" s="49" t="s">
        <v>1723</v>
      </c>
      <c r="N395" s="50">
        <v>44884</v>
      </c>
      <c r="O395" s="49" t="s">
        <v>30</v>
      </c>
      <c r="P395" s="49" t="s">
        <v>31</v>
      </c>
      <c r="Q395" s="49">
        <v>4</v>
      </c>
      <c r="R395" s="49" t="s">
        <v>104</v>
      </c>
      <c r="S395" s="49" t="s">
        <v>1724</v>
      </c>
      <c r="T395" s="50">
        <v>45474</v>
      </c>
    </row>
    <row r="396" spans="1:20" x14ac:dyDescent="0.25">
      <c r="A396" s="26" t="s">
        <v>1725</v>
      </c>
      <c r="B396" s="49" t="s">
        <v>35</v>
      </c>
      <c r="C396" s="49" t="s">
        <v>1726</v>
      </c>
      <c r="D396" s="49" t="s">
        <v>23</v>
      </c>
      <c r="E396" s="49" t="s">
        <v>50</v>
      </c>
      <c r="F396" s="50">
        <v>45871</v>
      </c>
      <c r="G396" s="49" t="s">
        <v>51</v>
      </c>
      <c r="H396" s="49" t="s">
        <v>73</v>
      </c>
      <c r="I396" s="49" t="s">
        <v>74</v>
      </c>
      <c r="J396" s="49" t="s">
        <v>42</v>
      </c>
      <c r="K396" s="49">
        <v>4</v>
      </c>
      <c r="L396" s="49">
        <v>110</v>
      </c>
      <c r="M396" s="49" t="s">
        <v>1727</v>
      </c>
      <c r="N396" s="50">
        <v>45452</v>
      </c>
      <c r="O396" s="49" t="s">
        <v>103</v>
      </c>
      <c r="P396" s="49" t="s">
        <v>57</v>
      </c>
      <c r="Q396" s="49">
        <v>5</v>
      </c>
      <c r="R396" s="49" t="s">
        <v>45</v>
      </c>
      <c r="S396" s="49" t="s">
        <v>1728</v>
      </c>
      <c r="T396" s="50">
        <v>45302</v>
      </c>
    </row>
    <row r="397" spans="1:20" x14ac:dyDescent="0.25">
      <c r="A397" s="26" t="s">
        <v>319</v>
      </c>
      <c r="B397" s="49" t="s">
        <v>320</v>
      </c>
      <c r="C397" s="49" t="s">
        <v>321</v>
      </c>
      <c r="D397" s="49" t="s">
        <v>23</v>
      </c>
      <c r="E397" s="49" t="s">
        <v>24</v>
      </c>
      <c r="F397" s="50">
        <v>45437</v>
      </c>
      <c r="G397" s="49" t="s">
        <v>39</v>
      </c>
      <c r="H397" s="49" t="s">
        <v>63</v>
      </c>
      <c r="I397" s="49" t="s">
        <v>64</v>
      </c>
      <c r="J397" s="49" t="s">
        <v>65</v>
      </c>
      <c r="K397" s="49">
        <v>4</v>
      </c>
      <c r="L397" s="49">
        <v>399</v>
      </c>
      <c r="M397" s="49" t="s">
        <v>1729</v>
      </c>
      <c r="N397" s="50">
        <v>45229</v>
      </c>
      <c r="O397" s="49" t="s">
        <v>56</v>
      </c>
      <c r="P397" s="49" t="s">
        <v>31</v>
      </c>
      <c r="Q397" s="49">
        <v>1</v>
      </c>
      <c r="R397" s="49" t="s">
        <v>133</v>
      </c>
      <c r="S397" s="49" t="s">
        <v>1730</v>
      </c>
      <c r="T397" s="50">
        <v>45442</v>
      </c>
    </row>
    <row r="398" spans="1:20" x14ac:dyDescent="0.25">
      <c r="A398" s="26" t="s">
        <v>1731</v>
      </c>
      <c r="B398" s="49" t="s">
        <v>1732</v>
      </c>
      <c r="C398" s="49" t="s">
        <v>1475</v>
      </c>
      <c r="D398" s="49" t="s">
        <v>37</v>
      </c>
      <c r="E398" s="49" t="s">
        <v>38</v>
      </c>
      <c r="F398" s="50">
        <v>44722</v>
      </c>
      <c r="G398" s="49" t="s">
        <v>39</v>
      </c>
      <c r="H398" s="49" t="s">
        <v>191</v>
      </c>
      <c r="I398" s="49" t="s">
        <v>192</v>
      </c>
      <c r="J398" s="49" t="s">
        <v>42</v>
      </c>
      <c r="K398" s="49">
        <v>5</v>
      </c>
      <c r="L398" s="49">
        <v>120</v>
      </c>
      <c r="M398" s="49" t="s">
        <v>1733</v>
      </c>
      <c r="N398" s="50">
        <v>45459</v>
      </c>
      <c r="O398" s="49" t="s">
        <v>110</v>
      </c>
      <c r="P398" s="49" t="s">
        <v>44</v>
      </c>
      <c r="Q398" s="49">
        <v>4</v>
      </c>
      <c r="R398" s="49" t="s">
        <v>32</v>
      </c>
      <c r="S398" s="49" t="s">
        <v>1734</v>
      </c>
      <c r="T398" s="50">
        <v>45436</v>
      </c>
    </row>
    <row r="399" spans="1:20" x14ac:dyDescent="0.25">
      <c r="A399" s="26" t="s">
        <v>1735</v>
      </c>
      <c r="B399" s="49" t="s">
        <v>60</v>
      </c>
      <c r="C399" s="49" t="s">
        <v>1137</v>
      </c>
      <c r="D399" s="49" t="s">
        <v>23</v>
      </c>
      <c r="E399" s="49" t="s">
        <v>24</v>
      </c>
      <c r="F399" s="50">
        <v>45128</v>
      </c>
      <c r="G399" s="49" t="s">
        <v>94</v>
      </c>
      <c r="H399" s="49" t="s">
        <v>138</v>
      </c>
      <c r="I399" s="49" t="s">
        <v>139</v>
      </c>
      <c r="J399" s="49" t="s">
        <v>28</v>
      </c>
      <c r="K399" s="49">
        <v>1</v>
      </c>
      <c r="L399" s="49">
        <v>999</v>
      </c>
      <c r="M399" s="49" t="s">
        <v>1736</v>
      </c>
      <c r="N399" s="50">
        <v>45717</v>
      </c>
      <c r="O399" s="49" t="s">
        <v>110</v>
      </c>
      <c r="P399" s="49" t="s">
        <v>57</v>
      </c>
      <c r="Q399" s="49">
        <v>2</v>
      </c>
      <c r="R399" s="49" t="s">
        <v>32</v>
      </c>
      <c r="S399" s="49" t="s">
        <v>1737</v>
      </c>
      <c r="T399" s="50">
        <v>44911</v>
      </c>
    </row>
    <row r="400" spans="1:20" x14ac:dyDescent="0.25">
      <c r="A400" s="26" t="s">
        <v>1738</v>
      </c>
      <c r="B400" s="49" t="s">
        <v>85</v>
      </c>
      <c r="C400" s="49" t="s">
        <v>1739</v>
      </c>
      <c r="D400" s="49" t="s">
        <v>37</v>
      </c>
      <c r="E400" s="49" t="s">
        <v>50</v>
      </c>
      <c r="F400" s="50">
        <v>44408</v>
      </c>
      <c r="G400" s="49" t="s">
        <v>120</v>
      </c>
      <c r="H400" s="49" t="s">
        <v>191</v>
      </c>
      <c r="I400" s="49" t="s">
        <v>192</v>
      </c>
      <c r="J400" s="49" t="s">
        <v>42</v>
      </c>
      <c r="K400" s="49">
        <v>1</v>
      </c>
      <c r="L400" s="49">
        <v>120</v>
      </c>
      <c r="M400" s="49" t="s">
        <v>1740</v>
      </c>
      <c r="N400" s="50">
        <v>45107</v>
      </c>
      <c r="O400" s="49" t="s">
        <v>103</v>
      </c>
      <c r="P400" s="49" t="s">
        <v>31</v>
      </c>
      <c r="Q400" s="49">
        <v>3</v>
      </c>
      <c r="R400" s="49" t="s">
        <v>133</v>
      </c>
      <c r="S400" s="49" t="s">
        <v>1741</v>
      </c>
      <c r="T400" s="50">
        <v>45891</v>
      </c>
    </row>
    <row r="401" spans="1:20" x14ac:dyDescent="0.25">
      <c r="A401" s="26" t="s">
        <v>1742</v>
      </c>
      <c r="B401" s="49" t="s">
        <v>824</v>
      </c>
      <c r="C401" s="49" t="s">
        <v>276</v>
      </c>
      <c r="D401" s="49" t="s">
        <v>37</v>
      </c>
      <c r="E401" s="49" t="s">
        <v>50</v>
      </c>
      <c r="F401" s="50">
        <v>45155</v>
      </c>
      <c r="G401" s="49" t="s">
        <v>152</v>
      </c>
      <c r="H401" s="49" t="s">
        <v>26</v>
      </c>
      <c r="I401" s="49" t="s">
        <v>27</v>
      </c>
      <c r="J401" s="49" t="s">
        <v>28</v>
      </c>
      <c r="K401" s="49">
        <v>3</v>
      </c>
      <c r="L401" s="49">
        <v>229</v>
      </c>
      <c r="M401" s="49" t="s">
        <v>1743</v>
      </c>
      <c r="N401" s="50">
        <v>45293</v>
      </c>
      <c r="O401" s="49" t="s">
        <v>56</v>
      </c>
      <c r="P401" s="49" t="s">
        <v>44</v>
      </c>
      <c r="Q401" s="49">
        <v>1</v>
      </c>
      <c r="R401" s="49" t="s">
        <v>32</v>
      </c>
      <c r="S401" s="49" t="s">
        <v>1744</v>
      </c>
      <c r="T401" s="50">
        <v>44911</v>
      </c>
    </row>
    <row r="402" spans="1:20" x14ac:dyDescent="0.25">
      <c r="A402" s="26" t="s">
        <v>1745</v>
      </c>
      <c r="B402" s="49" t="s">
        <v>249</v>
      </c>
      <c r="C402" s="49" t="s">
        <v>36</v>
      </c>
      <c r="D402" s="49" t="s">
        <v>81</v>
      </c>
      <c r="E402" s="49" t="s">
        <v>50</v>
      </c>
      <c r="F402" s="50">
        <v>44735</v>
      </c>
      <c r="G402" s="49" t="s">
        <v>152</v>
      </c>
      <c r="H402" s="49" t="s">
        <v>138</v>
      </c>
      <c r="I402" s="49" t="s">
        <v>139</v>
      </c>
      <c r="J402" s="49" t="s">
        <v>28</v>
      </c>
      <c r="K402" s="49">
        <v>4</v>
      </c>
      <c r="L402" s="49">
        <v>999</v>
      </c>
      <c r="M402" s="49" t="s">
        <v>1746</v>
      </c>
      <c r="N402" s="50">
        <v>44851</v>
      </c>
      <c r="O402" s="49" t="s">
        <v>76</v>
      </c>
      <c r="P402" s="49" t="s">
        <v>44</v>
      </c>
      <c r="Q402" s="49">
        <v>1</v>
      </c>
      <c r="R402" s="49" t="s">
        <v>32</v>
      </c>
      <c r="S402" s="49" t="s">
        <v>1747</v>
      </c>
      <c r="T402" s="50">
        <v>45387</v>
      </c>
    </row>
    <row r="403" spans="1:20" x14ac:dyDescent="0.25">
      <c r="A403" s="26" t="s">
        <v>1748</v>
      </c>
      <c r="B403" s="49" t="s">
        <v>161</v>
      </c>
      <c r="C403" s="49" t="s">
        <v>1749</v>
      </c>
      <c r="D403" s="49" t="s">
        <v>23</v>
      </c>
      <c r="E403" s="49" t="s">
        <v>38</v>
      </c>
      <c r="F403" s="50">
        <v>45723</v>
      </c>
      <c r="G403" s="49" t="s">
        <v>72</v>
      </c>
      <c r="H403" s="49" t="s">
        <v>191</v>
      </c>
      <c r="I403" s="49" t="s">
        <v>192</v>
      </c>
      <c r="J403" s="49" t="s">
        <v>42</v>
      </c>
      <c r="K403" s="49">
        <v>3</v>
      </c>
      <c r="L403" s="49">
        <v>120</v>
      </c>
      <c r="M403" s="49" t="s">
        <v>1750</v>
      </c>
      <c r="N403" s="50">
        <v>45580</v>
      </c>
      <c r="O403" s="49" t="s">
        <v>110</v>
      </c>
      <c r="P403" s="49" t="s">
        <v>44</v>
      </c>
      <c r="Q403" s="49">
        <v>2</v>
      </c>
      <c r="R403" s="49" t="s">
        <v>104</v>
      </c>
      <c r="S403" s="49" t="s">
        <v>1751</v>
      </c>
      <c r="T403" s="50">
        <v>44929</v>
      </c>
    </row>
    <row r="404" spans="1:20" x14ac:dyDescent="0.25">
      <c r="A404" s="26" t="s">
        <v>1752</v>
      </c>
      <c r="B404" s="49" t="s">
        <v>280</v>
      </c>
      <c r="C404" s="49" t="s">
        <v>228</v>
      </c>
      <c r="D404" s="49" t="s">
        <v>23</v>
      </c>
      <c r="E404" s="49" t="s">
        <v>38</v>
      </c>
      <c r="F404" s="50">
        <v>44538</v>
      </c>
      <c r="G404" s="49" t="s">
        <v>94</v>
      </c>
      <c r="H404" s="49" t="s">
        <v>26</v>
      </c>
      <c r="I404" s="49" t="s">
        <v>27</v>
      </c>
      <c r="J404" s="49" t="s">
        <v>28</v>
      </c>
      <c r="K404" s="49">
        <v>1</v>
      </c>
      <c r="L404" s="49">
        <v>229</v>
      </c>
      <c r="M404" s="49" t="s">
        <v>1753</v>
      </c>
      <c r="N404" s="50">
        <v>45251</v>
      </c>
      <c r="O404" s="49" t="s">
        <v>30</v>
      </c>
      <c r="P404" s="49" t="s">
        <v>57</v>
      </c>
      <c r="Q404" s="49">
        <v>1</v>
      </c>
      <c r="R404" s="49" t="s">
        <v>133</v>
      </c>
      <c r="S404" s="49" t="s">
        <v>1754</v>
      </c>
      <c r="T404" s="50">
        <v>45497</v>
      </c>
    </row>
    <row r="405" spans="1:20" x14ac:dyDescent="0.25">
      <c r="A405" s="26" t="s">
        <v>1755</v>
      </c>
      <c r="B405" s="49" t="s">
        <v>1756</v>
      </c>
      <c r="C405" s="49" t="s">
        <v>689</v>
      </c>
      <c r="D405" s="49" t="s">
        <v>37</v>
      </c>
      <c r="E405" s="49" t="s">
        <v>24</v>
      </c>
      <c r="F405" s="50">
        <v>44381</v>
      </c>
      <c r="G405" s="49" t="s">
        <v>25</v>
      </c>
      <c r="H405" s="49" t="s">
        <v>145</v>
      </c>
      <c r="I405" s="49" t="s">
        <v>146</v>
      </c>
      <c r="J405" s="49" t="s">
        <v>54</v>
      </c>
      <c r="K405" s="49">
        <v>2</v>
      </c>
      <c r="L405" s="49">
        <v>199</v>
      </c>
      <c r="M405" s="49" t="s">
        <v>1757</v>
      </c>
      <c r="N405" s="50">
        <v>45472</v>
      </c>
      <c r="O405" s="49" t="s">
        <v>103</v>
      </c>
      <c r="P405" s="49" t="s">
        <v>31</v>
      </c>
      <c r="Q405" s="49">
        <v>2</v>
      </c>
      <c r="R405" s="49" t="s">
        <v>32</v>
      </c>
      <c r="S405" s="49" t="s">
        <v>1758</v>
      </c>
      <c r="T405" s="50">
        <v>45385</v>
      </c>
    </row>
    <row r="406" spans="1:20" x14ac:dyDescent="0.25">
      <c r="A406" s="26" t="s">
        <v>1759</v>
      </c>
      <c r="B406" s="49" t="s">
        <v>1119</v>
      </c>
      <c r="C406" s="49" t="s">
        <v>825</v>
      </c>
      <c r="D406" s="49" t="s">
        <v>81</v>
      </c>
      <c r="E406" s="49" t="s">
        <v>38</v>
      </c>
      <c r="F406" s="50">
        <v>44761</v>
      </c>
      <c r="G406" s="49" t="s">
        <v>94</v>
      </c>
      <c r="H406" s="49" t="s">
        <v>73</v>
      </c>
      <c r="I406" s="49" t="s">
        <v>74</v>
      </c>
      <c r="J406" s="49" t="s">
        <v>42</v>
      </c>
      <c r="K406" s="49">
        <v>3</v>
      </c>
      <c r="L406" s="49">
        <v>110</v>
      </c>
      <c r="M406" s="49" t="s">
        <v>1760</v>
      </c>
      <c r="N406" s="50">
        <v>44851</v>
      </c>
      <c r="O406" s="49" t="s">
        <v>103</v>
      </c>
      <c r="P406" s="49" t="s">
        <v>44</v>
      </c>
      <c r="Q406" s="49">
        <v>1</v>
      </c>
      <c r="R406" s="49" t="s">
        <v>104</v>
      </c>
      <c r="S406" s="49" t="s">
        <v>1761</v>
      </c>
      <c r="T406" s="50">
        <v>45758</v>
      </c>
    </row>
    <row r="407" spans="1:20" x14ac:dyDescent="0.25">
      <c r="A407" s="26" t="s">
        <v>1762</v>
      </c>
      <c r="B407" s="49" t="s">
        <v>1763</v>
      </c>
      <c r="C407" s="49" t="s">
        <v>1764</v>
      </c>
      <c r="D407" s="49" t="s">
        <v>23</v>
      </c>
      <c r="E407" s="49" t="s">
        <v>50</v>
      </c>
      <c r="F407" s="50">
        <v>44804</v>
      </c>
      <c r="G407" s="49" t="s">
        <v>51</v>
      </c>
      <c r="H407" s="49" t="s">
        <v>63</v>
      </c>
      <c r="I407" s="49" t="s">
        <v>64</v>
      </c>
      <c r="J407" s="49" t="s">
        <v>65</v>
      </c>
      <c r="K407" s="49">
        <v>2</v>
      </c>
      <c r="L407" s="49">
        <v>399</v>
      </c>
      <c r="M407" s="49" t="s">
        <v>1765</v>
      </c>
      <c r="N407" s="50">
        <v>45475</v>
      </c>
      <c r="O407" s="49" t="s">
        <v>56</v>
      </c>
      <c r="P407" s="49" t="s">
        <v>31</v>
      </c>
      <c r="Q407" s="49">
        <v>4</v>
      </c>
      <c r="R407" s="49" t="s">
        <v>67</v>
      </c>
      <c r="S407" s="49" t="s">
        <v>1766</v>
      </c>
      <c r="T407" s="50">
        <v>45784</v>
      </c>
    </row>
    <row r="408" spans="1:20" x14ac:dyDescent="0.25">
      <c r="A408" s="26" t="s">
        <v>1767</v>
      </c>
      <c r="B408" s="49" t="s">
        <v>263</v>
      </c>
      <c r="C408" s="49" t="s">
        <v>268</v>
      </c>
      <c r="D408" s="49" t="s">
        <v>81</v>
      </c>
      <c r="E408" s="49" t="s">
        <v>50</v>
      </c>
      <c r="F408" s="50">
        <v>45816</v>
      </c>
      <c r="G408" s="49" t="s">
        <v>94</v>
      </c>
      <c r="H408" s="49" t="s">
        <v>52</v>
      </c>
      <c r="I408" s="49" t="s">
        <v>53</v>
      </c>
      <c r="J408" s="49" t="s">
        <v>54</v>
      </c>
      <c r="K408" s="49">
        <v>4</v>
      </c>
      <c r="L408" s="49">
        <v>59</v>
      </c>
      <c r="M408" s="49" t="s">
        <v>1768</v>
      </c>
      <c r="N408" s="50">
        <v>44849</v>
      </c>
      <c r="O408" s="49" t="s">
        <v>30</v>
      </c>
      <c r="P408" s="49" t="s">
        <v>57</v>
      </c>
      <c r="Q408" s="49">
        <v>4</v>
      </c>
      <c r="R408" s="49" t="s">
        <v>45</v>
      </c>
      <c r="S408" s="49" t="s">
        <v>1769</v>
      </c>
      <c r="T408" s="50">
        <v>44903</v>
      </c>
    </row>
    <row r="409" spans="1:20" x14ac:dyDescent="0.25">
      <c r="A409" s="26" t="s">
        <v>1770</v>
      </c>
      <c r="B409" s="49" t="s">
        <v>248</v>
      </c>
      <c r="C409" s="49" t="s">
        <v>137</v>
      </c>
      <c r="D409" s="49" t="s">
        <v>37</v>
      </c>
      <c r="E409" s="49" t="s">
        <v>24</v>
      </c>
      <c r="F409" s="50">
        <v>44249</v>
      </c>
      <c r="G409" s="49" t="s">
        <v>94</v>
      </c>
      <c r="H409" s="49" t="s">
        <v>168</v>
      </c>
      <c r="I409" s="49" t="s">
        <v>169</v>
      </c>
      <c r="J409" s="49" t="s">
        <v>131</v>
      </c>
      <c r="K409" s="49">
        <v>2</v>
      </c>
      <c r="L409" s="49">
        <v>80</v>
      </c>
      <c r="M409" s="49" t="s">
        <v>1771</v>
      </c>
      <c r="N409" s="50">
        <v>44800</v>
      </c>
      <c r="O409" s="49" t="s">
        <v>30</v>
      </c>
      <c r="P409" s="49" t="s">
        <v>44</v>
      </c>
      <c r="Q409" s="49">
        <v>2</v>
      </c>
      <c r="R409" s="49" t="s">
        <v>104</v>
      </c>
      <c r="S409" s="49" t="s">
        <v>1772</v>
      </c>
      <c r="T409" s="50">
        <v>45053</v>
      </c>
    </row>
    <row r="410" spans="1:20" x14ac:dyDescent="0.25">
      <c r="A410" s="26" t="s">
        <v>1773</v>
      </c>
      <c r="B410" s="49" t="s">
        <v>1774</v>
      </c>
      <c r="C410" s="49" t="s">
        <v>1775</v>
      </c>
      <c r="D410" s="49" t="s">
        <v>37</v>
      </c>
      <c r="E410" s="49" t="s">
        <v>50</v>
      </c>
      <c r="F410" s="50">
        <v>44838</v>
      </c>
      <c r="G410" s="49" t="s">
        <v>152</v>
      </c>
      <c r="H410" s="49" t="s">
        <v>191</v>
      </c>
      <c r="I410" s="49" t="s">
        <v>192</v>
      </c>
      <c r="J410" s="49" t="s">
        <v>42</v>
      </c>
      <c r="K410" s="49">
        <v>3</v>
      </c>
      <c r="L410" s="49">
        <v>120</v>
      </c>
      <c r="M410" s="49" t="s">
        <v>1776</v>
      </c>
      <c r="N410" s="50">
        <v>45071</v>
      </c>
      <c r="O410" s="49" t="s">
        <v>30</v>
      </c>
      <c r="P410" s="49" t="s">
        <v>31</v>
      </c>
      <c r="Q410" s="49">
        <v>3</v>
      </c>
      <c r="R410" s="49" t="s">
        <v>32</v>
      </c>
      <c r="S410" s="49" t="s">
        <v>1777</v>
      </c>
      <c r="T410" s="50">
        <v>45061</v>
      </c>
    </row>
    <row r="411" spans="1:20" x14ac:dyDescent="0.25">
      <c r="A411" s="26" t="s">
        <v>1778</v>
      </c>
      <c r="B411" s="49" t="s">
        <v>515</v>
      </c>
      <c r="C411" s="49" t="s">
        <v>1779</v>
      </c>
      <c r="D411" s="49" t="s">
        <v>37</v>
      </c>
      <c r="E411" s="49" t="s">
        <v>38</v>
      </c>
      <c r="F411" s="50">
        <v>44362</v>
      </c>
      <c r="G411" s="49" t="s">
        <v>51</v>
      </c>
      <c r="H411" s="49" t="s">
        <v>391</v>
      </c>
      <c r="I411" s="49" t="s">
        <v>392</v>
      </c>
      <c r="J411" s="49" t="s">
        <v>123</v>
      </c>
      <c r="K411" s="49">
        <v>5</v>
      </c>
      <c r="L411" s="49">
        <v>25</v>
      </c>
      <c r="M411" s="49" t="s">
        <v>1780</v>
      </c>
      <c r="N411" s="50">
        <v>45850</v>
      </c>
      <c r="O411" s="49" t="s">
        <v>76</v>
      </c>
      <c r="P411" s="49" t="s">
        <v>44</v>
      </c>
      <c r="Q411" s="49">
        <v>3</v>
      </c>
      <c r="R411" s="49" t="s">
        <v>45</v>
      </c>
      <c r="S411" s="49" t="s">
        <v>1781</v>
      </c>
      <c r="T411" s="50">
        <v>45564</v>
      </c>
    </row>
    <row r="412" spans="1:20" x14ac:dyDescent="0.25">
      <c r="A412" s="26" t="s">
        <v>1782</v>
      </c>
      <c r="B412" s="49" t="s">
        <v>1783</v>
      </c>
      <c r="C412" s="49" t="s">
        <v>1784</v>
      </c>
      <c r="D412" s="49" t="s">
        <v>23</v>
      </c>
      <c r="E412" s="49" t="s">
        <v>38</v>
      </c>
      <c r="F412" s="50">
        <v>44615</v>
      </c>
      <c r="G412" s="49" t="s">
        <v>25</v>
      </c>
      <c r="H412" s="49" t="s">
        <v>40</v>
      </c>
      <c r="I412" s="49" t="s">
        <v>41</v>
      </c>
      <c r="J412" s="49" t="s">
        <v>42</v>
      </c>
      <c r="K412" s="49">
        <v>3</v>
      </c>
      <c r="L412" s="49">
        <v>59</v>
      </c>
      <c r="M412" s="49" t="s">
        <v>1785</v>
      </c>
      <c r="N412" s="50">
        <v>45346</v>
      </c>
      <c r="O412" s="49" t="s">
        <v>76</v>
      </c>
      <c r="P412" s="49" t="s">
        <v>57</v>
      </c>
      <c r="Q412" s="49">
        <v>4</v>
      </c>
      <c r="R412" s="49" t="s">
        <v>133</v>
      </c>
      <c r="S412" s="49" t="s">
        <v>1786</v>
      </c>
      <c r="T412" s="50">
        <v>44968</v>
      </c>
    </row>
    <row r="413" spans="1:20" x14ac:dyDescent="0.25">
      <c r="A413" s="26" t="s">
        <v>1787</v>
      </c>
      <c r="B413" s="49" t="s">
        <v>1715</v>
      </c>
      <c r="C413" s="49" t="s">
        <v>1788</v>
      </c>
      <c r="D413" s="49" t="s">
        <v>23</v>
      </c>
      <c r="E413" s="49" t="s">
        <v>24</v>
      </c>
      <c r="F413" s="50">
        <v>45752</v>
      </c>
      <c r="G413" s="49" t="s">
        <v>62</v>
      </c>
      <c r="H413" s="49" t="s">
        <v>168</v>
      </c>
      <c r="I413" s="49" t="s">
        <v>169</v>
      </c>
      <c r="J413" s="49" t="s">
        <v>131</v>
      </c>
      <c r="K413" s="49">
        <v>1</v>
      </c>
      <c r="L413" s="49">
        <v>80</v>
      </c>
      <c r="M413" s="49" t="s">
        <v>1789</v>
      </c>
      <c r="N413" s="50">
        <v>45440</v>
      </c>
      <c r="O413" s="49" t="s">
        <v>76</v>
      </c>
      <c r="P413" s="49" t="s">
        <v>31</v>
      </c>
      <c r="Q413" s="49">
        <v>1</v>
      </c>
      <c r="R413" s="49" t="s">
        <v>32</v>
      </c>
      <c r="S413" s="49" t="s">
        <v>1790</v>
      </c>
      <c r="T413" s="50">
        <v>45744</v>
      </c>
    </row>
    <row r="414" spans="1:20" x14ac:dyDescent="0.25">
      <c r="A414" s="26" t="s">
        <v>1791</v>
      </c>
      <c r="B414" s="49" t="s">
        <v>1516</v>
      </c>
      <c r="C414" s="49" t="s">
        <v>1792</v>
      </c>
      <c r="D414" s="49" t="s">
        <v>23</v>
      </c>
      <c r="E414" s="49" t="s">
        <v>24</v>
      </c>
      <c r="F414" s="50">
        <v>45697</v>
      </c>
      <c r="G414" s="49" t="s">
        <v>94</v>
      </c>
      <c r="H414" s="49" t="s">
        <v>121</v>
      </c>
      <c r="I414" s="49" t="s">
        <v>122</v>
      </c>
      <c r="J414" s="49" t="s">
        <v>123</v>
      </c>
      <c r="K414" s="49">
        <v>1</v>
      </c>
      <c r="L414" s="49">
        <v>149</v>
      </c>
      <c r="M414" s="49" t="s">
        <v>1793</v>
      </c>
      <c r="N414" s="50">
        <v>45564</v>
      </c>
      <c r="O414" s="49" t="s">
        <v>110</v>
      </c>
      <c r="P414" s="49" t="s">
        <v>57</v>
      </c>
      <c r="Q414" s="49">
        <v>5</v>
      </c>
      <c r="R414" s="49" t="s">
        <v>104</v>
      </c>
      <c r="S414" s="49" t="s">
        <v>1794</v>
      </c>
      <c r="T414" s="50">
        <v>45051</v>
      </c>
    </row>
    <row r="415" spans="1:20" x14ac:dyDescent="0.25">
      <c r="A415" s="26" t="s">
        <v>1795</v>
      </c>
      <c r="B415" s="49" t="s">
        <v>150</v>
      </c>
      <c r="C415" s="49" t="s">
        <v>321</v>
      </c>
      <c r="D415" s="49" t="s">
        <v>37</v>
      </c>
      <c r="E415" s="49" t="s">
        <v>38</v>
      </c>
      <c r="F415" s="50">
        <v>44241</v>
      </c>
      <c r="G415" s="49" t="s">
        <v>72</v>
      </c>
      <c r="H415" s="49" t="s">
        <v>40</v>
      </c>
      <c r="I415" s="49" t="s">
        <v>41</v>
      </c>
      <c r="J415" s="49" t="s">
        <v>42</v>
      </c>
      <c r="K415" s="49">
        <v>1</v>
      </c>
      <c r="L415" s="49">
        <v>59</v>
      </c>
      <c r="M415" s="49" t="s">
        <v>1796</v>
      </c>
      <c r="N415" s="50">
        <v>45192</v>
      </c>
      <c r="O415" s="49" t="s">
        <v>56</v>
      </c>
      <c r="P415" s="49" t="s">
        <v>57</v>
      </c>
      <c r="Q415" s="49">
        <v>5</v>
      </c>
      <c r="R415" s="49" t="s">
        <v>32</v>
      </c>
      <c r="S415" s="49" t="s">
        <v>1797</v>
      </c>
      <c r="T415" s="50">
        <v>45631</v>
      </c>
    </row>
    <row r="416" spans="1:20" x14ac:dyDescent="0.25">
      <c r="A416" s="26" t="s">
        <v>1798</v>
      </c>
      <c r="B416" s="49" t="s">
        <v>1039</v>
      </c>
      <c r="C416" s="49" t="s">
        <v>1475</v>
      </c>
      <c r="D416" s="49" t="s">
        <v>81</v>
      </c>
      <c r="E416" s="49" t="s">
        <v>38</v>
      </c>
      <c r="F416" s="50">
        <v>44446</v>
      </c>
      <c r="G416" s="49" t="s">
        <v>39</v>
      </c>
      <c r="H416" s="49" t="s">
        <v>40</v>
      </c>
      <c r="I416" s="49" t="s">
        <v>41</v>
      </c>
      <c r="J416" s="49" t="s">
        <v>42</v>
      </c>
      <c r="K416" s="49">
        <v>4</v>
      </c>
      <c r="L416" s="49">
        <v>59</v>
      </c>
      <c r="M416" s="49" t="s">
        <v>1799</v>
      </c>
      <c r="N416" s="50">
        <v>45660</v>
      </c>
      <c r="O416" s="49" t="s">
        <v>56</v>
      </c>
      <c r="P416" s="49" t="s">
        <v>44</v>
      </c>
      <c r="Q416" s="49">
        <v>4</v>
      </c>
      <c r="R416" s="49" t="s">
        <v>32</v>
      </c>
      <c r="S416" s="49" t="s">
        <v>1800</v>
      </c>
      <c r="T416" s="50">
        <v>45042</v>
      </c>
    </row>
    <row r="417" spans="1:20" x14ac:dyDescent="0.25">
      <c r="A417" s="26" t="s">
        <v>1801</v>
      </c>
      <c r="B417" s="49" t="s">
        <v>1802</v>
      </c>
      <c r="C417" s="49" t="s">
        <v>1803</v>
      </c>
      <c r="D417" s="49" t="s">
        <v>37</v>
      </c>
      <c r="E417" s="49" t="s">
        <v>50</v>
      </c>
      <c r="F417" s="50">
        <v>45696</v>
      </c>
      <c r="G417" s="49" t="s">
        <v>186</v>
      </c>
      <c r="H417" s="49" t="s">
        <v>129</v>
      </c>
      <c r="I417" s="49" t="s">
        <v>130</v>
      </c>
      <c r="J417" s="49" t="s">
        <v>131</v>
      </c>
      <c r="K417" s="49">
        <v>5</v>
      </c>
      <c r="L417" s="49">
        <v>129</v>
      </c>
      <c r="M417" s="49" t="s">
        <v>1804</v>
      </c>
      <c r="N417" s="50">
        <v>44798</v>
      </c>
      <c r="O417" s="49" t="s">
        <v>76</v>
      </c>
      <c r="P417" s="49" t="s">
        <v>57</v>
      </c>
      <c r="Q417" s="49">
        <v>1</v>
      </c>
      <c r="R417" s="49" t="s">
        <v>133</v>
      </c>
      <c r="S417" s="49" t="s">
        <v>1805</v>
      </c>
      <c r="T417" s="50">
        <v>45017</v>
      </c>
    </row>
    <row r="418" spans="1:20" x14ac:dyDescent="0.25">
      <c r="A418" s="26" t="s">
        <v>1806</v>
      </c>
      <c r="B418" s="49" t="s">
        <v>430</v>
      </c>
      <c r="C418" s="49" t="s">
        <v>1592</v>
      </c>
      <c r="D418" s="49" t="s">
        <v>23</v>
      </c>
      <c r="E418" s="49" t="s">
        <v>38</v>
      </c>
      <c r="F418" s="50">
        <v>44457</v>
      </c>
      <c r="G418" s="49" t="s">
        <v>186</v>
      </c>
      <c r="H418" s="49" t="s">
        <v>52</v>
      </c>
      <c r="I418" s="49" t="s">
        <v>53</v>
      </c>
      <c r="J418" s="49" t="s">
        <v>54</v>
      </c>
      <c r="K418" s="49">
        <v>2</v>
      </c>
      <c r="L418" s="49">
        <v>59</v>
      </c>
      <c r="M418" s="49" t="s">
        <v>1807</v>
      </c>
      <c r="N418" s="50">
        <v>45725</v>
      </c>
      <c r="O418" s="49" t="s">
        <v>110</v>
      </c>
      <c r="P418" s="49" t="s">
        <v>57</v>
      </c>
      <c r="Q418" s="49">
        <v>3</v>
      </c>
      <c r="R418" s="49" t="s">
        <v>45</v>
      </c>
      <c r="S418" s="49" t="s">
        <v>1808</v>
      </c>
      <c r="T418" s="50">
        <v>45742</v>
      </c>
    </row>
    <row r="419" spans="1:20" x14ac:dyDescent="0.25">
      <c r="A419" s="26" t="s">
        <v>1809</v>
      </c>
      <c r="B419" s="49" t="s">
        <v>1810</v>
      </c>
      <c r="C419" s="49" t="s">
        <v>71</v>
      </c>
      <c r="D419" s="49" t="s">
        <v>37</v>
      </c>
      <c r="E419" s="49" t="s">
        <v>38</v>
      </c>
      <c r="F419" s="50">
        <v>45428</v>
      </c>
      <c r="G419" s="49" t="s">
        <v>62</v>
      </c>
      <c r="H419" s="49" t="s">
        <v>191</v>
      </c>
      <c r="I419" s="49" t="s">
        <v>192</v>
      </c>
      <c r="J419" s="49" t="s">
        <v>42</v>
      </c>
      <c r="K419" s="49">
        <v>4</v>
      </c>
      <c r="L419" s="49">
        <v>120</v>
      </c>
      <c r="M419" s="49" t="s">
        <v>1811</v>
      </c>
      <c r="N419" s="50">
        <v>45371</v>
      </c>
      <c r="O419" s="49" t="s">
        <v>56</v>
      </c>
      <c r="P419" s="49" t="s">
        <v>44</v>
      </c>
      <c r="Q419" s="49">
        <v>1</v>
      </c>
      <c r="R419" s="49" t="s">
        <v>45</v>
      </c>
      <c r="S419" s="49" t="s">
        <v>1812</v>
      </c>
      <c r="T419" s="50">
        <v>44909</v>
      </c>
    </row>
    <row r="420" spans="1:20" x14ac:dyDescent="0.25">
      <c r="A420" s="26" t="s">
        <v>1813</v>
      </c>
      <c r="B420" s="49" t="s">
        <v>92</v>
      </c>
      <c r="C420" s="49" t="s">
        <v>1814</v>
      </c>
      <c r="D420" s="49" t="s">
        <v>81</v>
      </c>
      <c r="E420" s="49" t="s">
        <v>24</v>
      </c>
      <c r="F420" s="50">
        <v>45023</v>
      </c>
      <c r="G420" s="49" t="s">
        <v>62</v>
      </c>
      <c r="H420" s="49" t="s">
        <v>100</v>
      </c>
      <c r="I420" s="49" t="s">
        <v>101</v>
      </c>
      <c r="J420" s="49" t="s">
        <v>28</v>
      </c>
      <c r="K420" s="49">
        <v>2</v>
      </c>
      <c r="L420" s="49">
        <v>199</v>
      </c>
      <c r="M420" s="49" t="s">
        <v>1815</v>
      </c>
      <c r="N420" s="50">
        <v>45218</v>
      </c>
      <c r="O420" s="49" t="s">
        <v>76</v>
      </c>
      <c r="P420" s="49" t="s">
        <v>57</v>
      </c>
      <c r="Q420" s="49">
        <v>2</v>
      </c>
      <c r="R420" s="49" t="s">
        <v>104</v>
      </c>
      <c r="S420" s="49" t="s">
        <v>1816</v>
      </c>
      <c r="T420" s="50">
        <v>45135</v>
      </c>
    </row>
    <row r="421" spans="1:20" x14ac:dyDescent="0.25">
      <c r="A421" s="26" t="s">
        <v>1817</v>
      </c>
      <c r="B421" s="49" t="s">
        <v>35</v>
      </c>
      <c r="C421" s="49" t="s">
        <v>1818</v>
      </c>
      <c r="D421" s="49" t="s">
        <v>81</v>
      </c>
      <c r="E421" s="49" t="s">
        <v>38</v>
      </c>
      <c r="F421" s="50">
        <v>44862</v>
      </c>
      <c r="G421" s="49" t="s">
        <v>39</v>
      </c>
      <c r="H421" s="49" t="s">
        <v>63</v>
      </c>
      <c r="I421" s="49" t="s">
        <v>64</v>
      </c>
      <c r="J421" s="49" t="s">
        <v>65</v>
      </c>
      <c r="K421" s="49">
        <v>5</v>
      </c>
      <c r="L421" s="49">
        <v>399</v>
      </c>
      <c r="M421" s="49" t="s">
        <v>1819</v>
      </c>
      <c r="N421" s="50">
        <v>44942</v>
      </c>
      <c r="O421" s="49" t="s">
        <v>103</v>
      </c>
      <c r="P421" s="49" t="s">
        <v>57</v>
      </c>
      <c r="Q421" s="49">
        <v>1</v>
      </c>
      <c r="R421" s="49" t="s">
        <v>32</v>
      </c>
      <c r="S421" s="49" t="s">
        <v>1820</v>
      </c>
      <c r="T421" s="50">
        <v>45815</v>
      </c>
    </row>
    <row r="422" spans="1:20" x14ac:dyDescent="0.25">
      <c r="A422" s="26" t="s">
        <v>1821</v>
      </c>
      <c r="B422" s="49" t="s">
        <v>1822</v>
      </c>
      <c r="C422" s="49" t="s">
        <v>1823</v>
      </c>
      <c r="D422" s="49" t="s">
        <v>23</v>
      </c>
      <c r="E422" s="49" t="s">
        <v>50</v>
      </c>
      <c r="F422" s="50">
        <v>45711</v>
      </c>
      <c r="G422" s="49" t="s">
        <v>186</v>
      </c>
      <c r="H422" s="49" t="s">
        <v>168</v>
      </c>
      <c r="I422" s="49" t="s">
        <v>169</v>
      </c>
      <c r="J422" s="49" t="s">
        <v>131</v>
      </c>
      <c r="K422" s="49">
        <v>3</v>
      </c>
      <c r="L422" s="49">
        <v>80</v>
      </c>
      <c r="M422" s="49" t="s">
        <v>1824</v>
      </c>
      <c r="N422" s="50">
        <v>45407</v>
      </c>
      <c r="O422" s="49" t="s">
        <v>30</v>
      </c>
      <c r="P422" s="49" t="s">
        <v>31</v>
      </c>
      <c r="Q422" s="49">
        <v>2</v>
      </c>
      <c r="R422" s="49" t="s">
        <v>133</v>
      </c>
      <c r="S422" s="49" t="s">
        <v>1825</v>
      </c>
      <c r="T422" s="50">
        <v>45367</v>
      </c>
    </row>
    <row r="423" spans="1:20" x14ac:dyDescent="0.25">
      <c r="A423" s="26" t="s">
        <v>1826</v>
      </c>
      <c r="B423" s="49" t="s">
        <v>658</v>
      </c>
      <c r="C423" s="49" t="s">
        <v>381</v>
      </c>
      <c r="D423" s="49" t="s">
        <v>37</v>
      </c>
      <c r="E423" s="49" t="s">
        <v>38</v>
      </c>
      <c r="F423" s="50">
        <v>45701</v>
      </c>
      <c r="G423" s="49" t="s">
        <v>51</v>
      </c>
      <c r="H423" s="49" t="s">
        <v>87</v>
      </c>
      <c r="I423" s="49" t="s">
        <v>88</v>
      </c>
      <c r="J423" s="49" t="s">
        <v>65</v>
      </c>
      <c r="K423" s="49">
        <v>2</v>
      </c>
      <c r="L423" s="49">
        <v>99</v>
      </c>
      <c r="M423" s="49" t="s">
        <v>1827</v>
      </c>
      <c r="N423" s="50">
        <v>45247</v>
      </c>
      <c r="O423" s="49" t="s">
        <v>30</v>
      </c>
      <c r="P423" s="49" t="s">
        <v>44</v>
      </c>
      <c r="Q423" s="49">
        <v>2</v>
      </c>
      <c r="R423" s="49" t="s">
        <v>104</v>
      </c>
      <c r="S423" s="49" t="s">
        <v>1828</v>
      </c>
      <c r="T423" s="50">
        <v>45468</v>
      </c>
    </row>
    <row r="424" spans="1:20" x14ac:dyDescent="0.25">
      <c r="A424" s="26" t="s">
        <v>1829</v>
      </c>
      <c r="B424" s="49" t="s">
        <v>1830</v>
      </c>
      <c r="C424" s="49" t="s">
        <v>1831</v>
      </c>
      <c r="D424" s="49" t="s">
        <v>37</v>
      </c>
      <c r="E424" s="49" t="s">
        <v>38</v>
      </c>
      <c r="F424" s="50">
        <v>45343</v>
      </c>
      <c r="G424" s="49" t="s">
        <v>62</v>
      </c>
      <c r="H424" s="49" t="s">
        <v>218</v>
      </c>
      <c r="I424" s="49" t="s">
        <v>219</v>
      </c>
      <c r="J424" s="49" t="s">
        <v>28</v>
      </c>
      <c r="K424" s="49">
        <v>2</v>
      </c>
      <c r="L424" s="49">
        <v>899</v>
      </c>
      <c r="M424" s="49" t="s">
        <v>1832</v>
      </c>
      <c r="N424" s="50">
        <v>45583</v>
      </c>
      <c r="O424" s="49" t="s">
        <v>56</v>
      </c>
      <c r="P424" s="49" t="s">
        <v>44</v>
      </c>
      <c r="Q424" s="49">
        <v>4</v>
      </c>
      <c r="R424" s="49" t="s">
        <v>45</v>
      </c>
      <c r="S424" s="49" t="s">
        <v>1833</v>
      </c>
      <c r="T424" s="50">
        <v>45660</v>
      </c>
    </row>
    <row r="425" spans="1:20" x14ac:dyDescent="0.25">
      <c r="A425" s="26" t="s">
        <v>1834</v>
      </c>
      <c r="B425" s="49" t="s">
        <v>85</v>
      </c>
      <c r="C425" s="49" t="s">
        <v>1835</v>
      </c>
      <c r="D425" s="49" t="s">
        <v>23</v>
      </c>
      <c r="E425" s="49" t="s">
        <v>24</v>
      </c>
      <c r="F425" s="50">
        <v>44281</v>
      </c>
      <c r="G425" s="49" t="s">
        <v>180</v>
      </c>
      <c r="H425" s="49" t="s">
        <v>391</v>
      </c>
      <c r="I425" s="49" t="s">
        <v>392</v>
      </c>
      <c r="J425" s="49" t="s">
        <v>123</v>
      </c>
      <c r="K425" s="49">
        <v>4</v>
      </c>
      <c r="L425" s="49">
        <v>25</v>
      </c>
      <c r="M425" s="49" t="s">
        <v>1836</v>
      </c>
      <c r="N425" s="50">
        <v>45691</v>
      </c>
      <c r="O425" s="49" t="s">
        <v>76</v>
      </c>
      <c r="P425" s="49" t="s">
        <v>57</v>
      </c>
      <c r="Q425" s="49">
        <v>2</v>
      </c>
      <c r="R425" s="49" t="s">
        <v>133</v>
      </c>
      <c r="S425" s="49" t="s">
        <v>1837</v>
      </c>
      <c r="T425" s="50">
        <v>45839</v>
      </c>
    </row>
    <row r="426" spans="1:20" x14ac:dyDescent="0.25">
      <c r="A426" s="26" t="s">
        <v>1838</v>
      </c>
      <c r="B426" s="49" t="s">
        <v>85</v>
      </c>
      <c r="C426" s="49" t="s">
        <v>212</v>
      </c>
      <c r="D426" s="49" t="s">
        <v>23</v>
      </c>
      <c r="E426" s="49" t="s">
        <v>24</v>
      </c>
      <c r="F426" s="50">
        <v>45658</v>
      </c>
      <c r="G426" s="49" t="s">
        <v>152</v>
      </c>
      <c r="H426" s="49" t="s">
        <v>168</v>
      </c>
      <c r="I426" s="49" t="s">
        <v>169</v>
      </c>
      <c r="J426" s="49" t="s">
        <v>131</v>
      </c>
      <c r="K426" s="49">
        <v>2</v>
      </c>
      <c r="L426" s="49">
        <v>80</v>
      </c>
      <c r="M426" s="49" t="s">
        <v>1839</v>
      </c>
      <c r="N426" s="50">
        <v>45224</v>
      </c>
      <c r="O426" s="49" t="s">
        <v>110</v>
      </c>
      <c r="P426" s="49" t="s">
        <v>57</v>
      </c>
      <c r="Q426" s="49">
        <v>5</v>
      </c>
      <c r="R426" s="49" t="s">
        <v>32</v>
      </c>
      <c r="S426" s="49" t="s">
        <v>1840</v>
      </c>
      <c r="T426" s="50">
        <v>45317</v>
      </c>
    </row>
    <row r="427" spans="1:20" x14ac:dyDescent="0.25">
      <c r="A427" s="26" t="s">
        <v>1841</v>
      </c>
      <c r="B427" s="49" t="s">
        <v>845</v>
      </c>
      <c r="C427" s="49" t="s">
        <v>36</v>
      </c>
      <c r="D427" s="49" t="s">
        <v>37</v>
      </c>
      <c r="E427" s="49" t="s">
        <v>24</v>
      </c>
      <c r="F427" s="50">
        <v>44494</v>
      </c>
      <c r="G427" s="49" t="s">
        <v>94</v>
      </c>
      <c r="H427" s="49" t="s">
        <v>87</v>
      </c>
      <c r="I427" s="49" t="s">
        <v>88</v>
      </c>
      <c r="J427" s="49" t="s">
        <v>65</v>
      </c>
      <c r="K427" s="49">
        <v>2</v>
      </c>
      <c r="L427" s="49">
        <v>99</v>
      </c>
      <c r="M427" s="49" t="s">
        <v>1842</v>
      </c>
      <c r="N427" s="50">
        <v>45838</v>
      </c>
      <c r="O427" s="49" t="s">
        <v>103</v>
      </c>
      <c r="P427" s="49" t="s">
        <v>31</v>
      </c>
      <c r="Q427" s="49">
        <v>2</v>
      </c>
      <c r="R427" s="49" t="s">
        <v>45</v>
      </c>
      <c r="S427" s="49" t="s">
        <v>1843</v>
      </c>
      <c r="T427" s="50">
        <v>45031</v>
      </c>
    </row>
    <row r="428" spans="1:20" x14ac:dyDescent="0.25">
      <c r="A428" s="26" t="s">
        <v>1844</v>
      </c>
      <c r="B428" s="49" t="s">
        <v>1845</v>
      </c>
      <c r="C428" s="49" t="s">
        <v>681</v>
      </c>
      <c r="D428" s="49" t="s">
        <v>23</v>
      </c>
      <c r="E428" s="49" t="s">
        <v>50</v>
      </c>
      <c r="F428" s="50">
        <v>44203</v>
      </c>
      <c r="G428" s="49" t="s">
        <v>72</v>
      </c>
      <c r="H428" s="49" t="s">
        <v>63</v>
      </c>
      <c r="I428" s="49" t="s">
        <v>64</v>
      </c>
      <c r="J428" s="49" t="s">
        <v>65</v>
      </c>
      <c r="K428" s="49">
        <v>4</v>
      </c>
      <c r="L428" s="49">
        <v>399</v>
      </c>
      <c r="M428" s="49" t="s">
        <v>1846</v>
      </c>
      <c r="N428" s="50">
        <v>45008</v>
      </c>
      <c r="O428" s="49" t="s">
        <v>76</v>
      </c>
      <c r="P428" s="49" t="s">
        <v>57</v>
      </c>
      <c r="Q428" s="49">
        <v>5</v>
      </c>
      <c r="R428" s="49" t="s">
        <v>67</v>
      </c>
      <c r="S428" s="49" t="s">
        <v>1847</v>
      </c>
      <c r="T428" s="50">
        <v>45258</v>
      </c>
    </row>
    <row r="429" spans="1:20" x14ac:dyDescent="0.25">
      <c r="A429" s="26" t="s">
        <v>1848</v>
      </c>
      <c r="B429" s="49" t="s">
        <v>1849</v>
      </c>
      <c r="C429" s="49" t="s">
        <v>137</v>
      </c>
      <c r="D429" s="49" t="s">
        <v>37</v>
      </c>
      <c r="E429" s="49" t="s">
        <v>50</v>
      </c>
      <c r="F429" s="50">
        <v>45033</v>
      </c>
      <c r="G429" s="49" t="s">
        <v>180</v>
      </c>
      <c r="H429" s="49" t="s">
        <v>63</v>
      </c>
      <c r="I429" s="49" t="s">
        <v>64</v>
      </c>
      <c r="J429" s="49" t="s">
        <v>65</v>
      </c>
      <c r="K429" s="49">
        <v>5</v>
      </c>
      <c r="L429" s="49">
        <v>399</v>
      </c>
      <c r="M429" s="49" t="s">
        <v>1850</v>
      </c>
      <c r="N429" s="50">
        <v>44996</v>
      </c>
      <c r="O429" s="49" t="s">
        <v>30</v>
      </c>
      <c r="P429" s="49" t="s">
        <v>57</v>
      </c>
      <c r="Q429" s="49">
        <v>3</v>
      </c>
      <c r="R429" s="49" t="s">
        <v>32</v>
      </c>
      <c r="S429" s="49" t="s">
        <v>1851</v>
      </c>
      <c r="T429" s="50">
        <v>45673</v>
      </c>
    </row>
    <row r="430" spans="1:20" x14ac:dyDescent="0.25">
      <c r="A430" s="26" t="s">
        <v>1852</v>
      </c>
      <c r="B430" s="49" t="s">
        <v>1853</v>
      </c>
      <c r="C430" s="49" t="s">
        <v>36</v>
      </c>
      <c r="D430" s="49" t="s">
        <v>37</v>
      </c>
      <c r="E430" s="49" t="s">
        <v>50</v>
      </c>
      <c r="F430" s="50">
        <v>44875</v>
      </c>
      <c r="G430" s="49" t="s">
        <v>72</v>
      </c>
      <c r="H430" s="49" t="s">
        <v>218</v>
      </c>
      <c r="I430" s="49" t="s">
        <v>219</v>
      </c>
      <c r="J430" s="49" t="s">
        <v>28</v>
      </c>
      <c r="K430" s="49">
        <v>5</v>
      </c>
      <c r="L430" s="49">
        <v>899</v>
      </c>
      <c r="M430" s="49" t="s">
        <v>1854</v>
      </c>
      <c r="N430" s="50">
        <v>45252</v>
      </c>
      <c r="O430" s="49" t="s">
        <v>30</v>
      </c>
      <c r="P430" s="49" t="s">
        <v>44</v>
      </c>
      <c r="Q430" s="49">
        <v>3</v>
      </c>
      <c r="R430" s="49" t="s">
        <v>45</v>
      </c>
      <c r="S430" s="49" t="s">
        <v>1855</v>
      </c>
      <c r="T430" s="50">
        <v>45195</v>
      </c>
    </row>
    <row r="431" spans="1:20" x14ac:dyDescent="0.25">
      <c r="A431" s="26" t="s">
        <v>1856</v>
      </c>
      <c r="B431" s="49" t="s">
        <v>1857</v>
      </c>
      <c r="C431" s="49" t="s">
        <v>426</v>
      </c>
      <c r="D431" s="49" t="s">
        <v>81</v>
      </c>
      <c r="E431" s="49" t="s">
        <v>38</v>
      </c>
      <c r="F431" s="50">
        <v>44236</v>
      </c>
      <c r="G431" s="49" t="s">
        <v>186</v>
      </c>
      <c r="H431" s="49" t="s">
        <v>73</v>
      </c>
      <c r="I431" s="49" t="s">
        <v>74</v>
      </c>
      <c r="J431" s="49" t="s">
        <v>42</v>
      </c>
      <c r="K431" s="49">
        <v>4</v>
      </c>
      <c r="L431" s="49">
        <v>110</v>
      </c>
      <c r="M431" s="49" t="s">
        <v>1858</v>
      </c>
      <c r="N431" s="50">
        <v>45562</v>
      </c>
      <c r="O431" s="49" t="s">
        <v>110</v>
      </c>
      <c r="P431" s="49" t="s">
        <v>31</v>
      </c>
      <c r="Q431" s="49">
        <v>4</v>
      </c>
      <c r="R431" s="49" t="s">
        <v>104</v>
      </c>
      <c r="S431" s="49" t="s">
        <v>1859</v>
      </c>
      <c r="T431" s="50">
        <v>44799</v>
      </c>
    </row>
    <row r="432" spans="1:20" x14ac:dyDescent="0.25">
      <c r="A432" s="26" t="s">
        <v>1860</v>
      </c>
      <c r="B432" s="49" t="s">
        <v>750</v>
      </c>
      <c r="C432" s="49" t="s">
        <v>228</v>
      </c>
      <c r="D432" s="49" t="s">
        <v>81</v>
      </c>
      <c r="E432" s="49" t="s">
        <v>24</v>
      </c>
      <c r="F432" s="50">
        <v>45623</v>
      </c>
      <c r="G432" s="49" t="s">
        <v>180</v>
      </c>
      <c r="H432" s="49" t="s">
        <v>121</v>
      </c>
      <c r="I432" s="49" t="s">
        <v>122</v>
      </c>
      <c r="J432" s="49" t="s">
        <v>123</v>
      </c>
      <c r="K432" s="49">
        <v>2</v>
      </c>
      <c r="L432" s="49">
        <v>149</v>
      </c>
      <c r="M432" s="49" t="s">
        <v>1861</v>
      </c>
      <c r="N432" s="50">
        <v>45701</v>
      </c>
      <c r="O432" s="49" t="s">
        <v>103</v>
      </c>
      <c r="P432" s="49" t="s">
        <v>57</v>
      </c>
      <c r="Q432" s="49">
        <v>5</v>
      </c>
      <c r="R432" s="49" t="s">
        <v>104</v>
      </c>
      <c r="S432" s="49" t="s">
        <v>1862</v>
      </c>
      <c r="T432" s="50">
        <v>45691</v>
      </c>
    </row>
    <row r="433" spans="1:20" x14ac:dyDescent="0.25">
      <c r="A433" s="26" t="s">
        <v>1863</v>
      </c>
      <c r="B433" s="49" t="s">
        <v>1291</v>
      </c>
      <c r="C433" s="49" t="s">
        <v>1864</v>
      </c>
      <c r="D433" s="49" t="s">
        <v>23</v>
      </c>
      <c r="E433" s="49" t="s">
        <v>24</v>
      </c>
      <c r="F433" s="50">
        <v>45546</v>
      </c>
      <c r="G433" s="49" t="s">
        <v>180</v>
      </c>
      <c r="H433" s="49" t="s">
        <v>145</v>
      </c>
      <c r="I433" s="49" t="s">
        <v>146</v>
      </c>
      <c r="J433" s="49" t="s">
        <v>54</v>
      </c>
      <c r="K433" s="49">
        <v>4</v>
      </c>
      <c r="L433" s="49">
        <v>199</v>
      </c>
      <c r="M433" s="49" t="s">
        <v>1865</v>
      </c>
      <c r="N433" s="50">
        <v>45651</v>
      </c>
      <c r="O433" s="49" t="s">
        <v>76</v>
      </c>
      <c r="P433" s="49" t="s">
        <v>44</v>
      </c>
      <c r="Q433" s="49">
        <v>4</v>
      </c>
      <c r="R433" s="49" t="s">
        <v>32</v>
      </c>
      <c r="S433" s="49" t="s">
        <v>1866</v>
      </c>
      <c r="T433" s="50">
        <v>45395</v>
      </c>
    </row>
    <row r="434" spans="1:20" x14ac:dyDescent="0.25">
      <c r="A434" s="26" t="s">
        <v>1867</v>
      </c>
      <c r="B434" s="49" t="s">
        <v>1868</v>
      </c>
      <c r="C434" s="49" t="s">
        <v>443</v>
      </c>
      <c r="D434" s="49" t="s">
        <v>37</v>
      </c>
      <c r="E434" s="49" t="s">
        <v>24</v>
      </c>
      <c r="F434" s="50">
        <v>44362</v>
      </c>
      <c r="G434" s="49" t="s">
        <v>72</v>
      </c>
      <c r="H434" s="49" t="s">
        <v>26</v>
      </c>
      <c r="I434" s="49" t="s">
        <v>27</v>
      </c>
      <c r="J434" s="49" t="s">
        <v>28</v>
      </c>
      <c r="K434" s="49">
        <v>2</v>
      </c>
      <c r="L434" s="49">
        <v>229</v>
      </c>
      <c r="M434" s="49" t="s">
        <v>1869</v>
      </c>
      <c r="N434" s="50">
        <v>45296</v>
      </c>
      <c r="O434" s="49" t="s">
        <v>103</v>
      </c>
      <c r="P434" s="49" t="s">
        <v>31</v>
      </c>
      <c r="Q434" s="49">
        <v>1</v>
      </c>
      <c r="R434" s="49" t="s">
        <v>67</v>
      </c>
      <c r="S434" s="49" t="s">
        <v>1870</v>
      </c>
      <c r="T434" s="50">
        <v>45007</v>
      </c>
    </row>
    <row r="435" spans="1:20" x14ac:dyDescent="0.25">
      <c r="A435" s="26" t="s">
        <v>1871</v>
      </c>
      <c r="B435" s="49" t="s">
        <v>310</v>
      </c>
      <c r="C435" s="49" t="s">
        <v>1872</v>
      </c>
      <c r="D435" s="49" t="s">
        <v>81</v>
      </c>
      <c r="E435" s="49" t="s">
        <v>24</v>
      </c>
      <c r="F435" s="50">
        <v>45621</v>
      </c>
      <c r="G435" s="49" t="s">
        <v>72</v>
      </c>
      <c r="H435" s="49" t="s">
        <v>218</v>
      </c>
      <c r="I435" s="49" t="s">
        <v>219</v>
      </c>
      <c r="J435" s="49" t="s">
        <v>28</v>
      </c>
      <c r="K435" s="49">
        <v>1</v>
      </c>
      <c r="L435" s="49">
        <v>899</v>
      </c>
      <c r="M435" s="49" t="s">
        <v>1873</v>
      </c>
      <c r="N435" s="50">
        <v>45559</v>
      </c>
      <c r="O435" s="49" t="s">
        <v>110</v>
      </c>
      <c r="P435" s="49" t="s">
        <v>57</v>
      </c>
      <c r="Q435" s="49">
        <v>5</v>
      </c>
      <c r="R435" s="49" t="s">
        <v>133</v>
      </c>
      <c r="S435" s="49" t="s">
        <v>1874</v>
      </c>
      <c r="T435" s="50">
        <v>45710</v>
      </c>
    </row>
    <row r="436" spans="1:20" x14ac:dyDescent="0.25">
      <c r="A436" s="26" t="s">
        <v>1875</v>
      </c>
      <c r="B436" s="49" t="s">
        <v>701</v>
      </c>
      <c r="C436" s="49" t="s">
        <v>249</v>
      </c>
      <c r="D436" s="49" t="s">
        <v>37</v>
      </c>
      <c r="E436" s="49" t="s">
        <v>24</v>
      </c>
      <c r="F436" s="50">
        <v>45243</v>
      </c>
      <c r="G436" s="49" t="s">
        <v>94</v>
      </c>
      <c r="H436" s="49" t="s">
        <v>87</v>
      </c>
      <c r="I436" s="49" t="s">
        <v>88</v>
      </c>
      <c r="J436" s="49" t="s">
        <v>65</v>
      </c>
      <c r="K436" s="49">
        <v>2</v>
      </c>
      <c r="L436" s="49">
        <v>99</v>
      </c>
      <c r="M436" s="49" t="s">
        <v>1876</v>
      </c>
      <c r="N436" s="50">
        <v>45283</v>
      </c>
      <c r="O436" s="49" t="s">
        <v>103</v>
      </c>
      <c r="P436" s="49" t="s">
        <v>44</v>
      </c>
      <c r="Q436" s="49">
        <v>5</v>
      </c>
      <c r="R436" s="49" t="s">
        <v>104</v>
      </c>
      <c r="S436" s="49" t="s">
        <v>1877</v>
      </c>
      <c r="T436" s="50">
        <v>44873</v>
      </c>
    </row>
    <row r="437" spans="1:20" x14ac:dyDescent="0.25">
      <c r="A437" s="26" t="s">
        <v>1878</v>
      </c>
      <c r="B437" s="49" t="s">
        <v>1879</v>
      </c>
      <c r="C437" s="49" t="s">
        <v>1880</v>
      </c>
      <c r="D437" s="49" t="s">
        <v>37</v>
      </c>
      <c r="E437" s="49" t="s">
        <v>24</v>
      </c>
      <c r="F437" s="50">
        <v>45165</v>
      </c>
      <c r="G437" s="49" t="s">
        <v>51</v>
      </c>
      <c r="H437" s="49" t="s">
        <v>191</v>
      </c>
      <c r="I437" s="49" t="s">
        <v>192</v>
      </c>
      <c r="J437" s="49" t="s">
        <v>42</v>
      </c>
      <c r="K437" s="49">
        <v>3</v>
      </c>
      <c r="L437" s="49">
        <v>120</v>
      </c>
      <c r="M437" s="49" t="s">
        <v>1881</v>
      </c>
      <c r="N437" s="50">
        <v>45070</v>
      </c>
      <c r="O437" s="49" t="s">
        <v>103</v>
      </c>
      <c r="P437" s="49" t="s">
        <v>44</v>
      </c>
      <c r="Q437" s="49">
        <v>5</v>
      </c>
      <c r="R437" s="49" t="s">
        <v>104</v>
      </c>
      <c r="S437" s="49" t="s">
        <v>1882</v>
      </c>
      <c r="T437" s="50">
        <v>44979</v>
      </c>
    </row>
    <row r="438" spans="1:20" x14ac:dyDescent="0.25">
      <c r="A438" s="26" t="s">
        <v>1883</v>
      </c>
      <c r="B438" s="49" t="s">
        <v>1884</v>
      </c>
      <c r="C438" s="49" t="s">
        <v>1885</v>
      </c>
      <c r="D438" s="49" t="s">
        <v>37</v>
      </c>
      <c r="E438" s="49" t="s">
        <v>24</v>
      </c>
      <c r="F438" s="50">
        <v>44987</v>
      </c>
      <c r="G438" s="49" t="s">
        <v>180</v>
      </c>
      <c r="H438" s="49" t="s">
        <v>100</v>
      </c>
      <c r="I438" s="49" t="s">
        <v>101</v>
      </c>
      <c r="J438" s="49" t="s">
        <v>28</v>
      </c>
      <c r="K438" s="49">
        <v>4</v>
      </c>
      <c r="L438" s="49">
        <v>199</v>
      </c>
      <c r="M438" s="49" t="s">
        <v>1886</v>
      </c>
      <c r="N438" s="50">
        <v>45636</v>
      </c>
      <c r="O438" s="49" t="s">
        <v>110</v>
      </c>
      <c r="P438" s="49" t="s">
        <v>57</v>
      </c>
      <c r="Q438" s="49">
        <v>1</v>
      </c>
      <c r="R438" s="49" t="s">
        <v>104</v>
      </c>
      <c r="S438" s="49" t="s">
        <v>1887</v>
      </c>
      <c r="T438" s="50">
        <v>44977</v>
      </c>
    </row>
    <row r="439" spans="1:20" x14ac:dyDescent="0.25">
      <c r="A439" s="26" t="s">
        <v>1888</v>
      </c>
      <c r="B439" s="49" t="s">
        <v>701</v>
      </c>
      <c r="C439" s="49" t="s">
        <v>1411</v>
      </c>
      <c r="D439" s="49" t="s">
        <v>81</v>
      </c>
      <c r="E439" s="49" t="s">
        <v>50</v>
      </c>
      <c r="F439" s="50">
        <v>44542</v>
      </c>
      <c r="G439" s="49" t="s">
        <v>94</v>
      </c>
      <c r="H439" s="49" t="s">
        <v>40</v>
      </c>
      <c r="I439" s="49" t="s">
        <v>41</v>
      </c>
      <c r="J439" s="49" t="s">
        <v>42</v>
      </c>
      <c r="K439" s="49">
        <v>5</v>
      </c>
      <c r="L439" s="49">
        <v>59</v>
      </c>
      <c r="M439" s="49" t="s">
        <v>1889</v>
      </c>
      <c r="N439" s="50">
        <v>45253</v>
      </c>
      <c r="O439" s="49" t="s">
        <v>110</v>
      </c>
      <c r="P439" s="49" t="s">
        <v>31</v>
      </c>
      <c r="Q439" s="49">
        <v>5</v>
      </c>
      <c r="R439" s="49" t="s">
        <v>45</v>
      </c>
      <c r="S439" s="49" t="s">
        <v>1890</v>
      </c>
      <c r="T439" s="50">
        <v>45512</v>
      </c>
    </row>
    <row r="440" spans="1:20" x14ac:dyDescent="0.25">
      <c r="A440" s="26" t="s">
        <v>1891</v>
      </c>
      <c r="B440" s="49" t="s">
        <v>1892</v>
      </c>
      <c r="C440" s="49" t="s">
        <v>1893</v>
      </c>
      <c r="D440" s="49" t="s">
        <v>37</v>
      </c>
      <c r="E440" s="49" t="s">
        <v>24</v>
      </c>
      <c r="F440" s="50">
        <v>44407</v>
      </c>
      <c r="G440" s="49" t="s">
        <v>25</v>
      </c>
      <c r="H440" s="49" t="s">
        <v>191</v>
      </c>
      <c r="I440" s="49" t="s">
        <v>192</v>
      </c>
      <c r="J440" s="49" t="s">
        <v>42</v>
      </c>
      <c r="K440" s="49">
        <v>2</v>
      </c>
      <c r="L440" s="49">
        <v>120</v>
      </c>
      <c r="M440" s="49" t="s">
        <v>1894</v>
      </c>
      <c r="N440" s="50">
        <v>45543</v>
      </c>
      <c r="O440" s="49" t="s">
        <v>76</v>
      </c>
      <c r="P440" s="49" t="s">
        <v>44</v>
      </c>
      <c r="Q440" s="49">
        <v>4</v>
      </c>
      <c r="R440" s="49" t="s">
        <v>104</v>
      </c>
      <c r="S440" s="49" t="s">
        <v>1895</v>
      </c>
      <c r="T440" s="50">
        <v>45720</v>
      </c>
    </row>
    <row r="441" spans="1:20" x14ac:dyDescent="0.25">
      <c r="A441" s="26" t="s">
        <v>1896</v>
      </c>
      <c r="B441" s="49" t="s">
        <v>243</v>
      </c>
      <c r="C441" s="49" t="s">
        <v>922</v>
      </c>
      <c r="D441" s="49" t="s">
        <v>23</v>
      </c>
      <c r="E441" s="49" t="s">
        <v>24</v>
      </c>
      <c r="F441" s="50">
        <v>44327</v>
      </c>
      <c r="G441" s="49" t="s">
        <v>62</v>
      </c>
      <c r="H441" s="49" t="s">
        <v>145</v>
      </c>
      <c r="I441" s="49" t="s">
        <v>146</v>
      </c>
      <c r="J441" s="49" t="s">
        <v>54</v>
      </c>
      <c r="K441" s="49">
        <v>1</v>
      </c>
      <c r="L441" s="49">
        <v>199</v>
      </c>
      <c r="M441" s="49" t="s">
        <v>1897</v>
      </c>
      <c r="N441" s="50">
        <v>45349</v>
      </c>
      <c r="O441" s="49" t="s">
        <v>103</v>
      </c>
      <c r="P441" s="49" t="s">
        <v>57</v>
      </c>
      <c r="Q441" s="49">
        <v>5</v>
      </c>
      <c r="R441" s="49" t="s">
        <v>32</v>
      </c>
      <c r="S441" s="49" t="s">
        <v>1898</v>
      </c>
      <c r="T441" s="50">
        <v>44980</v>
      </c>
    </row>
    <row r="442" spans="1:20" x14ac:dyDescent="0.25">
      <c r="A442" s="26" t="s">
        <v>1899</v>
      </c>
      <c r="B442" s="49" t="s">
        <v>1900</v>
      </c>
      <c r="C442" s="49" t="s">
        <v>1901</v>
      </c>
      <c r="D442" s="49" t="s">
        <v>37</v>
      </c>
      <c r="E442" s="49" t="s">
        <v>38</v>
      </c>
      <c r="F442" s="50">
        <v>45656</v>
      </c>
      <c r="G442" s="49" t="s">
        <v>25</v>
      </c>
      <c r="H442" s="49" t="s">
        <v>145</v>
      </c>
      <c r="I442" s="49" t="s">
        <v>146</v>
      </c>
      <c r="J442" s="49" t="s">
        <v>54</v>
      </c>
      <c r="K442" s="49">
        <v>4</v>
      </c>
      <c r="L442" s="49">
        <v>199</v>
      </c>
      <c r="M442" s="49" t="s">
        <v>1902</v>
      </c>
      <c r="N442" s="50">
        <v>45176</v>
      </c>
      <c r="O442" s="49" t="s">
        <v>30</v>
      </c>
      <c r="P442" s="49" t="s">
        <v>44</v>
      </c>
      <c r="Q442" s="49">
        <v>5</v>
      </c>
      <c r="R442" s="49" t="s">
        <v>32</v>
      </c>
      <c r="S442" s="49" t="s">
        <v>1903</v>
      </c>
      <c r="T442" s="50">
        <v>45733</v>
      </c>
    </row>
    <row r="443" spans="1:20" x14ac:dyDescent="0.25">
      <c r="A443" s="26" t="s">
        <v>1904</v>
      </c>
      <c r="B443" s="49" t="s">
        <v>1905</v>
      </c>
      <c r="C443" s="49" t="s">
        <v>1906</v>
      </c>
      <c r="D443" s="49" t="s">
        <v>37</v>
      </c>
      <c r="E443" s="49" t="s">
        <v>50</v>
      </c>
      <c r="F443" s="50">
        <v>45542</v>
      </c>
      <c r="G443" s="49" t="s">
        <v>94</v>
      </c>
      <c r="H443" s="49" t="s">
        <v>218</v>
      </c>
      <c r="I443" s="49" t="s">
        <v>219</v>
      </c>
      <c r="J443" s="49" t="s">
        <v>28</v>
      </c>
      <c r="K443" s="49">
        <v>3</v>
      </c>
      <c r="L443" s="49">
        <v>899</v>
      </c>
      <c r="M443" s="49" t="s">
        <v>1907</v>
      </c>
      <c r="N443" s="50">
        <v>45748</v>
      </c>
      <c r="O443" s="49" t="s">
        <v>56</v>
      </c>
      <c r="P443" s="49" t="s">
        <v>44</v>
      </c>
      <c r="Q443" s="49">
        <v>1</v>
      </c>
      <c r="R443" s="49" t="s">
        <v>133</v>
      </c>
      <c r="S443" s="49" t="s">
        <v>1908</v>
      </c>
      <c r="T443" s="50">
        <v>44935</v>
      </c>
    </row>
    <row r="444" spans="1:20" x14ac:dyDescent="0.25">
      <c r="A444" s="26" t="s">
        <v>1909</v>
      </c>
      <c r="B444" s="49" t="s">
        <v>1910</v>
      </c>
      <c r="C444" s="49" t="s">
        <v>1911</v>
      </c>
      <c r="D444" s="49" t="s">
        <v>23</v>
      </c>
      <c r="E444" s="49" t="s">
        <v>50</v>
      </c>
      <c r="F444" s="50">
        <v>45323</v>
      </c>
      <c r="G444" s="49" t="s">
        <v>186</v>
      </c>
      <c r="H444" s="49" t="s">
        <v>73</v>
      </c>
      <c r="I444" s="49" t="s">
        <v>74</v>
      </c>
      <c r="J444" s="49" t="s">
        <v>42</v>
      </c>
      <c r="K444" s="49">
        <v>5</v>
      </c>
      <c r="L444" s="49">
        <v>110</v>
      </c>
      <c r="M444" s="49" t="s">
        <v>1912</v>
      </c>
      <c r="N444" s="50">
        <v>45736</v>
      </c>
      <c r="O444" s="49" t="s">
        <v>110</v>
      </c>
      <c r="P444" s="49" t="s">
        <v>31</v>
      </c>
      <c r="Q444" s="49">
        <v>1</v>
      </c>
      <c r="R444" s="49" t="s">
        <v>32</v>
      </c>
      <c r="S444" s="49" t="s">
        <v>1913</v>
      </c>
      <c r="T444" s="50">
        <v>44800</v>
      </c>
    </row>
    <row r="445" spans="1:20" x14ac:dyDescent="0.25">
      <c r="A445" s="26" t="s">
        <v>1914</v>
      </c>
      <c r="B445" s="49" t="s">
        <v>1915</v>
      </c>
      <c r="C445" s="49" t="s">
        <v>702</v>
      </c>
      <c r="D445" s="49" t="s">
        <v>23</v>
      </c>
      <c r="E445" s="49" t="s">
        <v>50</v>
      </c>
      <c r="F445" s="50">
        <v>44142</v>
      </c>
      <c r="G445" s="49" t="s">
        <v>186</v>
      </c>
      <c r="H445" s="49" t="s">
        <v>26</v>
      </c>
      <c r="I445" s="49" t="s">
        <v>27</v>
      </c>
      <c r="J445" s="49" t="s">
        <v>28</v>
      </c>
      <c r="K445" s="49">
        <v>2</v>
      </c>
      <c r="L445" s="49">
        <v>229</v>
      </c>
      <c r="M445" s="49" t="s">
        <v>1916</v>
      </c>
      <c r="N445" s="50">
        <v>45097</v>
      </c>
      <c r="O445" s="49" t="s">
        <v>76</v>
      </c>
      <c r="P445" s="49" t="s">
        <v>31</v>
      </c>
      <c r="Q445" s="49">
        <v>1</v>
      </c>
      <c r="R445" s="49" t="s">
        <v>32</v>
      </c>
      <c r="S445" s="49" t="s">
        <v>1917</v>
      </c>
      <c r="T445" s="50">
        <v>45175</v>
      </c>
    </row>
    <row r="446" spans="1:20" x14ac:dyDescent="0.25">
      <c r="A446" s="26" t="s">
        <v>1918</v>
      </c>
      <c r="B446" s="49" t="s">
        <v>535</v>
      </c>
      <c r="C446" s="49" t="s">
        <v>481</v>
      </c>
      <c r="D446" s="49" t="s">
        <v>81</v>
      </c>
      <c r="E446" s="49" t="s">
        <v>24</v>
      </c>
      <c r="F446" s="50">
        <v>44608</v>
      </c>
      <c r="G446" s="49" t="s">
        <v>180</v>
      </c>
      <c r="H446" s="49" t="s">
        <v>138</v>
      </c>
      <c r="I446" s="49" t="s">
        <v>139</v>
      </c>
      <c r="J446" s="49" t="s">
        <v>28</v>
      </c>
      <c r="K446" s="49">
        <v>2</v>
      </c>
      <c r="L446" s="49">
        <v>999</v>
      </c>
      <c r="M446" s="49" t="s">
        <v>1919</v>
      </c>
      <c r="N446" s="50">
        <v>45857</v>
      </c>
      <c r="O446" s="49" t="s">
        <v>56</v>
      </c>
      <c r="P446" s="49" t="s">
        <v>31</v>
      </c>
      <c r="Q446" s="49">
        <v>3</v>
      </c>
      <c r="R446" s="49" t="s">
        <v>45</v>
      </c>
      <c r="S446" s="49" t="s">
        <v>1920</v>
      </c>
      <c r="T446" s="50">
        <v>45118</v>
      </c>
    </row>
    <row r="447" spans="1:20" x14ac:dyDescent="0.25">
      <c r="A447" s="26" t="s">
        <v>1921</v>
      </c>
      <c r="B447" s="49" t="s">
        <v>1535</v>
      </c>
      <c r="C447" s="49" t="s">
        <v>1901</v>
      </c>
      <c r="D447" s="49" t="s">
        <v>37</v>
      </c>
      <c r="E447" s="49" t="s">
        <v>50</v>
      </c>
      <c r="F447" s="50">
        <v>44813</v>
      </c>
      <c r="G447" s="49" t="s">
        <v>62</v>
      </c>
      <c r="H447" s="49" t="s">
        <v>129</v>
      </c>
      <c r="I447" s="49" t="s">
        <v>130</v>
      </c>
      <c r="J447" s="49" t="s">
        <v>131</v>
      </c>
      <c r="K447" s="49">
        <v>3</v>
      </c>
      <c r="L447" s="49">
        <v>129</v>
      </c>
      <c r="M447" s="49" t="s">
        <v>1922</v>
      </c>
      <c r="N447" s="50">
        <v>45769</v>
      </c>
      <c r="O447" s="49" t="s">
        <v>103</v>
      </c>
      <c r="P447" s="49" t="s">
        <v>44</v>
      </c>
      <c r="Q447" s="49">
        <v>4</v>
      </c>
      <c r="R447" s="49" t="s">
        <v>67</v>
      </c>
      <c r="S447" s="49" t="s">
        <v>1923</v>
      </c>
      <c r="T447" s="50">
        <v>45510</v>
      </c>
    </row>
    <row r="448" spans="1:20" x14ac:dyDescent="0.25">
      <c r="A448" s="26" t="s">
        <v>1924</v>
      </c>
      <c r="B448" s="49" t="s">
        <v>667</v>
      </c>
      <c r="C448" s="49" t="s">
        <v>1198</v>
      </c>
      <c r="D448" s="49" t="s">
        <v>37</v>
      </c>
      <c r="E448" s="49" t="s">
        <v>38</v>
      </c>
      <c r="F448" s="50">
        <v>45024</v>
      </c>
      <c r="G448" s="49" t="s">
        <v>39</v>
      </c>
      <c r="H448" s="49" t="s">
        <v>26</v>
      </c>
      <c r="I448" s="49" t="s">
        <v>27</v>
      </c>
      <c r="J448" s="49" t="s">
        <v>28</v>
      </c>
      <c r="K448" s="49">
        <v>4</v>
      </c>
      <c r="L448" s="49">
        <v>229</v>
      </c>
      <c r="M448" s="49" t="s">
        <v>1925</v>
      </c>
      <c r="N448" s="50">
        <v>45028</v>
      </c>
      <c r="O448" s="49" t="s">
        <v>30</v>
      </c>
      <c r="P448" s="49" t="s">
        <v>44</v>
      </c>
      <c r="Q448" s="49">
        <v>4</v>
      </c>
      <c r="R448" s="49" t="s">
        <v>104</v>
      </c>
      <c r="S448" s="49" t="s">
        <v>1926</v>
      </c>
      <c r="T448" s="50">
        <v>45505</v>
      </c>
    </row>
    <row r="449" spans="1:20" x14ac:dyDescent="0.25">
      <c r="A449" s="26" t="s">
        <v>1927</v>
      </c>
      <c r="B449" s="49" t="s">
        <v>98</v>
      </c>
      <c r="C449" s="49" t="s">
        <v>1928</v>
      </c>
      <c r="D449" s="49" t="s">
        <v>81</v>
      </c>
      <c r="E449" s="49" t="s">
        <v>38</v>
      </c>
      <c r="F449" s="50">
        <v>44366</v>
      </c>
      <c r="G449" s="49" t="s">
        <v>39</v>
      </c>
      <c r="H449" s="49" t="s">
        <v>40</v>
      </c>
      <c r="I449" s="49" t="s">
        <v>41</v>
      </c>
      <c r="J449" s="49" t="s">
        <v>42</v>
      </c>
      <c r="K449" s="49">
        <v>4</v>
      </c>
      <c r="L449" s="49">
        <v>59</v>
      </c>
      <c r="M449" s="49" t="s">
        <v>1929</v>
      </c>
      <c r="N449" s="50">
        <v>45362</v>
      </c>
      <c r="O449" s="49" t="s">
        <v>56</v>
      </c>
      <c r="P449" s="49" t="s">
        <v>31</v>
      </c>
      <c r="Q449" s="49">
        <v>1</v>
      </c>
      <c r="R449" s="49" t="s">
        <v>45</v>
      </c>
      <c r="S449" s="49" t="s">
        <v>1930</v>
      </c>
      <c r="T449" s="50">
        <v>45801</v>
      </c>
    </row>
    <row r="450" spans="1:20" x14ac:dyDescent="0.25">
      <c r="A450" s="26" t="s">
        <v>1931</v>
      </c>
      <c r="B450" s="49" t="s">
        <v>917</v>
      </c>
      <c r="C450" s="49" t="s">
        <v>71</v>
      </c>
      <c r="D450" s="49" t="s">
        <v>23</v>
      </c>
      <c r="E450" s="49" t="s">
        <v>38</v>
      </c>
      <c r="F450" s="50">
        <v>45179</v>
      </c>
      <c r="G450" s="49" t="s">
        <v>152</v>
      </c>
      <c r="H450" s="49" t="s">
        <v>168</v>
      </c>
      <c r="I450" s="49" t="s">
        <v>169</v>
      </c>
      <c r="J450" s="49" t="s">
        <v>131</v>
      </c>
      <c r="K450" s="49">
        <v>2</v>
      </c>
      <c r="L450" s="49">
        <v>80</v>
      </c>
      <c r="M450" s="49" t="s">
        <v>1932</v>
      </c>
      <c r="N450" s="50">
        <v>45749</v>
      </c>
      <c r="O450" s="49" t="s">
        <v>103</v>
      </c>
      <c r="P450" s="49" t="s">
        <v>44</v>
      </c>
      <c r="Q450" s="49">
        <v>1</v>
      </c>
      <c r="R450" s="49" t="s">
        <v>45</v>
      </c>
      <c r="S450" s="49" t="s">
        <v>1933</v>
      </c>
      <c r="T450" s="50">
        <v>45288</v>
      </c>
    </row>
    <row r="451" spans="1:20" x14ac:dyDescent="0.25">
      <c r="A451" s="26" t="s">
        <v>1934</v>
      </c>
      <c r="B451" s="49" t="s">
        <v>824</v>
      </c>
      <c r="C451" s="49" t="s">
        <v>1935</v>
      </c>
      <c r="D451" s="49" t="s">
        <v>23</v>
      </c>
      <c r="E451" s="49" t="s">
        <v>50</v>
      </c>
      <c r="F451" s="50">
        <v>45648</v>
      </c>
      <c r="G451" s="49" t="s">
        <v>72</v>
      </c>
      <c r="H451" s="49" t="s">
        <v>168</v>
      </c>
      <c r="I451" s="49" t="s">
        <v>169</v>
      </c>
      <c r="J451" s="49" t="s">
        <v>131</v>
      </c>
      <c r="K451" s="49">
        <v>4</v>
      </c>
      <c r="L451" s="49">
        <v>80</v>
      </c>
      <c r="M451" s="49" t="s">
        <v>1936</v>
      </c>
      <c r="N451" s="50">
        <v>45280</v>
      </c>
      <c r="O451" s="49" t="s">
        <v>76</v>
      </c>
      <c r="P451" s="49" t="s">
        <v>31</v>
      </c>
      <c r="Q451" s="49">
        <v>1</v>
      </c>
      <c r="R451" s="49" t="s">
        <v>104</v>
      </c>
      <c r="S451" s="49" t="s">
        <v>1937</v>
      </c>
      <c r="T451" s="50">
        <v>44972</v>
      </c>
    </row>
    <row r="452" spans="1:20" x14ac:dyDescent="0.25">
      <c r="A452" s="26" t="s">
        <v>1938</v>
      </c>
      <c r="B452" s="49" t="s">
        <v>385</v>
      </c>
      <c r="C452" s="49" t="s">
        <v>1939</v>
      </c>
      <c r="D452" s="49" t="s">
        <v>37</v>
      </c>
      <c r="E452" s="49" t="s">
        <v>38</v>
      </c>
      <c r="F452" s="50">
        <v>44702</v>
      </c>
      <c r="G452" s="49" t="s">
        <v>186</v>
      </c>
      <c r="H452" s="49" t="s">
        <v>391</v>
      </c>
      <c r="I452" s="49" t="s">
        <v>392</v>
      </c>
      <c r="J452" s="49" t="s">
        <v>123</v>
      </c>
      <c r="K452" s="49">
        <v>3</v>
      </c>
      <c r="L452" s="49">
        <v>25</v>
      </c>
      <c r="M452" s="49" t="s">
        <v>1940</v>
      </c>
      <c r="N452" s="50">
        <v>44917</v>
      </c>
      <c r="O452" s="49" t="s">
        <v>76</v>
      </c>
      <c r="P452" s="49" t="s">
        <v>44</v>
      </c>
      <c r="Q452" s="49">
        <v>2</v>
      </c>
      <c r="R452" s="49" t="s">
        <v>45</v>
      </c>
      <c r="S452" s="49" t="s">
        <v>1941</v>
      </c>
      <c r="T452" s="50">
        <v>45278</v>
      </c>
    </row>
    <row r="453" spans="1:20" x14ac:dyDescent="0.25">
      <c r="A453" s="26" t="s">
        <v>1942</v>
      </c>
      <c r="B453" s="49" t="s">
        <v>1943</v>
      </c>
      <c r="C453" s="49" t="s">
        <v>1775</v>
      </c>
      <c r="D453" s="49" t="s">
        <v>81</v>
      </c>
      <c r="E453" s="49" t="s">
        <v>24</v>
      </c>
      <c r="F453" s="50">
        <v>45587</v>
      </c>
      <c r="G453" s="49" t="s">
        <v>180</v>
      </c>
      <c r="H453" s="49" t="s">
        <v>138</v>
      </c>
      <c r="I453" s="49" t="s">
        <v>139</v>
      </c>
      <c r="J453" s="49" t="s">
        <v>28</v>
      </c>
      <c r="K453" s="49">
        <v>2</v>
      </c>
      <c r="L453" s="49">
        <v>999</v>
      </c>
      <c r="M453" s="49" t="s">
        <v>1944</v>
      </c>
      <c r="N453" s="50">
        <v>44816</v>
      </c>
      <c r="O453" s="49" t="s">
        <v>110</v>
      </c>
      <c r="P453" s="49" t="s">
        <v>57</v>
      </c>
      <c r="Q453" s="49">
        <v>3</v>
      </c>
      <c r="R453" s="49" t="s">
        <v>104</v>
      </c>
      <c r="S453" s="49" t="s">
        <v>1945</v>
      </c>
      <c r="T453" s="50">
        <v>45153</v>
      </c>
    </row>
    <row r="454" spans="1:20" x14ac:dyDescent="0.25">
      <c r="A454" s="26" t="s">
        <v>1946</v>
      </c>
      <c r="B454" s="49" t="s">
        <v>615</v>
      </c>
      <c r="C454" s="49" t="s">
        <v>1056</v>
      </c>
      <c r="D454" s="49" t="s">
        <v>23</v>
      </c>
      <c r="E454" s="49" t="s">
        <v>38</v>
      </c>
      <c r="F454" s="50">
        <v>44582</v>
      </c>
      <c r="G454" s="49" t="s">
        <v>62</v>
      </c>
      <c r="H454" s="49" t="s">
        <v>218</v>
      </c>
      <c r="I454" s="49" t="s">
        <v>219</v>
      </c>
      <c r="J454" s="49" t="s">
        <v>28</v>
      </c>
      <c r="K454" s="49">
        <v>2</v>
      </c>
      <c r="L454" s="49">
        <v>899</v>
      </c>
      <c r="M454" s="49" t="s">
        <v>1947</v>
      </c>
      <c r="N454" s="50">
        <v>45409</v>
      </c>
      <c r="O454" s="49" t="s">
        <v>30</v>
      </c>
      <c r="P454" s="49" t="s">
        <v>31</v>
      </c>
      <c r="Q454" s="49">
        <v>4</v>
      </c>
      <c r="R454" s="49" t="s">
        <v>45</v>
      </c>
      <c r="S454" s="49" t="s">
        <v>1948</v>
      </c>
      <c r="T454" s="50">
        <v>45075</v>
      </c>
    </row>
    <row r="455" spans="1:20" x14ac:dyDescent="0.25">
      <c r="A455" s="26" t="s">
        <v>1949</v>
      </c>
      <c r="B455" s="49" t="s">
        <v>258</v>
      </c>
      <c r="C455" s="49" t="s">
        <v>1950</v>
      </c>
      <c r="D455" s="49" t="s">
        <v>37</v>
      </c>
      <c r="E455" s="49" t="s">
        <v>50</v>
      </c>
      <c r="F455" s="50">
        <v>44482</v>
      </c>
      <c r="G455" s="49" t="s">
        <v>120</v>
      </c>
      <c r="H455" s="49" t="s">
        <v>100</v>
      </c>
      <c r="I455" s="49" t="s">
        <v>101</v>
      </c>
      <c r="J455" s="49" t="s">
        <v>28</v>
      </c>
      <c r="K455" s="49">
        <v>5</v>
      </c>
      <c r="L455" s="49">
        <v>199</v>
      </c>
      <c r="M455" s="49" t="s">
        <v>1951</v>
      </c>
      <c r="N455" s="50">
        <v>45391</v>
      </c>
      <c r="O455" s="49" t="s">
        <v>76</v>
      </c>
      <c r="P455" s="49" t="s">
        <v>57</v>
      </c>
      <c r="Q455" s="49">
        <v>3</v>
      </c>
      <c r="R455" s="49" t="s">
        <v>67</v>
      </c>
      <c r="S455" s="49" t="s">
        <v>1952</v>
      </c>
      <c r="T455" s="50">
        <v>45290</v>
      </c>
    </row>
    <row r="456" spans="1:20" x14ac:dyDescent="0.25">
      <c r="A456" s="26" t="s">
        <v>1953</v>
      </c>
      <c r="B456" s="49" t="s">
        <v>127</v>
      </c>
      <c r="C456" s="49" t="s">
        <v>1716</v>
      </c>
      <c r="D456" s="49" t="s">
        <v>81</v>
      </c>
      <c r="E456" s="49" t="s">
        <v>38</v>
      </c>
      <c r="F456" s="50">
        <v>44411</v>
      </c>
      <c r="G456" s="49" t="s">
        <v>94</v>
      </c>
      <c r="H456" s="49" t="s">
        <v>168</v>
      </c>
      <c r="I456" s="49" t="s">
        <v>169</v>
      </c>
      <c r="J456" s="49" t="s">
        <v>131</v>
      </c>
      <c r="K456" s="49">
        <v>5</v>
      </c>
      <c r="L456" s="49">
        <v>80</v>
      </c>
      <c r="M456" s="49" t="s">
        <v>1954</v>
      </c>
      <c r="N456" s="50">
        <v>45466</v>
      </c>
      <c r="O456" s="49" t="s">
        <v>110</v>
      </c>
      <c r="P456" s="49" t="s">
        <v>44</v>
      </c>
      <c r="Q456" s="49">
        <v>2</v>
      </c>
      <c r="R456" s="49" t="s">
        <v>67</v>
      </c>
      <c r="S456" s="49" t="s">
        <v>1955</v>
      </c>
      <c r="T456" s="50">
        <v>45203</v>
      </c>
    </row>
    <row r="457" spans="1:20" x14ac:dyDescent="0.25">
      <c r="A457" s="26" t="s">
        <v>1500</v>
      </c>
      <c r="B457" s="49" t="s">
        <v>243</v>
      </c>
      <c r="C457" s="49" t="s">
        <v>1501</v>
      </c>
      <c r="D457" s="49" t="s">
        <v>81</v>
      </c>
      <c r="E457" s="49" t="s">
        <v>38</v>
      </c>
      <c r="F457" s="50">
        <v>44923</v>
      </c>
      <c r="G457" s="49" t="s">
        <v>72</v>
      </c>
      <c r="H457" s="49" t="s">
        <v>121</v>
      </c>
      <c r="I457" s="49" t="s">
        <v>122</v>
      </c>
      <c r="J457" s="49" t="s">
        <v>123</v>
      </c>
      <c r="K457" s="49">
        <v>1</v>
      </c>
      <c r="L457" s="49">
        <v>149</v>
      </c>
      <c r="M457" s="49" t="s">
        <v>1956</v>
      </c>
      <c r="N457" s="50">
        <v>45856</v>
      </c>
      <c r="O457" s="49" t="s">
        <v>76</v>
      </c>
      <c r="P457" s="49" t="s">
        <v>31</v>
      </c>
      <c r="Q457" s="49">
        <v>2</v>
      </c>
      <c r="R457" s="49" t="s">
        <v>67</v>
      </c>
      <c r="S457" s="49" t="s">
        <v>1957</v>
      </c>
      <c r="T457" s="50">
        <v>45250</v>
      </c>
    </row>
    <row r="458" spans="1:20" x14ac:dyDescent="0.25">
      <c r="A458" s="26" t="s">
        <v>1958</v>
      </c>
      <c r="B458" s="49" t="s">
        <v>535</v>
      </c>
      <c r="C458" s="49" t="s">
        <v>1959</v>
      </c>
      <c r="D458" s="49" t="s">
        <v>81</v>
      </c>
      <c r="E458" s="49" t="s">
        <v>24</v>
      </c>
      <c r="F458" s="50">
        <v>44289</v>
      </c>
      <c r="G458" s="49" t="s">
        <v>152</v>
      </c>
      <c r="H458" s="49" t="s">
        <v>129</v>
      </c>
      <c r="I458" s="49" t="s">
        <v>130</v>
      </c>
      <c r="J458" s="49" t="s">
        <v>131</v>
      </c>
      <c r="K458" s="49">
        <v>4</v>
      </c>
      <c r="L458" s="49">
        <v>129</v>
      </c>
      <c r="M458" s="49" t="s">
        <v>1960</v>
      </c>
      <c r="N458" s="50">
        <v>45673</v>
      </c>
      <c r="O458" s="49" t="s">
        <v>30</v>
      </c>
      <c r="P458" s="49" t="s">
        <v>57</v>
      </c>
      <c r="Q458" s="49">
        <v>4</v>
      </c>
      <c r="R458" s="49" t="s">
        <v>133</v>
      </c>
      <c r="S458" s="49" t="s">
        <v>1961</v>
      </c>
      <c r="T458" s="50">
        <v>45885</v>
      </c>
    </row>
    <row r="459" spans="1:20" x14ac:dyDescent="0.25">
      <c r="A459" s="26" t="s">
        <v>1962</v>
      </c>
      <c r="B459" s="49" t="s">
        <v>535</v>
      </c>
      <c r="C459" s="49" t="s">
        <v>909</v>
      </c>
      <c r="D459" s="49" t="s">
        <v>23</v>
      </c>
      <c r="E459" s="49" t="s">
        <v>38</v>
      </c>
      <c r="F459" s="50">
        <v>45124</v>
      </c>
      <c r="G459" s="49" t="s">
        <v>186</v>
      </c>
      <c r="H459" s="49" t="s">
        <v>63</v>
      </c>
      <c r="I459" s="49" t="s">
        <v>64</v>
      </c>
      <c r="J459" s="49" t="s">
        <v>65</v>
      </c>
      <c r="K459" s="49">
        <v>1</v>
      </c>
      <c r="L459" s="49">
        <v>399</v>
      </c>
      <c r="M459" s="49" t="s">
        <v>1963</v>
      </c>
      <c r="N459" s="50">
        <v>45046</v>
      </c>
      <c r="O459" s="49" t="s">
        <v>30</v>
      </c>
      <c r="P459" s="49" t="s">
        <v>44</v>
      </c>
      <c r="Q459" s="49">
        <v>4</v>
      </c>
      <c r="R459" s="49" t="s">
        <v>45</v>
      </c>
      <c r="S459" s="49" t="s">
        <v>1964</v>
      </c>
      <c r="T459" s="50">
        <v>45537</v>
      </c>
    </row>
    <row r="460" spans="1:20" x14ac:dyDescent="0.25">
      <c r="A460" s="26" t="s">
        <v>1965</v>
      </c>
      <c r="B460" s="49" t="s">
        <v>1966</v>
      </c>
      <c r="C460" s="49" t="s">
        <v>1967</v>
      </c>
      <c r="D460" s="49" t="s">
        <v>23</v>
      </c>
      <c r="E460" s="49" t="s">
        <v>24</v>
      </c>
      <c r="F460" s="50">
        <v>45230</v>
      </c>
      <c r="G460" s="49" t="s">
        <v>180</v>
      </c>
      <c r="H460" s="49" t="s">
        <v>100</v>
      </c>
      <c r="I460" s="49" t="s">
        <v>101</v>
      </c>
      <c r="J460" s="49" t="s">
        <v>28</v>
      </c>
      <c r="K460" s="49">
        <v>4</v>
      </c>
      <c r="L460" s="49">
        <v>199</v>
      </c>
      <c r="M460" s="49" t="s">
        <v>1968</v>
      </c>
      <c r="N460" s="50">
        <v>45649</v>
      </c>
      <c r="O460" s="49" t="s">
        <v>76</v>
      </c>
      <c r="P460" s="49" t="s">
        <v>31</v>
      </c>
      <c r="Q460" s="49">
        <v>4</v>
      </c>
      <c r="R460" s="49" t="s">
        <v>32</v>
      </c>
      <c r="S460" s="49" t="s">
        <v>1969</v>
      </c>
      <c r="T460" s="50">
        <v>45496</v>
      </c>
    </row>
    <row r="461" spans="1:20" x14ac:dyDescent="0.25">
      <c r="A461" s="26" t="s">
        <v>1970</v>
      </c>
      <c r="B461" s="49" t="s">
        <v>150</v>
      </c>
      <c r="C461" s="49" t="s">
        <v>1971</v>
      </c>
      <c r="D461" s="49" t="s">
        <v>81</v>
      </c>
      <c r="E461" s="49" t="s">
        <v>50</v>
      </c>
      <c r="F461" s="50">
        <v>45747</v>
      </c>
      <c r="G461" s="49" t="s">
        <v>39</v>
      </c>
      <c r="H461" s="49" t="s">
        <v>391</v>
      </c>
      <c r="I461" s="49" t="s">
        <v>392</v>
      </c>
      <c r="J461" s="49" t="s">
        <v>123</v>
      </c>
      <c r="K461" s="49">
        <v>4</v>
      </c>
      <c r="L461" s="49">
        <v>25</v>
      </c>
      <c r="M461" s="49" t="s">
        <v>1972</v>
      </c>
      <c r="N461" s="50">
        <v>45375</v>
      </c>
      <c r="O461" s="49" t="s">
        <v>110</v>
      </c>
      <c r="P461" s="49" t="s">
        <v>44</v>
      </c>
      <c r="Q461" s="49">
        <v>2</v>
      </c>
      <c r="R461" s="49" t="s">
        <v>133</v>
      </c>
      <c r="S461" s="49" t="s">
        <v>1973</v>
      </c>
      <c r="T461" s="50">
        <v>45283</v>
      </c>
    </row>
    <row r="462" spans="1:20" x14ac:dyDescent="0.25">
      <c r="A462" s="26" t="s">
        <v>1974</v>
      </c>
      <c r="B462" s="49" t="s">
        <v>1975</v>
      </c>
      <c r="C462" s="49" t="s">
        <v>301</v>
      </c>
      <c r="D462" s="49" t="s">
        <v>37</v>
      </c>
      <c r="E462" s="49" t="s">
        <v>38</v>
      </c>
      <c r="F462" s="50">
        <v>44831</v>
      </c>
      <c r="G462" s="49" t="s">
        <v>39</v>
      </c>
      <c r="H462" s="49" t="s">
        <v>138</v>
      </c>
      <c r="I462" s="49" t="s">
        <v>139</v>
      </c>
      <c r="J462" s="49" t="s">
        <v>28</v>
      </c>
      <c r="K462" s="49">
        <v>2</v>
      </c>
      <c r="L462" s="49">
        <v>999</v>
      </c>
      <c r="M462" s="49" t="s">
        <v>1976</v>
      </c>
      <c r="N462" s="50">
        <v>45460</v>
      </c>
      <c r="O462" s="49" t="s">
        <v>103</v>
      </c>
      <c r="P462" s="49" t="s">
        <v>44</v>
      </c>
      <c r="Q462" s="49">
        <v>4</v>
      </c>
      <c r="R462" s="49" t="s">
        <v>133</v>
      </c>
      <c r="S462" s="49" t="s">
        <v>1977</v>
      </c>
      <c r="T462" s="50">
        <v>44832</v>
      </c>
    </row>
    <row r="463" spans="1:20" x14ac:dyDescent="0.25">
      <c r="A463" s="26" t="s">
        <v>1978</v>
      </c>
      <c r="B463" s="49" t="s">
        <v>60</v>
      </c>
      <c r="C463" s="49" t="s">
        <v>1979</v>
      </c>
      <c r="D463" s="49" t="s">
        <v>37</v>
      </c>
      <c r="E463" s="49" t="s">
        <v>50</v>
      </c>
      <c r="F463" s="50">
        <v>44686</v>
      </c>
      <c r="G463" s="49" t="s">
        <v>62</v>
      </c>
      <c r="H463" s="49" t="s">
        <v>138</v>
      </c>
      <c r="I463" s="49" t="s">
        <v>139</v>
      </c>
      <c r="J463" s="49" t="s">
        <v>28</v>
      </c>
      <c r="K463" s="49">
        <v>3</v>
      </c>
      <c r="L463" s="49">
        <v>999</v>
      </c>
      <c r="M463" s="49" t="s">
        <v>1980</v>
      </c>
      <c r="N463" s="50">
        <v>44932</v>
      </c>
      <c r="O463" s="49" t="s">
        <v>56</v>
      </c>
      <c r="P463" s="49" t="s">
        <v>44</v>
      </c>
      <c r="Q463" s="49">
        <v>3</v>
      </c>
      <c r="R463" s="49" t="s">
        <v>133</v>
      </c>
      <c r="S463" s="49" t="s">
        <v>1981</v>
      </c>
      <c r="T463" s="50">
        <v>44927</v>
      </c>
    </row>
    <row r="464" spans="1:20" x14ac:dyDescent="0.25">
      <c r="A464" s="26" t="s">
        <v>1982</v>
      </c>
      <c r="B464" s="49" t="s">
        <v>1905</v>
      </c>
      <c r="C464" s="49" t="s">
        <v>1983</v>
      </c>
      <c r="D464" s="49" t="s">
        <v>81</v>
      </c>
      <c r="E464" s="49" t="s">
        <v>24</v>
      </c>
      <c r="F464" s="50">
        <v>45751</v>
      </c>
      <c r="G464" s="49" t="s">
        <v>94</v>
      </c>
      <c r="H464" s="49" t="s">
        <v>391</v>
      </c>
      <c r="I464" s="49" t="s">
        <v>392</v>
      </c>
      <c r="J464" s="49" t="s">
        <v>123</v>
      </c>
      <c r="K464" s="49">
        <v>4</v>
      </c>
      <c r="L464" s="49">
        <v>25</v>
      </c>
      <c r="M464" s="49" t="s">
        <v>1984</v>
      </c>
      <c r="N464" s="50">
        <v>45281</v>
      </c>
      <c r="O464" s="49" t="s">
        <v>110</v>
      </c>
      <c r="P464" s="49" t="s">
        <v>44</v>
      </c>
      <c r="Q464" s="49">
        <v>1</v>
      </c>
      <c r="R464" s="49" t="s">
        <v>67</v>
      </c>
      <c r="S464" s="49" t="s">
        <v>1985</v>
      </c>
      <c r="T464" s="50">
        <v>45435</v>
      </c>
    </row>
    <row r="465" spans="1:20" x14ac:dyDescent="0.25">
      <c r="A465" s="26" t="s">
        <v>1986</v>
      </c>
      <c r="B465" s="49" t="s">
        <v>565</v>
      </c>
      <c r="C465" s="49" t="s">
        <v>207</v>
      </c>
      <c r="D465" s="49" t="s">
        <v>81</v>
      </c>
      <c r="E465" s="49" t="s">
        <v>50</v>
      </c>
      <c r="F465" s="50">
        <v>44375</v>
      </c>
      <c r="G465" s="49" t="s">
        <v>186</v>
      </c>
      <c r="H465" s="49" t="s">
        <v>26</v>
      </c>
      <c r="I465" s="49" t="s">
        <v>27</v>
      </c>
      <c r="J465" s="49" t="s">
        <v>28</v>
      </c>
      <c r="K465" s="49">
        <v>4</v>
      </c>
      <c r="L465" s="49">
        <v>229</v>
      </c>
      <c r="M465" s="49" t="s">
        <v>1987</v>
      </c>
      <c r="N465" s="50">
        <v>45802</v>
      </c>
      <c r="O465" s="49" t="s">
        <v>110</v>
      </c>
      <c r="P465" s="49" t="s">
        <v>57</v>
      </c>
      <c r="Q465" s="49">
        <v>1</v>
      </c>
      <c r="R465" s="49" t="s">
        <v>45</v>
      </c>
      <c r="S465" s="49" t="s">
        <v>1988</v>
      </c>
      <c r="T465" s="50">
        <v>45017</v>
      </c>
    </row>
    <row r="466" spans="1:20" x14ac:dyDescent="0.25">
      <c r="A466" s="26" t="s">
        <v>1989</v>
      </c>
      <c r="B466" s="49" t="s">
        <v>1990</v>
      </c>
      <c r="C466" s="49" t="s">
        <v>1991</v>
      </c>
      <c r="D466" s="49" t="s">
        <v>23</v>
      </c>
      <c r="E466" s="49" t="s">
        <v>38</v>
      </c>
      <c r="F466" s="50">
        <v>45269</v>
      </c>
      <c r="G466" s="49" t="s">
        <v>72</v>
      </c>
      <c r="H466" s="49" t="s">
        <v>129</v>
      </c>
      <c r="I466" s="49" t="s">
        <v>130</v>
      </c>
      <c r="J466" s="49" t="s">
        <v>131</v>
      </c>
      <c r="K466" s="49">
        <v>3</v>
      </c>
      <c r="L466" s="49">
        <v>129</v>
      </c>
      <c r="M466" s="49" t="s">
        <v>1992</v>
      </c>
      <c r="N466" s="50">
        <v>44843</v>
      </c>
      <c r="O466" s="49" t="s">
        <v>56</v>
      </c>
      <c r="P466" s="49" t="s">
        <v>44</v>
      </c>
      <c r="Q466" s="49">
        <v>2</v>
      </c>
      <c r="R466" s="49" t="s">
        <v>133</v>
      </c>
      <c r="S466" s="49" t="s">
        <v>1993</v>
      </c>
      <c r="T466" s="50">
        <v>45108</v>
      </c>
    </row>
    <row r="467" spans="1:20" x14ac:dyDescent="0.25">
      <c r="A467" s="26" t="s">
        <v>1994</v>
      </c>
      <c r="B467" s="49" t="s">
        <v>248</v>
      </c>
      <c r="C467" s="49" t="s">
        <v>570</v>
      </c>
      <c r="D467" s="49" t="s">
        <v>37</v>
      </c>
      <c r="E467" s="49" t="s">
        <v>38</v>
      </c>
      <c r="F467" s="50">
        <v>45616</v>
      </c>
      <c r="G467" s="49" t="s">
        <v>180</v>
      </c>
      <c r="H467" s="49" t="s">
        <v>191</v>
      </c>
      <c r="I467" s="49" t="s">
        <v>192</v>
      </c>
      <c r="J467" s="49" t="s">
        <v>42</v>
      </c>
      <c r="K467" s="49">
        <v>5</v>
      </c>
      <c r="L467" s="49">
        <v>120</v>
      </c>
      <c r="M467" s="49" t="s">
        <v>1995</v>
      </c>
      <c r="N467" s="50">
        <v>45887</v>
      </c>
      <c r="O467" s="49" t="s">
        <v>30</v>
      </c>
      <c r="P467" s="49" t="s">
        <v>57</v>
      </c>
      <c r="Q467" s="49">
        <v>2</v>
      </c>
      <c r="R467" s="49" t="s">
        <v>32</v>
      </c>
      <c r="S467" s="49" t="s">
        <v>1996</v>
      </c>
      <c r="T467" s="50">
        <v>45728</v>
      </c>
    </row>
    <row r="468" spans="1:20" x14ac:dyDescent="0.25">
      <c r="A468" s="26" t="s">
        <v>1997</v>
      </c>
      <c r="B468" s="49" t="s">
        <v>624</v>
      </c>
      <c r="C468" s="49" t="s">
        <v>1998</v>
      </c>
      <c r="D468" s="49" t="s">
        <v>23</v>
      </c>
      <c r="E468" s="49" t="s">
        <v>38</v>
      </c>
      <c r="F468" s="50">
        <v>45657</v>
      </c>
      <c r="G468" s="49" t="s">
        <v>62</v>
      </c>
      <c r="H468" s="49" t="s">
        <v>26</v>
      </c>
      <c r="I468" s="49" t="s">
        <v>27</v>
      </c>
      <c r="J468" s="49" t="s">
        <v>28</v>
      </c>
      <c r="K468" s="49">
        <v>3</v>
      </c>
      <c r="L468" s="49">
        <v>229</v>
      </c>
      <c r="M468" s="49" t="s">
        <v>1999</v>
      </c>
      <c r="N468" s="50">
        <v>44915</v>
      </c>
      <c r="O468" s="49" t="s">
        <v>30</v>
      </c>
      <c r="P468" s="49" t="s">
        <v>57</v>
      </c>
      <c r="Q468" s="49">
        <v>5</v>
      </c>
      <c r="R468" s="49" t="s">
        <v>67</v>
      </c>
      <c r="S468" s="49" t="s">
        <v>2000</v>
      </c>
      <c r="T468" s="50">
        <v>45236</v>
      </c>
    </row>
    <row r="469" spans="1:20" x14ac:dyDescent="0.25">
      <c r="A469" s="26" t="s">
        <v>2001</v>
      </c>
      <c r="B469" s="49" t="s">
        <v>1210</v>
      </c>
      <c r="C469" s="49" t="s">
        <v>2002</v>
      </c>
      <c r="D469" s="49" t="s">
        <v>37</v>
      </c>
      <c r="E469" s="49" t="s">
        <v>38</v>
      </c>
      <c r="F469" s="50">
        <v>44677</v>
      </c>
      <c r="G469" s="49" t="s">
        <v>186</v>
      </c>
      <c r="H469" s="49" t="s">
        <v>100</v>
      </c>
      <c r="I469" s="49" t="s">
        <v>101</v>
      </c>
      <c r="J469" s="49" t="s">
        <v>28</v>
      </c>
      <c r="K469" s="49">
        <v>5</v>
      </c>
      <c r="L469" s="49">
        <v>199</v>
      </c>
      <c r="M469" s="49" t="s">
        <v>2003</v>
      </c>
      <c r="N469" s="50">
        <v>44828</v>
      </c>
      <c r="O469" s="49" t="s">
        <v>30</v>
      </c>
      <c r="P469" s="49" t="s">
        <v>31</v>
      </c>
      <c r="Q469" s="49">
        <v>4</v>
      </c>
      <c r="R469" s="49" t="s">
        <v>133</v>
      </c>
      <c r="S469" s="49" t="s">
        <v>2004</v>
      </c>
      <c r="T469" s="50">
        <v>45021</v>
      </c>
    </row>
    <row r="470" spans="1:20" x14ac:dyDescent="0.25">
      <c r="A470" s="26" t="s">
        <v>2005</v>
      </c>
      <c r="B470" s="49" t="s">
        <v>35</v>
      </c>
      <c r="C470" s="49" t="s">
        <v>825</v>
      </c>
      <c r="D470" s="49" t="s">
        <v>23</v>
      </c>
      <c r="E470" s="49" t="s">
        <v>50</v>
      </c>
      <c r="F470" s="50">
        <v>44844</v>
      </c>
      <c r="G470" s="49" t="s">
        <v>180</v>
      </c>
      <c r="H470" s="49" t="s">
        <v>87</v>
      </c>
      <c r="I470" s="49" t="s">
        <v>88</v>
      </c>
      <c r="J470" s="49" t="s">
        <v>65</v>
      </c>
      <c r="K470" s="49">
        <v>3</v>
      </c>
      <c r="L470" s="49">
        <v>99</v>
      </c>
      <c r="M470" s="49" t="s">
        <v>2006</v>
      </c>
      <c r="N470" s="50">
        <v>45726</v>
      </c>
      <c r="O470" s="49" t="s">
        <v>30</v>
      </c>
      <c r="P470" s="49" t="s">
        <v>57</v>
      </c>
      <c r="Q470" s="49">
        <v>4</v>
      </c>
      <c r="R470" s="49" t="s">
        <v>67</v>
      </c>
      <c r="S470" s="49" t="s">
        <v>2007</v>
      </c>
      <c r="T470" s="50">
        <v>45720</v>
      </c>
    </row>
    <row r="471" spans="1:20" x14ac:dyDescent="0.25">
      <c r="A471" s="26" t="s">
        <v>2008</v>
      </c>
      <c r="B471" s="49" t="s">
        <v>1501</v>
      </c>
      <c r="C471" s="49" t="s">
        <v>276</v>
      </c>
      <c r="D471" s="49" t="s">
        <v>23</v>
      </c>
      <c r="E471" s="49" t="s">
        <v>50</v>
      </c>
      <c r="F471" s="50">
        <v>44429</v>
      </c>
      <c r="G471" s="49" t="s">
        <v>25</v>
      </c>
      <c r="H471" s="49" t="s">
        <v>52</v>
      </c>
      <c r="I471" s="49" t="s">
        <v>53</v>
      </c>
      <c r="J471" s="49" t="s">
        <v>54</v>
      </c>
      <c r="K471" s="49">
        <v>1</v>
      </c>
      <c r="L471" s="49">
        <v>59</v>
      </c>
      <c r="M471" s="49" t="s">
        <v>2009</v>
      </c>
      <c r="N471" s="50">
        <v>45256</v>
      </c>
      <c r="O471" s="49" t="s">
        <v>103</v>
      </c>
      <c r="P471" s="49" t="s">
        <v>44</v>
      </c>
      <c r="Q471" s="49">
        <v>1</v>
      </c>
      <c r="R471" s="49" t="s">
        <v>133</v>
      </c>
      <c r="S471" s="49" t="s">
        <v>2010</v>
      </c>
      <c r="T471" s="50">
        <v>45452</v>
      </c>
    </row>
    <row r="472" spans="1:20" x14ac:dyDescent="0.25">
      <c r="A472" s="26" t="s">
        <v>2011</v>
      </c>
      <c r="B472" s="49" t="s">
        <v>1535</v>
      </c>
      <c r="C472" s="49" t="s">
        <v>681</v>
      </c>
      <c r="D472" s="49" t="s">
        <v>81</v>
      </c>
      <c r="E472" s="49" t="s">
        <v>24</v>
      </c>
      <c r="F472" s="50">
        <v>44155</v>
      </c>
      <c r="G472" s="49" t="s">
        <v>62</v>
      </c>
      <c r="H472" s="49" t="s">
        <v>145</v>
      </c>
      <c r="I472" s="49" t="s">
        <v>146</v>
      </c>
      <c r="J472" s="49" t="s">
        <v>54</v>
      </c>
      <c r="K472" s="49">
        <v>2</v>
      </c>
      <c r="L472" s="49">
        <v>199</v>
      </c>
      <c r="M472" s="49" t="s">
        <v>2012</v>
      </c>
      <c r="N472" s="50">
        <v>45561</v>
      </c>
      <c r="O472" s="49" t="s">
        <v>103</v>
      </c>
      <c r="P472" s="49" t="s">
        <v>44</v>
      </c>
      <c r="Q472" s="49">
        <v>2</v>
      </c>
      <c r="R472" s="49" t="s">
        <v>104</v>
      </c>
      <c r="S472" s="49" t="s">
        <v>2013</v>
      </c>
      <c r="T472" s="50">
        <v>45734</v>
      </c>
    </row>
    <row r="473" spans="1:20" x14ac:dyDescent="0.25">
      <c r="A473" s="26" t="s">
        <v>1024</v>
      </c>
      <c r="B473" s="49" t="s">
        <v>1025</v>
      </c>
      <c r="C473" s="49" t="s">
        <v>458</v>
      </c>
      <c r="D473" s="49" t="s">
        <v>81</v>
      </c>
      <c r="E473" s="49" t="s">
        <v>38</v>
      </c>
      <c r="F473" s="50">
        <v>45612</v>
      </c>
      <c r="G473" s="49" t="s">
        <v>180</v>
      </c>
      <c r="H473" s="49" t="s">
        <v>40</v>
      </c>
      <c r="I473" s="49" t="s">
        <v>41</v>
      </c>
      <c r="J473" s="49" t="s">
        <v>42</v>
      </c>
      <c r="K473" s="49">
        <v>1</v>
      </c>
      <c r="L473" s="49">
        <v>59</v>
      </c>
      <c r="M473" s="49" t="s">
        <v>2014</v>
      </c>
      <c r="N473" s="50">
        <v>45600</v>
      </c>
      <c r="O473" s="49" t="s">
        <v>103</v>
      </c>
      <c r="P473" s="49" t="s">
        <v>44</v>
      </c>
      <c r="Q473" s="49">
        <v>3</v>
      </c>
      <c r="R473" s="49" t="s">
        <v>104</v>
      </c>
      <c r="S473" s="49" t="s">
        <v>2015</v>
      </c>
      <c r="T473" s="50">
        <v>45677</v>
      </c>
    </row>
    <row r="474" spans="1:20" x14ac:dyDescent="0.25">
      <c r="A474" s="26" t="s">
        <v>881</v>
      </c>
      <c r="B474" s="49" t="s">
        <v>882</v>
      </c>
      <c r="C474" s="49" t="s">
        <v>883</v>
      </c>
      <c r="D474" s="49" t="s">
        <v>81</v>
      </c>
      <c r="E474" s="49" t="s">
        <v>24</v>
      </c>
      <c r="F474" s="50">
        <v>44673</v>
      </c>
      <c r="G474" s="49" t="s">
        <v>62</v>
      </c>
      <c r="H474" s="49" t="s">
        <v>87</v>
      </c>
      <c r="I474" s="49" t="s">
        <v>88</v>
      </c>
      <c r="J474" s="49" t="s">
        <v>65</v>
      </c>
      <c r="K474" s="49">
        <v>2</v>
      </c>
      <c r="L474" s="49">
        <v>99</v>
      </c>
      <c r="M474" s="49" t="s">
        <v>2016</v>
      </c>
      <c r="N474" s="50">
        <v>45572</v>
      </c>
      <c r="O474" s="49" t="s">
        <v>56</v>
      </c>
      <c r="P474" s="49" t="s">
        <v>31</v>
      </c>
      <c r="Q474" s="49">
        <v>3</v>
      </c>
      <c r="R474" s="49" t="s">
        <v>32</v>
      </c>
      <c r="S474" s="49" t="s">
        <v>2017</v>
      </c>
      <c r="T474" s="50">
        <v>45562</v>
      </c>
    </row>
    <row r="475" spans="1:20" x14ac:dyDescent="0.25">
      <c r="A475" s="26" t="s">
        <v>2018</v>
      </c>
      <c r="B475" s="49" t="s">
        <v>85</v>
      </c>
      <c r="C475" s="49" t="s">
        <v>2019</v>
      </c>
      <c r="D475" s="49" t="s">
        <v>81</v>
      </c>
      <c r="E475" s="49" t="s">
        <v>38</v>
      </c>
      <c r="F475" s="50">
        <v>45421</v>
      </c>
      <c r="G475" s="49" t="s">
        <v>94</v>
      </c>
      <c r="H475" s="49" t="s">
        <v>168</v>
      </c>
      <c r="I475" s="49" t="s">
        <v>169</v>
      </c>
      <c r="J475" s="49" t="s">
        <v>131</v>
      </c>
      <c r="K475" s="49">
        <v>2</v>
      </c>
      <c r="L475" s="49">
        <v>80</v>
      </c>
      <c r="M475" s="49" t="s">
        <v>2020</v>
      </c>
      <c r="N475" s="50">
        <v>45414</v>
      </c>
      <c r="O475" s="49" t="s">
        <v>103</v>
      </c>
      <c r="P475" s="49" t="s">
        <v>44</v>
      </c>
      <c r="Q475" s="49">
        <v>4</v>
      </c>
      <c r="R475" s="49" t="s">
        <v>45</v>
      </c>
      <c r="S475" s="49" t="s">
        <v>2021</v>
      </c>
      <c r="T475" s="50">
        <v>45699</v>
      </c>
    </row>
    <row r="476" spans="1:20" x14ac:dyDescent="0.25">
      <c r="A476" s="26" t="s">
        <v>2022</v>
      </c>
      <c r="B476" s="49" t="s">
        <v>1879</v>
      </c>
      <c r="C476" s="49" t="s">
        <v>1484</v>
      </c>
      <c r="D476" s="49" t="s">
        <v>37</v>
      </c>
      <c r="E476" s="49" t="s">
        <v>24</v>
      </c>
      <c r="F476" s="50">
        <v>45757</v>
      </c>
      <c r="G476" s="49" t="s">
        <v>186</v>
      </c>
      <c r="H476" s="49" t="s">
        <v>63</v>
      </c>
      <c r="I476" s="49" t="s">
        <v>64</v>
      </c>
      <c r="J476" s="49" t="s">
        <v>65</v>
      </c>
      <c r="K476" s="49">
        <v>2</v>
      </c>
      <c r="L476" s="49">
        <v>399</v>
      </c>
      <c r="M476" s="49" t="s">
        <v>2023</v>
      </c>
      <c r="N476" s="50">
        <v>45879</v>
      </c>
      <c r="O476" s="49" t="s">
        <v>103</v>
      </c>
      <c r="P476" s="49" t="s">
        <v>31</v>
      </c>
      <c r="Q476" s="49">
        <v>2</v>
      </c>
      <c r="R476" s="49" t="s">
        <v>32</v>
      </c>
      <c r="S476" s="49" t="s">
        <v>2024</v>
      </c>
      <c r="T476" s="50">
        <v>45347</v>
      </c>
    </row>
    <row r="477" spans="1:20" x14ac:dyDescent="0.25">
      <c r="A477" s="26" t="s">
        <v>2025</v>
      </c>
      <c r="B477" s="49" t="s">
        <v>35</v>
      </c>
      <c r="C477" s="49" t="s">
        <v>2026</v>
      </c>
      <c r="D477" s="49" t="s">
        <v>81</v>
      </c>
      <c r="E477" s="49" t="s">
        <v>24</v>
      </c>
      <c r="F477" s="50">
        <v>44183</v>
      </c>
      <c r="G477" s="49" t="s">
        <v>39</v>
      </c>
      <c r="H477" s="49" t="s">
        <v>145</v>
      </c>
      <c r="I477" s="49" t="s">
        <v>146</v>
      </c>
      <c r="J477" s="49" t="s">
        <v>54</v>
      </c>
      <c r="K477" s="49">
        <v>4</v>
      </c>
      <c r="L477" s="49">
        <v>199</v>
      </c>
      <c r="M477" s="49" t="s">
        <v>2027</v>
      </c>
      <c r="N477" s="50">
        <v>45033</v>
      </c>
      <c r="O477" s="49" t="s">
        <v>110</v>
      </c>
      <c r="P477" s="49" t="s">
        <v>57</v>
      </c>
      <c r="Q477" s="49">
        <v>4</v>
      </c>
      <c r="R477" s="49" t="s">
        <v>32</v>
      </c>
      <c r="S477" s="49" t="s">
        <v>2028</v>
      </c>
      <c r="T477" s="50">
        <v>45758</v>
      </c>
    </row>
    <row r="478" spans="1:20" x14ac:dyDescent="0.25">
      <c r="A478" s="26" t="s">
        <v>2029</v>
      </c>
      <c r="B478" s="49" t="s">
        <v>734</v>
      </c>
      <c r="C478" s="49" t="s">
        <v>746</v>
      </c>
      <c r="D478" s="49" t="s">
        <v>23</v>
      </c>
      <c r="E478" s="49" t="s">
        <v>24</v>
      </c>
      <c r="F478" s="50">
        <v>44409</v>
      </c>
      <c r="G478" s="49" t="s">
        <v>39</v>
      </c>
      <c r="H478" s="49" t="s">
        <v>218</v>
      </c>
      <c r="I478" s="49" t="s">
        <v>219</v>
      </c>
      <c r="J478" s="49" t="s">
        <v>28</v>
      </c>
      <c r="K478" s="49">
        <v>1</v>
      </c>
      <c r="L478" s="49">
        <v>899</v>
      </c>
      <c r="M478" s="49" t="s">
        <v>2030</v>
      </c>
      <c r="N478" s="50">
        <v>44902</v>
      </c>
      <c r="O478" s="49" t="s">
        <v>103</v>
      </c>
      <c r="P478" s="49" t="s">
        <v>31</v>
      </c>
      <c r="Q478" s="49">
        <v>4</v>
      </c>
      <c r="R478" s="49" t="s">
        <v>45</v>
      </c>
      <c r="S478" s="49" t="s">
        <v>2031</v>
      </c>
      <c r="T478" s="50">
        <v>45231</v>
      </c>
    </row>
    <row r="479" spans="1:20" x14ac:dyDescent="0.25">
      <c r="A479" s="26" t="s">
        <v>2032</v>
      </c>
      <c r="B479" s="49" t="s">
        <v>1083</v>
      </c>
      <c r="C479" s="49" t="s">
        <v>873</v>
      </c>
      <c r="D479" s="49" t="s">
        <v>23</v>
      </c>
      <c r="E479" s="49" t="s">
        <v>50</v>
      </c>
      <c r="F479" s="50">
        <v>44728</v>
      </c>
      <c r="G479" s="49" t="s">
        <v>152</v>
      </c>
      <c r="H479" s="49" t="s">
        <v>121</v>
      </c>
      <c r="I479" s="49" t="s">
        <v>122</v>
      </c>
      <c r="J479" s="49" t="s">
        <v>123</v>
      </c>
      <c r="K479" s="49">
        <v>3</v>
      </c>
      <c r="L479" s="49">
        <v>149</v>
      </c>
      <c r="M479" s="49" t="s">
        <v>2033</v>
      </c>
      <c r="N479" s="50">
        <v>45064</v>
      </c>
      <c r="O479" s="49" t="s">
        <v>30</v>
      </c>
      <c r="P479" s="49" t="s">
        <v>44</v>
      </c>
      <c r="Q479" s="49">
        <v>5</v>
      </c>
      <c r="R479" s="49" t="s">
        <v>104</v>
      </c>
      <c r="S479" s="49" t="s">
        <v>2034</v>
      </c>
      <c r="T479" s="50">
        <v>45231</v>
      </c>
    </row>
    <row r="480" spans="1:20" x14ac:dyDescent="0.25">
      <c r="A480" s="26" t="s">
        <v>2035</v>
      </c>
      <c r="B480" s="49" t="s">
        <v>936</v>
      </c>
      <c r="C480" s="49" t="s">
        <v>2036</v>
      </c>
      <c r="D480" s="49" t="s">
        <v>23</v>
      </c>
      <c r="E480" s="49" t="s">
        <v>38</v>
      </c>
      <c r="F480" s="50">
        <v>45150</v>
      </c>
      <c r="G480" s="49" t="s">
        <v>62</v>
      </c>
      <c r="H480" s="49" t="s">
        <v>191</v>
      </c>
      <c r="I480" s="49" t="s">
        <v>192</v>
      </c>
      <c r="J480" s="49" t="s">
        <v>42</v>
      </c>
      <c r="K480" s="49">
        <v>4</v>
      </c>
      <c r="L480" s="49">
        <v>120</v>
      </c>
      <c r="M480" s="49" t="s">
        <v>2037</v>
      </c>
      <c r="N480" s="50">
        <v>45500</v>
      </c>
      <c r="O480" s="49" t="s">
        <v>30</v>
      </c>
      <c r="P480" s="49" t="s">
        <v>57</v>
      </c>
      <c r="Q480" s="49">
        <v>3</v>
      </c>
      <c r="R480" s="49" t="s">
        <v>67</v>
      </c>
      <c r="S480" s="49" t="s">
        <v>2038</v>
      </c>
      <c r="T480" s="50">
        <v>44949</v>
      </c>
    </row>
    <row r="481" spans="1:20" x14ac:dyDescent="0.25">
      <c r="A481" s="26" t="s">
        <v>2039</v>
      </c>
      <c r="B481" s="49" t="s">
        <v>1230</v>
      </c>
      <c r="C481" s="49" t="s">
        <v>276</v>
      </c>
      <c r="D481" s="49" t="s">
        <v>23</v>
      </c>
      <c r="E481" s="49" t="s">
        <v>50</v>
      </c>
      <c r="F481" s="50">
        <v>45687</v>
      </c>
      <c r="G481" s="49" t="s">
        <v>62</v>
      </c>
      <c r="H481" s="49" t="s">
        <v>52</v>
      </c>
      <c r="I481" s="49" t="s">
        <v>53</v>
      </c>
      <c r="J481" s="49" t="s">
        <v>54</v>
      </c>
      <c r="K481" s="49">
        <v>3</v>
      </c>
      <c r="L481" s="49">
        <v>59</v>
      </c>
      <c r="M481" s="49" t="s">
        <v>2040</v>
      </c>
      <c r="N481" s="50">
        <v>45621</v>
      </c>
      <c r="O481" s="49" t="s">
        <v>30</v>
      </c>
      <c r="P481" s="49" t="s">
        <v>57</v>
      </c>
      <c r="Q481" s="49">
        <v>5</v>
      </c>
      <c r="R481" s="49" t="s">
        <v>104</v>
      </c>
      <c r="S481" s="49" t="s">
        <v>2041</v>
      </c>
      <c r="T481" s="50">
        <v>45343</v>
      </c>
    </row>
    <row r="482" spans="1:20" x14ac:dyDescent="0.25">
      <c r="A482" s="26" t="s">
        <v>2042</v>
      </c>
      <c r="B482" s="49" t="s">
        <v>1763</v>
      </c>
      <c r="C482" s="49" t="s">
        <v>1775</v>
      </c>
      <c r="D482" s="49" t="s">
        <v>23</v>
      </c>
      <c r="E482" s="49" t="s">
        <v>50</v>
      </c>
      <c r="F482" s="50">
        <v>44654</v>
      </c>
      <c r="G482" s="49" t="s">
        <v>94</v>
      </c>
      <c r="H482" s="49" t="s">
        <v>391</v>
      </c>
      <c r="I482" s="49" t="s">
        <v>392</v>
      </c>
      <c r="J482" s="49" t="s">
        <v>123</v>
      </c>
      <c r="K482" s="49">
        <v>4</v>
      </c>
      <c r="L482" s="49">
        <v>25</v>
      </c>
      <c r="M482" s="49" t="s">
        <v>2043</v>
      </c>
      <c r="N482" s="50">
        <v>45867</v>
      </c>
      <c r="O482" s="49" t="s">
        <v>30</v>
      </c>
      <c r="P482" s="49" t="s">
        <v>31</v>
      </c>
      <c r="Q482" s="49">
        <v>2</v>
      </c>
      <c r="R482" s="49" t="s">
        <v>67</v>
      </c>
      <c r="S482" s="49" t="s">
        <v>2044</v>
      </c>
      <c r="T482" s="50">
        <v>45874</v>
      </c>
    </row>
    <row r="483" spans="1:20" x14ac:dyDescent="0.25">
      <c r="A483" s="26" t="s">
        <v>2045</v>
      </c>
      <c r="B483" s="49" t="s">
        <v>2046</v>
      </c>
      <c r="C483" s="49" t="s">
        <v>2047</v>
      </c>
      <c r="D483" s="49" t="s">
        <v>37</v>
      </c>
      <c r="E483" s="49" t="s">
        <v>50</v>
      </c>
      <c r="F483" s="50">
        <v>45195</v>
      </c>
      <c r="G483" s="49" t="s">
        <v>152</v>
      </c>
      <c r="H483" s="49" t="s">
        <v>87</v>
      </c>
      <c r="I483" s="49" t="s">
        <v>88</v>
      </c>
      <c r="J483" s="49" t="s">
        <v>65</v>
      </c>
      <c r="K483" s="49">
        <v>2</v>
      </c>
      <c r="L483" s="49">
        <v>99</v>
      </c>
      <c r="M483" s="49" t="s">
        <v>2048</v>
      </c>
      <c r="N483" s="50">
        <v>45403</v>
      </c>
      <c r="O483" s="49" t="s">
        <v>103</v>
      </c>
      <c r="P483" s="49" t="s">
        <v>31</v>
      </c>
      <c r="Q483" s="49">
        <v>4</v>
      </c>
      <c r="R483" s="49" t="s">
        <v>133</v>
      </c>
      <c r="S483" s="49" t="s">
        <v>2049</v>
      </c>
      <c r="T483" s="50">
        <v>44964</v>
      </c>
    </row>
    <row r="484" spans="1:20" x14ac:dyDescent="0.25">
      <c r="A484" s="26" t="s">
        <v>2050</v>
      </c>
      <c r="B484" s="49" t="s">
        <v>809</v>
      </c>
      <c r="C484" s="49" t="s">
        <v>2051</v>
      </c>
      <c r="D484" s="49" t="s">
        <v>37</v>
      </c>
      <c r="E484" s="49" t="s">
        <v>38</v>
      </c>
      <c r="F484" s="50">
        <v>45288</v>
      </c>
      <c r="G484" s="49" t="s">
        <v>186</v>
      </c>
      <c r="H484" s="49" t="s">
        <v>26</v>
      </c>
      <c r="I484" s="49" t="s">
        <v>27</v>
      </c>
      <c r="J484" s="49" t="s">
        <v>28</v>
      </c>
      <c r="K484" s="49">
        <v>1</v>
      </c>
      <c r="L484" s="49">
        <v>229</v>
      </c>
      <c r="M484" s="49" t="s">
        <v>2052</v>
      </c>
      <c r="N484" s="50">
        <v>45419</v>
      </c>
      <c r="O484" s="49" t="s">
        <v>56</v>
      </c>
      <c r="P484" s="49" t="s">
        <v>31</v>
      </c>
      <c r="Q484" s="49">
        <v>3</v>
      </c>
      <c r="R484" s="49" t="s">
        <v>133</v>
      </c>
      <c r="S484" s="49" t="s">
        <v>2053</v>
      </c>
      <c r="T484" s="50">
        <v>44929</v>
      </c>
    </row>
    <row r="485" spans="1:20" x14ac:dyDescent="0.25">
      <c r="A485" s="26" t="s">
        <v>2054</v>
      </c>
      <c r="B485" s="49" t="s">
        <v>416</v>
      </c>
      <c r="C485" s="49" t="s">
        <v>2055</v>
      </c>
      <c r="D485" s="49" t="s">
        <v>23</v>
      </c>
      <c r="E485" s="49" t="s">
        <v>50</v>
      </c>
      <c r="F485" s="50">
        <v>45226</v>
      </c>
      <c r="G485" s="49" t="s">
        <v>39</v>
      </c>
      <c r="H485" s="49" t="s">
        <v>26</v>
      </c>
      <c r="I485" s="49" t="s">
        <v>27</v>
      </c>
      <c r="J485" s="49" t="s">
        <v>28</v>
      </c>
      <c r="K485" s="49">
        <v>2</v>
      </c>
      <c r="L485" s="49">
        <v>229</v>
      </c>
      <c r="M485" s="49" t="s">
        <v>2056</v>
      </c>
      <c r="N485" s="50">
        <v>44948</v>
      </c>
      <c r="O485" s="49" t="s">
        <v>76</v>
      </c>
      <c r="P485" s="49" t="s">
        <v>57</v>
      </c>
      <c r="Q485" s="49">
        <v>5</v>
      </c>
      <c r="R485" s="49" t="s">
        <v>67</v>
      </c>
      <c r="S485" s="49" t="s">
        <v>2057</v>
      </c>
      <c r="T485" s="50">
        <v>45005</v>
      </c>
    </row>
    <row r="486" spans="1:20" x14ac:dyDescent="0.25">
      <c r="A486" s="26" t="s">
        <v>2058</v>
      </c>
      <c r="B486" s="49" t="s">
        <v>1905</v>
      </c>
      <c r="C486" s="49" t="s">
        <v>435</v>
      </c>
      <c r="D486" s="49" t="s">
        <v>37</v>
      </c>
      <c r="E486" s="49" t="s">
        <v>38</v>
      </c>
      <c r="F486" s="50">
        <v>45726</v>
      </c>
      <c r="G486" s="49" t="s">
        <v>94</v>
      </c>
      <c r="H486" s="49" t="s">
        <v>100</v>
      </c>
      <c r="I486" s="49" t="s">
        <v>101</v>
      </c>
      <c r="J486" s="49" t="s">
        <v>28</v>
      </c>
      <c r="K486" s="49">
        <v>1</v>
      </c>
      <c r="L486" s="49">
        <v>199</v>
      </c>
      <c r="M486" s="49" t="s">
        <v>2059</v>
      </c>
      <c r="N486" s="50">
        <v>45217</v>
      </c>
      <c r="O486" s="49" t="s">
        <v>76</v>
      </c>
      <c r="P486" s="49" t="s">
        <v>44</v>
      </c>
      <c r="Q486" s="49">
        <v>2</v>
      </c>
      <c r="R486" s="49" t="s">
        <v>45</v>
      </c>
      <c r="S486" s="49" t="s">
        <v>2060</v>
      </c>
      <c r="T486" s="50">
        <v>45604</v>
      </c>
    </row>
    <row r="487" spans="1:20" x14ac:dyDescent="0.25">
      <c r="A487" s="26" t="s">
        <v>2061</v>
      </c>
      <c r="B487" s="49" t="s">
        <v>353</v>
      </c>
      <c r="C487" s="49" t="s">
        <v>2062</v>
      </c>
      <c r="D487" s="49" t="s">
        <v>81</v>
      </c>
      <c r="E487" s="49" t="s">
        <v>24</v>
      </c>
      <c r="F487" s="50">
        <v>44609</v>
      </c>
      <c r="G487" s="49" t="s">
        <v>94</v>
      </c>
      <c r="H487" s="49" t="s">
        <v>145</v>
      </c>
      <c r="I487" s="49" t="s">
        <v>146</v>
      </c>
      <c r="J487" s="49" t="s">
        <v>54</v>
      </c>
      <c r="K487" s="49">
        <v>5</v>
      </c>
      <c r="L487" s="49">
        <v>199</v>
      </c>
      <c r="M487" s="49" t="s">
        <v>2063</v>
      </c>
      <c r="N487" s="50">
        <v>45608</v>
      </c>
      <c r="O487" s="49" t="s">
        <v>76</v>
      </c>
      <c r="P487" s="49" t="s">
        <v>44</v>
      </c>
      <c r="Q487" s="49">
        <v>3</v>
      </c>
      <c r="R487" s="49" t="s">
        <v>32</v>
      </c>
      <c r="S487" s="49" t="s">
        <v>2064</v>
      </c>
      <c r="T487" s="50">
        <v>44905</v>
      </c>
    </row>
    <row r="488" spans="1:20" x14ac:dyDescent="0.25">
      <c r="A488" s="26" t="s">
        <v>257</v>
      </c>
      <c r="B488" s="49" t="s">
        <v>258</v>
      </c>
      <c r="C488" s="49" t="s">
        <v>259</v>
      </c>
      <c r="D488" s="49" t="s">
        <v>37</v>
      </c>
      <c r="E488" s="49" t="s">
        <v>50</v>
      </c>
      <c r="F488" s="50">
        <v>44994</v>
      </c>
      <c r="G488" s="49" t="s">
        <v>94</v>
      </c>
      <c r="H488" s="49" t="s">
        <v>129</v>
      </c>
      <c r="I488" s="49" t="s">
        <v>130</v>
      </c>
      <c r="J488" s="49" t="s">
        <v>131</v>
      </c>
      <c r="K488" s="49">
        <v>1</v>
      </c>
      <c r="L488" s="49">
        <v>129</v>
      </c>
      <c r="M488" s="49" t="s">
        <v>2065</v>
      </c>
      <c r="N488" s="50">
        <v>45630</v>
      </c>
      <c r="O488" s="49" t="s">
        <v>110</v>
      </c>
      <c r="P488" s="49" t="s">
        <v>31</v>
      </c>
      <c r="Q488" s="49">
        <v>1</v>
      </c>
      <c r="R488" s="49" t="s">
        <v>32</v>
      </c>
      <c r="S488" s="49" t="s">
        <v>2066</v>
      </c>
      <c r="T488" s="50">
        <v>45237</v>
      </c>
    </row>
    <row r="489" spans="1:20" x14ac:dyDescent="0.25">
      <c r="A489" s="26" t="s">
        <v>2067</v>
      </c>
      <c r="B489" s="49" t="s">
        <v>701</v>
      </c>
      <c r="C489" s="49" t="s">
        <v>1039</v>
      </c>
      <c r="D489" s="49" t="s">
        <v>37</v>
      </c>
      <c r="E489" s="49" t="s">
        <v>24</v>
      </c>
      <c r="F489" s="50">
        <v>45505</v>
      </c>
      <c r="G489" s="49" t="s">
        <v>94</v>
      </c>
      <c r="H489" s="49" t="s">
        <v>168</v>
      </c>
      <c r="I489" s="49" t="s">
        <v>169</v>
      </c>
      <c r="J489" s="49" t="s">
        <v>131</v>
      </c>
      <c r="K489" s="49">
        <v>5</v>
      </c>
      <c r="L489" s="49">
        <v>80</v>
      </c>
      <c r="M489" s="49" t="s">
        <v>2068</v>
      </c>
      <c r="N489" s="50">
        <v>45868</v>
      </c>
      <c r="O489" s="49" t="s">
        <v>76</v>
      </c>
      <c r="P489" s="49" t="s">
        <v>44</v>
      </c>
      <c r="Q489" s="49">
        <v>2</v>
      </c>
      <c r="R489" s="49" t="s">
        <v>133</v>
      </c>
      <c r="S489" s="49" t="s">
        <v>2069</v>
      </c>
      <c r="T489" s="50">
        <v>45503</v>
      </c>
    </row>
    <row r="490" spans="1:20" x14ac:dyDescent="0.25">
      <c r="A490" s="26" t="s">
        <v>2070</v>
      </c>
      <c r="B490" s="49" t="s">
        <v>2071</v>
      </c>
      <c r="C490" s="49" t="s">
        <v>417</v>
      </c>
      <c r="D490" s="49" t="s">
        <v>37</v>
      </c>
      <c r="E490" s="49" t="s">
        <v>50</v>
      </c>
      <c r="F490" s="50">
        <v>44844</v>
      </c>
      <c r="G490" s="49" t="s">
        <v>25</v>
      </c>
      <c r="H490" s="49" t="s">
        <v>121</v>
      </c>
      <c r="I490" s="49" t="s">
        <v>122</v>
      </c>
      <c r="J490" s="49" t="s">
        <v>123</v>
      </c>
      <c r="K490" s="49">
        <v>5</v>
      </c>
      <c r="L490" s="49">
        <v>149</v>
      </c>
      <c r="M490" s="49" t="s">
        <v>2072</v>
      </c>
      <c r="N490" s="50">
        <v>45718</v>
      </c>
      <c r="O490" s="49" t="s">
        <v>56</v>
      </c>
      <c r="P490" s="49" t="s">
        <v>57</v>
      </c>
      <c r="Q490" s="49">
        <v>4</v>
      </c>
      <c r="R490" s="49" t="s">
        <v>32</v>
      </c>
      <c r="S490" s="49" t="s">
        <v>2073</v>
      </c>
      <c r="T490" s="50">
        <v>45020</v>
      </c>
    </row>
    <row r="491" spans="1:20" x14ac:dyDescent="0.25">
      <c r="A491" s="26" t="s">
        <v>2074</v>
      </c>
      <c r="B491" s="49" t="s">
        <v>290</v>
      </c>
      <c r="C491" s="49" t="s">
        <v>71</v>
      </c>
      <c r="D491" s="49" t="s">
        <v>37</v>
      </c>
      <c r="E491" s="49" t="s">
        <v>50</v>
      </c>
      <c r="F491" s="50">
        <v>44862</v>
      </c>
      <c r="G491" s="49" t="s">
        <v>72</v>
      </c>
      <c r="H491" s="49" t="s">
        <v>100</v>
      </c>
      <c r="I491" s="49" t="s">
        <v>101</v>
      </c>
      <c r="J491" s="49" t="s">
        <v>28</v>
      </c>
      <c r="K491" s="49">
        <v>3</v>
      </c>
      <c r="L491" s="49">
        <v>199</v>
      </c>
      <c r="M491" s="49" t="s">
        <v>2075</v>
      </c>
      <c r="N491" s="50">
        <v>45498</v>
      </c>
      <c r="O491" s="49" t="s">
        <v>30</v>
      </c>
      <c r="P491" s="49" t="s">
        <v>31</v>
      </c>
      <c r="Q491" s="49">
        <v>3</v>
      </c>
      <c r="R491" s="49" t="s">
        <v>104</v>
      </c>
      <c r="S491" s="49" t="s">
        <v>2076</v>
      </c>
      <c r="T491" s="50">
        <v>45366</v>
      </c>
    </row>
    <row r="492" spans="1:20" x14ac:dyDescent="0.25">
      <c r="A492" s="26" t="s">
        <v>2077</v>
      </c>
      <c r="B492" s="49" t="s">
        <v>385</v>
      </c>
      <c r="C492" s="49" t="s">
        <v>377</v>
      </c>
      <c r="D492" s="49" t="s">
        <v>81</v>
      </c>
      <c r="E492" s="49" t="s">
        <v>38</v>
      </c>
      <c r="F492" s="50">
        <v>44523</v>
      </c>
      <c r="G492" s="49" t="s">
        <v>72</v>
      </c>
      <c r="H492" s="49" t="s">
        <v>63</v>
      </c>
      <c r="I492" s="49" t="s">
        <v>64</v>
      </c>
      <c r="J492" s="49" t="s">
        <v>65</v>
      </c>
      <c r="K492" s="49">
        <v>2</v>
      </c>
      <c r="L492" s="49">
        <v>399</v>
      </c>
      <c r="M492" s="49" t="s">
        <v>2078</v>
      </c>
      <c r="N492" s="50">
        <v>45647</v>
      </c>
      <c r="O492" s="49" t="s">
        <v>56</v>
      </c>
      <c r="P492" s="49" t="s">
        <v>57</v>
      </c>
      <c r="Q492" s="49">
        <v>5</v>
      </c>
      <c r="R492" s="49" t="s">
        <v>32</v>
      </c>
      <c r="S492" s="49" t="s">
        <v>2079</v>
      </c>
      <c r="T492" s="50">
        <v>44810</v>
      </c>
    </row>
    <row r="493" spans="1:20" x14ac:dyDescent="0.25">
      <c r="A493" s="26" t="s">
        <v>2080</v>
      </c>
      <c r="B493" s="49" t="s">
        <v>658</v>
      </c>
      <c r="C493" s="49" t="s">
        <v>1238</v>
      </c>
      <c r="D493" s="49" t="s">
        <v>23</v>
      </c>
      <c r="E493" s="49" t="s">
        <v>24</v>
      </c>
      <c r="F493" s="50">
        <v>44380</v>
      </c>
      <c r="G493" s="49" t="s">
        <v>180</v>
      </c>
      <c r="H493" s="49" t="s">
        <v>129</v>
      </c>
      <c r="I493" s="49" t="s">
        <v>130</v>
      </c>
      <c r="J493" s="49" t="s">
        <v>131</v>
      </c>
      <c r="K493" s="49">
        <v>2</v>
      </c>
      <c r="L493" s="49">
        <v>129</v>
      </c>
      <c r="M493" s="49" t="s">
        <v>2081</v>
      </c>
      <c r="N493" s="50">
        <v>44960</v>
      </c>
      <c r="O493" s="49" t="s">
        <v>76</v>
      </c>
      <c r="P493" s="49" t="s">
        <v>31</v>
      </c>
      <c r="Q493" s="49">
        <v>2</v>
      </c>
      <c r="R493" s="49" t="s">
        <v>67</v>
      </c>
      <c r="S493" s="49" t="s">
        <v>2082</v>
      </c>
      <c r="T493" s="50">
        <v>45356</v>
      </c>
    </row>
    <row r="494" spans="1:20" x14ac:dyDescent="0.25">
      <c r="A494" s="26" t="s">
        <v>2083</v>
      </c>
      <c r="B494" s="49" t="s">
        <v>166</v>
      </c>
      <c r="C494" s="49" t="s">
        <v>1652</v>
      </c>
      <c r="D494" s="49" t="s">
        <v>23</v>
      </c>
      <c r="E494" s="49" t="s">
        <v>50</v>
      </c>
      <c r="F494" s="50">
        <v>45605</v>
      </c>
      <c r="G494" s="49" t="s">
        <v>62</v>
      </c>
      <c r="H494" s="49" t="s">
        <v>63</v>
      </c>
      <c r="I494" s="49" t="s">
        <v>64</v>
      </c>
      <c r="J494" s="49" t="s">
        <v>65</v>
      </c>
      <c r="K494" s="49">
        <v>1</v>
      </c>
      <c r="L494" s="49">
        <v>399</v>
      </c>
      <c r="M494" s="49" t="s">
        <v>2084</v>
      </c>
      <c r="N494" s="50">
        <v>45372</v>
      </c>
      <c r="O494" s="49" t="s">
        <v>56</v>
      </c>
      <c r="P494" s="49" t="s">
        <v>57</v>
      </c>
      <c r="Q494" s="49">
        <v>2</v>
      </c>
      <c r="R494" s="49" t="s">
        <v>133</v>
      </c>
      <c r="S494" s="49" t="s">
        <v>2085</v>
      </c>
      <c r="T494" s="50">
        <v>45371</v>
      </c>
    </row>
    <row r="495" spans="1:20" x14ac:dyDescent="0.25">
      <c r="A495" s="26" t="s">
        <v>289</v>
      </c>
      <c r="B495" s="49" t="s">
        <v>290</v>
      </c>
      <c r="C495" s="49" t="s">
        <v>291</v>
      </c>
      <c r="D495" s="49" t="s">
        <v>37</v>
      </c>
      <c r="E495" s="49" t="s">
        <v>24</v>
      </c>
      <c r="F495" s="50">
        <v>44353</v>
      </c>
      <c r="G495" s="49" t="s">
        <v>94</v>
      </c>
      <c r="H495" s="49" t="s">
        <v>129</v>
      </c>
      <c r="I495" s="49" t="s">
        <v>130</v>
      </c>
      <c r="J495" s="49" t="s">
        <v>131</v>
      </c>
      <c r="K495" s="49">
        <v>4</v>
      </c>
      <c r="L495" s="49">
        <v>129</v>
      </c>
      <c r="M495" s="49" t="s">
        <v>2086</v>
      </c>
      <c r="N495" s="50">
        <v>45574</v>
      </c>
      <c r="O495" s="49" t="s">
        <v>56</v>
      </c>
      <c r="P495" s="49" t="s">
        <v>44</v>
      </c>
      <c r="Q495" s="49">
        <v>5</v>
      </c>
      <c r="R495" s="49" t="s">
        <v>104</v>
      </c>
      <c r="S495" s="49" t="s">
        <v>2087</v>
      </c>
      <c r="T495" s="50">
        <v>44934</v>
      </c>
    </row>
    <row r="496" spans="1:20" x14ac:dyDescent="0.25">
      <c r="A496" s="26" t="s">
        <v>2088</v>
      </c>
      <c r="B496" s="49" t="s">
        <v>1405</v>
      </c>
      <c r="C496" s="49" t="s">
        <v>2089</v>
      </c>
      <c r="D496" s="49" t="s">
        <v>81</v>
      </c>
      <c r="E496" s="49" t="s">
        <v>38</v>
      </c>
      <c r="F496" s="50">
        <v>44864</v>
      </c>
      <c r="G496" s="49" t="s">
        <v>51</v>
      </c>
      <c r="H496" s="49" t="s">
        <v>40</v>
      </c>
      <c r="I496" s="49" t="s">
        <v>41</v>
      </c>
      <c r="J496" s="49" t="s">
        <v>42</v>
      </c>
      <c r="K496" s="49">
        <v>2</v>
      </c>
      <c r="L496" s="49">
        <v>59</v>
      </c>
      <c r="M496" s="49" t="s">
        <v>2090</v>
      </c>
      <c r="N496" s="50">
        <v>45591</v>
      </c>
      <c r="O496" s="49" t="s">
        <v>110</v>
      </c>
      <c r="P496" s="49" t="s">
        <v>44</v>
      </c>
      <c r="Q496" s="49">
        <v>5</v>
      </c>
      <c r="R496" s="49" t="s">
        <v>32</v>
      </c>
      <c r="S496" s="49" t="s">
        <v>2091</v>
      </c>
      <c r="T496" s="50">
        <v>45397</v>
      </c>
    </row>
    <row r="497" spans="1:20" x14ac:dyDescent="0.25">
      <c r="A497" s="26" t="s">
        <v>2092</v>
      </c>
      <c r="B497" s="49" t="s">
        <v>35</v>
      </c>
      <c r="C497" s="49" t="s">
        <v>702</v>
      </c>
      <c r="D497" s="49" t="s">
        <v>37</v>
      </c>
      <c r="E497" s="49" t="s">
        <v>38</v>
      </c>
      <c r="F497" s="50">
        <v>45296</v>
      </c>
      <c r="G497" s="49" t="s">
        <v>25</v>
      </c>
      <c r="H497" s="49" t="s">
        <v>391</v>
      </c>
      <c r="I497" s="49" t="s">
        <v>392</v>
      </c>
      <c r="J497" s="49" t="s">
        <v>123</v>
      </c>
      <c r="K497" s="49">
        <v>4</v>
      </c>
      <c r="L497" s="49">
        <v>25</v>
      </c>
      <c r="M497" s="49" t="s">
        <v>2093</v>
      </c>
      <c r="N497" s="50">
        <v>45019</v>
      </c>
      <c r="O497" s="49" t="s">
        <v>30</v>
      </c>
      <c r="P497" s="49" t="s">
        <v>57</v>
      </c>
      <c r="Q497" s="49">
        <v>4</v>
      </c>
      <c r="R497" s="49" t="s">
        <v>104</v>
      </c>
      <c r="S497" s="49" t="s">
        <v>2094</v>
      </c>
      <c r="T497" s="50">
        <v>45762</v>
      </c>
    </row>
    <row r="498" spans="1:20" x14ac:dyDescent="0.25">
      <c r="A498" s="26" t="s">
        <v>2095</v>
      </c>
      <c r="B498" s="49" t="s">
        <v>2096</v>
      </c>
      <c r="C498" s="49" t="s">
        <v>167</v>
      </c>
      <c r="D498" s="49" t="s">
        <v>81</v>
      </c>
      <c r="E498" s="49" t="s">
        <v>24</v>
      </c>
      <c r="F498" s="50">
        <v>44518</v>
      </c>
      <c r="G498" s="49" t="s">
        <v>39</v>
      </c>
      <c r="H498" s="49" t="s">
        <v>218</v>
      </c>
      <c r="I498" s="49" t="s">
        <v>219</v>
      </c>
      <c r="J498" s="49" t="s">
        <v>28</v>
      </c>
      <c r="K498" s="49">
        <v>5</v>
      </c>
      <c r="L498" s="49">
        <v>899</v>
      </c>
      <c r="M498" s="49" t="s">
        <v>2097</v>
      </c>
      <c r="N498" s="50">
        <v>45709</v>
      </c>
      <c r="O498" s="49" t="s">
        <v>110</v>
      </c>
      <c r="P498" s="49" t="s">
        <v>31</v>
      </c>
      <c r="Q498" s="49">
        <v>5</v>
      </c>
      <c r="R498" s="49" t="s">
        <v>67</v>
      </c>
      <c r="S498" s="49" t="s">
        <v>2098</v>
      </c>
      <c r="T498" s="50">
        <v>45727</v>
      </c>
    </row>
    <row r="499" spans="1:20" x14ac:dyDescent="0.25">
      <c r="A499" s="26" t="s">
        <v>2099</v>
      </c>
      <c r="B499" s="49" t="s">
        <v>2100</v>
      </c>
      <c r="C499" s="49" t="s">
        <v>396</v>
      </c>
      <c r="D499" s="49" t="s">
        <v>81</v>
      </c>
      <c r="E499" s="49" t="s">
        <v>50</v>
      </c>
      <c r="F499" s="50">
        <v>45704</v>
      </c>
      <c r="G499" s="49" t="s">
        <v>152</v>
      </c>
      <c r="H499" s="49" t="s">
        <v>52</v>
      </c>
      <c r="I499" s="49" t="s">
        <v>53</v>
      </c>
      <c r="J499" s="49" t="s">
        <v>54</v>
      </c>
      <c r="K499" s="49">
        <v>2</v>
      </c>
      <c r="L499" s="49">
        <v>59</v>
      </c>
      <c r="M499" s="49" t="s">
        <v>2101</v>
      </c>
      <c r="N499" s="50">
        <v>45865</v>
      </c>
      <c r="O499" s="49" t="s">
        <v>30</v>
      </c>
      <c r="P499" s="49" t="s">
        <v>44</v>
      </c>
      <c r="Q499" s="49">
        <v>1</v>
      </c>
      <c r="R499" s="49" t="s">
        <v>32</v>
      </c>
      <c r="S499" s="49" t="s">
        <v>2102</v>
      </c>
      <c r="T499" s="50">
        <v>45174</v>
      </c>
    </row>
    <row r="500" spans="1:20" x14ac:dyDescent="0.25">
      <c r="A500" s="26" t="s">
        <v>2103</v>
      </c>
      <c r="B500" s="49" t="s">
        <v>21</v>
      </c>
      <c r="C500" s="49" t="s">
        <v>2104</v>
      </c>
      <c r="D500" s="49" t="s">
        <v>37</v>
      </c>
      <c r="E500" s="49" t="s">
        <v>38</v>
      </c>
      <c r="F500" s="50">
        <v>44619</v>
      </c>
      <c r="G500" s="49" t="s">
        <v>94</v>
      </c>
      <c r="H500" s="49" t="s">
        <v>121</v>
      </c>
      <c r="I500" s="49" t="s">
        <v>122</v>
      </c>
      <c r="J500" s="49" t="s">
        <v>123</v>
      </c>
      <c r="K500" s="49">
        <v>5</v>
      </c>
      <c r="L500" s="49">
        <v>149</v>
      </c>
      <c r="M500" s="49" t="s">
        <v>2105</v>
      </c>
      <c r="N500" s="50">
        <v>45483</v>
      </c>
      <c r="O500" s="49" t="s">
        <v>110</v>
      </c>
      <c r="P500" s="49" t="s">
        <v>31</v>
      </c>
      <c r="Q500" s="49">
        <v>5</v>
      </c>
      <c r="R500" s="49" t="s">
        <v>104</v>
      </c>
      <c r="S500" s="49" t="s">
        <v>2106</v>
      </c>
      <c r="T500" s="50">
        <v>44951</v>
      </c>
    </row>
    <row r="501" spans="1:20" x14ac:dyDescent="0.25">
      <c r="A501" s="26" t="s">
        <v>2107</v>
      </c>
      <c r="B501" s="49" t="s">
        <v>2108</v>
      </c>
      <c r="C501" s="49" t="s">
        <v>185</v>
      </c>
      <c r="D501" s="49" t="s">
        <v>81</v>
      </c>
      <c r="E501" s="49" t="s">
        <v>50</v>
      </c>
      <c r="F501" s="50">
        <v>44282</v>
      </c>
      <c r="G501" s="49" t="s">
        <v>72</v>
      </c>
      <c r="H501" s="49" t="s">
        <v>121</v>
      </c>
      <c r="I501" s="49" t="s">
        <v>122</v>
      </c>
      <c r="J501" s="49" t="s">
        <v>123</v>
      </c>
      <c r="K501" s="49">
        <v>3</v>
      </c>
      <c r="L501" s="49">
        <v>149</v>
      </c>
      <c r="M501" s="49" t="s">
        <v>2109</v>
      </c>
      <c r="N501" s="50">
        <v>45055</v>
      </c>
      <c r="O501" s="49" t="s">
        <v>110</v>
      </c>
      <c r="P501" s="49" t="s">
        <v>31</v>
      </c>
      <c r="Q501" s="49">
        <v>5</v>
      </c>
      <c r="R501" s="49" t="s">
        <v>133</v>
      </c>
      <c r="S501" s="49" t="s">
        <v>2110</v>
      </c>
      <c r="T501" s="50">
        <v>45373</v>
      </c>
    </row>
    <row r="502" spans="1:20" x14ac:dyDescent="0.25">
      <c r="A502" s="26" t="s">
        <v>2111</v>
      </c>
      <c r="B502" s="49" t="s">
        <v>98</v>
      </c>
      <c r="C502" s="49" t="s">
        <v>878</v>
      </c>
      <c r="D502" s="49" t="s">
        <v>23</v>
      </c>
      <c r="E502" s="49" t="s">
        <v>50</v>
      </c>
      <c r="F502" s="50">
        <v>45612</v>
      </c>
      <c r="G502" s="49" t="s">
        <v>120</v>
      </c>
      <c r="H502" s="49" t="s">
        <v>168</v>
      </c>
      <c r="I502" s="49" t="s">
        <v>169</v>
      </c>
      <c r="J502" s="49" t="s">
        <v>131</v>
      </c>
      <c r="K502" s="49">
        <v>2</v>
      </c>
      <c r="L502" s="49">
        <v>80</v>
      </c>
      <c r="M502" s="49" t="s">
        <v>2112</v>
      </c>
      <c r="N502" s="50">
        <v>45667</v>
      </c>
      <c r="O502" s="49" t="s">
        <v>110</v>
      </c>
      <c r="P502" s="49" t="s">
        <v>57</v>
      </c>
      <c r="Q502" s="49">
        <v>2</v>
      </c>
      <c r="R502" s="49" t="s">
        <v>104</v>
      </c>
      <c r="S502" s="49" t="s">
        <v>2113</v>
      </c>
      <c r="T502" s="50">
        <v>45586</v>
      </c>
    </row>
    <row r="503" spans="1:20" x14ac:dyDescent="0.25">
      <c r="A503" s="26" t="s">
        <v>2114</v>
      </c>
      <c r="B503" s="49" t="s">
        <v>1456</v>
      </c>
      <c r="C503" s="49" t="s">
        <v>167</v>
      </c>
      <c r="D503" s="49" t="s">
        <v>23</v>
      </c>
      <c r="E503" s="49" t="s">
        <v>50</v>
      </c>
      <c r="F503" s="50">
        <v>45416</v>
      </c>
      <c r="G503" s="49" t="s">
        <v>51</v>
      </c>
      <c r="H503" s="49" t="s">
        <v>52</v>
      </c>
      <c r="I503" s="49" t="s">
        <v>53</v>
      </c>
      <c r="J503" s="49" t="s">
        <v>54</v>
      </c>
      <c r="K503" s="49">
        <v>4</v>
      </c>
      <c r="L503" s="49">
        <v>59</v>
      </c>
      <c r="M503" s="49" t="s">
        <v>2115</v>
      </c>
      <c r="N503" s="50">
        <v>44965</v>
      </c>
      <c r="O503" s="49" t="s">
        <v>56</v>
      </c>
      <c r="P503" s="49" t="s">
        <v>44</v>
      </c>
      <c r="Q503" s="49">
        <v>4</v>
      </c>
      <c r="R503" s="49" t="s">
        <v>133</v>
      </c>
      <c r="S503" s="49" t="s">
        <v>2116</v>
      </c>
      <c r="T503" s="50">
        <v>45732</v>
      </c>
    </row>
    <row r="504" spans="1:20" x14ac:dyDescent="0.25">
      <c r="A504" s="26" t="s">
        <v>2117</v>
      </c>
      <c r="B504" s="49" t="s">
        <v>1611</v>
      </c>
      <c r="C504" s="49" t="s">
        <v>702</v>
      </c>
      <c r="D504" s="49" t="s">
        <v>23</v>
      </c>
      <c r="E504" s="49" t="s">
        <v>38</v>
      </c>
      <c r="F504" s="50">
        <v>44802</v>
      </c>
      <c r="G504" s="49" t="s">
        <v>180</v>
      </c>
      <c r="H504" s="49" t="s">
        <v>121</v>
      </c>
      <c r="I504" s="49" t="s">
        <v>122</v>
      </c>
      <c r="J504" s="49" t="s">
        <v>123</v>
      </c>
      <c r="K504" s="49">
        <v>3</v>
      </c>
      <c r="L504" s="49">
        <v>149</v>
      </c>
      <c r="M504" s="49" t="s">
        <v>2118</v>
      </c>
      <c r="N504" s="50">
        <v>45663</v>
      </c>
      <c r="O504" s="49" t="s">
        <v>110</v>
      </c>
      <c r="P504" s="49" t="s">
        <v>44</v>
      </c>
      <c r="Q504" s="49">
        <v>1</v>
      </c>
      <c r="R504" s="49" t="s">
        <v>45</v>
      </c>
      <c r="S504" s="49" t="s">
        <v>2119</v>
      </c>
      <c r="T504" s="50">
        <v>45325</v>
      </c>
    </row>
    <row r="505" spans="1:20" x14ac:dyDescent="0.25">
      <c r="A505" s="26" t="s">
        <v>2120</v>
      </c>
      <c r="B505" s="49" t="s">
        <v>2121</v>
      </c>
      <c r="C505" s="49" t="s">
        <v>2122</v>
      </c>
      <c r="D505" s="49" t="s">
        <v>81</v>
      </c>
      <c r="E505" s="49" t="s">
        <v>24</v>
      </c>
      <c r="F505" s="50">
        <v>45638</v>
      </c>
      <c r="G505" s="49" t="s">
        <v>51</v>
      </c>
      <c r="H505" s="49" t="s">
        <v>100</v>
      </c>
      <c r="I505" s="49" t="s">
        <v>101</v>
      </c>
      <c r="J505" s="49" t="s">
        <v>28</v>
      </c>
      <c r="K505" s="49">
        <v>1</v>
      </c>
      <c r="L505" s="49">
        <v>199</v>
      </c>
      <c r="M505" s="49" t="s">
        <v>2123</v>
      </c>
      <c r="N505" s="50">
        <v>45700</v>
      </c>
      <c r="O505" s="49" t="s">
        <v>103</v>
      </c>
      <c r="P505" s="49" t="s">
        <v>31</v>
      </c>
      <c r="Q505" s="49">
        <v>4</v>
      </c>
      <c r="R505" s="49" t="s">
        <v>32</v>
      </c>
      <c r="S505" s="49" t="s">
        <v>2124</v>
      </c>
      <c r="T505" s="50">
        <v>45360</v>
      </c>
    </row>
    <row r="506" spans="1:20" x14ac:dyDescent="0.25">
      <c r="A506" s="26" t="s">
        <v>126</v>
      </c>
      <c r="B506" s="49" t="s">
        <v>127</v>
      </c>
      <c r="C506" s="49" t="s">
        <v>128</v>
      </c>
      <c r="D506" s="49" t="s">
        <v>37</v>
      </c>
      <c r="E506" s="49" t="s">
        <v>38</v>
      </c>
      <c r="F506" s="50">
        <v>45118</v>
      </c>
      <c r="G506" s="49" t="s">
        <v>94</v>
      </c>
      <c r="H506" s="49" t="s">
        <v>138</v>
      </c>
      <c r="I506" s="49" t="s">
        <v>139</v>
      </c>
      <c r="J506" s="49" t="s">
        <v>28</v>
      </c>
      <c r="K506" s="49">
        <v>5</v>
      </c>
      <c r="L506" s="49">
        <v>999</v>
      </c>
      <c r="M506" s="49" t="s">
        <v>2125</v>
      </c>
      <c r="N506" s="50">
        <v>45488</v>
      </c>
      <c r="O506" s="49" t="s">
        <v>103</v>
      </c>
      <c r="P506" s="49" t="s">
        <v>31</v>
      </c>
      <c r="Q506" s="49">
        <v>4</v>
      </c>
      <c r="R506" s="49" t="s">
        <v>67</v>
      </c>
      <c r="S506" s="49" t="s">
        <v>2126</v>
      </c>
      <c r="T506" s="50">
        <v>44848</v>
      </c>
    </row>
    <row r="507" spans="1:20" x14ac:dyDescent="0.25">
      <c r="A507" s="26" t="s">
        <v>2127</v>
      </c>
      <c r="B507" s="49" t="s">
        <v>2128</v>
      </c>
      <c r="C507" s="49" t="s">
        <v>649</v>
      </c>
      <c r="D507" s="49" t="s">
        <v>23</v>
      </c>
      <c r="E507" s="49" t="s">
        <v>24</v>
      </c>
      <c r="F507" s="50">
        <v>45209</v>
      </c>
      <c r="G507" s="49" t="s">
        <v>51</v>
      </c>
      <c r="H507" s="49" t="s">
        <v>218</v>
      </c>
      <c r="I507" s="49" t="s">
        <v>219</v>
      </c>
      <c r="J507" s="49" t="s">
        <v>28</v>
      </c>
      <c r="K507" s="49">
        <v>1</v>
      </c>
      <c r="L507" s="49">
        <v>899</v>
      </c>
      <c r="M507" s="49" t="s">
        <v>2129</v>
      </c>
      <c r="N507" s="50">
        <v>45744</v>
      </c>
      <c r="O507" s="49" t="s">
        <v>56</v>
      </c>
      <c r="P507" s="49" t="s">
        <v>44</v>
      </c>
      <c r="Q507" s="49">
        <v>1</v>
      </c>
      <c r="R507" s="49" t="s">
        <v>133</v>
      </c>
      <c r="S507" s="49" t="s">
        <v>2130</v>
      </c>
      <c r="T507" s="50">
        <v>44944</v>
      </c>
    </row>
    <row r="508" spans="1:20" x14ac:dyDescent="0.25">
      <c r="A508" s="26" t="s">
        <v>2131</v>
      </c>
      <c r="B508" s="49" t="s">
        <v>2132</v>
      </c>
      <c r="C508" s="49" t="s">
        <v>726</v>
      </c>
      <c r="D508" s="49" t="s">
        <v>81</v>
      </c>
      <c r="E508" s="49" t="s">
        <v>50</v>
      </c>
      <c r="F508" s="50">
        <v>44069</v>
      </c>
      <c r="G508" s="49" t="s">
        <v>72</v>
      </c>
      <c r="H508" s="49" t="s">
        <v>191</v>
      </c>
      <c r="I508" s="49" t="s">
        <v>192</v>
      </c>
      <c r="J508" s="49" t="s">
        <v>42</v>
      </c>
      <c r="K508" s="49">
        <v>1</v>
      </c>
      <c r="L508" s="49">
        <v>120</v>
      </c>
      <c r="M508" s="49" t="s">
        <v>2133</v>
      </c>
      <c r="N508" s="50">
        <v>45557</v>
      </c>
      <c r="O508" s="49" t="s">
        <v>30</v>
      </c>
      <c r="P508" s="49" t="s">
        <v>57</v>
      </c>
      <c r="Q508" s="49">
        <v>5</v>
      </c>
      <c r="R508" s="49" t="s">
        <v>67</v>
      </c>
      <c r="S508" s="49" t="s">
        <v>2134</v>
      </c>
      <c r="T508" s="50">
        <v>45641</v>
      </c>
    </row>
    <row r="509" spans="1:20" x14ac:dyDescent="0.25">
      <c r="A509" s="26" t="s">
        <v>2135</v>
      </c>
      <c r="B509" s="49" t="s">
        <v>1039</v>
      </c>
      <c r="C509" s="49" t="s">
        <v>620</v>
      </c>
      <c r="D509" s="49" t="s">
        <v>37</v>
      </c>
      <c r="E509" s="49" t="s">
        <v>38</v>
      </c>
      <c r="F509" s="50">
        <v>44281</v>
      </c>
      <c r="G509" s="49" t="s">
        <v>39</v>
      </c>
      <c r="H509" s="49" t="s">
        <v>129</v>
      </c>
      <c r="I509" s="49" t="s">
        <v>130</v>
      </c>
      <c r="J509" s="49" t="s">
        <v>131</v>
      </c>
      <c r="K509" s="49">
        <v>1</v>
      </c>
      <c r="L509" s="49">
        <v>129</v>
      </c>
      <c r="M509" s="49" t="s">
        <v>2136</v>
      </c>
      <c r="N509" s="50">
        <v>45025</v>
      </c>
      <c r="O509" s="49" t="s">
        <v>76</v>
      </c>
      <c r="P509" s="49" t="s">
        <v>31</v>
      </c>
      <c r="Q509" s="49">
        <v>4</v>
      </c>
      <c r="R509" s="49" t="s">
        <v>32</v>
      </c>
      <c r="S509" s="49" t="s">
        <v>2137</v>
      </c>
      <c r="T509" s="50">
        <v>45891</v>
      </c>
    </row>
    <row r="510" spans="1:20" x14ac:dyDescent="0.25">
      <c r="A510" s="26" t="s">
        <v>2138</v>
      </c>
      <c r="B510" s="49" t="s">
        <v>1535</v>
      </c>
      <c r="C510" s="49" t="s">
        <v>276</v>
      </c>
      <c r="D510" s="49" t="s">
        <v>37</v>
      </c>
      <c r="E510" s="49" t="s">
        <v>50</v>
      </c>
      <c r="F510" s="50">
        <v>44843</v>
      </c>
      <c r="G510" s="49" t="s">
        <v>39</v>
      </c>
      <c r="H510" s="49" t="s">
        <v>100</v>
      </c>
      <c r="I510" s="49" t="s">
        <v>101</v>
      </c>
      <c r="J510" s="49" t="s">
        <v>28</v>
      </c>
      <c r="K510" s="49">
        <v>2</v>
      </c>
      <c r="L510" s="49">
        <v>199</v>
      </c>
      <c r="M510" s="49" t="s">
        <v>2139</v>
      </c>
      <c r="N510" s="50">
        <v>45456</v>
      </c>
      <c r="O510" s="49" t="s">
        <v>30</v>
      </c>
      <c r="P510" s="49" t="s">
        <v>44</v>
      </c>
      <c r="Q510" s="49">
        <v>5</v>
      </c>
      <c r="R510" s="49" t="s">
        <v>133</v>
      </c>
      <c r="S510" s="49" t="s">
        <v>2140</v>
      </c>
      <c r="T510" s="50">
        <v>45717</v>
      </c>
    </row>
    <row r="511" spans="1:20" x14ac:dyDescent="0.25">
      <c r="A511" s="26" t="s">
        <v>2141</v>
      </c>
      <c r="B511" s="49" t="s">
        <v>2142</v>
      </c>
      <c r="C511" s="49" t="s">
        <v>2143</v>
      </c>
      <c r="D511" s="49" t="s">
        <v>37</v>
      </c>
      <c r="E511" s="49" t="s">
        <v>50</v>
      </c>
      <c r="F511" s="50">
        <v>44600</v>
      </c>
      <c r="G511" s="49" t="s">
        <v>39</v>
      </c>
      <c r="H511" s="49" t="s">
        <v>391</v>
      </c>
      <c r="I511" s="49" t="s">
        <v>392</v>
      </c>
      <c r="J511" s="49" t="s">
        <v>123</v>
      </c>
      <c r="K511" s="49">
        <v>5</v>
      </c>
      <c r="L511" s="49">
        <v>25</v>
      </c>
      <c r="M511" s="49" t="s">
        <v>2144</v>
      </c>
      <c r="N511" s="50">
        <v>44885</v>
      </c>
      <c r="O511" s="49" t="s">
        <v>110</v>
      </c>
      <c r="P511" s="49" t="s">
        <v>57</v>
      </c>
      <c r="Q511" s="49">
        <v>2</v>
      </c>
      <c r="R511" s="49" t="s">
        <v>32</v>
      </c>
      <c r="S511" s="49" t="s">
        <v>2145</v>
      </c>
      <c r="T511" s="50">
        <v>45017</v>
      </c>
    </row>
    <row r="512" spans="1:20" x14ac:dyDescent="0.25">
      <c r="A512" s="26" t="s">
        <v>2146</v>
      </c>
      <c r="B512" s="49" t="s">
        <v>248</v>
      </c>
      <c r="C512" s="49" t="s">
        <v>2147</v>
      </c>
      <c r="D512" s="49" t="s">
        <v>37</v>
      </c>
      <c r="E512" s="49" t="s">
        <v>50</v>
      </c>
      <c r="F512" s="50">
        <v>44109</v>
      </c>
      <c r="G512" s="49" t="s">
        <v>25</v>
      </c>
      <c r="H512" s="49" t="s">
        <v>73</v>
      </c>
      <c r="I512" s="49" t="s">
        <v>74</v>
      </c>
      <c r="J512" s="49" t="s">
        <v>42</v>
      </c>
      <c r="K512" s="49">
        <v>4</v>
      </c>
      <c r="L512" s="49">
        <v>110</v>
      </c>
      <c r="M512" s="49" t="s">
        <v>2148</v>
      </c>
      <c r="N512" s="50">
        <v>44856</v>
      </c>
      <c r="O512" s="49" t="s">
        <v>76</v>
      </c>
      <c r="P512" s="49" t="s">
        <v>44</v>
      </c>
      <c r="Q512" s="49">
        <v>2</v>
      </c>
      <c r="R512" s="49" t="s">
        <v>133</v>
      </c>
      <c r="S512" s="49" t="s">
        <v>2149</v>
      </c>
      <c r="T512" s="50">
        <v>45050</v>
      </c>
    </row>
    <row r="513" spans="1:20" x14ac:dyDescent="0.25">
      <c r="A513" s="26" t="s">
        <v>2150</v>
      </c>
      <c r="B513" s="49" t="s">
        <v>107</v>
      </c>
      <c r="C513" s="49" t="s">
        <v>2151</v>
      </c>
      <c r="D513" s="49" t="s">
        <v>37</v>
      </c>
      <c r="E513" s="49" t="s">
        <v>38</v>
      </c>
      <c r="F513" s="50">
        <v>44865</v>
      </c>
      <c r="G513" s="49" t="s">
        <v>72</v>
      </c>
      <c r="H513" s="49" t="s">
        <v>52</v>
      </c>
      <c r="I513" s="49" t="s">
        <v>53</v>
      </c>
      <c r="J513" s="49" t="s">
        <v>54</v>
      </c>
      <c r="K513" s="49">
        <v>5</v>
      </c>
      <c r="L513" s="49">
        <v>59</v>
      </c>
      <c r="M513" s="49" t="s">
        <v>2152</v>
      </c>
      <c r="N513" s="50">
        <v>45789</v>
      </c>
      <c r="O513" s="49" t="s">
        <v>76</v>
      </c>
      <c r="P513" s="49" t="s">
        <v>31</v>
      </c>
      <c r="Q513" s="49">
        <v>3</v>
      </c>
      <c r="R513" s="49" t="s">
        <v>32</v>
      </c>
      <c r="S513" s="49" t="s">
        <v>2153</v>
      </c>
      <c r="T513" s="50">
        <v>45387</v>
      </c>
    </row>
    <row r="514" spans="1:20" x14ac:dyDescent="0.25">
      <c r="A514" s="26" t="s">
        <v>1197</v>
      </c>
      <c r="B514" s="49" t="s">
        <v>206</v>
      </c>
      <c r="C514" s="49" t="s">
        <v>1198</v>
      </c>
      <c r="D514" s="49" t="s">
        <v>81</v>
      </c>
      <c r="E514" s="49" t="s">
        <v>50</v>
      </c>
      <c r="F514" s="50">
        <v>44896</v>
      </c>
      <c r="G514" s="49" t="s">
        <v>62</v>
      </c>
      <c r="H514" s="49" t="s">
        <v>87</v>
      </c>
      <c r="I514" s="49" t="s">
        <v>88</v>
      </c>
      <c r="J514" s="49" t="s">
        <v>65</v>
      </c>
      <c r="K514" s="49">
        <v>3</v>
      </c>
      <c r="L514" s="49">
        <v>99</v>
      </c>
      <c r="M514" s="49" t="s">
        <v>2154</v>
      </c>
      <c r="N514" s="50">
        <v>45439</v>
      </c>
      <c r="O514" s="49" t="s">
        <v>103</v>
      </c>
      <c r="P514" s="49" t="s">
        <v>44</v>
      </c>
      <c r="Q514" s="49">
        <v>5</v>
      </c>
      <c r="R514" s="49" t="s">
        <v>32</v>
      </c>
      <c r="S514" s="49" t="s">
        <v>2155</v>
      </c>
      <c r="T514" s="50">
        <v>45120</v>
      </c>
    </row>
    <row r="515" spans="1:20" x14ac:dyDescent="0.25">
      <c r="A515" s="26" t="s">
        <v>2156</v>
      </c>
      <c r="B515" s="49" t="s">
        <v>166</v>
      </c>
      <c r="C515" s="49" t="s">
        <v>381</v>
      </c>
      <c r="D515" s="49" t="s">
        <v>37</v>
      </c>
      <c r="E515" s="49" t="s">
        <v>24</v>
      </c>
      <c r="F515" s="50">
        <v>45710</v>
      </c>
      <c r="G515" s="49" t="s">
        <v>94</v>
      </c>
      <c r="H515" s="49" t="s">
        <v>145</v>
      </c>
      <c r="I515" s="49" t="s">
        <v>146</v>
      </c>
      <c r="J515" s="49" t="s">
        <v>54</v>
      </c>
      <c r="K515" s="49">
        <v>3</v>
      </c>
      <c r="L515" s="49">
        <v>199</v>
      </c>
      <c r="M515" s="49" t="s">
        <v>2157</v>
      </c>
      <c r="N515" s="50">
        <v>45037</v>
      </c>
      <c r="O515" s="49" t="s">
        <v>76</v>
      </c>
      <c r="P515" s="49" t="s">
        <v>31</v>
      </c>
      <c r="Q515" s="49">
        <v>2</v>
      </c>
      <c r="R515" s="49" t="s">
        <v>133</v>
      </c>
      <c r="S515" s="49" t="s">
        <v>2158</v>
      </c>
      <c r="T515" s="50">
        <v>45315</v>
      </c>
    </row>
    <row r="516" spans="1:20" x14ac:dyDescent="0.25">
      <c r="A516" s="26" t="s">
        <v>2159</v>
      </c>
      <c r="B516" s="49" t="s">
        <v>2160</v>
      </c>
      <c r="C516" s="49" t="s">
        <v>2161</v>
      </c>
      <c r="D516" s="49" t="s">
        <v>81</v>
      </c>
      <c r="E516" s="49" t="s">
        <v>50</v>
      </c>
      <c r="F516" s="50">
        <v>45052</v>
      </c>
      <c r="G516" s="49" t="s">
        <v>25</v>
      </c>
      <c r="H516" s="49" t="s">
        <v>191</v>
      </c>
      <c r="I516" s="49" t="s">
        <v>192</v>
      </c>
      <c r="J516" s="49" t="s">
        <v>42</v>
      </c>
      <c r="K516" s="49">
        <v>3</v>
      </c>
      <c r="L516" s="49">
        <v>120</v>
      </c>
      <c r="M516" s="49" t="s">
        <v>2162</v>
      </c>
      <c r="N516" s="50">
        <v>45088</v>
      </c>
      <c r="O516" s="49" t="s">
        <v>56</v>
      </c>
      <c r="P516" s="49" t="s">
        <v>57</v>
      </c>
      <c r="Q516" s="49">
        <v>1</v>
      </c>
      <c r="R516" s="49" t="s">
        <v>67</v>
      </c>
      <c r="S516" s="49" t="s">
        <v>2163</v>
      </c>
      <c r="T516" s="50">
        <v>45830</v>
      </c>
    </row>
    <row r="517" spans="1:20" x14ac:dyDescent="0.25">
      <c r="A517" s="26" t="s">
        <v>2164</v>
      </c>
      <c r="B517" s="49" t="s">
        <v>1535</v>
      </c>
      <c r="C517" s="49" t="s">
        <v>1072</v>
      </c>
      <c r="D517" s="49" t="s">
        <v>37</v>
      </c>
      <c r="E517" s="49" t="s">
        <v>38</v>
      </c>
      <c r="F517" s="50">
        <v>44358</v>
      </c>
      <c r="G517" s="49" t="s">
        <v>186</v>
      </c>
      <c r="H517" s="49" t="s">
        <v>52</v>
      </c>
      <c r="I517" s="49" t="s">
        <v>53</v>
      </c>
      <c r="J517" s="49" t="s">
        <v>54</v>
      </c>
      <c r="K517" s="49">
        <v>1</v>
      </c>
      <c r="L517" s="49">
        <v>59</v>
      </c>
      <c r="M517" s="49" t="s">
        <v>2165</v>
      </c>
      <c r="N517" s="50">
        <v>45438</v>
      </c>
      <c r="O517" s="49" t="s">
        <v>30</v>
      </c>
      <c r="P517" s="49" t="s">
        <v>57</v>
      </c>
      <c r="Q517" s="49">
        <v>1</v>
      </c>
      <c r="R517" s="49" t="s">
        <v>104</v>
      </c>
      <c r="S517" s="49" t="s">
        <v>2166</v>
      </c>
      <c r="T517" s="50">
        <v>45596</v>
      </c>
    </row>
    <row r="518" spans="1:20" x14ac:dyDescent="0.25">
      <c r="A518" s="26" t="s">
        <v>2167</v>
      </c>
      <c r="B518" s="49" t="s">
        <v>290</v>
      </c>
      <c r="C518" s="49" t="s">
        <v>71</v>
      </c>
      <c r="D518" s="49" t="s">
        <v>81</v>
      </c>
      <c r="E518" s="49" t="s">
        <v>24</v>
      </c>
      <c r="F518" s="50">
        <v>45393</v>
      </c>
      <c r="G518" s="49" t="s">
        <v>39</v>
      </c>
      <c r="H518" s="49" t="s">
        <v>391</v>
      </c>
      <c r="I518" s="49" t="s">
        <v>392</v>
      </c>
      <c r="J518" s="49" t="s">
        <v>123</v>
      </c>
      <c r="K518" s="49">
        <v>2</v>
      </c>
      <c r="L518" s="49">
        <v>25</v>
      </c>
      <c r="M518" s="49" t="s">
        <v>2168</v>
      </c>
      <c r="N518" s="50">
        <v>44825</v>
      </c>
      <c r="O518" s="49" t="s">
        <v>30</v>
      </c>
      <c r="P518" s="49" t="s">
        <v>44</v>
      </c>
      <c r="Q518" s="49">
        <v>3</v>
      </c>
      <c r="R518" s="49" t="s">
        <v>67</v>
      </c>
      <c r="S518" s="49" t="s">
        <v>2169</v>
      </c>
      <c r="T518" s="50">
        <v>44919</v>
      </c>
    </row>
    <row r="519" spans="1:20" x14ac:dyDescent="0.25">
      <c r="A519" s="26" t="s">
        <v>2170</v>
      </c>
      <c r="B519" s="49" t="s">
        <v>136</v>
      </c>
      <c r="C519" s="49" t="s">
        <v>301</v>
      </c>
      <c r="D519" s="49" t="s">
        <v>81</v>
      </c>
      <c r="E519" s="49" t="s">
        <v>24</v>
      </c>
      <c r="F519" s="50">
        <v>44614</v>
      </c>
      <c r="G519" s="49" t="s">
        <v>94</v>
      </c>
      <c r="H519" s="49" t="s">
        <v>40</v>
      </c>
      <c r="I519" s="49" t="s">
        <v>41</v>
      </c>
      <c r="J519" s="49" t="s">
        <v>42</v>
      </c>
      <c r="K519" s="49">
        <v>2</v>
      </c>
      <c r="L519" s="49">
        <v>59</v>
      </c>
      <c r="M519" s="49" t="s">
        <v>2171</v>
      </c>
      <c r="N519" s="50">
        <v>45288</v>
      </c>
      <c r="O519" s="49" t="s">
        <v>30</v>
      </c>
      <c r="P519" s="49" t="s">
        <v>31</v>
      </c>
      <c r="Q519" s="49">
        <v>3</v>
      </c>
      <c r="R519" s="49" t="s">
        <v>104</v>
      </c>
      <c r="S519" s="49" t="s">
        <v>2172</v>
      </c>
      <c r="T519" s="50">
        <v>45312</v>
      </c>
    </row>
    <row r="520" spans="1:20" x14ac:dyDescent="0.25">
      <c r="A520" s="26" t="s">
        <v>1735</v>
      </c>
      <c r="B520" s="49" t="s">
        <v>60</v>
      </c>
      <c r="C520" s="49" t="s">
        <v>1137</v>
      </c>
      <c r="D520" s="49" t="s">
        <v>23</v>
      </c>
      <c r="E520" s="49" t="s">
        <v>24</v>
      </c>
      <c r="F520" s="50">
        <v>45128</v>
      </c>
      <c r="G520" s="49" t="s">
        <v>94</v>
      </c>
      <c r="H520" s="49" t="s">
        <v>191</v>
      </c>
      <c r="I520" s="49" t="s">
        <v>192</v>
      </c>
      <c r="J520" s="49" t="s">
        <v>42</v>
      </c>
      <c r="K520" s="49">
        <v>1</v>
      </c>
      <c r="L520" s="49">
        <v>120</v>
      </c>
      <c r="M520" s="49" t="s">
        <v>2173</v>
      </c>
      <c r="N520" s="50">
        <v>45495</v>
      </c>
      <c r="O520" s="49" t="s">
        <v>103</v>
      </c>
      <c r="P520" s="49" t="s">
        <v>31</v>
      </c>
      <c r="Q520" s="49">
        <v>3</v>
      </c>
      <c r="R520" s="49" t="s">
        <v>32</v>
      </c>
      <c r="S520" s="49" t="s">
        <v>2174</v>
      </c>
      <c r="T520" s="50">
        <v>44851</v>
      </c>
    </row>
    <row r="521" spans="1:20" x14ac:dyDescent="0.25">
      <c r="A521" s="26" t="s">
        <v>2175</v>
      </c>
      <c r="B521" s="49" t="s">
        <v>2176</v>
      </c>
      <c r="C521" s="49" t="s">
        <v>2177</v>
      </c>
      <c r="D521" s="49" t="s">
        <v>37</v>
      </c>
      <c r="E521" s="49" t="s">
        <v>24</v>
      </c>
      <c r="F521" s="50">
        <v>45595</v>
      </c>
      <c r="G521" s="49" t="s">
        <v>72</v>
      </c>
      <c r="H521" s="49" t="s">
        <v>100</v>
      </c>
      <c r="I521" s="49" t="s">
        <v>101</v>
      </c>
      <c r="J521" s="49" t="s">
        <v>28</v>
      </c>
      <c r="K521" s="49">
        <v>4</v>
      </c>
      <c r="L521" s="49">
        <v>199</v>
      </c>
      <c r="M521" s="49" t="s">
        <v>2178</v>
      </c>
      <c r="N521" s="50">
        <v>45227</v>
      </c>
      <c r="O521" s="49" t="s">
        <v>76</v>
      </c>
      <c r="P521" s="49" t="s">
        <v>57</v>
      </c>
      <c r="Q521" s="49">
        <v>4</v>
      </c>
      <c r="R521" s="49" t="s">
        <v>67</v>
      </c>
      <c r="S521" s="49" t="s">
        <v>2179</v>
      </c>
      <c r="T521" s="50">
        <v>45644</v>
      </c>
    </row>
    <row r="522" spans="1:20" x14ac:dyDescent="0.25">
      <c r="A522" s="26" t="s">
        <v>2180</v>
      </c>
      <c r="B522" s="49" t="s">
        <v>2181</v>
      </c>
      <c r="C522" s="49" t="s">
        <v>212</v>
      </c>
      <c r="D522" s="49" t="s">
        <v>23</v>
      </c>
      <c r="E522" s="49" t="s">
        <v>38</v>
      </c>
      <c r="F522" s="50">
        <v>44292</v>
      </c>
      <c r="G522" s="49" t="s">
        <v>62</v>
      </c>
      <c r="H522" s="49" t="s">
        <v>391</v>
      </c>
      <c r="I522" s="49" t="s">
        <v>392</v>
      </c>
      <c r="J522" s="49" t="s">
        <v>123</v>
      </c>
      <c r="K522" s="49">
        <v>4</v>
      </c>
      <c r="L522" s="49">
        <v>25</v>
      </c>
      <c r="M522" s="49" t="s">
        <v>2182</v>
      </c>
      <c r="N522" s="50">
        <v>45656</v>
      </c>
      <c r="O522" s="49" t="s">
        <v>30</v>
      </c>
      <c r="P522" s="49" t="s">
        <v>31</v>
      </c>
      <c r="Q522" s="49">
        <v>3</v>
      </c>
      <c r="R522" s="49" t="s">
        <v>67</v>
      </c>
      <c r="S522" s="49" t="s">
        <v>2183</v>
      </c>
      <c r="T522" s="50">
        <v>44812</v>
      </c>
    </row>
    <row r="523" spans="1:20" x14ac:dyDescent="0.25">
      <c r="A523" s="26" t="s">
        <v>2184</v>
      </c>
      <c r="B523" s="49" t="s">
        <v>248</v>
      </c>
      <c r="C523" s="49" t="s">
        <v>2185</v>
      </c>
      <c r="D523" s="49" t="s">
        <v>81</v>
      </c>
      <c r="E523" s="49" t="s">
        <v>50</v>
      </c>
      <c r="F523" s="50">
        <v>44962</v>
      </c>
      <c r="G523" s="49" t="s">
        <v>180</v>
      </c>
      <c r="H523" s="49" t="s">
        <v>138</v>
      </c>
      <c r="I523" s="49" t="s">
        <v>139</v>
      </c>
      <c r="J523" s="49" t="s">
        <v>28</v>
      </c>
      <c r="K523" s="49">
        <v>4</v>
      </c>
      <c r="L523" s="49">
        <v>999</v>
      </c>
      <c r="M523" s="49" t="s">
        <v>2186</v>
      </c>
      <c r="N523" s="50">
        <v>45477</v>
      </c>
      <c r="O523" s="49" t="s">
        <v>103</v>
      </c>
      <c r="P523" s="49" t="s">
        <v>31</v>
      </c>
      <c r="Q523" s="49">
        <v>2</v>
      </c>
      <c r="R523" s="49" t="s">
        <v>67</v>
      </c>
      <c r="S523" s="49" t="s">
        <v>2187</v>
      </c>
      <c r="T523" s="50">
        <v>45199</v>
      </c>
    </row>
    <row r="524" spans="1:20" x14ac:dyDescent="0.25">
      <c r="A524" s="26" t="s">
        <v>2188</v>
      </c>
      <c r="B524" s="49" t="s">
        <v>850</v>
      </c>
      <c r="C524" s="49" t="s">
        <v>2189</v>
      </c>
      <c r="D524" s="49" t="s">
        <v>81</v>
      </c>
      <c r="E524" s="49" t="s">
        <v>38</v>
      </c>
      <c r="F524" s="50">
        <v>44537</v>
      </c>
      <c r="G524" s="49" t="s">
        <v>94</v>
      </c>
      <c r="H524" s="49" t="s">
        <v>100</v>
      </c>
      <c r="I524" s="49" t="s">
        <v>101</v>
      </c>
      <c r="J524" s="49" t="s">
        <v>28</v>
      </c>
      <c r="K524" s="49">
        <v>1</v>
      </c>
      <c r="L524" s="49">
        <v>199</v>
      </c>
      <c r="M524" s="49" t="s">
        <v>2190</v>
      </c>
      <c r="N524" s="50">
        <v>45426</v>
      </c>
      <c r="O524" s="49" t="s">
        <v>56</v>
      </c>
      <c r="P524" s="49" t="s">
        <v>57</v>
      </c>
      <c r="Q524" s="49">
        <v>5</v>
      </c>
      <c r="R524" s="49" t="s">
        <v>67</v>
      </c>
      <c r="S524" s="49" t="s">
        <v>2191</v>
      </c>
      <c r="T524" s="50">
        <v>45887</v>
      </c>
    </row>
    <row r="525" spans="1:20" x14ac:dyDescent="0.25">
      <c r="A525" s="26" t="s">
        <v>2192</v>
      </c>
      <c r="B525" s="49" t="s">
        <v>184</v>
      </c>
      <c r="C525" s="49" t="s">
        <v>552</v>
      </c>
      <c r="D525" s="49" t="s">
        <v>23</v>
      </c>
      <c r="E525" s="49" t="s">
        <v>50</v>
      </c>
      <c r="F525" s="50">
        <v>45457</v>
      </c>
      <c r="G525" s="49" t="s">
        <v>180</v>
      </c>
      <c r="H525" s="49" t="s">
        <v>391</v>
      </c>
      <c r="I525" s="49" t="s">
        <v>392</v>
      </c>
      <c r="J525" s="49" t="s">
        <v>123</v>
      </c>
      <c r="K525" s="49">
        <v>4</v>
      </c>
      <c r="L525" s="49">
        <v>25</v>
      </c>
      <c r="M525" s="49" t="s">
        <v>2193</v>
      </c>
      <c r="N525" s="50">
        <v>45526</v>
      </c>
      <c r="O525" s="49" t="s">
        <v>56</v>
      </c>
      <c r="P525" s="49" t="s">
        <v>31</v>
      </c>
      <c r="Q525" s="49">
        <v>4</v>
      </c>
      <c r="R525" s="49" t="s">
        <v>67</v>
      </c>
      <c r="S525" s="49" t="s">
        <v>2194</v>
      </c>
      <c r="T525" s="50">
        <v>45596</v>
      </c>
    </row>
    <row r="526" spans="1:20" x14ac:dyDescent="0.25">
      <c r="A526" s="26" t="s">
        <v>2195</v>
      </c>
      <c r="B526" s="49" t="s">
        <v>2196</v>
      </c>
      <c r="C526" s="49" t="s">
        <v>36</v>
      </c>
      <c r="D526" s="49" t="s">
        <v>23</v>
      </c>
      <c r="E526" s="49" t="s">
        <v>24</v>
      </c>
      <c r="F526" s="50">
        <v>45026</v>
      </c>
      <c r="G526" s="49" t="s">
        <v>152</v>
      </c>
      <c r="H526" s="49" t="s">
        <v>100</v>
      </c>
      <c r="I526" s="49" t="s">
        <v>101</v>
      </c>
      <c r="J526" s="49" t="s">
        <v>28</v>
      </c>
      <c r="K526" s="49">
        <v>3</v>
      </c>
      <c r="L526" s="49">
        <v>199</v>
      </c>
      <c r="M526" s="49" t="s">
        <v>2197</v>
      </c>
      <c r="N526" s="50">
        <v>45314</v>
      </c>
      <c r="O526" s="49" t="s">
        <v>76</v>
      </c>
      <c r="P526" s="49" t="s">
        <v>44</v>
      </c>
      <c r="Q526" s="49">
        <v>5</v>
      </c>
      <c r="R526" s="49" t="s">
        <v>32</v>
      </c>
      <c r="S526" s="49" t="s">
        <v>2198</v>
      </c>
      <c r="T526" s="50">
        <v>45400</v>
      </c>
    </row>
    <row r="527" spans="1:20" x14ac:dyDescent="0.25">
      <c r="A527" s="26" t="s">
        <v>2199</v>
      </c>
      <c r="B527" s="49" t="s">
        <v>1246</v>
      </c>
      <c r="C527" s="49" t="s">
        <v>481</v>
      </c>
      <c r="D527" s="49" t="s">
        <v>37</v>
      </c>
      <c r="E527" s="49" t="s">
        <v>24</v>
      </c>
      <c r="F527" s="50">
        <v>45015</v>
      </c>
      <c r="G527" s="49" t="s">
        <v>62</v>
      </c>
      <c r="H527" s="49" t="s">
        <v>191</v>
      </c>
      <c r="I527" s="49" t="s">
        <v>192</v>
      </c>
      <c r="J527" s="49" t="s">
        <v>42</v>
      </c>
      <c r="K527" s="49">
        <v>3</v>
      </c>
      <c r="L527" s="49">
        <v>120</v>
      </c>
      <c r="M527" s="49" t="s">
        <v>2200</v>
      </c>
      <c r="N527" s="50">
        <v>45804</v>
      </c>
      <c r="O527" s="49" t="s">
        <v>30</v>
      </c>
      <c r="P527" s="49" t="s">
        <v>57</v>
      </c>
      <c r="Q527" s="49">
        <v>2</v>
      </c>
      <c r="R527" s="49" t="s">
        <v>133</v>
      </c>
      <c r="S527" s="49" t="s">
        <v>2201</v>
      </c>
      <c r="T527" s="50">
        <v>45682</v>
      </c>
    </row>
    <row r="528" spans="1:20" x14ac:dyDescent="0.25">
      <c r="A528" s="26" t="s">
        <v>2202</v>
      </c>
      <c r="B528" s="49" t="s">
        <v>2203</v>
      </c>
      <c r="C528" s="49" t="s">
        <v>2204</v>
      </c>
      <c r="D528" s="49" t="s">
        <v>23</v>
      </c>
      <c r="E528" s="49" t="s">
        <v>38</v>
      </c>
      <c r="F528" s="50">
        <v>44748</v>
      </c>
      <c r="G528" s="49" t="s">
        <v>72</v>
      </c>
      <c r="H528" s="49" t="s">
        <v>63</v>
      </c>
      <c r="I528" s="49" t="s">
        <v>64</v>
      </c>
      <c r="J528" s="49" t="s">
        <v>65</v>
      </c>
      <c r="K528" s="49">
        <v>2</v>
      </c>
      <c r="L528" s="49">
        <v>399</v>
      </c>
      <c r="M528" s="49" t="s">
        <v>2205</v>
      </c>
      <c r="N528" s="50">
        <v>45199</v>
      </c>
      <c r="O528" s="49" t="s">
        <v>30</v>
      </c>
      <c r="P528" s="49" t="s">
        <v>57</v>
      </c>
      <c r="Q528" s="49">
        <v>5</v>
      </c>
      <c r="R528" s="49" t="s">
        <v>45</v>
      </c>
      <c r="S528" s="49" t="s">
        <v>2206</v>
      </c>
      <c r="T528" s="50">
        <v>45342</v>
      </c>
    </row>
    <row r="529" spans="1:20" x14ac:dyDescent="0.25">
      <c r="A529" s="26" t="s">
        <v>2207</v>
      </c>
      <c r="B529" s="49" t="s">
        <v>184</v>
      </c>
      <c r="C529" s="49" t="s">
        <v>2208</v>
      </c>
      <c r="D529" s="49" t="s">
        <v>81</v>
      </c>
      <c r="E529" s="49" t="s">
        <v>38</v>
      </c>
      <c r="F529" s="50">
        <v>44132</v>
      </c>
      <c r="G529" s="49" t="s">
        <v>72</v>
      </c>
      <c r="H529" s="49" t="s">
        <v>145</v>
      </c>
      <c r="I529" s="49" t="s">
        <v>146</v>
      </c>
      <c r="J529" s="49" t="s">
        <v>54</v>
      </c>
      <c r="K529" s="49">
        <v>3</v>
      </c>
      <c r="L529" s="49">
        <v>199</v>
      </c>
      <c r="M529" s="49" t="s">
        <v>2209</v>
      </c>
      <c r="N529" s="50">
        <v>44898</v>
      </c>
      <c r="O529" s="49" t="s">
        <v>56</v>
      </c>
      <c r="P529" s="49" t="s">
        <v>31</v>
      </c>
      <c r="Q529" s="49">
        <v>3</v>
      </c>
      <c r="R529" s="49" t="s">
        <v>32</v>
      </c>
      <c r="S529" s="49" t="s">
        <v>2210</v>
      </c>
      <c r="T529" s="50">
        <v>44803</v>
      </c>
    </row>
    <row r="530" spans="1:20" x14ac:dyDescent="0.25">
      <c r="A530" s="26" t="s">
        <v>2211</v>
      </c>
      <c r="B530" s="49" t="s">
        <v>1549</v>
      </c>
      <c r="C530" s="49" t="s">
        <v>710</v>
      </c>
      <c r="D530" s="49" t="s">
        <v>37</v>
      </c>
      <c r="E530" s="49" t="s">
        <v>24</v>
      </c>
      <c r="F530" s="50">
        <v>45192</v>
      </c>
      <c r="G530" s="49" t="s">
        <v>25</v>
      </c>
      <c r="H530" s="49" t="s">
        <v>391</v>
      </c>
      <c r="I530" s="49" t="s">
        <v>392</v>
      </c>
      <c r="J530" s="49" t="s">
        <v>123</v>
      </c>
      <c r="K530" s="49">
        <v>3</v>
      </c>
      <c r="L530" s="49">
        <v>25</v>
      </c>
      <c r="M530" s="49" t="s">
        <v>2212</v>
      </c>
      <c r="N530" s="50">
        <v>45705</v>
      </c>
      <c r="O530" s="49" t="s">
        <v>103</v>
      </c>
      <c r="P530" s="49" t="s">
        <v>44</v>
      </c>
      <c r="Q530" s="49">
        <v>5</v>
      </c>
      <c r="R530" s="49" t="s">
        <v>104</v>
      </c>
      <c r="S530" s="49" t="s">
        <v>2213</v>
      </c>
      <c r="T530" s="50">
        <v>45371</v>
      </c>
    </row>
    <row r="531" spans="1:20" x14ac:dyDescent="0.25">
      <c r="A531" s="26" t="s">
        <v>2214</v>
      </c>
      <c r="B531" s="49" t="s">
        <v>718</v>
      </c>
      <c r="C531" s="49" t="s">
        <v>381</v>
      </c>
      <c r="D531" s="49" t="s">
        <v>23</v>
      </c>
      <c r="E531" s="49" t="s">
        <v>50</v>
      </c>
      <c r="F531" s="50">
        <v>44307</v>
      </c>
      <c r="G531" s="49" t="s">
        <v>186</v>
      </c>
      <c r="H531" s="49" t="s">
        <v>87</v>
      </c>
      <c r="I531" s="49" t="s">
        <v>88</v>
      </c>
      <c r="J531" s="49" t="s">
        <v>65</v>
      </c>
      <c r="K531" s="49">
        <v>2</v>
      </c>
      <c r="L531" s="49">
        <v>99</v>
      </c>
      <c r="M531" s="49" t="s">
        <v>2215</v>
      </c>
      <c r="N531" s="50">
        <v>45322</v>
      </c>
      <c r="O531" s="49" t="s">
        <v>110</v>
      </c>
      <c r="P531" s="49" t="s">
        <v>31</v>
      </c>
      <c r="Q531" s="49">
        <v>4</v>
      </c>
      <c r="R531" s="49" t="s">
        <v>67</v>
      </c>
      <c r="S531" s="49" t="s">
        <v>2216</v>
      </c>
      <c r="T531" s="50">
        <v>44809</v>
      </c>
    </row>
    <row r="532" spans="1:20" x14ac:dyDescent="0.25">
      <c r="A532" s="26" t="s">
        <v>2217</v>
      </c>
      <c r="B532" s="49" t="s">
        <v>127</v>
      </c>
      <c r="C532" s="49" t="s">
        <v>2218</v>
      </c>
      <c r="D532" s="49" t="s">
        <v>23</v>
      </c>
      <c r="E532" s="49" t="s">
        <v>24</v>
      </c>
      <c r="F532" s="50">
        <v>45508</v>
      </c>
      <c r="G532" s="49" t="s">
        <v>94</v>
      </c>
      <c r="H532" s="49" t="s">
        <v>168</v>
      </c>
      <c r="I532" s="49" t="s">
        <v>169</v>
      </c>
      <c r="J532" s="49" t="s">
        <v>131</v>
      </c>
      <c r="K532" s="49">
        <v>1</v>
      </c>
      <c r="L532" s="49">
        <v>80</v>
      </c>
      <c r="M532" s="49" t="s">
        <v>2219</v>
      </c>
      <c r="N532" s="50">
        <v>44837</v>
      </c>
      <c r="O532" s="49" t="s">
        <v>56</v>
      </c>
      <c r="P532" s="49" t="s">
        <v>57</v>
      </c>
      <c r="Q532" s="49">
        <v>3</v>
      </c>
      <c r="R532" s="49" t="s">
        <v>67</v>
      </c>
      <c r="S532" s="49" t="s">
        <v>2220</v>
      </c>
      <c r="T532" s="50">
        <v>44864</v>
      </c>
    </row>
    <row r="533" spans="1:20" x14ac:dyDescent="0.25">
      <c r="A533" s="26" t="s">
        <v>2221</v>
      </c>
      <c r="B533" s="49" t="s">
        <v>2222</v>
      </c>
      <c r="C533" s="49" t="s">
        <v>249</v>
      </c>
      <c r="D533" s="49" t="s">
        <v>37</v>
      </c>
      <c r="E533" s="49" t="s">
        <v>38</v>
      </c>
      <c r="F533" s="50">
        <v>45504</v>
      </c>
      <c r="G533" s="49" t="s">
        <v>180</v>
      </c>
      <c r="H533" s="49" t="s">
        <v>218</v>
      </c>
      <c r="I533" s="49" t="s">
        <v>219</v>
      </c>
      <c r="J533" s="49" t="s">
        <v>28</v>
      </c>
      <c r="K533" s="49">
        <v>5</v>
      </c>
      <c r="L533" s="49">
        <v>899</v>
      </c>
      <c r="M533" s="49" t="s">
        <v>2223</v>
      </c>
      <c r="N533" s="50">
        <v>44921</v>
      </c>
      <c r="O533" s="49" t="s">
        <v>30</v>
      </c>
      <c r="P533" s="49" t="s">
        <v>31</v>
      </c>
      <c r="Q533" s="49">
        <v>4</v>
      </c>
      <c r="R533" s="49" t="s">
        <v>32</v>
      </c>
      <c r="S533" s="49" t="s">
        <v>2224</v>
      </c>
      <c r="T533" s="50">
        <v>45187</v>
      </c>
    </row>
    <row r="534" spans="1:20" x14ac:dyDescent="0.25">
      <c r="A534" s="26" t="s">
        <v>2225</v>
      </c>
      <c r="B534" s="49" t="s">
        <v>85</v>
      </c>
      <c r="C534" s="49" t="s">
        <v>2226</v>
      </c>
      <c r="D534" s="49" t="s">
        <v>37</v>
      </c>
      <c r="E534" s="49" t="s">
        <v>38</v>
      </c>
      <c r="F534" s="50">
        <v>45360</v>
      </c>
      <c r="G534" s="49" t="s">
        <v>94</v>
      </c>
      <c r="H534" s="49" t="s">
        <v>121</v>
      </c>
      <c r="I534" s="49" t="s">
        <v>122</v>
      </c>
      <c r="J534" s="49" t="s">
        <v>123</v>
      </c>
      <c r="K534" s="49">
        <v>4</v>
      </c>
      <c r="L534" s="49">
        <v>149</v>
      </c>
      <c r="M534" s="49" t="s">
        <v>2227</v>
      </c>
      <c r="N534" s="50">
        <v>45120</v>
      </c>
      <c r="O534" s="49" t="s">
        <v>56</v>
      </c>
      <c r="P534" s="49" t="s">
        <v>31</v>
      </c>
      <c r="Q534" s="49">
        <v>5</v>
      </c>
      <c r="R534" s="49" t="s">
        <v>104</v>
      </c>
      <c r="S534" s="49" t="s">
        <v>2228</v>
      </c>
      <c r="T534" s="50">
        <v>45869</v>
      </c>
    </row>
    <row r="535" spans="1:20" x14ac:dyDescent="0.25">
      <c r="A535" s="26" t="s">
        <v>2229</v>
      </c>
      <c r="B535" s="49" t="s">
        <v>671</v>
      </c>
      <c r="C535" s="49" t="s">
        <v>408</v>
      </c>
      <c r="D535" s="49" t="s">
        <v>81</v>
      </c>
      <c r="E535" s="49" t="s">
        <v>50</v>
      </c>
      <c r="F535" s="50">
        <v>45081</v>
      </c>
      <c r="G535" s="49" t="s">
        <v>51</v>
      </c>
      <c r="H535" s="49" t="s">
        <v>218</v>
      </c>
      <c r="I535" s="49" t="s">
        <v>219</v>
      </c>
      <c r="J535" s="49" t="s">
        <v>28</v>
      </c>
      <c r="K535" s="49">
        <v>5</v>
      </c>
      <c r="L535" s="49">
        <v>899</v>
      </c>
      <c r="M535" s="49" t="s">
        <v>2230</v>
      </c>
      <c r="N535" s="50">
        <v>45486</v>
      </c>
      <c r="O535" s="49" t="s">
        <v>30</v>
      </c>
      <c r="P535" s="49" t="s">
        <v>57</v>
      </c>
      <c r="Q535" s="49">
        <v>4</v>
      </c>
      <c r="R535" s="49" t="s">
        <v>133</v>
      </c>
      <c r="S535" s="49" t="s">
        <v>2231</v>
      </c>
      <c r="T535" s="50">
        <v>45671</v>
      </c>
    </row>
    <row r="536" spans="1:20" x14ac:dyDescent="0.25">
      <c r="A536" s="26" t="s">
        <v>2232</v>
      </c>
      <c r="B536" s="49" t="s">
        <v>2233</v>
      </c>
      <c r="C536" s="49" t="s">
        <v>1484</v>
      </c>
      <c r="D536" s="49" t="s">
        <v>81</v>
      </c>
      <c r="E536" s="49" t="s">
        <v>24</v>
      </c>
      <c r="F536" s="50">
        <v>44477</v>
      </c>
      <c r="G536" s="49" t="s">
        <v>39</v>
      </c>
      <c r="H536" s="49" t="s">
        <v>138</v>
      </c>
      <c r="I536" s="49" t="s">
        <v>139</v>
      </c>
      <c r="J536" s="49" t="s">
        <v>28</v>
      </c>
      <c r="K536" s="49">
        <v>2</v>
      </c>
      <c r="L536" s="49">
        <v>999</v>
      </c>
      <c r="M536" s="49" t="s">
        <v>2234</v>
      </c>
      <c r="N536" s="50">
        <v>45079</v>
      </c>
      <c r="O536" s="49" t="s">
        <v>56</v>
      </c>
      <c r="P536" s="49" t="s">
        <v>57</v>
      </c>
      <c r="Q536" s="49">
        <v>5</v>
      </c>
      <c r="R536" s="49" t="s">
        <v>67</v>
      </c>
      <c r="S536" s="49" t="s">
        <v>2235</v>
      </c>
      <c r="T536" s="50">
        <v>45496</v>
      </c>
    </row>
    <row r="537" spans="1:20" x14ac:dyDescent="0.25">
      <c r="A537" s="26" t="s">
        <v>507</v>
      </c>
      <c r="B537" s="49" t="s">
        <v>248</v>
      </c>
      <c r="C537" s="49" t="s">
        <v>276</v>
      </c>
      <c r="D537" s="49" t="s">
        <v>81</v>
      </c>
      <c r="E537" s="49" t="s">
        <v>24</v>
      </c>
      <c r="F537" s="50">
        <v>44255</v>
      </c>
      <c r="G537" s="49" t="s">
        <v>39</v>
      </c>
      <c r="H537" s="49" t="s">
        <v>121</v>
      </c>
      <c r="I537" s="49" t="s">
        <v>122</v>
      </c>
      <c r="J537" s="49" t="s">
        <v>123</v>
      </c>
      <c r="K537" s="49">
        <v>1</v>
      </c>
      <c r="L537" s="49">
        <v>149</v>
      </c>
      <c r="M537" s="49" t="s">
        <v>2236</v>
      </c>
      <c r="N537" s="50">
        <v>45713</v>
      </c>
      <c r="O537" s="49" t="s">
        <v>30</v>
      </c>
      <c r="P537" s="49" t="s">
        <v>44</v>
      </c>
      <c r="Q537" s="49">
        <v>3</v>
      </c>
      <c r="R537" s="49" t="s">
        <v>67</v>
      </c>
      <c r="S537" s="49" t="s">
        <v>2237</v>
      </c>
      <c r="T537" s="50">
        <v>45258</v>
      </c>
    </row>
    <row r="538" spans="1:20" x14ac:dyDescent="0.25">
      <c r="A538" s="26" t="s">
        <v>2238</v>
      </c>
      <c r="B538" s="49" t="s">
        <v>1554</v>
      </c>
      <c r="C538" s="49" t="s">
        <v>2239</v>
      </c>
      <c r="D538" s="49" t="s">
        <v>81</v>
      </c>
      <c r="E538" s="49" t="s">
        <v>24</v>
      </c>
      <c r="F538" s="50">
        <v>44573</v>
      </c>
      <c r="G538" s="49" t="s">
        <v>180</v>
      </c>
      <c r="H538" s="49" t="s">
        <v>40</v>
      </c>
      <c r="I538" s="49" t="s">
        <v>41</v>
      </c>
      <c r="J538" s="49" t="s">
        <v>42</v>
      </c>
      <c r="K538" s="49">
        <v>4</v>
      </c>
      <c r="L538" s="49">
        <v>59</v>
      </c>
      <c r="M538" s="49" t="s">
        <v>2240</v>
      </c>
      <c r="N538" s="50">
        <v>45736</v>
      </c>
      <c r="O538" s="49" t="s">
        <v>110</v>
      </c>
      <c r="P538" s="49" t="s">
        <v>57</v>
      </c>
      <c r="Q538" s="49">
        <v>1</v>
      </c>
      <c r="R538" s="49" t="s">
        <v>133</v>
      </c>
      <c r="S538" s="49" t="s">
        <v>2241</v>
      </c>
      <c r="T538" s="50">
        <v>45623</v>
      </c>
    </row>
    <row r="539" spans="1:20" x14ac:dyDescent="0.25">
      <c r="A539" s="26" t="s">
        <v>2242</v>
      </c>
      <c r="B539" s="49" t="s">
        <v>280</v>
      </c>
      <c r="C539" s="49" t="s">
        <v>2243</v>
      </c>
      <c r="D539" s="49" t="s">
        <v>23</v>
      </c>
      <c r="E539" s="49" t="s">
        <v>50</v>
      </c>
      <c r="F539" s="50">
        <v>44627</v>
      </c>
      <c r="G539" s="49" t="s">
        <v>152</v>
      </c>
      <c r="H539" s="49" t="s">
        <v>391</v>
      </c>
      <c r="I539" s="49" t="s">
        <v>392</v>
      </c>
      <c r="J539" s="49" t="s">
        <v>123</v>
      </c>
      <c r="K539" s="49">
        <v>3</v>
      </c>
      <c r="L539" s="49">
        <v>25</v>
      </c>
      <c r="M539" s="49" t="s">
        <v>2244</v>
      </c>
      <c r="N539" s="50">
        <v>45513</v>
      </c>
      <c r="O539" s="49" t="s">
        <v>103</v>
      </c>
      <c r="P539" s="49" t="s">
        <v>57</v>
      </c>
      <c r="Q539" s="49">
        <v>5</v>
      </c>
      <c r="R539" s="49" t="s">
        <v>104</v>
      </c>
      <c r="S539" s="49" t="s">
        <v>2245</v>
      </c>
      <c r="T539" s="50">
        <v>44932</v>
      </c>
    </row>
    <row r="540" spans="1:20" x14ac:dyDescent="0.25">
      <c r="A540" s="26" t="s">
        <v>539</v>
      </c>
      <c r="B540" s="49" t="s">
        <v>190</v>
      </c>
      <c r="C540" s="49" t="s">
        <v>540</v>
      </c>
      <c r="D540" s="49" t="s">
        <v>23</v>
      </c>
      <c r="E540" s="49" t="s">
        <v>50</v>
      </c>
      <c r="F540" s="50">
        <v>45521</v>
      </c>
      <c r="G540" s="49" t="s">
        <v>120</v>
      </c>
      <c r="H540" s="49" t="s">
        <v>100</v>
      </c>
      <c r="I540" s="49" t="s">
        <v>101</v>
      </c>
      <c r="J540" s="49" t="s">
        <v>28</v>
      </c>
      <c r="K540" s="49">
        <v>4</v>
      </c>
      <c r="L540" s="49">
        <v>199</v>
      </c>
      <c r="M540" s="49" t="s">
        <v>2246</v>
      </c>
      <c r="N540" s="50">
        <v>45113</v>
      </c>
      <c r="O540" s="49" t="s">
        <v>76</v>
      </c>
      <c r="P540" s="49" t="s">
        <v>57</v>
      </c>
      <c r="Q540" s="49">
        <v>5</v>
      </c>
      <c r="R540" s="49" t="s">
        <v>32</v>
      </c>
      <c r="S540" s="49" t="s">
        <v>2247</v>
      </c>
      <c r="T540" s="50">
        <v>45713</v>
      </c>
    </row>
    <row r="541" spans="1:20" x14ac:dyDescent="0.25">
      <c r="A541" s="26" t="s">
        <v>2248</v>
      </c>
      <c r="B541" s="49" t="s">
        <v>248</v>
      </c>
      <c r="C541" s="49" t="s">
        <v>620</v>
      </c>
      <c r="D541" s="49" t="s">
        <v>81</v>
      </c>
      <c r="E541" s="49" t="s">
        <v>50</v>
      </c>
      <c r="F541" s="50">
        <v>45147</v>
      </c>
      <c r="G541" s="49" t="s">
        <v>51</v>
      </c>
      <c r="H541" s="49" t="s">
        <v>191</v>
      </c>
      <c r="I541" s="49" t="s">
        <v>192</v>
      </c>
      <c r="J541" s="49" t="s">
        <v>42</v>
      </c>
      <c r="K541" s="49">
        <v>5</v>
      </c>
      <c r="L541" s="49">
        <v>120</v>
      </c>
      <c r="M541" s="49" t="s">
        <v>2249</v>
      </c>
      <c r="N541" s="50">
        <v>45174</v>
      </c>
      <c r="O541" s="49" t="s">
        <v>103</v>
      </c>
      <c r="P541" s="49" t="s">
        <v>31</v>
      </c>
      <c r="Q541" s="49">
        <v>3</v>
      </c>
      <c r="R541" s="49" t="s">
        <v>67</v>
      </c>
      <c r="S541" s="49" t="s">
        <v>2250</v>
      </c>
      <c r="T541" s="50">
        <v>45240</v>
      </c>
    </row>
    <row r="542" spans="1:20" x14ac:dyDescent="0.25">
      <c r="A542" s="26" t="s">
        <v>1714</v>
      </c>
      <c r="B542" s="49" t="s">
        <v>1715</v>
      </c>
      <c r="C542" s="49" t="s">
        <v>1716</v>
      </c>
      <c r="D542" s="49" t="s">
        <v>23</v>
      </c>
      <c r="E542" s="49" t="s">
        <v>50</v>
      </c>
      <c r="F542" s="50">
        <v>44700</v>
      </c>
      <c r="G542" s="49" t="s">
        <v>72</v>
      </c>
      <c r="H542" s="49" t="s">
        <v>26</v>
      </c>
      <c r="I542" s="49" t="s">
        <v>27</v>
      </c>
      <c r="J542" s="49" t="s">
        <v>28</v>
      </c>
      <c r="K542" s="49">
        <v>5</v>
      </c>
      <c r="L542" s="49">
        <v>229</v>
      </c>
      <c r="M542" s="49" t="s">
        <v>2251</v>
      </c>
      <c r="N542" s="50">
        <v>44838</v>
      </c>
      <c r="O542" s="49" t="s">
        <v>30</v>
      </c>
      <c r="P542" s="49" t="s">
        <v>57</v>
      </c>
      <c r="Q542" s="49">
        <v>1</v>
      </c>
      <c r="R542" s="49" t="s">
        <v>45</v>
      </c>
      <c r="S542" s="49" t="s">
        <v>2252</v>
      </c>
      <c r="T542" s="50">
        <v>45559</v>
      </c>
    </row>
    <row r="543" spans="1:20" x14ac:dyDescent="0.25">
      <c r="A543" s="26" t="s">
        <v>1352</v>
      </c>
      <c r="B543" s="49" t="s">
        <v>1353</v>
      </c>
      <c r="C543" s="49" t="s">
        <v>1354</v>
      </c>
      <c r="D543" s="49" t="s">
        <v>23</v>
      </c>
      <c r="E543" s="49" t="s">
        <v>24</v>
      </c>
      <c r="F543" s="50">
        <v>44862</v>
      </c>
      <c r="G543" s="49" t="s">
        <v>62</v>
      </c>
      <c r="H543" s="49" t="s">
        <v>138</v>
      </c>
      <c r="I543" s="49" t="s">
        <v>139</v>
      </c>
      <c r="J543" s="49" t="s">
        <v>28</v>
      </c>
      <c r="K543" s="49">
        <v>3</v>
      </c>
      <c r="L543" s="49">
        <v>999</v>
      </c>
      <c r="M543" s="49" t="s">
        <v>2253</v>
      </c>
      <c r="N543" s="50">
        <v>44876</v>
      </c>
      <c r="O543" s="49" t="s">
        <v>76</v>
      </c>
      <c r="P543" s="49" t="s">
        <v>57</v>
      </c>
      <c r="Q543" s="49">
        <v>5</v>
      </c>
      <c r="R543" s="49" t="s">
        <v>104</v>
      </c>
      <c r="S543" s="49" t="s">
        <v>2254</v>
      </c>
      <c r="T543" s="50">
        <v>45271</v>
      </c>
    </row>
    <row r="544" spans="1:20" x14ac:dyDescent="0.25">
      <c r="A544" s="26" t="s">
        <v>2255</v>
      </c>
      <c r="B544" s="49" t="s">
        <v>2256</v>
      </c>
      <c r="C544" s="49" t="s">
        <v>544</v>
      </c>
      <c r="D544" s="49" t="s">
        <v>37</v>
      </c>
      <c r="E544" s="49" t="s">
        <v>50</v>
      </c>
      <c r="F544" s="50">
        <v>44538</v>
      </c>
      <c r="G544" s="49" t="s">
        <v>62</v>
      </c>
      <c r="H544" s="49" t="s">
        <v>87</v>
      </c>
      <c r="I544" s="49" t="s">
        <v>88</v>
      </c>
      <c r="J544" s="49" t="s">
        <v>65</v>
      </c>
      <c r="K544" s="49">
        <v>2</v>
      </c>
      <c r="L544" s="49">
        <v>99</v>
      </c>
      <c r="M544" s="49" t="s">
        <v>2257</v>
      </c>
      <c r="N544" s="50">
        <v>45615</v>
      </c>
      <c r="O544" s="49" t="s">
        <v>30</v>
      </c>
      <c r="P544" s="49" t="s">
        <v>31</v>
      </c>
      <c r="Q544" s="49">
        <v>2</v>
      </c>
      <c r="R544" s="49" t="s">
        <v>32</v>
      </c>
      <c r="S544" s="49" t="s">
        <v>2258</v>
      </c>
      <c r="T544" s="50">
        <v>45054</v>
      </c>
    </row>
    <row r="545" spans="1:20" x14ac:dyDescent="0.25">
      <c r="A545" s="26" t="s">
        <v>2259</v>
      </c>
      <c r="B545" s="49" t="s">
        <v>2260</v>
      </c>
      <c r="C545" s="49" t="s">
        <v>1901</v>
      </c>
      <c r="D545" s="49" t="s">
        <v>23</v>
      </c>
      <c r="E545" s="49" t="s">
        <v>38</v>
      </c>
      <c r="F545" s="50">
        <v>45204</v>
      </c>
      <c r="G545" s="49" t="s">
        <v>94</v>
      </c>
      <c r="H545" s="49" t="s">
        <v>63</v>
      </c>
      <c r="I545" s="49" t="s">
        <v>64</v>
      </c>
      <c r="J545" s="49" t="s">
        <v>65</v>
      </c>
      <c r="K545" s="49">
        <v>4</v>
      </c>
      <c r="L545" s="49">
        <v>399</v>
      </c>
      <c r="M545" s="49" t="s">
        <v>2261</v>
      </c>
      <c r="N545" s="50">
        <v>45522</v>
      </c>
      <c r="O545" s="49" t="s">
        <v>110</v>
      </c>
      <c r="P545" s="49" t="s">
        <v>57</v>
      </c>
      <c r="Q545" s="49">
        <v>5</v>
      </c>
      <c r="R545" s="49" t="s">
        <v>133</v>
      </c>
      <c r="S545" s="49" t="s">
        <v>2262</v>
      </c>
      <c r="T545" s="50">
        <v>45041</v>
      </c>
    </row>
    <row r="546" spans="1:20" x14ac:dyDescent="0.25">
      <c r="A546" s="26" t="s">
        <v>1534</v>
      </c>
      <c r="B546" s="49" t="s">
        <v>1535</v>
      </c>
      <c r="C546" s="49" t="s">
        <v>1056</v>
      </c>
      <c r="D546" s="49" t="s">
        <v>37</v>
      </c>
      <c r="E546" s="49" t="s">
        <v>24</v>
      </c>
      <c r="F546" s="50">
        <v>45238</v>
      </c>
      <c r="G546" s="49" t="s">
        <v>39</v>
      </c>
      <c r="H546" s="49" t="s">
        <v>100</v>
      </c>
      <c r="I546" s="49" t="s">
        <v>101</v>
      </c>
      <c r="J546" s="49" t="s">
        <v>28</v>
      </c>
      <c r="K546" s="49">
        <v>1</v>
      </c>
      <c r="L546" s="49">
        <v>199</v>
      </c>
      <c r="M546" s="49" t="s">
        <v>2263</v>
      </c>
      <c r="N546" s="50">
        <v>45274</v>
      </c>
      <c r="O546" s="49" t="s">
        <v>30</v>
      </c>
      <c r="P546" s="49" t="s">
        <v>31</v>
      </c>
      <c r="Q546" s="49">
        <v>2</v>
      </c>
      <c r="R546" s="49" t="s">
        <v>104</v>
      </c>
      <c r="S546" s="49" t="s">
        <v>2264</v>
      </c>
      <c r="T546" s="50">
        <v>45486</v>
      </c>
    </row>
    <row r="547" spans="1:20" x14ac:dyDescent="0.25">
      <c r="A547" s="26" t="s">
        <v>2265</v>
      </c>
      <c r="B547" s="49" t="s">
        <v>2266</v>
      </c>
      <c r="C547" s="49" t="s">
        <v>249</v>
      </c>
      <c r="D547" s="49" t="s">
        <v>37</v>
      </c>
      <c r="E547" s="49" t="s">
        <v>38</v>
      </c>
      <c r="F547" s="50">
        <v>44313</v>
      </c>
      <c r="G547" s="49" t="s">
        <v>186</v>
      </c>
      <c r="H547" s="49" t="s">
        <v>145</v>
      </c>
      <c r="I547" s="49" t="s">
        <v>146</v>
      </c>
      <c r="J547" s="49" t="s">
        <v>54</v>
      </c>
      <c r="K547" s="49">
        <v>5</v>
      </c>
      <c r="L547" s="49">
        <v>199</v>
      </c>
      <c r="M547" s="49" t="s">
        <v>2267</v>
      </c>
      <c r="N547" s="50">
        <v>45326</v>
      </c>
      <c r="O547" s="49" t="s">
        <v>56</v>
      </c>
      <c r="P547" s="49" t="s">
        <v>57</v>
      </c>
      <c r="Q547" s="49">
        <v>4</v>
      </c>
      <c r="R547" s="49" t="s">
        <v>32</v>
      </c>
      <c r="S547" s="49" t="s">
        <v>2268</v>
      </c>
      <c r="T547" s="50">
        <v>45708</v>
      </c>
    </row>
    <row r="548" spans="1:20" x14ac:dyDescent="0.25">
      <c r="A548" s="26" t="s">
        <v>2269</v>
      </c>
      <c r="B548" s="49" t="s">
        <v>2270</v>
      </c>
      <c r="C548" s="49" t="s">
        <v>2271</v>
      </c>
      <c r="D548" s="49" t="s">
        <v>23</v>
      </c>
      <c r="E548" s="49" t="s">
        <v>38</v>
      </c>
      <c r="F548" s="50">
        <v>45323</v>
      </c>
      <c r="G548" s="49" t="s">
        <v>120</v>
      </c>
      <c r="H548" s="49" t="s">
        <v>87</v>
      </c>
      <c r="I548" s="49" t="s">
        <v>88</v>
      </c>
      <c r="J548" s="49" t="s">
        <v>65</v>
      </c>
      <c r="K548" s="49">
        <v>3</v>
      </c>
      <c r="L548" s="49">
        <v>99</v>
      </c>
      <c r="M548" s="49" t="s">
        <v>2272</v>
      </c>
      <c r="N548" s="50">
        <v>44924</v>
      </c>
      <c r="O548" s="49" t="s">
        <v>76</v>
      </c>
      <c r="P548" s="49" t="s">
        <v>31</v>
      </c>
      <c r="Q548" s="49">
        <v>3</v>
      </c>
      <c r="R548" s="49" t="s">
        <v>104</v>
      </c>
      <c r="S548" s="49" t="s">
        <v>2273</v>
      </c>
      <c r="T548" s="50">
        <v>44975</v>
      </c>
    </row>
    <row r="549" spans="1:20" x14ac:dyDescent="0.25">
      <c r="A549" s="26" t="s">
        <v>2274</v>
      </c>
      <c r="B549" s="49" t="s">
        <v>2275</v>
      </c>
      <c r="C549" s="49" t="s">
        <v>2276</v>
      </c>
      <c r="D549" s="49" t="s">
        <v>23</v>
      </c>
      <c r="E549" s="49" t="s">
        <v>38</v>
      </c>
      <c r="F549" s="50">
        <v>44750</v>
      </c>
      <c r="G549" s="49" t="s">
        <v>39</v>
      </c>
      <c r="H549" s="49" t="s">
        <v>129</v>
      </c>
      <c r="I549" s="49" t="s">
        <v>130</v>
      </c>
      <c r="J549" s="49" t="s">
        <v>131</v>
      </c>
      <c r="K549" s="49">
        <v>3</v>
      </c>
      <c r="L549" s="49">
        <v>129</v>
      </c>
      <c r="M549" s="49" t="s">
        <v>2277</v>
      </c>
      <c r="N549" s="50">
        <v>45224</v>
      </c>
      <c r="O549" s="49" t="s">
        <v>56</v>
      </c>
      <c r="P549" s="49" t="s">
        <v>57</v>
      </c>
      <c r="Q549" s="49">
        <v>4</v>
      </c>
      <c r="R549" s="49" t="s">
        <v>133</v>
      </c>
      <c r="S549" s="49" t="s">
        <v>2278</v>
      </c>
      <c r="T549" s="50">
        <v>45655</v>
      </c>
    </row>
    <row r="550" spans="1:20" x14ac:dyDescent="0.25">
      <c r="A550" s="26" t="s">
        <v>2279</v>
      </c>
      <c r="B550" s="49" t="s">
        <v>70</v>
      </c>
      <c r="C550" s="49" t="s">
        <v>2280</v>
      </c>
      <c r="D550" s="49" t="s">
        <v>37</v>
      </c>
      <c r="E550" s="49" t="s">
        <v>38</v>
      </c>
      <c r="F550" s="50">
        <v>45576</v>
      </c>
      <c r="G550" s="49" t="s">
        <v>120</v>
      </c>
      <c r="H550" s="49" t="s">
        <v>168</v>
      </c>
      <c r="I550" s="49" t="s">
        <v>169</v>
      </c>
      <c r="J550" s="49" t="s">
        <v>131</v>
      </c>
      <c r="K550" s="49">
        <v>1</v>
      </c>
      <c r="L550" s="49">
        <v>80</v>
      </c>
      <c r="M550" s="49" t="s">
        <v>2281</v>
      </c>
      <c r="N550" s="50">
        <v>45846</v>
      </c>
      <c r="O550" s="49" t="s">
        <v>76</v>
      </c>
      <c r="P550" s="49" t="s">
        <v>57</v>
      </c>
      <c r="Q550" s="49">
        <v>4</v>
      </c>
      <c r="R550" s="49" t="s">
        <v>67</v>
      </c>
      <c r="S550" s="49" t="s">
        <v>2282</v>
      </c>
      <c r="T550" s="50">
        <v>45612</v>
      </c>
    </row>
    <row r="551" spans="1:20" x14ac:dyDescent="0.25">
      <c r="A551" s="26" t="s">
        <v>2283</v>
      </c>
      <c r="B551" s="49" t="s">
        <v>1774</v>
      </c>
      <c r="C551" s="49" t="s">
        <v>689</v>
      </c>
      <c r="D551" s="49" t="s">
        <v>23</v>
      </c>
      <c r="E551" s="49" t="s">
        <v>50</v>
      </c>
      <c r="F551" s="50">
        <v>45284</v>
      </c>
      <c r="G551" s="49" t="s">
        <v>25</v>
      </c>
      <c r="H551" s="49" t="s">
        <v>218</v>
      </c>
      <c r="I551" s="49" t="s">
        <v>219</v>
      </c>
      <c r="J551" s="49" t="s">
        <v>28</v>
      </c>
      <c r="K551" s="49">
        <v>3</v>
      </c>
      <c r="L551" s="49">
        <v>899</v>
      </c>
      <c r="M551" s="49" t="s">
        <v>2284</v>
      </c>
      <c r="N551" s="50">
        <v>45563</v>
      </c>
      <c r="O551" s="49" t="s">
        <v>110</v>
      </c>
      <c r="P551" s="49" t="s">
        <v>57</v>
      </c>
      <c r="Q551" s="49">
        <v>5</v>
      </c>
      <c r="R551" s="49" t="s">
        <v>67</v>
      </c>
      <c r="S551" s="49" t="s">
        <v>2285</v>
      </c>
      <c r="T551" s="50">
        <v>45707</v>
      </c>
    </row>
    <row r="552" spans="1:20" x14ac:dyDescent="0.25">
      <c r="A552" s="26" t="s">
        <v>2286</v>
      </c>
      <c r="B552" s="49" t="s">
        <v>201</v>
      </c>
      <c r="C552" s="49" t="s">
        <v>2287</v>
      </c>
      <c r="D552" s="49" t="s">
        <v>37</v>
      </c>
      <c r="E552" s="49" t="s">
        <v>24</v>
      </c>
      <c r="F552" s="50">
        <v>45496</v>
      </c>
      <c r="G552" s="49" t="s">
        <v>186</v>
      </c>
      <c r="H552" s="49" t="s">
        <v>191</v>
      </c>
      <c r="I552" s="49" t="s">
        <v>192</v>
      </c>
      <c r="J552" s="49" t="s">
        <v>42</v>
      </c>
      <c r="K552" s="49">
        <v>1</v>
      </c>
      <c r="L552" s="49">
        <v>120</v>
      </c>
      <c r="M552" s="49" t="s">
        <v>2288</v>
      </c>
      <c r="N552" s="50">
        <v>44837</v>
      </c>
      <c r="O552" s="49" t="s">
        <v>30</v>
      </c>
      <c r="P552" s="49" t="s">
        <v>57</v>
      </c>
      <c r="Q552" s="49">
        <v>5</v>
      </c>
      <c r="R552" s="49" t="s">
        <v>32</v>
      </c>
      <c r="S552" s="49" t="s">
        <v>2289</v>
      </c>
      <c r="T552" s="50">
        <v>45685</v>
      </c>
    </row>
    <row r="553" spans="1:20" x14ac:dyDescent="0.25">
      <c r="A553" s="26" t="s">
        <v>2290</v>
      </c>
      <c r="B553" s="49" t="s">
        <v>2291</v>
      </c>
      <c r="C553" s="49" t="s">
        <v>2292</v>
      </c>
      <c r="D553" s="49" t="s">
        <v>23</v>
      </c>
      <c r="E553" s="49" t="s">
        <v>50</v>
      </c>
      <c r="F553" s="50">
        <v>45486</v>
      </c>
      <c r="G553" s="49" t="s">
        <v>72</v>
      </c>
      <c r="H553" s="49" t="s">
        <v>73</v>
      </c>
      <c r="I553" s="49" t="s">
        <v>74</v>
      </c>
      <c r="J553" s="49" t="s">
        <v>42</v>
      </c>
      <c r="K553" s="49">
        <v>2</v>
      </c>
      <c r="L553" s="49">
        <v>110</v>
      </c>
      <c r="M553" s="49" t="s">
        <v>2293</v>
      </c>
      <c r="N553" s="50">
        <v>45786</v>
      </c>
      <c r="O553" s="49" t="s">
        <v>30</v>
      </c>
      <c r="P553" s="49" t="s">
        <v>31</v>
      </c>
      <c r="Q553" s="49">
        <v>5</v>
      </c>
      <c r="R553" s="49" t="s">
        <v>45</v>
      </c>
      <c r="S553" s="49" t="s">
        <v>2294</v>
      </c>
      <c r="T553" s="50">
        <v>45237</v>
      </c>
    </row>
    <row r="554" spans="1:20" x14ac:dyDescent="0.25">
      <c r="A554" s="26" t="s">
        <v>2295</v>
      </c>
      <c r="B554" s="49" t="s">
        <v>151</v>
      </c>
      <c r="C554" s="49" t="s">
        <v>1611</v>
      </c>
      <c r="D554" s="49" t="s">
        <v>23</v>
      </c>
      <c r="E554" s="49" t="s">
        <v>24</v>
      </c>
      <c r="F554" s="50">
        <v>45844</v>
      </c>
      <c r="G554" s="49" t="s">
        <v>72</v>
      </c>
      <c r="H554" s="49" t="s">
        <v>138</v>
      </c>
      <c r="I554" s="49" t="s">
        <v>139</v>
      </c>
      <c r="J554" s="49" t="s">
        <v>28</v>
      </c>
      <c r="K554" s="49">
        <v>1</v>
      </c>
      <c r="L554" s="49">
        <v>999</v>
      </c>
      <c r="M554" s="49" t="s">
        <v>2296</v>
      </c>
      <c r="N554" s="50">
        <v>45163</v>
      </c>
      <c r="O554" s="49" t="s">
        <v>110</v>
      </c>
      <c r="P554" s="49" t="s">
        <v>31</v>
      </c>
      <c r="Q554" s="49">
        <v>2</v>
      </c>
      <c r="R554" s="49" t="s">
        <v>67</v>
      </c>
      <c r="S554" s="49" t="s">
        <v>2297</v>
      </c>
      <c r="T554" s="50">
        <v>45173</v>
      </c>
    </row>
    <row r="555" spans="1:20" x14ac:dyDescent="0.25">
      <c r="A555" s="26" t="s">
        <v>2298</v>
      </c>
      <c r="B555" s="49" t="s">
        <v>248</v>
      </c>
      <c r="C555" s="49" t="s">
        <v>71</v>
      </c>
      <c r="D555" s="49" t="s">
        <v>23</v>
      </c>
      <c r="E555" s="49" t="s">
        <v>38</v>
      </c>
      <c r="F555" s="50">
        <v>45804</v>
      </c>
      <c r="G555" s="49" t="s">
        <v>62</v>
      </c>
      <c r="H555" s="49" t="s">
        <v>40</v>
      </c>
      <c r="I555" s="49" t="s">
        <v>41</v>
      </c>
      <c r="J555" s="49" t="s">
        <v>42</v>
      </c>
      <c r="K555" s="49">
        <v>4</v>
      </c>
      <c r="L555" s="49">
        <v>59</v>
      </c>
      <c r="M555" s="49" t="s">
        <v>2299</v>
      </c>
      <c r="N555" s="50">
        <v>44864</v>
      </c>
      <c r="O555" s="49" t="s">
        <v>103</v>
      </c>
      <c r="P555" s="49" t="s">
        <v>57</v>
      </c>
      <c r="Q555" s="49">
        <v>4</v>
      </c>
      <c r="R555" s="49" t="s">
        <v>133</v>
      </c>
      <c r="S555" s="49" t="s">
        <v>2300</v>
      </c>
      <c r="T555" s="50">
        <v>45029</v>
      </c>
    </row>
    <row r="556" spans="1:20" x14ac:dyDescent="0.25">
      <c r="A556" s="26" t="s">
        <v>2301</v>
      </c>
      <c r="B556" s="49" t="s">
        <v>586</v>
      </c>
      <c r="C556" s="49" t="s">
        <v>2302</v>
      </c>
      <c r="D556" s="49" t="s">
        <v>81</v>
      </c>
      <c r="E556" s="49" t="s">
        <v>50</v>
      </c>
      <c r="F556" s="50">
        <v>44202</v>
      </c>
      <c r="G556" s="49" t="s">
        <v>186</v>
      </c>
      <c r="H556" s="49" t="s">
        <v>63</v>
      </c>
      <c r="I556" s="49" t="s">
        <v>64</v>
      </c>
      <c r="J556" s="49" t="s">
        <v>65</v>
      </c>
      <c r="K556" s="49">
        <v>4</v>
      </c>
      <c r="L556" s="49">
        <v>399</v>
      </c>
      <c r="M556" s="49" t="s">
        <v>2303</v>
      </c>
      <c r="N556" s="50">
        <v>45729</v>
      </c>
      <c r="O556" s="49" t="s">
        <v>56</v>
      </c>
      <c r="P556" s="49" t="s">
        <v>57</v>
      </c>
      <c r="Q556" s="49">
        <v>3</v>
      </c>
      <c r="R556" s="49" t="s">
        <v>104</v>
      </c>
      <c r="S556" s="49" t="s">
        <v>2304</v>
      </c>
      <c r="T556" s="50">
        <v>45817</v>
      </c>
    </row>
    <row r="557" spans="1:20" x14ac:dyDescent="0.25">
      <c r="A557" s="26" t="s">
        <v>2305</v>
      </c>
      <c r="B557" s="49" t="s">
        <v>2306</v>
      </c>
      <c r="C557" s="49" t="s">
        <v>552</v>
      </c>
      <c r="D557" s="49" t="s">
        <v>23</v>
      </c>
      <c r="E557" s="49" t="s">
        <v>24</v>
      </c>
      <c r="F557" s="50">
        <v>44229</v>
      </c>
      <c r="G557" s="49" t="s">
        <v>72</v>
      </c>
      <c r="H557" s="49" t="s">
        <v>63</v>
      </c>
      <c r="I557" s="49" t="s">
        <v>64</v>
      </c>
      <c r="J557" s="49" t="s">
        <v>65</v>
      </c>
      <c r="K557" s="49">
        <v>1</v>
      </c>
      <c r="L557" s="49">
        <v>399</v>
      </c>
      <c r="M557" s="49" t="s">
        <v>2307</v>
      </c>
      <c r="N557" s="50">
        <v>44888</v>
      </c>
      <c r="O557" s="49" t="s">
        <v>30</v>
      </c>
      <c r="P557" s="49" t="s">
        <v>44</v>
      </c>
      <c r="Q557" s="49">
        <v>3</v>
      </c>
      <c r="R557" s="49" t="s">
        <v>45</v>
      </c>
      <c r="S557" s="49" t="s">
        <v>2308</v>
      </c>
      <c r="T557" s="50">
        <v>45650</v>
      </c>
    </row>
    <row r="558" spans="1:20" x14ac:dyDescent="0.25">
      <c r="A558" s="26" t="s">
        <v>2309</v>
      </c>
      <c r="B558" s="49" t="s">
        <v>689</v>
      </c>
      <c r="C558" s="49" t="s">
        <v>1279</v>
      </c>
      <c r="D558" s="49" t="s">
        <v>23</v>
      </c>
      <c r="E558" s="49" t="s">
        <v>24</v>
      </c>
      <c r="F558" s="50">
        <v>44608</v>
      </c>
      <c r="G558" s="49" t="s">
        <v>186</v>
      </c>
      <c r="H558" s="49" t="s">
        <v>121</v>
      </c>
      <c r="I558" s="49" t="s">
        <v>122</v>
      </c>
      <c r="J558" s="49" t="s">
        <v>123</v>
      </c>
      <c r="K558" s="49">
        <v>5</v>
      </c>
      <c r="L558" s="49">
        <v>149</v>
      </c>
      <c r="M558" s="49" t="s">
        <v>2310</v>
      </c>
      <c r="N558" s="50">
        <v>45501</v>
      </c>
      <c r="O558" s="49" t="s">
        <v>30</v>
      </c>
      <c r="P558" s="49" t="s">
        <v>57</v>
      </c>
      <c r="Q558" s="49">
        <v>1</v>
      </c>
      <c r="R558" s="49" t="s">
        <v>104</v>
      </c>
      <c r="S558" s="49" t="s">
        <v>2311</v>
      </c>
      <c r="T558" s="50">
        <v>45624</v>
      </c>
    </row>
    <row r="559" spans="1:20" x14ac:dyDescent="0.25">
      <c r="A559" s="26" t="s">
        <v>2312</v>
      </c>
      <c r="B559" s="49" t="s">
        <v>931</v>
      </c>
      <c r="C559" s="49" t="s">
        <v>2313</v>
      </c>
      <c r="D559" s="49" t="s">
        <v>37</v>
      </c>
      <c r="E559" s="49" t="s">
        <v>50</v>
      </c>
      <c r="F559" s="50">
        <v>45009</v>
      </c>
      <c r="G559" s="49" t="s">
        <v>25</v>
      </c>
      <c r="H559" s="49" t="s">
        <v>100</v>
      </c>
      <c r="I559" s="49" t="s">
        <v>101</v>
      </c>
      <c r="J559" s="49" t="s">
        <v>28</v>
      </c>
      <c r="K559" s="49">
        <v>1</v>
      </c>
      <c r="L559" s="49">
        <v>199</v>
      </c>
      <c r="M559" s="49" t="s">
        <v>2314</v>
      </c>
      <c r="N559" s="50">
        <v>45347</v>
      </c>
      <c r="O559" s="49" t="s">
        <v>76</v>
      </c>
      <c r="P559" s="49" t="s">
        <v>44</v>
      </c>
      <c r="Q559" s="49">
        <v>4</v>
      </c>
      <c r="R559" s="49" t="s">
        <v>133</v>
      </c>
      <c r="S559" s="49" t="s">
        <v>2315</v>
      </c>
      <c r="T559" s="50">
        <v>44865</v>
      </c>
    </row>
    <row r="560" spans="1:20" x14ac:dyDescent="0.25">
      <c r="A560" s="26" t="s">
        <v>2316</v>
      </c>
      <c r="B560" s="49" t="s">
        <v>2317</v>
      </c>
      <c r="C560" s="49" t="s">
        <v>2318</v>
      </c>
      <c r="D560" s="49" t="s">
        <v>81</v>
      </c>
      <c r="E560" s="49" t="s">
        <v>38</v>
      </c>
      <c r="F560" s="50">
        <v>44254</v>
      </c>
      <c r="G560" s="49" t="s">
        <v>186</v>
      </c>
      <c r="H560" s="49" t="s">
        <v>40</v>
      </c>
      <c r="I560" s="49" t="s">
        <v>41</v>
      </c>
      <c r="J560" s="49" t="s">
        <v>42</v>
      </c>
      <c r="K560" s="49">
        <v>5</v>
      </c>
      <c r="L560" s="49">
        <v>59</v>
      </c>
      <c r="M560" s="49" t="s">
        <v>2319</v>
      </c>
      <c r="N560" s="50">
        <v>45444</v>
      </c>
      <c r="O560" s="49" t="s">
        <v>30</v>
      </c>
      <c r="P560" s="49" t="s">
        <v>57</v>
      </c>
      <c r="Q560" s="49">
        <v>4</v>
      </c>
      <c r="R560" s="49" t="s">
        <v>67</v>
      </c>
      <c r="S560" s="49" t="s">
        <v>2320</v>
      </c>
      <c r="T560" s="50">
        <v>45095</v>
      </c>
    </row>
    <row r="561" spans="1:20" x14ac:dyDescent="0.25">
      <c r="A561" s="26" t="s">
        <v>2321</v>
      </c>
      <c r="B561" s="49" t="s">
        <v>143</v>
      </c>
      <c r="C561" s="49" t="s">
        <v>2322</v>
      </c>
      <c r="D561" s="49" t="s">
        <v>81</v>
      </c>
      <c r="E561" s="49" t="s">
        <v>38</v>
      </c>
      <c r="F561" s="50">
        <v>45712</v>
      </c>
      <c r="G561" s="49" t="s">
        <v>94</v>
      </c>
      <c r="H561" s="49" t="s">
        <v>391</v>
      </c>
      <c r="I561" s="49" t="s">
        <v>392</v>
      </c>
      <c r="J561" s="49" t="s">
        <v>123</v>
      </c>
      <c r="K561" s="49">
        <v>2</v>
      </c>
      <c r="L561" s="49">
        <v>25</v>
      </c>
      <c r="M561" s="49" t="s">
        <v>2323</v>
      </c>
      <c r="N561" s="50">
        <v>45023</v>
      </c>
      <c r="O561" s="49" t="s">
        <v>110</v>
      </c>
      <c r="P561" s="49" t="s">
        <v>31</v>
      </c>
      <c r="Q561" s="49">
        <v>4</v>
      </c>
      <c r="R561" s="49" t="s">
        <v>45</v>
      </c>
      <c r="S561" s="49" t="s">
        <v>2324</v>
      </c>
      <c r="T561" s="50">
        <v>45289</v>
      </c>
    </row>
    <row r="562" spans="1:20" x14ac:dyDescent="0.25">
      <c r="A562" s="26" t="s">
        <v>2325</v>
      </c>
      <c r="B562" s="49" t="s">
        <v>263</v>
      </c>
      <c r="C562" s="49" t="s">
        <v>1283</v>
      </c>
      <c r="D562" s="49" t="s">
        <v>37</v>
      </c>
      <c r="E562" s="49" t="s">
        <v>38</v>
      </c>
      <c r="F562" s="50">
        <v>44536</v>
      </c>
      <c r="G562" s="49" t="s">
        <v>39</v>
      </c>
      <c r="H562" s="49" t="s">
        <v>145</v>
      </c>
      <c r="I562" s="49" t="s">
        <v>146</v>
      </c>
      <c r="J562" s="49" t="s">
        <v>54</v>
      </c>
      <c r="K562" s="49">
        <v>3</v>
      </c>
      <c r="L562" s="49">
        <v>199</v>
      </c>
      <c r="M562" s="49" t="s">
        <v>2326</v>
      </c>
      <c r="N562" s="50">
        <v>45091</v>
      </c>
      <c r="O562" s="49" t="s">
        <v>56</v>
      </c>
      <c r="P562" s="49" t="s">
        <v>31</v>
      </c>
      <c r="Q562" s="49">
        <v>3</v>
      </c>
      <c r="R562" s="49" t="s">
        <v>104</v>
      </c>
      <c r="S562" s="49" t="s">
        <v>2327</v>
      </c>
      <c r="T562" s="50">
        <v>45648</v>
      </c>
    </row>
    <row r="563" spans="1:20" x14ac:dyDescent="0.25">
      <c r="A563" s="26" t="s">
        <v>2328</v>
      </c>
      <c r="B563" s="49" t="s">
        <v>2329</v>
      </c>
      <c r="C563" s="49" t="s">
        <v>151</v>
      </c>
      <c r="D563" s="49" t="s">
        <v>23</v>
      </c>
      <c r="E563" s="49" t="s">
        <v>38</v>
      </c>
      <c r="F563" s="50">
        <v>44434</v>
      </c>
      <c r="G563" s="49" t="s">
        <v>72</v>
      </c>
      <c r="H563" s="49" t="s">
        <v>40</v>
      </c>
      <c r="I563" s="49" t="s">
        <v>41</v>
      </c>
      <c r="J563" s="49" t="s">
        <v>42</v>
      </c>
      <c r="K563" s="49">
        <v>1</v>
      </c>
      <c r="L563" s="49">
        <v>59</v>
      </c>
      <c r="M563" s="49" t="s">
        <v>2330</v>
      </c>
      <c r="N563" s="50">
        <v>45450</v>
      </c>
      <c r="O563" s="49" t="s">
        <v>76</v>
      </c>
      <c r="P563" s="49" t="s">
        <v>31</v>
      </c>
      <c r="Q563" s="49">
        <v>3</v>
      </c>
      <c r="R563" s="49" t="s">
        <v>32</v>
      </c>
      <c r="S563" s="49" t="s">
        <v>2331</v>
      </c>
      <c r="T563" s="50">
        <v>45816</v>
      </c>
    </row>
    <row r="564" spans="1:20" x14ac:dyDescent="0.25">
      <c r="A564" s="26" t="s">
        <v>2332</v>
      </c>
      <c r="B564" s="49" t="s">
        <v>667</v>
      </c>
      <c r="C564" s="49" t="s">
        <v>2333</v>
      </c>
      <c r="D564" s="49" t="s">
        <v>23</v>
      </c>
      <c r="E564" s="49" t="s">
        <v>24</v>
      </c>
      <c r="F564" s="50">
        <v>45076</v>
      </c>
      <c r="G564" s="49" t="s">
        <v>180</v>
      </c>
      <c r="H564" s="49" t="s">
        <v>168</v>
      </c>
      <c r="I564" s="49" t="s">
        <v>169</v>
      </c>
      <c r="J564" s="49" t="s">
        <v>131</v>
      </c>
      <c r="K564" s="49">
        <v>3</v>
      </c>
      <c r="L564" s="49">
        <v>80</v>
      </c>
      <c r="M564" s="49" t="s">
        <v>2334</v>
      </c>
      <c r="N564" s="50">
        <v>45052</v>
      </c>
      <c r="O564" s="49" t="s">
        <v>76</v>
      </c>
      <c r="P564" s="49" t="s">
        <v>44</v>
      </c>
      <c r="Q564" s="49">
        <v>5</v>
      </c>
      <c r="R564" s="49" t="s">
        <v>67</v>
      </c>
      <c r="S564" s="49" t="s">
        <v>2335</v>
      </c>
      <c r="T564" s="50">
        <v>45414</v>
      </c>
    </row>
    <row r="565" spans="1:20" x14ac:dyDescent="0.25">
      <c r="A565" s="26" t="s">
        <v>2336</v>
      </c>
      <c r="B565" s="49" t="s">
        <v>1025</v>
      </c>
      <c r="C565" s="49" t="s">
        <v>2337</v>
      </c>
      <c r="D565" s="49" t="s">
        <v>81</v>
      </c>
      <c r="E565" s="49" t="s">
        <v>38</v>
      </c>
      <c r="F565" s="50">
        <v>44525</v>
      </c>
      <c r="G565" s="49" t="s">
        <v>25</v>
      </c>
      <c r="H565" s="49" t="s">
        <v>121</v>
      </c>
      <c r="I565" s="49" t="s">
        <v>122</v>
      </c>
      <c r="J565" s="49" t="s">
        <v>123</v>
      </c>
      <c r="K565" s="49">
        <v>2</v>
      </c>
      <c r="L565" s="49">
        <v>149</v>
      </c>
      <c r="M565" s="49" t="s">
        <v>2338</v>
      </c>
      <c r="N565" s="50">
        <v>45470</v>
      </c>
      <c r="O565" s="49" t="s">
        <v>103</v>
      </c>
      <c r="P565" s="49" t="s">
        <v>44</v>
      </c>
      <c r="Q565" s="49">
        <v>3</v>
      </c>
      <c r="R565" s="49" t="s">
        <v>45</v>
      </c>
      <c r="S565" s="49" t="s">
        <v>2339</v>
      </c>
      <c r="T565" s="50">
        <v>45601</v>
      </c>
    </row>
    <row r="566" spans="1:20" x14ac:dyDescent="0.25">
      <c r="A566" s="26" t="s">
        <v>2340</v>
      </c>
      <c r="B566" s="49" t="s">
        <v>2341</v>
      </c>
      <c r="C566" s="49" t="s">
        <v>281</v>
      </c>
      <c r="D566" s="49" t="s">
        <v>81</v>
      </c>
      <c r="E566" s="49" t="s">
        <v>38</v>
      </c>
      <c r="F566" s="50">
        <v>45199</v>
      </c>
      <c r="G566" s="49" t="s">
        <v>39</v>
      </c>
      <c r="H566" s="49" t="s">
        <v>129</v>
      </c>
      <c r="I566" s="49" t="s">
        <v>130</v>
      </c>
      <c r="J566" s="49" t="s">
        <v>131</v>
      </c>
      <c r="K566" s="49">
        <v>1</v>
      </c>
      <c r="L566" s="49">
        <v>129</v>
      </c>
      <c r="M566" s="49" t="s">
        <v>2342</v>
      </c>
      <c r="N566" s="50">
        <v>44841</v>
      </c>
      <c r="O566" s="49" t="s">
        <v>76</v>
      </c>
      <c r="P566" s="49" t="s">
        <v>57</v>
      </c>
      <c r="Q566" s="49">
        <v>4</v>
      </c>
      <c r="R566" s="49" t="s">
        <v>45</v>
      </c>
      <c r="S566" s="49" t="s">
        <v>2343</v>
      </c>
      <c r="T566" s="50">
        <v>45180</v>
      </c>
    </row>
    <row r="567" spans="1:20" x14ac:dyDescent="0.25">
      <c r="A567" s="26" t="s">
        <v>2344</v>
      </c>
      <c r="B567" s="49" t="s">
        <v>2345</v>
      </c>
      <c r="C567" s="49" t="s">
        <v>2346</v>
      </c>
      <c r="D567" s="49" t="s">
        <v>81</v>
      </c>
      <c r="E567" s="49" t="s">
        <v>24</v>
      </c>
      <c r="F567" s="50">
        <v>45021</v>
      </c>
      <c r="G567" s="49" t="s">
        <v>25</v>
      </c>
      <c r="H567" s="49" t="s">
        <v>168</v>
      </c>
      <c r="I567" s="49" t="s">
        <v>169</v>
      </c>
      <c r="J567" s="49" t="s">
        <v>131</v>
      </c>
      <c r="K567" s="49">
        <v>5</v>
      </c>
      <c r="L567" s="49">
        <v>80</v>
      </c>
      <c r="M567" s="49" t="s">
        <v>2347</v>
      </c>
      <c r="N567" s="50">
        <v>45020</v>
      </c>
      <c r="O567" s="49" t="s">
        <v>56</v>
      </c>
      <c r="P567" s="49" t="s">
        <v>57</v>
      </c>
      <c r="Q567" s="49">
        <v>3</v>
      </c>
      <c r="R567" s="49" t="s">
        <v>45</v>
      </c>
      <c r="S567" s="49" t="s">
        <v>2348</v>
      </c>
      <c r="T567" s="50">
        <v>45066</v>
      </c>
    </row>
    <row r="568" spans="1:20" x14ac:dyDescent="0.25">
      <c r="A568" s="26" t="s">
        <v>2349</v>
      </c>
      <c r="B568" s="49" t="s">
        <v>2350</v>
      </c>
      <c r="C568" s="49" t="s">
        <v>2351</v>
      </c>
      <c r="D568" s="49" t="s">
        <v>37</v>
      </c>
      <c r="E568" s="49" t="s">
        <v>24</v>
      </c>
      <c r="F568" s="50">
        <v>45825</v>
      </c>
      <c r="G568" s="49" t="s">
        <v>120</v>
      </c>
      <c r="H568" s="49" t="s">
        <v>191</v>
      </c>
      <c r="I568" s="49" t="s">
        <v>192</v>
      </c>
      <c r="J568" s="49" t="s">
        <v>42</v>
      </c>
      <c r="K568" s="49">
        <v>4</v>
      </c>
      <c r="L568" s="49">
        <v>120</v>
      </c>
      <c r="M568" s="49" t="s">
        <v>2352</v>
      </c>
      <c r="N568" s="50">
        <v>45209</v>
      </c>
      <c r="O568" s="49" t="s">
        <v>30</v>
      </c>
      <c r="P568" s="49" t="s">
        <v>31</v>
      </c>
      <c r="Q568" s="49">
        <v>1</v>
      </c>
      <c r="R568" s="49" t="s">
        <v>67</v>
      </c>
      <c r="S568" s="49" t="s">
        <v>2353</v>
      </c>
      <c r="T568" s="50">
        <v>45031</v>
      </c>
    </row>
    <row r="569" spans="1:20" x14ac:dyDescent="0.25">
      <c r="A569" s="26" t="s">
        <v>507</v>
      </c>
      <c r="B569" s="49" t="s">
        <v>248</v>
      </c>
      <c r="C569" s="49" t="s">
        <v>276</v>
      </c>
      <c r="D569" s="49" t="s">
        <v>81</v>
      </c>
      <c r="E569" s="49" t="s">
        <v>24</v>
      </c>
      <c r="F569" s="50">
        <v>44255</v>
      </c>
      <c r="G569" s="49" t="s">
        <v>39</v>
      </c>
      <c r="H569" s="49" t="s">
        <v>121</v>
      </c>
      <c r="I569" s="49" t="s">
        <v>122</v>
      </c>
      <c r="J569" s="49" t="s">
        <v>123</v>
      </c>
      <c r="K569" s="49">
        <v>3</v>
      </c>
      <c r="L569" s="49">
        <v>149</v>
      </c>
      <c r="M569" s="49" t="s">
        <v>2354</v>
      </c>
      <c r="N569" s="50">
        <v>44941</v>
      </c>
      <c r="O569" s="49" t="s">
        <v>103</v>
      </c>
      <c r="P569" s="49" t="s">
        <v>57</v>
      </c>
      <c r="Q569" s="49">
        <v>1</v>
      </c>
      <c r="R569" s="49" t="s">
        <v>32</v>
      </c>
      <c r="S569" s="49" t="s">
        <v>2355</v>
      </c>
      <c r="T569" s="50">
        <v>44892</v>
      </c>
    </row>
    <row r="570" spans="1:20" x14ac:dyDescent="0.25">
      <c r="A570" s="26" t="s">
        <v>2356</v>
      </c>
      <c r="B570" s="49" t="s">
        <v>761</v>
      </c>
      <c r="C570" s="49" t="s">
        <v>611</v>
      </c>
      <c r="D570" s="49" t="s">
        <v>23</v>
      </c>
      <c r="E570" s="49" t="s">
        <v>38</v>
      </c>
      <c r="F570" s="50">
        <v>45494</v>
      </c>
      <c r="G570" s="49" t="s">
        <v>94</v>
      </c>
      <c r="H570" s="49" t="s">
        <v>168</v>
      </c>
      <c r="I570" s="49" t="s">
        <v>169</v>
      </c>
      <c r="J570" s="49" t="s">
        <v>131</v>
      </c>
      <c r="K570" s="49">
        <v>1</v>
      </c>
      <c r="L570" s="49">
        <v>80</v>
      </c>
      <c r="M570" s="49" t="s">
        <v>2357</v>
      </c>
      <c r="N570" s="50">
        <v>45830</v>
      </c>
      <c r="O570" s="49" t="s">
        <v>76</v>
      </c>
      <c r="P570" s="49" t="s">
        <v>44</v>
      </c>
      <c r="Q570" s="49">
        <v>2</v>
      </c>
      <c r="R570" s="49" t="s">
        <v>104</v>
      </c>
      <c r="S570" s="49" t="s">
        <v>2358</v>
      </c>
      <c r="T570" s="50">
        <v>45757</v>
      </c>
    </row>
    <row r="571" spans="1:20" x14ac:dyDescent="0.25">
      <c r="A571" s="26" t="s">
        <v>2359</v>
      </c>
      <c r="B571" s="49" t="s">
        <v>485</v>
      </c>
      <c r="C571" s="49" t="s">
        <v>443</v>
      </c>
      <c r="D571" s="49" t="s">
        <v>81</v>
      </c>
      <c r="E571" s="49" t="s">
        <v>24</v>
      </c>
      <c r="F571" s="50">
        <v>44891</v>
      </c>
      <c r="G571" s="49" t="s">
        <v>186</v>
      </c>
      <c r="H571" s="49" t="s">
        <v>73</v>
      </c>
      <c r="I571" s="49" t="s">
        <v>74</v>
      </c>
      <c r="J571" s="49" t="s">
        <v>42</v>
      </c>
      <c r="K571" s="49">
        <v>1</v>
      </c>
      <c r="L571" s="49">
        <v>110</v>
      </c>
      <c r="M571" s="49" t="s">
        <v>2360</v>
      </c>
      <c r="N571" s="50">
        <v>45268</v>
      </c>
      <c r="O571" s="49" t="s">
        <v>30</v>
      </c>
      <c r="P571" s="49" t="s">
        <v>44</v>
      </c>
      <c r="Q571" s="49">
        <v>4</v>
      </c>
      <c r="R571" s="49" t="s">
        <v>133</v>
      </c>
      <c r="S571" s="49" t="s">
        <v>2361</v>
      </c>
      <c r="T571" s="50">
        <v>44883</v>
      </c>
    </row>
    <row r="572" spans="1:20" x14ac:dyDescent="0.25">
      <c r="A572" s="26" t="s">
        <v>2362</v>
      </c>
      <c r="B572" s="49" t="s">
        <v>535</v>
      </c>
      <c r="C572" s="49" t="s">
        <v>1901</v>
      </c>
      <c r="D572" s="49" t="s">
        <v>81</v>
      </c>
      <c r="E572" s="49" t="s">
        <v>50</v>
      </c>
      <c r="F572" s="50">
        <v>45781</v>
      </c>
      <c r="G572" s="49" t="s">
        <v>94</v>
      </c>
      <c r="H572" s="49" t="s">
        <v>138</v>
      </c>
      <c r="I572" s="49" t="s">
        <v>139</v>
      </c>
      <c r="J572" s="49" t="s">
        <v>28</v>
      </c>
      <c r="K572" s="49">
        <v>1</v>
      </c>
      <c r="L572" s="49">
        <v>999</v>
      </c>
      <c r="M572" s="49" t="s">
        <v>2363</v>
      </c>
      <c r="N572" s="50">
        <v>45172</v>
      </c>
      <c r="O572" s="49" t="s">
        <v>76</v>
      </c>
      <c r="P572" s="49" t="s">
        <v>57</v>
      </c>
      <c r="Q572" s="49">
        <v>1</v>
      </c>
      <c r="R572" s="49" t="s">
        <v>104</v>
      </c>
      <c r="S572" s="49" t="s">
        <v>2364</v>
      </c>
      <c r="T572" s="50">
        <v>45625</v>
      </c>
    </row>
    <row r="573" spans="1:20" x14ac:dyDescent="0.25">
      <c r="A573" s="26" t="s">
        <v>1506</v>
      </c>
      <c r="B573" s="49" t="s">
        <v>1507</v>
      </c>
      <c r="C573" s="49" t="s">
        <v>1508</v>
      </c>
      <c r="D573" s="49" t="s">
        <v>81</v>
      </c>
      <c r="E573" s="49" t="s">
        <v>50</v>
      </c>
      <c r="F573" s="50">
        <v>45492</v>
      </c>
      <c r="G573" s="49" t="s">
        <v>39</v>
      </c>
      <c r="H573" s="49" t="s">
        <v>129</v>
      </c>
      <c r="I573" s="49" t="s">
        <v>130</v>
      </c>
      <c r="J573" s="49" t="s">
        <v>131</v>
      </c>
      <c r="K573" s="49">
        <v>2</v>
      </c>
      <c r="L573" s="49">
        <v>129</v>
      </c>
      <c r="M573" s="49" t="s">
        <v>2365</v>
      </c>
      <c r="N573" s="50">
        <v>45216</v>
      </c>
      <c r="O573" s="49" t="s">
        <v>56</v>
      </c>
      <c r="P573" s="49" t="s">
        <v>31</v>
      </c>
      <c r="Q573" s="49">
        <v>2</v>
      </c>
      <c r="R573" s="49" t="s">
        <v>104</v>
      </c>
      <c r="S573" s="49" t="s">
        <v>2366</v>
      </c>
      <c r="T573" s="50">
        <v>45372</v>
      </c>
    </row>
    <row r="574" spans="1:20" x14ac:dyDescent="0.25">
      <c r="A574" s="26" t="s">
        <v>2367</v>
      </c>
      <c r="B574" s="49" t="s">
        <v>485</v>
      </c>
      <c r="C574" s="49" t="s">
        <v>1716</v>
      </c>
      <c r="D574" s="49" t="s">
        <v>23</v>
      </c>
      <c r="E574" s="49" t="s">
        <v>24</v>
      </c>
      <c r="F574" s="50">
        <v>44971</v>
      </c>
      <c r="G574" s="49" t="s">
        <v>72</v>
      </c>
      <c r="H574" s="49" t="s">
        <v>129</v>
      </c>
      <c r="I574" s="49" t="s">
        <v>130</v>
      </c>
      <c r="J574" s="49" t="s">
        <v>131</v>
      </c>
      <c r="K574" s="49">
        <v>4</v>
      </c>
      <c r="L574" s="49">
        <v>129</v>
      </c>
      <c r="M574" s="49" t="s">
        <v>2368</v>
      </c>
      <c r="N574" s="50">
        <v>44825</v>
      </c>
      <c r="O574" s="49" t="s">
        <v>56</v>
      </c>
      <c r="P574" s="49" t="s">
        <v>57</v>
      </c>
      <c r="Q574" s="49">
        <v>1</v>
      </c>
      <c r="R574" s="49" t="s">
        <v>67</v>
      </c>
      <c r="S574" s="49" t="s">
        <v>2369</v>
      </c>
      <c r="T574" s="50">
        <v>45557</v>
      </c>
    </row>
    <row r="575" spans="1:20" x14ac:dyDescent="0.25">
      <c r="A575" s="26" t="s">
        <v>2370</v>
      </c>
      <c r="B575" s="49" t="s">
        <v>2371</v>
      </c>
      <c r="C575" s="49" t="s">
        <v>2243</v>
      </c>
      <c r="D575" s="49" t="s">
        <v>23</v>
      </c>
      <c r="E575" s="49" t="s">
        <v>38</v>
      </c>
      <c r="F575" s="50">
        <v>45122</v>
      </c>
      <c r="G575" s="49" t="s">
        <v>72</v>
      </c>
      <c r="H575" s="49" t="s">
        <v>168</v>
      </c>
      <c r="I575" s="49" t="s">
        <v>169</v>
      </c>
      <c r="J575" s="49" t="s">
        <v>131</v>
      </c>
      <c r="K575" s="49">
        <v>5</v>
      </c>
      <c r="L575" s="49">
        <v>80</v>
      </c>
      <c r="M575" s="49" t="s">
        <v>2372</v>
      </c>
      <c r="N575" s="50">
        <v>45637</v>
      </c>
      <c r="O575" s="49" t="s">
        <v>76</v>
      </c>
      <c r="P575" s="49" t="s">
        <v>44</v>
      </c>
      <c r="Q575" s="49">
        <v>4</v>
      </c>
      <c r="R575" s="49" t="s">
        <v>104</v>
      </c>
      <c r="S575" s="49" t="s">
        <v>2373</v>
      </c>
      <c r="T575" s="50">
        <v>45075</v>
      </c>
    </row>
    <row r="576" spans="1:20" x14ac:dyDescent="0.25">
      <c r="A576" s="26" t="s">
        <v>2374</v>
      </c>
      <c r="B576" s="49" t="s">
        <v>746</v>
      </c>
      <c r="C576" s="49" t="s">
        <v>702</v>
      </c>
      <c r="D576" s="49" t="s">
        <v>81</v>
      </c>
      <c r="E576" s="49" t="s">
        <v>50</v>
      </c>
      <c r="F576" s="50">
        <v>45428</v>
      </c>
      <c r="G576" s="49" t="s">
        <v>72</v>
      </c>
      <c r="H576" s="49" t="s">
        <v>26</v>
      </c>
      <c r="I576" s="49" t="s">
        <v>27</v>
      </c>
      <c r="J576" s="49" t="s">
        <v>28</v>
      </c>
      <c r="K576" s="49">
        <v>5</v>
      </c>
      <c r="L576" s="49">
        <v>229</v>
      </c>
      <c r="M576" s="49" t="s">
        <v>2375</v>
      </c>
      <c r="N576" s="50">
        <v>45396</v>
      </c>
      <c r="O576" s="49" t="s">
        <v>56</v>
      </c>
      <c r="P576" s="49" t="s">
        <v>57</v>
      </c>
      <c r="Q576" s="49">
        <v>4</v>
      </c>
      <c r="R576" s="49" t="s">
        <v>133</v>
      </c>
      <c r="S576" s="49" t="s">
        <v>2376</v>
      </c>
      <c r="T576" s="50">
        <v>45294</v>
      </c>
    </row>
    <row r="577" spans="1:20" x14ac:dyDescent="0.25">
      <c r="A577" s="26" t="s">
        <v>2377</v>
      </c>
      <c r="B577" s="49" t="s">
        <v>1301</v>
      </c>
      <c r="C577" s="49" t="s">
        <v>61</v>
      </c>
      <c r="D577" s="49" t="s">
        <v>37</v>
      </c>
      <c r="E577" s="49" t="s">
        <v>38</v>
      </c>
      <c r="F577" s="50">
        <v>44395</v>
      </c>
      <c r="G577" s="49" t="s">
        <v>152</v>
      </c>
      <c r="H577" s="49" t="s">
        <v>168</v>
      </c>
      <c r="I577" s="49" t="s">
        <v>169</v>
      </c>
      <c r="J577" s="49" t="s">
        <v>131</v>
      </c>
      <c r="K577" s="49">
        <v>1</v>
      </c>
      <c r="L577" s="49">
        <v>80</v>
      </c>
      <c r="M577" s="49" t="s">
        <v>2378</v>
      </c>
      <c r="N577" s="50">
        <v>45572</v>
      </c>
      <c r="O577" s="49" t="s">
        <v>76</v>
      </c>
      <c r="P577" s="49" t="s">
        <v>57</v>
      </c>
      <c r="Q577" s="49">
        <v>5</v>
      </c>
      <c r="R577" s="49" t="s">
        <v>45</v>
      </c>
      <c r="S577" s="49" t="s">
        <v>2379</v>
      </c>
      <c r="T577" s="50">
        <v>45766</v>
      </c>
    </row>
    <row r="578" spans="1:20" x14ac:dyDescent="0.25">
      <c r="A578" s="26" t="s">
        <v>836</v>
      </c>
      <c r="B578" s="49" t="s">
        <v>667</v>
      </c>
      <c r="C578" s="49" t="s">
        <v>321</v>
      </c>
      <c r="D578" s="49" t="s">
        <v>37</v>
      </c>
      <c r="E578" s="49" t="s">
        <v>50</v>
      </c>
      <c r="F578" s="50">
        <v>45358</v>
      </c>
      <c r="G578" s="49" t="s">
        <v>152</v>
      </c>
      <c r="H578" s="49" t="s">
        <v>100</v>
      </c>
      <c r="I578" s="49" t="s">
        <v>101</v>
      </c>
      <c r="J578" s="49" t="s">
        <v>28</v>
      </c>
      <c r="K578" s="49">
        <v>3</v>
      </c>
      <c r="L578" s="49">
        <v>199</v>
      </c>
      <c r="M578" s="49" t="s">
        <v>2380</v>
      </c>
      <c r="N578" s="50">
        <v>45268</v>
      </c>
      <c r="O578" s="49" t="s">
        <v>76</v>
      </c>
      <c r="P578" s="49" t="s">
        <v>31</v>
      </c>
      <c r="Q578" s="49">
        <v>1</v>
      </c>
      <c r="R578" s="49" t="s">
        <v>67</v>
      </c>
      <c r="S578" s="49" t="s">
        <v>2381</v>
      </c>
      <c r="T578" s="50">
        <v>45711</v>
      </c>
    </row>
    <row r="579" spans="1:20" x14ac:dyDescent="0.25">
      <c r="A579" s="26" t="s">
        <v>2382</v>
      </c>
      <c r="B579" s="49" t="s">
        <v>60</v>
      </c>
      <c r="C579" s="49" t="s">
        <v>702</v>
      </c>
      <c r="D579" s="49" t="s">
        <v>23</v>
      </c>
      <c r="E579" s="49" t="s">
        <v>50</v>
      </c>
      <c r="F579" s="50">
        <v>44206</v>
      </c>
      <c r="G579" s="49" t="s">
        <v>72</v>
      </c>
      <c r="H579" s="49" t="s">
        <v>129</v>
      </c>
      <c r="I579" s="49" t="s">
        <v>130</v>
      </c>
      <c r="J579" s="49" t="s">
        <v>131</v>
      </c>
      <c r="K579" s="49">
        <v>2</v>
      </c>
      <c r="L579" s="49">
        <v>129</v>
      </c>
      <c r="M579" s="49" t="s">
        <v>2383</v>
      </c>
      <c r="N579" s="50">
        <v>44957</v>
      </c>
      <c r="O579" s="49" t="s">
        <v>110</v>
      </c>
      <c r="P579" s="49" t="s">
        <v>31</v>
      </c>
      <c r="Q579" s="49">
        <v>2</v>
      </c>
      <c r="R579" s="49" t="s">
        <v>32</v>
      </c>
      <c r="S579" s="49" t="s">
        <v>2384</v>
      </c>
      <c r="T579" s="50">
        <v>45521</v>
      </c>
    </row>
    <row r="580" spans="1:20" x14ac:dyDescent="0.25">
      <c r="A580" s="26" t="s">
        <v>2385</v>
      </c>
      <c r="B580" s="49" t="s">
        <v>161</v>
      </c>
      <c r="C580" s="49" t="s">
        <v>316</v>
      </c>
      <c r="D580" s="49" t="s">
        <v>23</v>
      </c>
      <c r="E580" s="49" t="s">
        <v>38</v>
      </c>
      <c r="F580" s="50">
        <v>44651</v>
      </c>
      <c r="G580" s="49" t="s">
        <v>152</v>
      </c>
      <c r="H580" s="49" t="s">
        <v>63</v>
      </c>
      <c r="I580" s="49" t="s">
        <v>64</v>
      </c>
      <c r="J580" s="49" t="s">
        <v>65</v>
      </c>
      <c r="K580" s="49">
        <v>4</v>
      </c>
      <c r="L580" s="49">
        <v>399</v>
      </c>
      <c r="M580" s="49" t="s">
        <v>2386</v>
      </c>
      <c r="N580" s="50">
        <v>44962</v>
      </c>
      <c r="O580" s="49" t="s">
        <v>56</v>
      </c>
      <c r="P580" s="49" t="s">
        <v>44</v>
      </c>
      <c r="Q580" s="49">
        <v>1</v>
      </c>
      <c r="R580" s="49" t="s">
        <v>67</v>
      </c>
      <c r="S580" s="49" t="s">
        <v>2387</v>
      </c>
      <c r="T580" s="50">
        <v>45869</v>
      </c>
    </row>
    <row r="581" spans="1:20" x14ac:dyDescent="0.25">
      <c r="A581" s="26" t="s">
        <v>2388</v>
      </c>
      <c r="B581" s="49" t="s">
        <v>127</v>
      </c>
      <c r="C581" s="49" t="s">
        <v>1354</v>
      </c>
      <c r="D581" s="49" t="s">
        <v>81</v>
      </c>
      <c r="E581" s="49" t="s">
        <v>50</v>
      </c>
      <c r="F581" s="50">
        <v>44479</v>
      </c>
      <c r="G581" s="49" t="s">
        <v>152</v>
      </c>
      <c r="H581" s="49" t="s">
        <v>26</v>
      </c>
      <c r="I581" s="49" t="s">
        <v>27</v>
      </c>
      <c r="J581" s="49" t="s">
        <v>28</v>
      </c>
      <c r="K581" s="49">
        <v>2</v>
      </c>
      <c r="L581" s="49">
        <v>229</v>
      </c>
      <c r="M581" s="49" t="s">
        <v>2389</v>
      </c>
      <c r="N581" s="50">
        <v>45843</v>
      </c>
      <c r="O581" s="49" t="s">
        <v>30</v>
      </c>
      <c r="P581" s="49" t="s">
        <v>57</v>
      </c>
      <c r="Q581" s="49">
        <v>5</v>
      </c>
      <c r="R581" s="49" t="s">
        <v>104</v>
      </c>
      <c r="S581" s="49" t="s">
        <v>2390</v>
      </c>
      <c r="T581" s="50">
        <v>45296</v>
      </c>
    </row>
    <row r="582" spans="1:20" x14ac:dyDescent="0.25">
      <c r="A582" s="26" t="s">
        <v>2391</v>
      </c>
      <c r="B582" s="49" t="s">
        <v>305</v>
      </c>
      <c r="C582" s="49" t="s">
        <v>417</v>
      </c>
      <c r="D582" s="49" t="s">
        <v>37</v>
      </c>
      <c r="E582" s="49" t="s">
        <v>50</v>
      </c>
      <c r="F582" s="50">
        <v>45362</v>
      </c>
      <c r="G582" s="49" t="s">
        <v>51</v>
      </c>
      <c r="H582" s="49" t="s">
        <v>145</v>
      </c>
      <c r="I582" s="49" t="s">
        <v>146</v>
      </c>
      <c r="J582" s="49" t="s">
        <v>54</v>
      </c>
      <c r="K582" s="49">
        <v>2</v>
      </c>
      <c r="L582" s="49">
        <v>199</v>
      </c>
      <c r="M582" s="49" t="s">
        <v>2392</v>
      </c>
      <c r="N582" s="50">
        <v>45804</v>
      </c>
      <c r="O582" s="49" t="s">
        <v>103</v>
      </c>
      <c r="P582" s="49" t="s">
        <v>44</v>
      </c>
      <c r="Q582" s="49">
        <v>2</v>
      </c>
      <c r="R582" s="49" t="s">
        <v>45</v>
      </c>
      <c r="S582" s="49" t="s">
        <v>2393</v>
      </c>
      <c r="T582" s="50">
        <v>44943</v>
      </c>
    </row>
    <row r="583" spans="1:20" x14ac:dyDescent="0.25">
      <c r="A583" s="26" t="s">
        <v>2394</v>
      </c>
      <c r="B583" s="49" t="s">
        <v>671</v>
      </c>
      <c r="C583" s="49" t="s">
        <v>620</v>
      </c>
      <c r="D583" s="49" t="s">
        <v>81</v>
      </c>
      <c r="E583" s="49" t="s">
        <v>38</v>
      </c>
      <c r="F583" s="50">
        <v>45391</v>
      </c>
      <c r="G583" s="49" t="s">
        <v>120</v>
      </c>
      <c r="H583" s="49" t="s">
        <v>145</v>
      </c>
      <c r="I583" s="49" t="s">
        <v>146</v>
      </c>
      <c r="J583" s="49" t="s">
        <v>54</v>
      </c>
      <c r="K583" s="49">
        <v>1</v>
      </c>
      <c r="L583" s="49">
        <v>199</v>
      </c>
      <c r="M583" s="49" t="s">
        <v>2395</v>
      </c>
      <c r="N583" s="50">
        <v>45302</v>
      </c>
      <c r="O583" s="49" t="s">
        <v>30</v>
      </c>
      <c r="P583" s="49" t="s">
        <v>57</v>
      </c>
      <c r="Q583" s="49">
        <v>4</v>
      </c>
      <c r="R583" s="49" t="s">
        <v>45</v>
      </c>
      <c r="S583" s="49" t="s">
        <v>2396</v>
      </c>
      <c r="T583" s="50">
        <v>45804</v>
      </c>
    </row>
    <row r="584" spans="1:20" x14ac:dyDescent="0.25">
      <c r="A584" s="26" t="s">
        <v>2397</v>
      </c>
      <c r="B584" s="49" t="s">
        <v>118</v>
      </c>
      <c r="C584" s="49" t="s">
        <v>570</v>
      </c>
      <c r="D584" s="49" t="s">
        <v>81</v>
      </c>
      <c r="E584" s="49" t="s">
        <v>24</v>
      </c>
      <c r="F584" s="50">
        <v>45409</v>
      </c>
      <c r="G584" s="49" t="s">
        <v>186</v>
      </c>
      <c r="H584" s="49" t="s">
        <v>129</v>
      </c>
      <c r="I584" s="49" t="s">
        <v>130</v>
      </c>
      <c r="J584" s="49" t="s">
        <v>131</v>
      </c>
      <c r="K584" s="49">
        <v>2</v>
      </c>
      <c r="L584" s="49">
        <v>129</v>
      </c>
      <c r="M584" s="49" t="s">
        <v>2398</v>
      </c>
      <c r="N584" s="50">
        <v>45294</v>
      </c>
      <c r="O584" s="49" t="s">
        <v>30</v>
      </c>
      <c r="P584" s="49" t="s">
        <v>31</v>
      </c>
      <c r="Q584" s="49">
        <v>3</v>
      </c>
      <c r="R584" s="49" t="s">
        <v>133</v>
      </c>
      <c r="S584" s="49" t="s">
        <v>2399</v>
      </c>
      <c r="T584" s="50">
        <v>45371</v>
      </c>
    </row>
    <row r="585" spans="1:20" x14ac:dyDescent="0.25">
      <c r="A585" s="26" t="s">
        <v>2400</v>
      </c>
      <c r="B585" s="49" t="s">
        <v>2401</v>
      </c>
      <c r="C585" s="49" t="s">
        <v>525</v>
      </c>
      <c r="D585" s="49" t="s">
        <v>23</v>
      </c>
      <c r="E585" s="49" t="s">
        <v>38</v>
      </c>
      <c r="F585" s="50">
        <v>45571</v>
      </c>
      <c r="G585" s="49" t="s">
        <v>72</v>
      </c>
      <c r="H585" s="49" t="s">
        <v>63</v>
      </c>
      <c r="I585" s="49" t="s">
        <v>64</v>
      </c>
      <c r="J585" s="49" t="s">
        <v>65</v>
      </c>
      <c r="K585" s="49">
        <v>5</v>
      </c>
      <c r="L585" s="49">
        <v>399</v>
      </c>
      <c r="M585" s="49" t="s">
        <v>2402</v>
      </c>
      <c r="N585" s="50">
        <v>45291</v>
      </c>
      <c r="O585" s="49" t="s">
        <v>103</v>
      </c>
      <c r="P585" s="49" t="s">
        <v>57</v>
      </c>
      <c r="Q585" s="49">
        <v>4</v>
      </c>
      <c r="R585" s="49" t="s">
        <v>104</v>
      </c>
      <c r="S585" s="49" t="s">
        <v>2403</v>
      </c>
      <c r="T585" s="50">
        <v>45291</v>
      </c>
    </row>
    <row r="586" spans="1:20" x14ac:dyDescent="0.25">
      <c r="A586" s="26" t="s">
        <v>2404</v>
      </c>
      <c r="B586" s="49" t="s">
        <v>1845</v>
      </c>
      <c r="C586" s="49" t="s">
        <v>254</v>
      </c>
      <c r="D586" s="49" t="s">
        <v>81</v>
      </c>
      <c r="E586" s="49" t="s">
        <v>50</v>
      </c>
      <c r="F586" s="50">
        <v>45125</v>
      </c>
      <c r="G586" s="49" t="s">
        <v>72</v>
      </c>
      <c r="H586" s="49" t="s">
        <v>121</v>
      </c>
      <c r="I586" s="49" t="s">
        <v>122</v>
      </c>
      <c r="J586" s="49" t="s">
        <v>123</v>
      </c>
      <c r="K586" s="49">
        <v>2</v>
      </c>
      <c r="L586" s="49">
        <v>149</v>
      </c>
      <c r="M586" s="49" t="s">
        <v>2405</v>
      </c>
      <c r="N586" s="50">
        <v>45205</v>
      </c>
      <c r="O586" s="49" t="s">
        <v>103</v>
      </c>
      <c r="P586" s="49" t="s">
        <v>44</v>
      </c>
      <c r="Q586" s="49">
        <v>1</v>
      </c>
      <c r="R586" s="49" t="s">
        <v>67</v>
      </c>
      <c r="S586" s="49" t="s">
        <v>2406</v>
      </c>
      <c r="T586" s="50">
        <v>44878</v>
      </c>
    </row>
    <row r="587" spans="1:20" x14ac:dyDescent="0.25">
      <c r="A587" s="26" t="s">
        <v>2407</v>
      </c>
      <c r="B587" s="49" t="s">
        <v>216</v>
      </c>
      <c r="C587" s="49" t="s">
        <v>2408</v>
      </c>
      <c r="D587" s="49" t="s">
        <v>81</v>
      </c>
      <c r="E587" s="49" t="s">
        <v>38</v>
      </c>
      <c r="F587" s="50">
        <v>45768</v>
      </c>
      <c r="G587" s="49" t="s">
        <v>180</v>
      </c>
      <c r="H587" s="49" t="s">
        <v>52</v>
      </c>
      <c r="I587" s="49" t="s">
        <v>53</v>
      </c>
      <c r="J587" s="49" t="s">
        <v>54</v>
      </c>
      <c r="K587" s="49">
        <v>1</v>
      </c>
      <c r="L587" s="49">
        <v>59</v>
      </c>
      <c r="M587" s="49" t="s">
        <v>2409</v>
      </c>
      <c r="N587" s="50">
        <v>44878</v>
      </c>
      <c r="O587" s="49" t="s">
        <v>76</v>
      </c>
      <c r="P587" s="49" t="s">
        <v>31</v>
      </c>
      <c r="Q587" s="49">
        <v>1</v>
      </c>
      <c r="R587" s="49" t="s">
        <v>32</v>
      </c>
      <c r="S587" s="49" t="s">
        <v>2410</v>
      </c>
      <c r="T587" s="50">
        <v>45127</v>
      </c>
    </row>
    <row r="588" spans="1:20" x14ac:dyDescent="0.25">
      <c r="A588" s="26" t="s">
        <v>2411</v>
      </c>
      <c r="B588" s="49" t="s">
        <v>2412</v>
      </c>
      <c r="C588" s="49" t="s">
        <v>2413</v>
      </c>
      <c r="D588" s="49" t="s">
        <v>23</v>
      </c>
      <c r="E588" s="49" t="s">
        <v>38</v>
      </c>
      <c r="F588" s="50">
        <v>45383</v>
      </c>
      <c r="G588" s="49" t="s">
        <v>120</v>
      </c>
      <c r="H588" s="49" t="s">
        <v>191</v>
      </c>
      <c r="I588" s="49" t="s">
        <v>192</v>
      </c>
      <c r="J588" s="49" t="s">
        <v>42</v>
      </c>
      <c r="K588" s="49">
        <v>2</v>
      </c>
      <c r="L588" s="49">
        <v>120</v>
      </c>
      <c r="M588" s="49" t="s">
        <v>2414</v>
      </c>
      <c r="N588" s="50">
        <v>45444</v>
      </c>
      <c r="O588" s="49" t="s">
        <v>110</v>
      </c>
      <c r="P588" s="49" t="s">
        <v>44</v>
      </c>
      <c r="Q588" s="49">
        <v>2</v>
      </c>
      <c r="R588" s="49" t="s">
        <v>32</v>
      </c>
      <c r="S588" s="49" t="s">
        <v>2415</v>
      </c>
      <c r="T588" s="50">
        <v>44862</v>
      </c>
    </row>
    <row r="589" spans="1:20" x14ac:dyDescent="0.25">
      <c r="A589" s="26" t="s">
        <v>2416</v>
      </c>
      <c r="B589" s="49" t="s">
        <v>2417</v>
      </c>
      <c r="C589" s="49" t="s">
        <v>93</v>
      </c>
      <c r="D589" s="49" t="s">
        <v>37</v>
      </c>
      <c r="E589" s="49" t="s">
        <v>38</v>
      </c>
      <c r="F589" s="50">
        <v>44341</v>
      </c>
      <c r="G589" s="49" t="s">
        <v>152</v>
      </c>
      <c r="H589" s="49" t="s">
        <v>121</v>
      </c>
      <c r="I589" s="49" t="s">
        <v>122</v>
      </c>
      <c r="J589" s="49" t="s">
        <v>123</v>
      </c>
      <c r="K589" s="49">
        <v>4</v>
      </c>
      <c r="L589" s="49">
        <v>149</v>
      </c>
      <c r="M589" s="49" t="s">
        <v>2418</v>
      </c>
      <c r="N589" s="50">
        <v>45715</v>
      </c>
      <c r="O589" s="49" t="s">
        <v>56</v>
      </c>
      <c r="P589" s="49" t="s">
        <v>57</v>
      </c>
      <c r="Q589" s="49">
        <v>4</v>
      </c>
      <c r="R589" s="49" t="s">
        <v>45</v>
      </c>
      <c r="S589" s="49" t="s">
        <v>2419</v>
      </c>
      <c r="T589" s="50">
        <v>44911</v>
      </c>
    </row>
    <row r="590" spans="1:20" x14ac:dyDescent="0.25">
      <c r="A590" s="26" t="s">
        <v>2420</v>
      </c>
      <c r="B590" s="49" t="s">
        <v>173</v>
      </c>
      <c r="C590" s="49" t="s">
        <v>1788</v>
      </c>
      <c r="D590" s="49" t="s">
        <v>23</v>
      </c>
      <c r="E590" s="49" t="s">
        <v>38</v>
      </c>
      <c r="F590" s="50">
        <v>45565</v>
      </c>
      <c r="G590" s="49" t="s">
        <v>186</v>
      </c>
      <c r="H590" s="49" t="s">
        <v>391</v>
      </c>
      <c r="I590" s="49" t="s">
        <v>392</v>
      </c>
      <c r="J590" s="49" t="s">
        <v>123</v>
      </c>
      <c r="K590" s="49">
        <v>2</v>
      </c>
      <c r="L590" s="49">
        <v>25</v>
      </c>
      <c r="M590" s="49" t="s">
        <v>2421</v>
      </c>
      <c r="N590" s="50">
        <v>45417</v>
      </c>
      <c r="O590" s="49" t="s">
        <v>103</v>
      </c>
      <c r="P590" s="49" t="s">
        <v>57</v>
      </c>
      <c r="Q590" s="49">
        <v>1</v>
      </c>
      <c r="R590" s="49" t="s">
        <v>45</v>
      </c>
      <c r="S590" s="49" t="s">
        <v>2422</v>
      </c>
      <c r="T590" s="50">
        <v>45623</v>
      </c>
    </row>
    <row r="591" spans="1:20" x14ac:dyDescent="0.25">
      <c r="A591" s="26" t="s">
        <v>2423</v>
      </c>
      <c r="B591" s="49" t="s">
        <v>2424</v>
      </c>
      <c r="C591" s="49" t="s">
        <v>1060</v>
      </c>
      <c r="D591" s="49" t="s">
        <v>37</v>
      </c>
      <c r="E591" s="49" t="s">
        <v>50</v>
      </c>
      <c r="F591" s="50">
        <v>45834</v>
      </c>
      <c r="G591" s="49" t="s">
        <v>186</v>
      </c>
      <c r="H591" s="49" t="s">
        <v>40</v>
      </c>
      <c r="I591" s="49" t="s">
        <v>41</v>
      </c>
      <c r="J591" s="49" t="s">
        <v>42</v>
      </c>
      <c r="K591" s="49">
        <v>1</v>
      </c>
      <c r="L591" s="49">
        <v>59</v>
      </c>
      <c r="M591" s="49" t="s">
        <v>2425</v>
      </c>
      <c r="N591" s="50">
        <v>45339</v>
      </c>
      <c r="O591" s="49" t="s">
        <v>76</v>
      </c>
      <c r="P591" s="49" t="s">
        <v>57</v>
      </c>
      <c r="Q591" s="49">
        <v>1</v>
      </c>
      <c r="R591" s="49" t="s">
        <v>104</v>
      </c>
      <c r="S591" s="49" t="s">
        <v>2426</v>
      </c>
      <c r="T591" s="50">
        <v>45437</v>
      </c>
    </row>
    <row r="592" spans="1:20" x14ac:dyDescent="0.25">
      <c r="A592" s="26" t="s">
        <v>2427</v>
      </c>
      <c r="B592" s="49" t="s">
        <v>1853</v>
      </c>
      <c r="C592" s="49" t="s">
        <v>516</v>
      </c>
      <c r="D592" s="49" t="s">
        <v>37</v>
      </c>
      <c r="E592" s="49" t="s">
        <v>50</v>
      </c>
      <c r="F592" s="50">
        <v>44887</v>
      </c>
      <c r="G592" s="49" t="s">
        <v>120</v>
      </c>
      <c r="H592" s="49" t="s">
        <v>391</v>
      </c>
      <c r="I592" s="49" t="s">
        <v>392</v>
      </c>
      <c r="J592" s="49" t="s">
        <v>123</v>
      </c>
      <c r="K592" s="49">
        <v>3</v>
      </c>
      <c r="L592" s="49">
        <v>25</v>
      </c>
      <c r="M592" s="49" t="s">
        <v>2428</v>
      </c>
      <c r="N592" s="50">
        <v>44922</v>
      </c>
      <c r="O592" s="49" t="s">
        <v>76</v>
      </c>
      <c r="P592" s="49" t="s">
        <v>44</v>
      </c>
      <c r="Q592" s="49">
        <v>1</v>
      </c>
      <c r="R592" s="49" t="s">
        <v>45</v>
      </c>
      <c r="S592" s="49" t="s">
        <v>2429</v>
      </c>
      <c r="T592" s="50">
        <v>45890</v>
      </c>
    </row>
    <row r="593" spans="1:20" x14ac:dyDescent="0.25">
      <c r="A593" s="26" t="s">
        <v>1286</v>
      </c>
      <c r="B593" s="49" t="s">
        <v>1287</v>
      </c>
      <c r="C593" s="49" t="s">
        <v>883</v>
      </c>
      <c r="D593" s="49" t="s">
        <v>23</v>
      </c>
      <c r="E593" s="49" t="s">
        <v>50</v>
      </c>
      <c r="F593" s="50">
        <v>45130</v>
      </c>
      <c r="G593" s="49" t="s">
        <v>94</v>
      </c>
      <c r="H593" s="49" t="s">
        <v>129</v>
      </c>
      <c r="I593" s="49" t="s">
        <v>130</v>
      </c>
      <c r="J593" s="49" t="s">
        <v>131</v>
      </c>
      <c r="K593" s="49">
        <v>4</v>
      </c>
      <c r="L593" s="49">
        <v>129</v>
      </c>
      <c r="M593" s="49" t="s">
        <v>2430</v>
      </c>
      <c r="N593" s="50">
        <v>45592</v>
      </c>
      <c r="O593" s="49" t="s">
        <v>30</v>
      </c>
      <c r="P593" s="49" t="s">
        <v>57</v>
      </c>
      <c r="Q593" s="49">
        <v>4</v>
      </c>
      <c r="R593" s="49" t="s">
        <v>67</v>
      </c>
      <c r="S593" s="49" t="s">
        <v>2431</v>
      </c>
      <c r="T593" s="50">
        <v>45394</v>
      </c>
    </row>
    <row r="594" spans="1:20" x14ac:dyDescent="0.25">
      <c r="A594" s="26" t="s">
        <v>2432</v>
      </c>
      <c r="B594" s="49" t="s">
        <v>2433</v>
      </c>
      <c r="C594" s="49" t="s">
        <v>137</v>
      </c>
      <c r="D594" s="49" t="s">
        <v>37</v>
      </c>
      <c r="E594" s="49" t="s">
        <v>50</v>
      </c>
      <c r="F594" s="50">
        <v>44608</v>
      </c>
      <c r="G594" s="49" t="s">
        <v>39</v>
      </c>
      <c r="H594" s="49" t="s">
        <v>87</v>
      </c>
      <c r="I594" s="49" t="s">
        <v>88</v>
      </c>
      <c r="J594" s="49" t="s">
        <v>65</v>
      </c>
      <c r="K594" s="49">
        <v>5</v>
      </c>
      <c r="L594" s="49">
        <v>99</v>
      </c>
      <c r="M594" s="49" t="s">
        <v>2434</v>
      </c>
      <c r="N594" s="50">
        <v>45507</v>
      </c>
      <c r="O594" s="49" t="s">
        <v>56</v>
      </c>
      <c r="P594" s="49" t="s">
        <v>57</v>
      </c>
      <c r="Q594" s="49">
        <v>4</v>
      </c>
      <c r="R594" s="49" t="s">
        <v>32</v>
      </c>
      <c r="S594" s="49" t="s">
        <v>2435</v>
      </c>
      <c r="T594" s="50">
        <v>45010</v>
      </c>
    </row>
    <row r="595" spans="1:20" x14ac:dyDescent="0.25">
      <c r="A595" s="26" t="s">
        <v>189</v>
      </c>
      <c r="B595" s="49" t="s">
        <v>190</v>
      </c>
      <c r="C595" s="49" t="s">
        <v>71</v>
      </c>
      <c r="D595" s="49" t="s">
        <v>37</v>
      </c>
      <c r="E595" s="49" t="s">
        <v>50</v>
      </c>
      <c r="F595" s="50">
        <v>45422</v>
      </c>
      <c r="G595" s="49" t="s">
        <v>25</v>
      </c>
      <c r="H595" s="49" t="s">
        <v>87</v>
      </c>
      <c r="I595" s="49" t="s">
        <v>88</v>
      </c>
      <c r="J595" s="49" t="s">
        <v>65</v>
      </c>
      <c r="K595" s="49">
        <v>2</v>
      </c>
      <c r="L595" s="49">
        <v>99</v>
      </c>
      <c r="M595" s="49" t="s">
        <v>2436</v>
      </c>
      <c r="N595" s="50">
        <v>45580</v>
      </c>
      <c r="O595" s="49" t="s">
        <v>30</v>
      </c>
      <c r="P595" s="49" t="s">
        <v>57</v>
      </c>
      <c r="Q595" s="49">
        <v>3</v>
      </c>
      <c r="R595" s="49" t="s">
        <v>45</v>
      </c>
      <c r="S595" s="49" t="s">
        <v>2437</v>
      </c>
      <c r="T595" s="50">
        <v>44919</v>
      </c>
    </row>
    <row r="596" spans="1:20" x14ac:dyDescent="0.25">
      <c r="A596" s="26" t="s">
        <v>2438</v>
      </c>
      <c r="B596" s="49" t="s">
        <v>127</v>
      </c>
      <c r="C596" s="49" t="s">
        <v>390</v>
      </c>
      <c r="D596" s="49" t="s">
        <v>37</v>
      </c>
      <c r="E596" s="49" t="s">
        <v>38</v>
      </c>
      <c r="F596" s="50">
        <v>44236</v>
      </c>
      <c r="G596" s="49" t="s">
        <v>120</v>
      </c>
      <c r="H596" s="49" t="s">
        <v>100</v>
      </c>
      <c r="I596" s="49" t="s">
        <v>101</v>
      </c>
      <c r="J596" s="49" t="s">
        <v>28</v>
      </c>
      <c r="K596" s="49">
        <v>5</v>
      </c>
      <c r="L596" s="49">
        <v>199</v>
      </c>
      <c r="M596" s="49" t="s">
        <v>2439</v>
      </c>
      <c r="N596" s="50">
        <v>45458</v>
      </c>
      <c r="O596" s="49" t="s">
        <v>76</v>
      </c>
      <c r="P596" s="49" t="s">
        <v>57</v>
      </c>
      <c r="Q596" s="49">
        <v>2</v>
      </c>
      <c r="R596" s="49" t="s">
        <v>67</v>
      </c>
      <c r="S596" s="49" t="s">
        <v>2440</v>
      </c>
      <c r="T596" s="50">
        <v>45373</v>
      </c>
    </row>
    <row r="597" spans="1:20" x14ac:dyDescent="0.25">
      <c r="A597" s="26" t="s">
        <v>2441</v>
      </c>
      <c r="B597" s="49" t="s">
        <v>2442</v>
      </c>
      <c r="C597" s="49" t="s">
        <v>2443</v>
      </c>
      <c r="D597" s="49" t="s">
        <v>23</v>
      </c>
      <c r="E597" s="49" t="s">
        <v>50</v>
      </c>
      <c r="F597" s="50">
        <v>45242</v>
      </c>
      <c r="G597" s="49" t="s">
        <v>39</v>
      </c>
      <c r="H597" s="49" t="s">
        <v>218</v>
      </c>
      <c r="I597" s="49" t="s">
        <v>219</v>
      </c>
      <c r="J597" s="49" t="s">
        <v>28</v>
      </c>
      <c r="K597" s="49">
        <v>1</v>
      </c>
      <c r="L597" s="49">
        <v>899</v>
      </c>
      <c r="M597" s="49" t="s">
        <v>2444</v>
      </c>
      <c r="N597" s="50">
        <v>45252</v>
      </c>
      <c r="O597" s="49" t="s">
        <v>56</v>
      </c>
      <c r="P597" s="49" t="s">
        <v>57</v>
      </c>
      <c r="Q597" s="49">
        <v>3</v>
      </c>
      <c r="R597" s="49" t="s">
        <v>45</v>
      </c>
      <c r="S597" s="49" t="s">
        <v>2445</v>
      </c>
      <c r="T597" s="50">
        <v>45675</v>
      </c>
    </row>
    <row r="598" spans="1:20" x14ac:dyDescent="0.25">
      <c r="A598" s="26" t="s">
        <v>2446</v>
      </c>
      <c r="B598" s="49" t="s">
        <v>1651</v>
      </c>
      <c r="C598" s="49" t="s">
        <v>490</v>
      </c>
      <c r="D598" s="49" t="s">
        <v>23</v>
      </c>
      <c r="E598" s="49" t="s">
        <v>50</v>
      </c>
      <c r="F598" s="50">
        <v>45086</v>
      </c>
      <c r="G598" s="49" t="s">
        <v>180</v>
      </c>
      <c r="H598" s="49" t="s">
        <v>100</v>
      </c>
      <c r="I598" s="49" t="s">
        <v>101</v>
      </c>
      <c r="J598" s="49" t="s">
        <v>28</v>
      </c>
      <c r="K598" s="49">
        <v>5</v>
      </c>
      <c r="L598" s="49">
        <v>199</v>
      </c>
      <c r="M598" s="49" t="s">
        <v>2447</v>
      </c>
      <c r="N598" s="50">
        <v>45693</v>
      </c>
      <c r="O598" s="49" t="s">
        <v>76</v>
      </c>
      <c r="P598" s="49" t="s">
        <v>44</v>
      </c>
      <c r="Q598" s="49">
        <v>3</v>
      </c>
      <c r="R598" s="49" t="s">
        <v>133</v>
      </c>
      <c r="S598" s="49" t="s">
        <v>2448</v>
      </c>
      <c r="T598" s="50">
        <v>45242</v>
      </c>
    </row>
    <row r="599" spans="1:20" x14ac:dyDescent="0.25">
      <c r="A599" s="26" t="s">
        <v>2449</v>
      </c>
      <c r="B599" s="49" t="s">
        <v>334</v>
      </c>
      <c r="C599" s="49" t="s">
        <v>2450</v>
      </c>
      <c r="D599" s="49" t="s">
        <v>23</v>
      </c>
      <c r="E599" s="49" t="s">
        <v>24</v>
      </c>
      <c r="F599" s="50">
        <v>44374</v>
      </c>
      <c r="G599" s="49" t="s">
        <v>152</v>
      </c>
      <c r="H599" s="49" t="s">
        <v>129</v>
      </c>
      <c r="I599" s="49" t="s">
        <v>130</v>
      </c>
      <c r="J599" s="49" t="s">
        <v>131</v>
      </c>
      <c r="K599" s="49">
        <v>5</v>
      </c>
      <c r="L599" s="49">
        <v>129</v>
      </c>
      <c r="M599" s="49" t="s">
        <v>2451</v>
      </c>
      <c r="N599" s="50">
        <v>45550</v>
      </c>
      <c r="O599" s="49" t="s">
        <v>103</v>
      </c>
      <c r="P599" s="49" t="s">
        <v>57</v>
      </c>
      <c r="Q599" s="49">
        <v>1</v>
      </c>
      <c r="R599" s="49" t="s">
        <v>133</v>
      </c>
      <c r="S599" s="49" t="s">
        <v>2452</v>
      </c>
      <c r="T599" s="50">
        <v>44953</v>
      </c>
    </row>
    <row r="600" spans="1:20" x14ac:dyDescent="0.25">
      <c r="A600" s="26" t="s">
        <v>2453</v>
      </c>
      <c r="B600" s="49" t="s">
        <v>2454</v>
      </c>
      <c r="C600" s="49" t="s">
        <v>813</v>
      </c>
      <c r="D600" s="49" t="s">
        <v>81</v>
      </c>
      <c r="E600" s="49" t="s">
        <v>24</v>
      </c>
      <c r="F600" s="50">
        <v>45348</v>
      </c>
      <c r="G600" s="49" t="s">
        <v>180</v>
      </c>
      <c r="H600" s="49" t="s">
        <v>138</v>
      </c>
      <c r="I600" s="49" t="s">
        <v>139</v>
      </c>
      <c r="J600" s="49" t="s">
        <v>28</v>
      </c>
      <c r="K600" s="49">
        <v>4</v>
      </c>
      <c r="L600" s="49">
        <v>999</v>
      </c>
      <c r="M600" s="49" t="s">
        <v>2455</v>
      </c>
      <c r="N600" s="50">
        <v>45131</v>
      </c>
      <c r="O600" s="49" t="s">
        <v>76</v>
      </c>
      <c r="P600" s="49" t="s">
        <v>31</v>
      </c>
      <c r="Q600" s="49">
        <v>5</v>
      </c>
      <c r="R600" s="49" t="s">
        <v>67</v>
      </c>
      <c r="S600" s="49" t="s">
        <v>2456</v>
      </c>
      <c r="T600" s="50">
        <v>45809</v>
      </c>
    </row>
    <row r="601" spans="1:20" x14ac:dyDescent="0.25">
      <c r="A601" s="26" t="s">
        <v>2457</v>
      </c>
      <c r="B601" s="49" t="s">
        <v>1689</v>
      </c>
      <c r="C601" s="49" t="s">
        <v>2458</v>
      </c>
      <c r="D601" s="49" t="s">
        <v>23</v>
      </c>
      <c r="E601" s="49" t="s">
        <v>38</v>
      </c>
      <c r="F601" s="50">
        <v>45591</v>
      </c>
      <c r="G601" s="49" t="s">
        <v>51</v>
      </c>
      <c r="H601" s="49" t="s">
        <v>168</v>
      </c>
      <c r="I601" s="49" t="s">
        <v>169</v>
      </c>
      <c r="J601" s="49" t="s">
        <v>131</v>
      </c>
      <c r="K601" s="49">
        <v>1</v>
      </c>
      <c r="L601" s="49">
        <v>80</v>
      </c>
      <c r="M601" s="49" t="s">
        <v>2459</v>
      </c>
      <c r="N601" s="50">
        <v>45150</v>
      </c>
      <c r="O601" s="49" t="s">
        <v>56</v>
      </c>
      <c r="P601" s="49" t="s">
        <v>31</v>
      </c>
      <c r="Q601" s="49">
        <v>2</v>
      </c>
      <c r="R601" s="49" t="s">
        <v>133</v>
      </c>
      <c r="S601" s="49" t="s">
        <v>2460</v>
      </c>
      <c r="T601" s="50">
        <v>45299</v>
      </c>
    </row>
    <row r="602" spans="1:20" x14ac:dyDescent="0.25">
      <c r="A602" s="26" t="s">
        <v>2461</v>
      </c>
      <c r="B602" s="49" t="s">
        <v>2233</v>
      </c>
      <c r="C602" s="49" t="s">
        <v>1202</v>
      </c>
      <c r="D602" s="49" t="s">
        <v>23</v>
      </c>
      <c r="E602" s="49" t="s">
        <v>50</v>
      </c>
      <c r="F602" s="50">
        <v>44708</v>
      </c>
      <c r="G602" s="49" t="s">
        <v>120</v>
      </c>
      <c r="H602" s="49" t="s">
        <v>52</v>
      </c>
      <c r="I602" s="49" t="s">
        <v>53</v>
      </c>
      <c r="J602" s="49" t="s">
        <v>54</v>
      </c>
      <c r="K602" s="49">
        <v>1</v>
      </c>
      <c r="L602" s="49">
        <v>59</v>
      </c>
      <c r="M602" s="49" t="s">
        <v>2462</v>
      </c>
      <c r="N602" s="50">
        <v>44957</v>
      </c>
      <c r="O602" s="49" t="s">
        <v>76</v>
      </c>
      <c r="P602" s="49" t="s">
        <v>57</v>
      </c>
      <c r="Q602" s="49">
        <v>3</v>
      </c>
      <c r="R602" s="49" t="s">
        <v>32</v>
      </c>
      <c r="S602" s="49" t="s">
        <v>2463</v>
      </c>
      <c r="T602" s="50">
        <v>45254</v>
      </c>
    </row>
    <row r="603" spans="1:20" x14ac:dyDescent="0.25">
      <c r="A603" s="26" t="s">
        <v>2464</v>
      </c>
      <c r="B603" s="49" t="s">
        <v>98</v>
      </c>
      <c r="C603" s="49" t="s">
        <v>2465</v>
      </c>
      <c r="D603" s="49" t="s">
        <v>37</v>
      </c>
      <c r="E603" s="49" t="s">
        <v>38</v>
      </c>
      <c r="F603" s="50">
        <v>45728</v>
      </c>
      <c r="G603" s="49" t="s">
        <v>180</v>
      </c>
      <c r="H603" s="49" t="s">
        <v>40</v>
      </c>
      <c r="I603" s="49" t="s">
        <v>41</v>
      </c>
      <c r="J603" s="49" t="s">
        <v>42</v>
      </c>
      <c r="K603" s="49">
        <v>1</v>
      </c>
      <c r="L603" s="49">
        <v>59</v>
      </c>
      <c r="M603" s="49" t="s">
        <v>2466</v>
      </c>
      <c r="N603" s="50">
        <v>45351</v>
      </c>
      <c r="O603" s="49" t="s">
        <v>76</v>
      </c>
      <c r="P603" s="49" t="s">
        <v>31</v>
      </c>
      <c r="Q603" s="49">
        <v>5</v>
      </c>
      <c r="R603" s="49" t="s">
        <v>67</v>
      </c>
      <c r="S603" s="49" t="s">
        <v>2467</v>
      </c>
      <c r="T603" s="50">
        <v>45240</v>
      </c>
    </row>
    <row r="604" spans="1:20" x14ac:dyDescent="0.25">
      <c r="A604" s="26" t="s">
        <v>2468</v>
      </c>
      <c r="B604" s="49" t="s">
        <v>515</v>
      </c>
      <c r="C604" s="49" t="s">
        <v>2469</v>
      </c>
      <c r="D604" s="49" t="s">
        <v>23</v>
      </c>
      <c r="E604" s="49" t="s">
        <v>38</v>
      </c>
      <c r="F604" s="50">
        <v>45858</v>
      </c>
      <c r="G604" s="49" t="s">
        <v>51</v>
      </c>
      <c r="H604" s="49" t="s">
        <v>73</v>
      </c>
      <c r="I604" s="49" t="s">
        <v>74</v>
      </c>
      <c r="J604" s="49" t="s">
        <v>42</v>
      </c>
      <c r="K604" s="49">
        <v>4</v>
      </c>
      <c r="L604" s="49">
        <v>110</v>
      </c>
      <c r="M604" s="49" t="s">
        <v>2470</v>
      </c>
      <c r="N604" s="50">
        <v>45754</v>
      </c>
      <c r="O604" s="49" t="s">
        <v>110</v>
      </c>
      <c r="P604" s="49" t="s">
        <v>57</v>
      </c>
      <c r="Q604" s="49">
        <v>3</v>
      </c>
      <c r="R604" s="49" t="s">
        <v>104</v>
      </c>
      <c r="S604" s="49" t="s">
        <v>2471</v>
      </c>
      <c r="T604" s="50">
        <v>45687</v>
      </c>
    </row>
    <row r="605" spans="1:20" x14ac:dyDescent="0.25">
      <c r="A605" s="26" t="s">
        <v>2472</v>
      </c>
      <c r="B605" s="49" t="s">
        <v>2473</v>
      </c>
      <c r="C605" s="49" t="s">
        <v>2474</v>
      </c>
      <c r="D605" s="49" t="s">
        <v>23</v>
      </c>
      <c r="E605" s="49" t="s">
        <v>24</v>
      </c>
      <c r="F605" s="50">
        <v>44563</v>
      </c>
      <c r="G605" s="49" t="s">
        <v>39</v>
      </c>
      <c r="H605" s="49" t="s">
        <v>121</v>
      </c>
      <c r="I605" s="49" t="s">
        <v>122</v>
      </c>
      <c r="J605" s="49" t="s">
        <v>123</v>
      </c>
      <c r="K605" s="49">
        <v>1</v>
      </c>
      <c r="L605" s="49">
        <v>149</v>
      </c>
      <c r="M605" s="49" t="s">
        <v>2475</v>
      </c>
      <c r="N605" s="50">
        <v>45594</v>
      </c>
      <c r="O605" s="49" t="s">
        <v>30</v>
      </c>
      <c r="P605" s="49" t="s">
        <v>44</v>
      </c>
      <c r="Q605" s="49">
        <v>5</v>
      </c>
      <c r="R605" s="49" t="s">
        <v>32</v>
      </c>
      <c r="S605" s="49" t="s">
        <v>2476</v>
      </c>
      <c r="T605" s="50">
        <v>44913</v>
      </c>
    </row>
    <row r="606" spans="1:20" x14ac:dyDescent="0.25">
      <c r="A606" s="26" t="s">
        <v>2477</v>
      </c>
      <c r="B606" s="49" t="s">
        <v>515</v>
      </c>
      <c r="C606" s="49" t="s">
        <v>2478</v>
      </c>
      <c r="D606" s="49" t="s">
        <v>37</v>
      </c>
      <c r="E606" s="49" t="s">
        <v>50</v>
      </c>
      <c r="F606" s="50">
        <v>44565</v>
      </c>
      <c r="G606" s="49" t="s">
        <v>72</v>
      </c>
      <c r="H606" s="49" t="s">
        <v>168</v>
      </c>
      <c r="I606" s="49" t="s">
        <v>169</v>
      </c>
      <c r="J606" s="49" t="s">
        <v>131</v>
      </c>
      <c r="K606" s="49">
        <v>4</v>
      </c>
      <c r="L606" s="49">
        <v>80</v>
      </c>
      <c r="M606" s="49" t="s">
        <v>2479</v>
      </c>
      <c r="N606" s="50">
        <v>45403</v>
      </c>
      <c r="O606" s="49" t="s">
        <v>110</v>
      </c>
      <c r="P606" s="49" t="s">
        <v>44</v>
      </c>
      <c r="Q606" s="49">
        <v>5</v>
      </c>
      <c r="R606" s="49" t="s">
        <v>67</v>
      </c>
      <c r="S606" s="49" t="s">
        <v>2480</v>
      </c>
      <c r="T606" s="50">
        <v>45844</v>
      </c>
    </row>
    <row r="607" spans="1:20" x14ac:dyDescent="0.25">
      <c r="A607" s="26" t="s">
        <v>2481</v>
      </c>
      <c r="B607" s="49" t="s">
        <v>671</v>
      </c>
      <c r="C607" s="49" t="s">
        <v>504</v>
      </c>
      <c r="D607" s="49" t="s">
        <v>81</v>
      </c>
      <c r="E607" s="49" t="s">
        <v>38</v>
      </c>
      <c r="F607" s="50">
        <v>44556</v>
      </c>
      <c r="G607" s="49" t="s">
        <v>180</v>
      </c>
      <c r="H607" s="49" t="s">
        <v>63</v>
      </c>
      <c r="I607" s="49" t="s">
        <v>64</v>
      </c>
      <c r="J607" s="49" t="s">
        <v>65</v>
      </c>
      <c r="K607" s="49">
        <v>5</v>
      </c>
      <c r="L607" s="49">
        <v>399</v>
      </c>
      <c r="M607" s="49" t="s">
        <v>2482</v>
      </c>
      <c r="N607" s="50">
        <v>44870</v>
      </c>
      <c r="O607" s="49" t="s">
        <v>110</v>
      </c>
      <c r="P607" s="49" t="s">
        <v>57</v>
      </c>
      <c r="Q607" s="49">
        <v>5</v>
      </c>
      <c r="R607" s="49" t="s">
        <v>104</v>
      </c>
      <c r="S607" s="49" t="s">
        <v>2483</v>
      </c>
      <c r="T607" s="50">
        <v>45459</v>
      </c>
    </row>
    <row r="608" spans="1:20" x14ac:dyDescent="0.25">
      <c r="A608" s="26" t="s">
        <v>2484</v>
      </c>
      <c r="B608" s="49" t="s">
        <v>376</v>
      </c>
      <c r="C608" s="49" t="s">
        <v>2047</v>
      </c>
      <c r="D608" s="49" t="s">
        <v>37</v>
      </c>
      <c r="E608" s="49" t="s">
        <v>50</v>
      </c>
      <c r="F608" s="50">
        <v>45683</v>
      </c>
      <c r="G608" s="49" t="s">
        <v>72</v>
      </c>
      <c r="H608" s="49" t="s">
        <v>138</v>
      </c>
      <c r="I608" s="49" t="s">
        <v>139</v>
      </c>
      <c r="J608" s="49" t="s">
        <v>28</v>
      </c>
      <c r="K608" s="49">
        <v>3</v>
      </c>
      <c r="L608" s="49">
        <v>999</v>
      </c>
      <c r="M608" s="49" t="s">
        <v>2485</v>
      </c>
      <c r="N608" s="50">
        <v>45604</v>
      </c>
      <c r="O608" s="49" t="s">
        <v>76</v>
      </c>
      <c r="P608" s="49" t="s">
        <v>57</v>
      </c>
      <c r="Q608" s="49">
        <v>5</v>
      </c>
      <c r="R608" s="49" t="s">
        <v>32</v>
      </c>
      <c r="S608" s="49" t="s">
        <v>2486</v>
      </c>
      <c r="T608" s="50">
        <v>45215</v>
      </c>
    </row>
    <row r="609" spans="1:20" x14ac:dyDescent="0.25">
      <c r="A609" s="26" t="s">
        <v>2487</v>
      </c>
      <c r="B609" s="49" t="s">
        <v>2270</v>
      </c>
      <c r="C609" s="49" t="s">
        <v>526</v>
      </c>
      <c r="D609" s="49" t="s">
        <v>81</v>
      </c>
      <c r="E609" s="49" t="s">
        <v>24</v>
      </c>
      <c r="F609" s="50">
        <v>44992</v>
      </c>
      <c r="G609" s="49" t="s">
        <v>186</v>
      </c>
      <c r="H609" s="49" t="s">
        <v>121</v>
      </c>
      <c r="I609" s="49" t="s">
        <v>122</v>
      </c>
      <c r="J609" s="49" t="s">
        <v>123</v>
      </c>
      <c r="K609" s="49">
        <v>3</v>
      </c>
      <c r="L609" s="49">
        <v>149</v>
      </c>
      <c r="M609" s="49" t="s">
        <v>2488</v>
      </c>
      <c r="N609" s="50">
        <v>45017</v>
      </c>
      <c r="O609" s="49" t="s">
        <v>76</v>
      </c>
      <c r="P609" s="49" t="s">
        <v>31</v>
      </c>
      <c r="Q609" s="49">
        <v>2</v>
      </c>
      <c r="R609" s="49" t="s">
        <v>133</v>
      </c>
      <c r="S609" s="49" t="s">
        <v>2489</v>
      </c>
      <c r="T609" s="50">
        <v>45506</v>
      </c>
    </row>
    <row r="610" spans="1:20" x14ac:dyDescent="0.25">
      <c r="A610" s="26" t="s">
        <v>2490</v>
      </c>
      <c r="B610" s="49" t="s">
        <v>263</v>
      </c>
      <c r="C610" s="49" t="s">
        <v>620</v>
      </c>
      <c r="D610" s="49" t="s">
        <v>23</v>
      </c>
      <c r="E610" s="49" t="s">
        <v>24</v>
      </c>
      <c r="F610" s="50">
        <v>45267</v>
      </c>
      <c r="G610" s="49" t="s">
        <v>51</v>
      </c>
      <c r="H610" s="49" t="s">
        <v>73</v>
      </c>
      <c r="I610" s="49" t="s">
        <v>74</v>
      </c>
      <c r="J610" s="49" t="s">
        <v>42</v>
      </c>
      <c r="K610" s="49">
        <v>4</v>
      </c>
      <c r="L610" s="49">
        <v>110</v>
      </c>
      <c r="M610" s="49" t="s">
        <v>2491</v>
      </c>
      <c r="N610" s="50">
        <v>45811</v>
      </c>
      <c r="O610" s="49" t="s">
        <v>76</v>
      </c>
      <c r="P610" s="49" t="s">
        <v>44</v>
      </c>
      <c r="Q610" s="49">
        <v>4</v>
      </c>
      <c r="R610" s="49" t="s">
        <v>133</v>
      </c>
      <c r="S610" s="49" t="s">
        <v>2492</v>
      </c>
      <c r="T610" s="50">
        <v>45674</v>
      </c>
    </row>
    <row r="611" spans="1:20" x14ac:dyDescent="0.25">
      <c r="A611" s="26" t="s">
        <v>2493</v>
      </c>
      <c r="B611" s="49" t="s">
        <v>2494</v>
      </c>
      <c r="C611" s="49" t="s">
        <v>1324</v>
      </c>
      <c r="D611" s="49" t="s">
        <v>81</v>
      </c>
      <c r="E611" s="49" t="s">
        <v>50</v>
      </c>
      <c r="F611" s="50">
        <v>45635</v>
      </c>
      <c r="G611" s="49" t="s">
        <v>72</v>
      </c>
      <c r="H611" s="49" t="s">
        <v>218</v>
      </c>
      <c r="I611" s="49" t="s">
        <v>219</v>
      </c>
      <c r="J611" s="49" t="s">
        <v>28</v>
      </c>
      <c r="K611" s="49">
        <v>5</v>
      </c>
      <c r="L611" s="49">
        <v>899</v>
      </c>
      <c r="M611" s="49" t="s">
        <v>2495</v>
      </c>
      <c r="N611" s="50">
        <v>45708</v>
      </c>
      <c r="O611" s="49" t="s">
        <v>76</v>
      </c>
      <c r="P611" s="49" t="s">
        <v>44</v>
      </c>
      <c r="Q611" s="49">
        <v>5</v>
      </c>
      <c r="R611" s="49" t="s">
        <v>45</v>
      </c>
      <c r="S611" s="49" t="s">
        <v>2496</v>
      </c>
      <c r="T611" s="50">
        <v>45346</v>
      </c>
    </row>
    <row r="612" spans="1:20" x14ac:dyDescent="0.25">
      <c r="A612" s="26" t="s">
        <v>2497</v>
      </c>
      <c r="B612" s="49" t="s">
        <v>60</v>
      </c>
      <c r="C612" s="49" t="s">
        <v>2498</v>
      </c>
      <c r="D612" s="49" t="s">
        <v>81</v>
      </c>
      <c r="E612" s="49" t="s">
        <v>24</v>
      </c>
      <c r="F612" s="50">
        <v>44693</v>
      </c>
      <c r="G612" s="49" t="s">
        <v>120</v>
      </c>
      <c r="H612" s="49" t="s">
        <v>121</v>
      </c>
      <c r="I612" s="49" t="s">
        <v>122</v>
      </c>
      <c r="J612" s="49" t="s">
        <v>123</v>
      </c>
      <c r="K612" s="49">
        <v>3</v>
      </c>
      <c r="L612" s="49">
        <v>149</v>
      </c>
      <c r="M612" s="49" t="s">
        <v>2499</v>
      </c>
      <c r="N612" s="50">
        <v>45337</v>
      </c>
      <c r="O612" s="49" t="s">
        <v>103</v>
      </c>
      <c r="P612" s="49" t="s">
        <v>57</v>
      </c>
      <c r="Q612" s="49">
        <v>2</v>
      </c>
      <c r="R612" s="49" t="s">
        <v>133</v>
      </c>
      <c r="S612" s="49" t="s">
        <v>2500</v>
      </c>
      <c r="T612" s="50">
        <v>45599</v>
      </c>
    </row>
    <row r="613" spans="1:20" x14ac:dyDescent="0.25">
      <c r="A613" s="26" t="s">
        <v>1163</v>
      </c>
      <c r="B613" s="49" t="s">
        <v>447</v>
      </c>
      <c r="C613" s="49" t="s">
        <v>1164</v>
      </c>
      <c r="D613" s="49" t="s">
        <v>37</v>
      </c>
      <c r="E613" s="49" t="s">
        <v>38</v>
      </c>
      <c r="F613" s="50">
        <v>44087</v>
      </c>
      <c r="G613" s="49" t="s">
        <v>25</v>
      </c>
      <c r="H613" s="49" t="s">
        <v>218</v>
      </c>
      <c r="I613" s="49" t="s">
        <v>219</v>
      </c>
      <c r="J613" s="49" t="s">
        <v>28</v>
      </c>
      <c r="K613" s="49">
        <v>1</v>
      </c>
      <c r="L613" s="49">
        <v>899</v>
      </c>
      <c r="M613" s="49" t="s">
        <v>2501</v>
      </c>
      <c r="N613" s="50">
        <v>45610</v>
      </c>
      <c r="O613" s="49" t="s">
        <v>76</v>
      </c>
      <c r="P613" s="49" t="s">
        <v>57</v>
      </c>
      <c r="Q613" s="49">
        <v>5</v>
      </c>
      <c r="R613" s="49" t="s">
        <v>45</v>
      </c>
      <c r="S613" s="49" t="s">
        <v>2502</v>
      </c>
      <c r="T613" s="50">
        <v>45181</v>
      </c>
    </row>
    <row r="614" spans="1:20" x14ac:dyDescent="0.25">
      <c r="A614" s="26" t="s">
        <v>2503</v>
      </c>
      <c r="B614" s="49" t="s">
        <v>2504</v>
      </c>
      <c r="C614" s="49" t="s">
        <v>2505</v>
      </c>
      <c r="D614" s="49" t="s">
        <v>37</v>
      </c>
      <c r="E614" s="49" t="s">
        <v>38</v>
      </c>
      <c r="F614" s="50">
        <v>44699</v>
      </c>
      <c r="G614" s="49" t="s">
        <v>120</v>
      </c>
      <c r="H614" s="49" t="s">
        <v>391</v>
      </c>
      <c r="I614" s="49" t="s">
        <v>392</v>
      </c>
      <c r="J614" s="49" t="s">
        <v>123</v>
      </c>
      <c r="K614" s="49">
        <v>1</v>
      </c>
      <c r="L614" s="49">
        <v>25</v>
      </c>
      <c r="M614" s="49" t="s">
        <v>2506</v>
      </c>
      <c r="N614" s="50">
        <v>45590</v>
      </c>
      <c r="O614" s="49" t="s">
        <v>103</v>
      </c>
      <c r="P614" s="49" t="s">
        <v>31</v>
      </c>
      <c r="Q614" s="49">
        <v>5</v>
      </c>
      <c r="R614" s="49" t="s">
        <v>32</v>
      </c>
      <c r="S614" s="49" t="s">
        <v>2507</v>
      </c>
      <c r="T614" s="50">
        <v>45849</v>
      </c>
    </row>
    <row r="615" spans="1:20" x14ac:dyDescent="0.25">
      <c r="A615" s="26" t="s">
        <v>2508</v>
      </c>
      <c r="B615" s="49" t="s">
        <v>2509</v>
      </c>
      <c r="C615" s="49" t="s">
        <v>1991</v>
      </c>
      <c r="D615" s="49" t="s">
        <v>37</v>
      </c>
      <c r="E615" s="49" t="s">
        <v>38</v>
      </c>
      <c r="F615" s="50">
        <v>45002</v>
      </c>
      <c r="G615" s="49" t="s">
        <v>39</v>
      </c>
      <c r="H615" s="49" t="s">
        <v>73</v>
      </c>
      <c r="I615" s="49" t="s">
        <v>74</v>
      </c>
      <c r="J615" s="49" t="s">
        <v>42</v>
      </c>
      <c r="K615" s="49">
        <v>4</v>
      </c>
      <c r="L615" s="49">
        <v>110</v>
      </c>
      <c r="M615" s="49" t="s">
        <v>2510</v>
      </c>
      <c r="N615" s="50">
        <v>45324</v>
      </c>
      <c r="O615" s="49" t="s">
        <v>76</v>
      </c>
      <c r="P615" s="49" t="s">
        <v>44</v>
      </c>
      <c r="Q615" s="49">
        <v>1</v>
      </c>
      <c r="R615" s="49" t="s">
        <v>104</v>
      </c>
      <c r="S615" s="49" t="s">
        <v>2511</v>
      </c>
      <c r="T615" s="50">
        <v>44917</v>
      </c>
    </row>
    <row r="616" spans="1:20" x14ac:dyDescent="0.25">
      <c r="A616" s="26" t="s">
        <v>2512</v>
      </c>
      <c r="B616" s="49" t="s">
        <v>248</v>
      </c>
      <c r="C616" s="49" t="s">
        <v>702</v>
      </c>
      <c r="D616" s="49" t="s">
        <v>37</v>
      </c>
      <c r="E616" s="49" t="s">
        <v>24</v>
      </c>
      <c r="F616" s="50">
        <v>45495</v>
      </c>
      <c r="G616" s="49" t="s">
        <v>62</v>
      </c>
      <c r="H616" s="49" t="s">
        <v>63</v>
      </c>
      <c r="I616" s="49" t="s">
        <v>64</v>
      </c>
      <c r="J616" s="49" t="s">
        <v>65</v>
      </c>
      <c r="K616" s="49">
        <v>1</v>
      </c>
      <c r="L616" s="49">
        <v>399</v>
      </c>
      <c r="M616" s="49" t="s">
        <v>2513</v>
      </c>
      <c r="N616" s="50">
        <v>45025</v>
      </c>
      <c r="O616" s="49" t="s">
        <v>56</v>
      </c>
      <c r="P616" s="49" t="s">
        <v>44</v>
      </c>
      <c r="Q616" s="49">
        <v>2</v>
      </c>
      <c r="R616" s="49" t="s">
        <v>67</v>
      </c>
      <c r="S616" s="49" t="s">
        <v>2514</v>
      </c>
      <c r="T616" s="50">
        <v>45863</v>
      </c>
    </row>
    <row r="617" spans="1:20" x14ac:dyDescent="0.25">
      <c r="A617" s="26" t="s">
        <v>2515</v>
      </c>
      <c r="B617" s="49" t="s">
        <v>2516</v>
      </c>
      <c r="C617" s="49" t="s">
        <v>2517</v>
      </c>
      <c r="D617" s="49" t="s">
        <v>81</v>
      </c>
      <c r="E617" s="49" t="s">
        <v>50</v>
      </c>
      <c r="F617" s="50">
        <v>45273</v>
      </c>
      <c r="G617" s="49" t="s">
        <v>152</v>
      </c>
      <c r="H617" s="49" t="s">
        <v>191</v>
      </c>
      <c r="I617" s="49" t="s">
        <v>192</v>
      </c>
      <c r="J617" s="49" t="s">
        <v>42</v>
      </c>
      <c r="K617" s="49">
        <v>4</v>
      </c>
      <c r="L617" s="49">
        <v>120</v>
      </c>
      <c r="M617" s="49" t="s">
        <v>2518</v>
      </c>
      <c r="N617" s="50">
        <v>45392</v>
      </c>
      <c r="O617" s="49" t="s">
        <v>30</v>
      </c>
      <c r="P617" s="49" t="s">
        <v>44</v>
      </c>
      <c r="Q617" s="49">
        <v>1</v>
      </c>
      <c r="R617" s="49" t="s">
        <v>67</v>
      </c>
      <c r="S617" s="49" t="s">
        <v>2519</v>
      </c>
      <c r="T617" s="50">
        <v>45751</v>
      </c>
    </row>
    <row r="618" spans="1:20" x14ac:dyDescent="0.25">
      <c r="A618" s="26" t="s">
        <v>2520</v>
      </c>
      <c r="B618" s="49" t="s">
        <v>1774</v>
      </c>
      <c r="C618" s="49" t="s">
        <v>922</v>
      </c>
      <c r="D618" s="49" t="s">
        <v>37</v>
      </c>
      <c r="E618" s="49" t="s">
        <v>24</v>
      </c>
      <c r="F618" s="50">
        <v>45587</v>
      </c>
      <c r="G618" s="49" t="s">
        <v>39</v>
      </c>
      <c r="H618" s="49" t="s">
        <v>63</v>
      </c>
      <c r="I618" s="49" t="s">
        <v>64</v>
      </c>
      <c r="J618" s="49" t="s">
        <v>65</v>
      </c>
      <c r="K618" s="49">
        <v>2</v>
      </c>
      <c r="L618" s="49">
        <v>399</v>
      </c>
      <c r="M618" s="49" t="s">
        <v>2521</v>
      </c>
      <c r="N618" s="50">
        <v>45263</v>
      </c>
      <c r="O618" s="49" t="s">
        <v>103</v>
      </c>
      <c r="P618" s="49" t="s">
        <v>57</v>
      </c>
      <c r="Q618" s="49">
        <v>3</v>
      </c>
      <c r="R618" s="49" t="s">
        <v>45</v>
      </c>
      <c r="S618" s="49" t="s">
        <v>2522</v>
      </c>
      <c r="T618" s="50">
        <v>45813</v>
      </c>
    </row>
    <row r="619" spans="1:20" x14ac:dyDescent="0.25">
      <c r="A619" s="26" t="s">
        <v>2523</v>
      </c>
      <c r="B619" s="49" t="s">
        <v>280</v>
      </c>
      <c r="C619" s="49" t="s">
        <v>2524</v>
      </c>
      <c r="D619" s="49" t="s">
        <v>81</v>
      </c>
      <c r="E619" s="49" t="s">
        <v>24</v>
      </c>
      <c r="F619" s="50">
        <v>44267</v>
      </c>
      <c r="G619" s="49" t="s">
        <v>62</v>
      </c>
      <c r="H619" s="49" t="s">
        <v>73</v>
      </c>
      <c r="I619" s="49" t="s">
        <v>74</v>
      </c>
      <c r="J619" s="49" t="s">
        <v>42</v>
      </c>
      <c r="K619" s="49">
        <v>4</v>
      </c>
      <c r="L619" s="49">
        <v>110</v>
      </c>
      <c r="M619" s="49" t="s">
        <v>2525</v>
      </c>
      <c r="N619" s="50">
        <v>45384</v>
      </c>
      <c r="O619" s="49" t="s">
        <v>110</v>
      </c>
      <c r="P619" s="49" t="s">
        <v>44</v>
      </c>
      <c r="Q619" s="49">
        <v>3</v>
      </c>
      <c r="R619" s="49" t="s">
        <v>133</v>
      </c>
      <c r="S619" s="49" t="s">
        <v>2526</v>
      </c>
      <c r="T619" s="50">
        <v>44928</v>
      </c>
    </row>
    <row r="620" spans="1:20" x14ac:dyDescent="0.25">
      <c r="A620" s="26" t="s">
        <v>1528</v>
      </c>
      <c r="B620" s="49" t="s">
        <v>263</v>
      </c>
      <c r="C620" s="49" t="s">
        <v>878</v>
      </c>
      <c r="D620" s="49" t="s">
        <v>81</v>
      </c>
      <c r="E620" s="49" t="s">
        <v>50</v>
      </c>
      <c r="F620" s="50">
        <v>44427</v>
      </c>
      <c r="G620" s="49" t="s">
        <v>152</v>
      </c>
      <c r="H620" s="49" t="s">
        <v>391</v>
      </c>
      <c r="I620" s="49" t="s">
        <v>392</v>
      </c>
      <c r="J620" s="49" t="s">
        <v>123</v>
      </c>
      <c r="K620" s="49">
        <v>2</v>
      </c>
      <c r="L620" s="49">
        <v>25</v>
      </c>
      <c r="M620" s="49" t="s">
        <v>2527</v>
      </c>
      <c r="N620" s="50">
        <v>45562</v>
      </c>
      <c r="O620" s="49" t="s">
        <v>103</v>
      </c>
      <c r="P620" s="49" t="s">
        <v>31</v>
      </c>
      <c r="Q620" s="49">
        <v>4</v>
      </c>
      <c r="R620" s="49" t="s">
        <v>45</v>
      </c>
      <c r="S620" s="49" t="s">
        <v>2528</v>
      </c>
      <c r="T620" s="50">
        <v>45250</v>
      </c>
    </row>
    <row r="621" spans="1:20" x14ac:dyDescent="0.25">
      <c r="A621" s="26" t="s">
        <v>2529</v>
      </c>
      <c r="B621" s="49" t="s">
        <v>1611</v>
      </c>
      <c r="C621" s="49" t="s">
        <v>276</v>
      </c>
      <c r="D621" s="49" t="s">
        <v>81</v>
      </c>
      <c r="E621" s="49" t="s">
        <v>38</v>
      </c>
      <c r="F621" s="50">
        <v>45623</v>
      </c>
      <c r="G621" s="49" t="s">
        <v>72</v>
      </c>
      <c r="H621" s="49" t="s">
        <v>168</v>
      </c>
      <c r="I621" s="49" t="s">
        <v>169</v>
      </c>
      <c r="J621" s="49" t="s">
        <v>131</v>
      </c>
      <c r="K621" s="49">
        <v>1</v>
      </c>
      <c r="L621" s="49">
        <v>80</v>
      </c>
      <c r="M621" s="49" t="s">
        <v>2530</v>
      </c>
      <c r="N621" s="50">
        <v>44977</v>
      </c>
      <c r="O621" s="49" t="s">
        <v>56</v>
      </c>
      <c r="P621" s="49" t="s">
        <v>31</v>
      </c>
      <c r="Q621" s="49">
        <v>2</v>
      </c>
      <c r="R621" s="49" t="s">
        <v>67</v>
      </c>
      <c r="S621" s="49" t="s">
        <v>2531</v>
      </c>
      <c r="T621" s="50">
        <v>45588</v>
      </c>
    </row>
    <row r="622" spans="1:20" x14ac:dyDescent="0.25">
      <c r="A622" s="26" t="s">
        <v>2532</v>
      </c>
      <c r="B622" s="49" t="s">
        <v>248</v>
      </c>
      <c r="C622" s="49" t="s">
        <v>396</v>
      </c>
      <c r="D622" s="49" t="s">
        <v>23</v>
      </c>
      <c r="E622" s="49" t="s">
        <v>24</v>
      </c>
      <c r="F622" s="50">
        <v>45051</v>
      </c>
      <c r="G622" s="49" t="s">
        <v>72</v>
      </c>
      <c r="H622" s="49" t="s">
        <v>52</v>
      </c>
      <c r="I622" s="49" t="s">
        <v>53</v>
      </c>
      <c r="J622" s="49" t="s">
        <v>54</v>
      </c>
      <c r="K622" s="49">
        <v>3</v>
      </c>
      <c r="L622" s="49">
        <v>59</v>
      </c>
      <c r="M622" s="49" t="s">
        <v>2533</v>
      </c>
      <c r="N622" s="50">
        <v>45034</v>
      </c>
      <c r="O622" s="49" t="s">
        <v>110</v>
      </c>
      <c r="P622" s="49" t="s">
        <v>57</v>
      </c>
      <c r="Q622" s="49">
        <v>2</v>
      </c>
      <c r="R622" s="49" t="s">
        <v>133</v>
      </c>
      <c r="S622" s="49" t="s">
        <v>2534</v>
      </c>
      <c r="T622" s="50">
        <v>45768</v>
      </c>
    </row>
    <row r="623" spans="1:20" x14ac:dyDescent="0.25">
      <c r="A623" s="26" t="s">
        <v>2535</v>
      </c>
      <c r="B623" s="49" t="s">
        <v>1230</v>
      </c>
      <c r="C623" s="49" t="s">
        <v>873</v>
      </c>
      <c r="D623" s="49" t="s">
        <v>81</v>
      </c>
      <c r="E623" s="49" t="s">
        <v>38</v>
      </c>
      <c r="F623" s="50">
        <v>44800</v>
      </c>
      <c r="G623" s="49" t="s">
        <v>120</v>
      </c>
      <c r="H623" s="49" t="s">
        <v>145</v>
      </c>
      <c r="I623" s="49" t="s">
        <v>146</v>
      </c>
      <c r="J623" s="49" t="s">
        <v>54</v>
      </c>
      <c r="K623" s="49">
        <v>5</v>
      </c>
      <c r="L623" s="49">
        <v>199</v>
      </c>
      <c r="M623" s="49" t="s">
        <v>2536</v>
      </c>
      <c r="N623" s="50">
        <v>45860</v>
      </c>
      <c r="O623" s="49" t="s">
        <v>30</v>
      </c>
      <c r="P623" s="49" t="s">
        <v>44</v>
      </c>
      <c r="Q623" s="49">
        <v>3</v>
      </c>
      <c r="R623" s="49" t="s">
        <v>32</v>
      </c>
      <c r="S623" s="49" t="s">
        <v>2537</v>
      </c>
      <c r="T623" s="50">
        <v>45857</v>
      </c>
    </row>
    <row r="624" spans="1:20" x14ac:dyDescent="0.25">
      <c r="A624" s="26" t="s">
        <v>2538</v>
      </c>
      <c r="B624" s="49" t="s">
        <v>2539</v>
      </c>
      <c r="C624" s="49" t="s">
        <v>2540</v>
      </c>
      <c r="D624" s="49" t="s">
        <v>81</v>
      </c>
      <c r="E624" s="49" t="s">
        <v>50</v>
      </c>
      <c r="F624" s="50">
        <v>44969</v>
      </c>
      <c r="G624" s="49" t="s">
        <v>94</v>
      </c>
      <c r="H624" s="49" t="s">
        <v>26</v>
      </c>
      <c r="I624" s="49" t="s">
        <v>27</v>
      </c>
      <c r="J624" s="49" t="s">
        <v>28</v>
      </c>
      <c r="K624" s="49">
        <v>5</v>
      </c>
      <c r="L624" s="49">
        <v>229</v>
      </c>
      <c r="M624" s="49" t="s">
        <v>2541</v>
      </c>
      <c r="N624" s="50">
        <v>45007</v>
      </c>
      <c r="O624" s="49" t="s">
        <v>110</v>
      </c>
      <c r="P624" s="49" t="s">
        <v>44</v>
      </c>
      <c r="Q624" s="49">
        <v>2</v>
      </c>
      <c r="R624" s="49" t="s">
        <v>133</v>
      </c>
      <c r="S624" s="49" t="s">
        <v>2542</v>
      </c>
      <c r="T624" s="50">
        <v>45200</v>
      </c>
    </row>
    <row r="625" spans="1:20" x14ac:dyDescent="0.25">
      <c r="A625" s="26" t="s">
        <v>2543</v>
      </c>
      <c r="B625" s="49" t="s">
        <v>248</v>
      </c>
      <c r="C625" s="49" t="s">
        <v>2544</v>
      </c>
      <c r="D625" s="49" t="s">
        <v>81</v>
      </c>
      <c r="E625" s="49" t="s">
        <v>24</v>
      </c>
      <c r="F625" s="50">
        <v>44833</v>
      </c>
      <c r="G625" s="49" t="s">
        <v>94</v>
      </c>
      <c r="H625" s="49" t="s">
        <v>391</v>
      </c>
      <c r="I625" s="49" t="s">
        <v>392</v>
      </c>
      <c r="J625" s="49" t="s">
        <v>123</v>
      </c>
      <c r="K625" s="49">
        <v>5</v>
      </c>
      <c r="L625" s="49">
        <v>25</v>
      </c>
      <c r="M625" s="49" t="s">
        <v>2545</v>
      </c>
      <c r="N625" s="50">
        <v>45052</v>
      </c>
      <c r="O625" s="49" t="s">
        <v>30</v>
      </c>
      <c r="P625" s="49" t="s">
        <v>44</v>
      </c>
      <c r="Q625" s="49">
        <v>3</v>
      </c>
      <c r="R625" s="49" t="s">
        <v>45</v>
      </c>
      <c r="S625" s="49" t="s">
        <v>2546</v>
      </c>
      <c r="T625" s="50">
        <v>45165</v>
      </c>
    </row>
    <row r="626" spans="1:20" x14ac:dyDescent="0.25">
      <c r="A626" s="26" t="s">
        <v>2547</v>
      </c>
      <c r="B626" s="49" t="s">
        <v>1857</v>
      </c>
      <c r="C626" s="49" t="s">
        <v>1885</v>
      </c>
      <c r="D626" s="49" t="s">
        <v>37</v>
      </c>
      <c r="E626" s="49" t="s">
        <v>38</v>
      </c>
      <c r="F626" s="50">
        <v>44435</v>
      </c>
      <c r="G626" s="49" t="s">
        <v>25</v>
      </c>
      <c r="H626" s="49" t="s">
        <v>121</v>
      </c>
      <c r="I626" s="49" t="s">
        <v>122</v>
      </c>
      <c r="J626" s="49" t="s">
        <v>123</v>
      </c>
      <c r="K626" s="49">
        <v>5</v>
      </c>
      <c r="L626" s="49">
        <v>149</v>
      </c>
      <c r="M626" s="49" t="s">
        <v>2548</v>
      </c>
      <c r="N626" s="50">
        <v>45182</v>
      </c>
      <c r="O626" s="49" t="s">
        <v>103</v>
      </c>
      <c r="P626" s="49" t="s">
        <v>44</v>
      </c>
      <c r="Q626" s="49">
        <v>2</v>
      </c>
      <c r="R626" s="49" t="s">
        <v>104</v>
      </c>
      <c r="S626" s="49" t="s">
        <v>2549</v>
      </c>
      <c r="T626" s="50">
        <v>45313</v>
      </c>
    </row>
    <row r="627" spans="1:20" x14ac:dyDescent="0.25">
      <c r="A627" s="26" t="s">
        <v>2550</v>
      </c>
      <c r="B627" s="49" t="s">
        <v>223</v>
      </c>
      <c r="C627" s="49" t="s">
        <v>137</v>
      </c>
      <c r="D627" s="49" t="s">
        <v>37</v>
      </c>
      <c r="E627" s="49" t="s">
        <v>24</v>
      </c>
      <c r="F627" s="50">
        <v>45058</v>
      </c>
      <c r="G627" s="49" t="s">
        <v>62</v>
      </c>
      <c r="H627" s="49" t="s">
        <v>191</v>
      </c>
      <c r="I627" s="49" t="s">
        <v>192</v>
      </c>
      <c r="J627" s="49" t="s">
        <v>42</v>
      </c>
      <c r="K627" s="49">
        <v>1</v>
      </c>
      <c r="L627" s="49">
        <v>120</v>
      </c>
      <c r="M627" s="49" t="s">
        <v>2551</v>
      </c>
      <c r="N627" s="50">
        <v>45687</v>
      </c>
      <c r="O627" s="49" t="s">
        <v>103</v>
      </c>
      <c r="P627" s="49" t="s">
        <v>44</v>
      </c>
      <c r="Q627" s="49">
        <v>4</v>
      </c>
      <c r="R627" s="49" t="s">
        <v>133</v>
      </c>
      <c r="S627" s="49" t="s">
        <v>2552</v>
      </c>
      <c r="T627" s="50">
        <v>44933</v>
      </c>
    </row>
    <row r="628" spans="1:20" x14ac:dyDescent="0.25">
      <c r="A628" s="26" t="s">
        <v>2553</v>
      </c>
      <c r="B628" s="49" t="s">
        <v>2554</v>
      </c>
      <c r="C628" s="49" t="s">
        <v>1959</v>
      </c>
      <c r="D628" s="49" t="s">
        <v>37</v>
      </c>
      <c r="E628" s="49" t="s">
        <v>50</v>
      </c>
      <c r="F628" s="50">
        <v>45825</v>
      </c>
      <c r="G628" s="49" t="s">
        <v>94</v>
      </c>
      <c r="H628" s="49" t="s">
        <v>121</v>
      </c>
      <c r="I628" s="49" t="s">
        <v>122</v>
      </c>
      <c r="J628" s="49" t="s">
        <v>123</v>
      </c>
      <c r="K628" s="49">
        <v>3</v>
      </c>
      <c r="L628" s="49">
        <v>149</v>
      </c>
      <c r="M628" s="49" t="s">
        <v>2555</v>
      </c>
      <c r="N628" s="50">
        <v>45857</v>
      </c>
      <c r="O628" s="49" t="s">
        <v>76</v>
      </c>
      <c r="P628" s="49" t="s">
        <v>31</v>
      </c>
      <c r="Q628" s="49">
        <v>5</v>
      </c>
      <c r="R628" s="49" t="s">
        <v>67</v>
      </c>
      <c r="S628" s="49" t="s">
        <v>2556</v>
      </c>
      <c r="T628" s="50">
        <v>45758</v>
      </c>
    </row>
    <row r="629" spans="1:20" x14ac:dyDescent="0.25">
      <c r="A629" s="26" t="s">
        <v>2557</v>
      </c>
      <c r="B629" s="49" t="s">
        <v>2558</v>
      </c>
      <c r="C629" s="49" t="s">
        <v>2559</v>
      </c>
      <c r="D629" s="49" t="s">
        <v>81</v>
      </c>
      <c r="E629" s="49" t="s">
        <v>24</v>
      </c>
      <c r="F629" s="50">
        <v>44259</v>
      </c>
      <c r="G629" s="49" t="s">
        <v>62</v>
      </c>
      <c r="H629" s="49" t="s">
        <v>191</v>
      </c>
      <c r="I629" s="49" t="s">
        <v>192</v>
      </c>
      <c r="J629" s="49" t="s">
        <v>42</v>
      </c>
      <c r="K629" s="49">
        <v>2</v>
      </c>
      <c r="L629" s="49">
        <v>120</v>
      </c>
      <c r="M629" s="49" t="s">
        <v>2560</v>
      </c>
      <c r="N629" s="50">
        <v>45304</v>
      </c>
      <c r="O629" s="49" t="s">
        <v>103</v>
      </c>
      <c r="P629" s="49" t="s">
        <v>31</v>
      </c>
      <c r="Q629" s="49">
        <v>3</v>
      </c>
      <c r="R629" s="49" t="s">
        <v>104</v>
      </c>
      <c r="S629" s="49" t="s">
        <v>2561</v>
      </c>
      <c r="T629" s="50">
        <v>45626</v>
      </c>
    </row>
    <row r="630" spans="1:20" x14ac:dyDescent="0.25">
      <c r="A630" s="26" t="s">
        <v>2562</v>
      </c>
      <c r="B630" s="49" t="s">
        <v>750</v>
      </c>
      <c r="C630" s="49" t="s">
        <v>2563</v>
      </c>
      <c r="D630" s="49" t="s">
        <v>37</v>
      </c>
      <c r="E630" s="49" t="s">
        <v>50</v>
      </c>
      <c r="F630" s="50">
        <v>45484</v>
      </c>
      <c r="G630" s="49" t="s">
        <v>62</v>
      </c>
      <c r="H630" s="49" t="s">
        <v>87</v>
      </c>
      <c r="I630" s="49" t="s">
        <v>88</v>
      </c>
      <c r="J630" s="49" t="s">
        <v>65</v>
      </c>
      <c r="K630" s="49">
        <v>2</v>
      </c>
      <c r="L630" s="49">
        <v>99</v>
      </c>
      <c r="M630" s="49" t="s">
        <v>2564</v>
      </c>
      <c r="N630" s="50">
        <v>45083</v>
      </c>
      <c r="O630" s="49" t="s">
        <v>30</v>
      </c>
      <c r="P630" s="49" t="s">
        <v>57</v>
      </c>
      <c r="Q630" s="49">
        <v>3</v>
      </c>
      <c r="R630" s="49" t="s">
        <v>45</v>
      </c>
      <c r="S630" s="49" t="s">
        <v>2565</v>
      </c>
      <c r="T630" s="50">
        <v>45819</v>
      </c>
    </row>
    <row r="631" spans="1:20" x14ac:dyDescent="0.25">
      <c r="A631" s="26" t="s">
        <v>2566</v>
      </c>
      <c r="B631" s="49" t="s">
        <v>113</v>
      </c>
      <c r="C631" s="49" t="s">
        <v>167</v>
      </c>
      <c r="D631" s="49" t="s">
        <v>37</v>
      </c>
      <c r="E631" s="49" t="s">
        <v>38</v>
      </c>
      <c r="F631" s="50">
        <v>45635</v>
      </c>
      <c r="G631" s="49" t="s">
        <v>39</v>
      </c>
      <c r="H631" s="49" t="s">
        <v>391</v>
      </c>
      <c r="I631" s="49" t="s">
        <v>392</v>
      </c>
      <c r="J631" s="49" t="s">
        <v>123</v>
      </c>
      <c r="K631" s="49">
        <v>3</v>
      </c>
      <c r="L631" s="49">
        <v>25</v>
      </c>
      <c r="M631" s="49" t="s">
        <v>2567</v>
      </c>
      <c r="N631" s="50">
        <v>45598</v>
      </c>
      <c r="O631" s="49" t="s">
        <v>110</v>
      </c>
      <c r="P631" s="49" t="s">
        <v>31</v>
      </c>
      <c r="Q631" s="49">
        <v>5</v>
      </c>
      <c r="R631" s="49" t="s">
        <v>32</v>
      </c>
      <c r="S631" s="49" t="s">
        <v>2568</v>
      </c>
      <c r="T631" s="50">
        <v>45466</v>
      </c>
    </row>
    <row r="632" spans="1:20" x14ac:dyDescent="0.25">
      <c r="A632" s="26" t="s">
        <v>2569</v>
      </c>
      <c r="B632" s="49" t="s">
        <v>143</v>
      </c>
      <c r="C632" s="49" t="s">
        <v>2570</v>
      </c>
      <c r="D632" s="49" t="s">
        <v>23</v>
      </c>
      <c r="E632" s="49" t="s">
        <v>24</v>
      </c>
      <c r="F632" s="50">
        <v>45144</v>
      </c>
      <c r="G632" s="49" t="s">
        <v>186</v>
      </c>
      <c r="H632" s="49" t="s">
        <v>73</v>
      </c>
      <c r="I632" s="49" t="s">
        <v>74</v>
      </c>
      <c r="J632" s="49" t="s">
        <v>42</v>
      </c>
      <c r="K632" s="49">
        <v>1</v>
      </c>
      <c r="L632" s="49">
        <v>110</v>
      </c>
      <c r="M632" s="49" t="s">
        <v>2571</v>
      </c>
      <c r="N632" s="50">
        <v>45356</v>
      </c>
      <c r="O632" s="49" t="s">
        <v>110</v>
      </c>
      <c r="P632" s="49" t="s">
        <v>31</v>
      </c>
      <c r="Q632" s="49">
        <v>2</v>
      </c>
      <c r="R632" s="49" t="s">
        <v>67</v>
      </c>
      <c r="S632" s="49" t="s">
        <v>2572</v>
      </c>
      <c r="T632" s="50">
        <v>45058</v>
      </c>
    </row>
    <row r="633" spans="1:20" x14ac:dyDescent="0.25">
      <c r="A633" s="26" t="s">
        <v>2573</v>
      </c>
      <c r="B633" s="49" t="s">
        <v>2574</v>
      </c>
      <c r="C633" s="49" t="s">
        <v>2575</v>
      </c>
      <c r="D633" s="49" t="s">
        <v>37</v>
      </c>
      <c r="E633" s="49" t="s">
        <v>38</v>
      </c>
      <c r="F633" s="50">
        <v>45185</v>
      </c>
      <c r="G633" s="49" t="s">
        <v>120</v>
      </c>
      <c r="H633" s="49" t="s">
        <v>218</v>
      </c>
      <c r="I633" s="49" t="s">
        <v>219</v>
      </c>
      <c r="J633" s="49" t="s">
        <v>28</v>
      </c>
      <c r="K633" s="49">
        <v>5</v>
      </c>
      <c r="L633" s="49">
        <v>899</v>
      </c>
      <c r="M633" s="49" t="s">
        <v>2576</v>
      </c>
      <c r="N633" s="50">
        <v>45562</v>
      </c>
      <c r="O633" s="49" t="s">
        <v>103</v>
      </c>
      <c r="P633" s="49" t="s">
        <v>31</v>
      </c>
      <c r="Q633" s="49">
        <v>2</v>
      </c>
      <c r="R633" s="49" t="s">
        <v>104</v>
      </c>
      <c r="S633" s="49" t="s">
        <v>2577</v>
      </c>
      <c r="T633" s="50">
        <v>45556</v>
      </c>
    </row>
    <row r="634" spans="1:20" x14ac:dyDescent="0.25">
      <c r="A634" s="26" t="s">
        <v>2578</v>
      </c>
      <c r="B634" s="49" t="s">
        <v>1690</v>
      </c>
      <c r="C634" s="49" t="s">
        <v>216</v>
      </c>
      <c r="D634" s="49" t="s">
        <v>81</v>
      </c>
      <c r="E634" s="49" t="s">
        <v>50</v>
      </c>
      <c r="F634" s="50">
        <v>44204</v>
      </c>
      <c r="G634" s="49" t="s">
        <v>186</v>
      </c>
      <c r="H634" s="49" t="s">
        <v>73</v>
      </c>
      <c r="I634" s="49" t="s">
        <v>74</v>
      </c>
      <c r="J634" s="49" t="s">
        <v>42</v>
      </c>
      <c r="K634" s="49">
        <v>2</v>
      </c>
      <c r="L634" s="49">
        <v>110</v>
      </c>
      <c r="M634" s="49" t="s">
        <v>2579</v>
      </c>
      <c r="N634" s="50">
        <v>45126</v>
      </c>
      <c r="O634" s="49" t="s">
        <v>110</v>
      </c>
      <c r="P634" s="49" t="s">
        <v>57</v>
      </c>
      <c r="Q634" s="49">
        <v>3</v>
      </c>
      <c r="R634" s="49" t="s">
        <v>67</v>
      </c>
      <c r="S634" s="49" t="s">
        <v>2580</v>
      </c>
      <c r="T634" s="50">
        <v>44968</v>
      </c>
    </row>
    <row r="635" spans="1:20" x14ac:dyDescent="0.25">
      <c r="A635" s="26" t="s">
        <v>2581</v>
      </c>
      <c r="B635" s="49" t="s">
        <v>233</v>
      </c>
      <c r="C635" s="49" t="s">
        <v>689</v>
      </c>
      <c r="D635" s="49" t="s">
        <v>23</v>
      </c>
      <c r="E635" s="49" t="s">
        <v>38</v>
      </c>
      <c r="F635" s="50">
        <v>44936</v>
      </c>
      <c r="G635" s="49" t="s">
        <v>62</v>
      </c>
      <c r="H635" s="49" t="s">
        <v>168</v>
      </c>
      <c r="I635" s="49" t="s">
        <v>169</v>
      </c>
      <c r="J635" s="49" t="s">
        <v>131</v>
      </c>
      <c r="K635" s="49">
        <v>5</v>
      </c>
      <c r="L635" s="49">
        <v>80</v>
      </c>
      <c r="M635" s="49" t="s">
        <v>2582</v>
      </c>
      <c r="N635" s="50">
        <v>44995</v>
      </c>
      <c r="O635" s="49" t="s">
        <v>30</v>
      </c>
      <c r="P635" s="49" t="s">
        <v>31</v>
      </c>
      <c r="Q635" s="49">
        <v>1</v>
      </c>
      <c r="R635" s="49" t="s">
        <v>104</v>
      </c>
      <c r="S635" s="49" t="s">
        <v>2583</v>
      </c>
      <c r="T635" s="50">
        <v>45604</v>
      </c>
    </row>
    <row r="636" spans="1:20" x14ac:dyDescent="0.25">
      <c r="A636" s="26" t="s">
        <v>2584</v>
      </c>
      <c r="B636" s="49" t="s">
        <v>300</v>
      </c>
      <c r="C636" s="49" t="s">
        <v>396</v>
      </c>
      <c r="D636" s="49" t="s">
        <v>23</v>
      </c>
      <c r="E636" s="49" t="s">
        <v>38</v>
      </c>
      <c r="F636" s="50">
        <v>44109</v>
      </c>
      <c r="G636" s="49" t="s">
        <v>186</v>
      </c>
      <c r="H636" s="49" t="s">
        <v>129</v>
      </c>
      <c r="I636" s="49" t="s">
        <v>130</v>
      </c>
      <c r="J636" s="49" t="s">
        <v>131</v>
      </c>
      <c r="K636" s="49">
        <v>2</v>
      </c>
      <c r="L636" s="49">
        <v>129</v>
      </c>
      <c r="M636" s="49" t="s">
        <v>2585</v>
      </c>
      <c r="N636" s="50">
        <v>44812</v>
      </c>
      <c r="O636" s="49" t="s">
        <v>56</v>
      </c>
      <c r="P636" s="49" t="s">
        <v>31</v>
      </c>
      <c r="Q636" s="49">
        <v>5</v>
      </c>
      <c r="R636" s="49" t="s">
        <v>67</v>
      </c>
      <c r="S636" s="49" t="s">
        <v>2586</v>
      </c>
      <c r="T636" s="50">
        <v>45413</v>
      </c>
    </row>
    <row r="637" spans="1:20" x14ac:dyDescent="0.25">
      <c r="A637" s="26" t="s">
        <v>2587</v>
      </c>
      <c r="B637" s="49" t="s">
        <v>515</v>
      </c>
      <c r="C637" s="49" t="s">
        <v>873</v>
      </c>
      <c r="D637" s="49" t="s">
        <v>23</v>
      </c>
      <c r="E637" s="49" t="s">
        <v>50</v>
      </c>
      <c r="F637" s="50">
        <v>44901</v>
      </c>
      <c r="G637" s="49" t="s">
        <v>152</v>
      </c>
      <c r="H637" s="49" t="s">
        <v>138</v>
      </c>
      <c r="I637" s="49" t="s">
        <v>139</v>
      </c>
      <c r="J637" s="49" t="s">
        <v>28</v>
      </c>
      <c r="K637" s="49">
        <v>3</v>
      </c>
      <c r="L637" s="49">
        <v>999</v>
      </c>
      <c r="M637" s="49" t="s">
        <v>2588</v>
      </c>
      <c r="N637" s="50">
        <v>45375</v>
      </c>
      <c r="O637" s="49" t="s">
        <v>103</v>
      </c>
      <c r="P637" s="49" t="s">
        <v>31</v>
      </c>
      <c r="Q637" s="49">
        <v>5</v>
      </c>
      <c r="R637" s="49" t="s">
        <v>104</v>
      </c>
      <c r="S637" s="49" t="s">
        <v>2589</v>
      </c>
      <c r="T637" s="50">
        <v>44896</v>
      </c>
    </row>
    <row r="638" spans="1:20" x14ac:dyDescent="0.25">
      <c r="A638" s="26" t="s">
        <v>2590</v>
      </c>
      <c r="B638" s="49" t="s">
        <v>263</v>
      </c>
      <c r="C638" s="49" t="s">
        <v>2591</v>
      </c>
      <c r="D638" s="49" t="s">
        <v>23</v>
      </c>
      <c r="E638" s="49" t="s">
        <v>50</v>
      </c>
      <c r="F638" s="50">
        <v>44725</v>
      </c>
      <c r="G638" s="49" t="s">
        <v>39</v>
      </c>
      <c r="H638" s="49" t="s">
        <v>52</v>
      </c>
      <c r="I638" s="49" t="s">
        <v>53</v>
      </c>
      <c r="J638" s="49" t="s">
        <v>54</v>
      </c>
      <c r="K638" s="49">
        <v>5</v>
      </c>
      <c r="L638" s="49">
        <v>59</v>
      </c>
      <c r="M638" s="49" t="s">
        <v>2592</v>
      </c>
      <c r="N638" s="50">
        <v>44999</v>
      </c>
      <c r="O638" s="49" t="s">
        <v>103</v>
      </c>
      <c r="P638" s="49" t="s">
        <v>44</v>
      </c>
      <c r="Q638" s="49">
        <v>5</v>
      </c>
      <c r="R638" s="49" t="s">
        <v>104</v>
      </c>
      <c r="S638" s="49" t="s">
        <v>2593</v>
      </c>
      <c r="T638" s="50">
        <v>45486</v>
      </c>
    </row>
    <row r="639" spans="1:20" x14ac:dyDescent="0.25">
      <c r="A639" s="26" t="s">
        <v>2594</v>
      </c>
      <c r="B639" s="49" t="s">
        <v>936</v>
      </c>
      <c r="C639" s="49" t="s">
        <v>2595</v>
      </c>
      <c r="D639" s="49" t="s">
        <v>81</v>
      </c>
      <c r="E639" s="49" t="s">
        <v>24</v>
      </c>
      <c r="F639" s="50">
        <v>44229</v>
      </c>
      <c r="G639" s="49" t="s">
        <v>120</v>
      </c>
      <c r="H639" s="49" t="s">
        <v>63</v>
      </c>
      <c r="I639" s="49" t="s">
        <v>64</v>
      </c>
      <c r="J639" s="49" t="s">
        <v>65</v>
      </c>
      <c r="K639" s="49">
        <v>2</v>
      </c>
      <c r="L639" s="49">
        <v>399</v>
      </c>
      <c r="M639" s="49" t="s">
        <v>2596</v>
      </c>
      <c r="N639" s="50">
        <v>45557</v>
      </c>
      <c r="O639" s="49" t="s">
        <v>110</v>
      </c>
      <c r="P639" s="49" t="s">
        <v>57</v>
      </c>
      <c r="Q639" s="49">
        <v>2</v>
      </c>
      <c r="R639" s="49" t="s">
        <v>104</v>
      </c>
      <c r="S639" s="49" t="s">
        <v>2597</v>
      </c>
      <c r="T639" s="50">
        <v>45670</v>
      </c>
    </row>
    <row r="640" spans="1:20" x14ac:dyDescent="0.25">
      <c r="A640" s="26" t="s">
        <v>2598</v>
      </c>
      <c r="B640" s="49" t="s">
        <v>2599</v>
      </c>
      <c r="C640" s="49" t="s">
        <v>264</v>
      </c>
      <c r="D640" s="49" t="s">
        <v>23</v>
      </c>
      <c r="E640" s="49" t="s">
        <v>50</v>
      </c>
      <c r="F640" s="50">
        <v>44859</v>
      </c>
      <c r="G640" s="49" t="s">
        <v>25</v>
      </c>
      <c r="H640" s="49" t="s">
        <v>52</v>
      </c>
      <c r="I640" s="49" t="s">
        <v>53</v>
      </c>
      <c r="J640" s="49" t="s">
        <v>54</v>
      </c>
      <c r="K640" s="49">
        <v>1</v>
      </c>
      <c r="L640" s="49">
        <v>59</v>
      </c>
      <c r="M640" s="49" t="s">
        <v>2600</v>
      </c>
      <c r="N640" s="50">
        <v>45856</v>
      </c>
      <c r="O640" s="49" t="s">
        <v>103</v>
      </c>
      <c r="P640" s="49" t="s">
        <v>31</v>
      </c>
      <c r="Q640" s="49">
        <v>5</v>
      </c>
      <c r="R640" s="49" t="s">
        <v>133</v>
      </c>
      <c r="S640" s="49" t="s">
        <v>2601</v>
      </c>
      <c r="T640" s="50">
        <v>44986</v>
      </c>
    </row>
    <row r="641" spans="1:20" x14ac:dyDescent="0.25">
      <c r="A641" s="26" t="s">
        <v>2602</v>
      </c>
      <c r="B641" s="49" t="s">
        <v>2603</v>
      </c>
      <c r="C641" s="49" t="s">
        <v>2591</v>
      </c>
      <c r="D641" s="49" t="s">
        <v>37</v>
      </c>
      <c r="E641" s="49" t="s">
        <v>24</v>
      </c>
      <c r="F641" s="50">
        <v>45570</v>
      </c>
      <c r="G641" s="49" t="s">
        <v>25</v>
      </c>
      <c r="H641" s="49" t="s">
        <v>145</v>
      </c>
      <c r="I641" s="49" t="s">
        <v>146</v>
      </c>
      <c r="J641" s="49" t="s">
        <v>54</v>
      </c>
      <c r="K641" s="49">
        <v>3</v>
      </c>
      <c r="L641" s="49">
        <v>199</v>
      </c>
      <c r="M641" s="49" t="s">
        <v>2604</v>
      </c>
      <c r="N641" s="50">
        <v>45367</v>
      </c>
      <c r="O641" s="49" t="s">
        <v>56</v>
      </c>
      <c r="P641" s="49" t="s">
        <v>31</v>
      </c>
      <c r="Q641" s="49">
        <v>2</v>
      </c>
      <c r="R641" s="49" t="s">
        <v>133</v>
      </c>
      <c r="S641" s="49" t="s">
        <v>2605</v>
      </c>
      <c r="T641" s="50">
        <v>44838</v>
      </c>
    </row>
    <row r="642" spans="1:20" x14ac:dyDescent="0.25">
      <c r="A642" s="26" t="s">
        <v>2606</v>
      </c>
      <c r="B642" s="49" t="s">
        <v>223</v>
      </c>
      <c r="C642" s="49" t="s">
        <v>2607</v>
      </c>
      <c r="D642" s="49" t="s">
        <v>81</v>
      </c>
      <c r="E642" s="49" t="s">
        <v>38</v>
      </c>
      <c r="F642" s="50">
        <v>45636</v>
      </c>
      <c r="G642" s="49" t="s">
        <v>39</v>
      </c>
      <c r="H642" s="49" t="s">
        <v>168</v>
      </c>
      <c r="I642" s="49" t="s">
        <v>169</v>
      </c>
      <c r="J642" s="49" t="s">
        <v>131</v>
      </c>
      <c r="K642" s="49">
        <v>3</v>
      </c>
      <c r="L642" s="49">
        <v>80</v>
      </c>
      <c r="M642" s="49" t="s">
        <v>2608</v>
      </c>
      <c r="N642" s="50">
        <v>45412</v>
      </c>
      <c r="O642" s="49" t="s">
        <v>110</v>
      </c>
      <c r="P642" s="49" t="s">
        <v>57</v>
      </c>
      <c r="Q642" s="49">
        <v>5</v>
      </c>
      <c r="R642" s="49" t="s">
        <v>67</v>
      </c>
      <c r="S642" s="49" t="s">
        <v>2609</v>
      </c>
      <c r="T642" s="50">
        <v>45199</v>
      </c>
    </row>
    <row r="643" spans="1:20" x14ac:dyDescent="0.25">
      <c r="A643" s="26" t="s">
        <v>2610</v>
      </c>
      <c r="B643" s="49" t="s">
        <v>629</v>
      </c>
      <c r="C643" s="49" t="s">
        <v>2611</v>
      </c>
      <c r="D643" s="49" t="s">
        <v>23</v>
      </c>
      <c r="E643" s="49" t="s">
        <v>50</v>
      </c>
      <c r="F643" s="50">
        <v>44900</v>
      </c>
      <c r="G643" s="49" t="s">
        <v>51</v>
      </c>
      <c r="H643" s="49" t="s">
        <v>73</v>
      </c>
      <c r="I643" s="49" t="s">
        <v>74</v>
      </c>
      <c r="J643" s="49" t="s">
        <v>42</v>
      </c>
      <c r="K643" s="49">
        <v>5</v>
      </c>
      <c r="L643" s="49">
        <v>110</v>
      </c>
      <c r="M643" s="49" t="s">
        <v>2612</v>
      </c>
      <c r="N643" s="50">
        <v>45857</v>
      </c>
      <c r="O643" s="49" t="s">
        <v>56</v>
      </c>
      <c r="P643" s="49" t="s">
        <v>31</v>
      </c>
      <c r="Q643" s="49">
        <v>1</v>
      </c>
      <c r="R643" s="49" t="s">
        <v>67</v>
      </c>
      <c r="S643" s="49" t="s">
        <v>2613</v>
      </c>
      <c r="T643" s="50">
        <v>45447</v>
      </c>
    </row>
    <row r="644" spans="1:20" x14ac:dyDescent="0.25">
      <c r="A644" s="26" t="s">
        <v>2614</v>
      </c>
      <c r="B644" s="49" t="s">
        <v>1052</v>
      </c>
      <c r="C644" s="49" t="s">
        <v>2615</v>
      </c>
      <c r="D644" s="49" t="s">
        <v>37</v>
      </c>
      <c r="E644" s="49" t="s">
        <v>38</v>
      </c>
      <c r="F644" s="50">
        <v>45227</v>
      </c>
      <c r="G644" s="49" t="s">
        <v>62</v>
      </c>
      <c r="H644" s="49" t="s">
        <v>100</v>
      </c>
      <c r="I644" s="49" t="s">
        <v>101</v>
      </c>
      <c r="J644" s="49" t="s">
        <v>28</v>
      </c>
      <c r="K644" s="49">
        <v>4</v>
      </c>
      <c r="L644" s="49">
        <v>199</v>
      </c>
      <c r="M644" s="49" t="s">
        <v>2616</v>
      </c>
      <c r="N644" s="50">
        <v>45778</v>
      </c>
      <c r="O644" s="49" t="s">
        <v>110</v>
      </c>
      <c r="P644" s="49" t="s">
        <v>44</v>
      </c>
      <c r="Q644" s="49">
        <v>3</v>
      </c>
      <c r="R644" s="49" t="s">
        <v>133</v>
      </c>
      <c r="S644" s="49" t="s">
        <v>2617</v>
      </c>
      <c r="T644" s="50">
        <v>45086</v>
      </c>
    </row>
    <row r="645" spans="1:20" x14ac:dyDescent="0.25">
      <c r="A645" s="26" t="s">
        <v>2618</v>
      </c>
      <c r="B645" s="49" t="s">
        <v>2619</v>
      </c>
      <c r="C645" s="49" t="s">
        <v>249</v>
      </c>
      <c r="D645" s="49" t="s">
        <v>23</v>
      </c>
      <c r="E645" s="49" t="s">
        <v>38</v>
      </c>
      <c r="F645" s="50">
        <v>45285</v>
      </c>
      <c r="G645" s="49" t="s">
        <v>94</v>
      </c>
      <c r="H645" s="49" t="s">
        <v>73</v>
      </c>
      <c r="I645" s="49" t="s">
        <v>74</v>
      </c>
      <c r="J645" s="49" t="s">
        <v>42</v>
      </c>
      <c r="K645" s="49">
        <v>3</v>
      </c>
      <c r="L645" s="49">
        <v>110</v>
      </c>
      <c r="M645" s="49" t="s">
        <v>2620</v>
      </c>
      <c r="N645" s="50">
        <v>44850</v>
      </c>
      <c r="O645" s="49" t="s">
        <v>76</v>
      </c>
      <c r="P645" s="49" t="s">
        <v>31</v>
      </c>
      <c r="Q645" s="49">
        <v>1</v>
      </c>
      <c r="R645" s="49" t="s">
        <v>45</v>
      </c>
      <c r="S645" s="49" t="s">
        <v>2621</v>
      </c>
      <c r="T645" s="50">
        <v>44816</v>
      </c>
    </row>
    <row r="646" spans="1:20" x14ac:dyDescent="0.25">
      <c r="A646" s="26" t="s">
        <v>2622</v>
      </c>
      <c r="B646" s="49" t="s">
        <v>2345</v>
      </c>
      <c r="C646" s="49" t="s">
        <v>2623</v>
      </c>
      <c r="D646" s="49" t="s">
        <v>23</v>
      </c>
      <c r="E646" s="49" t="s">
        <v>38</v>
      </c>
      <c r="F646" s="50">
        <v>44140</v>
      </c>
      <c r="G646" s="49" t="s">
        <v>120</v>
      </c>
      <c r="H646" s="49" t="s">
        <v>121</v>
      </c>
      <c r="I646" s="49" t="s">
        <v>122</v>
      </c>
      <c r="J646" s="49" t="s">
        <v>123</v>
      </c>
      <c r="K646" s="49">
        <v>4</v>
      </c>
      <c r="L646" s="49">
        <v>149</v>
      </c>
      <c r="M646" s="49" t="s">
        <v>2624</v>
      </c>
      <c r="N646" s="50">
        <v>45281</v>
      </c>
      <c r="O646" s="49" t="s">
        <v>103</v>
      </c>
      <c r="P646" s="49" t="s">
        <v>31</v>
      </c>
      <c r="Q646" s="49">
        <v>3</v>
      </c>
      <c r="R646" s="49" t="s">
        <v>133</v>
      </c>
      <c r="S646" s="49" t="s">
        <v>2625</v>
      </c>
      <c r="T646" s="50">
        <v>45681</v>
      </c>
    </row>
    <row r="647" spans="1:20" x14ac:dyDescent="0.25">
      <c r="A647" s="26" t="s">
        <v>912</v>
      </c>
      <c r="B647" s="49" t="s">
        <v>913</v>
      </c>
      <c r="C647" s="49" t="s">
        <v>71</v>
      </c>
      <c r="D647" s="49" t="s">
        <v>23</v>
      </c>
      <c r="E647" s="49" t="s">
        <v>38</v>
      </c>
      <c r="F647" s="50">
        <v>45808</v>
      </c>
      <c r="G647" s="49" t="s">
        <v>51</v>
      </c>
      <c r="H647" s="49" t="s">
        <v>168</v>
      </c>
      <c r="I647" s="49" t="s">
        <v>169</v>
      </c>
      <c r="J647" s="49" t="s">
        <v>131</v>
      </c>
      <c r="K647" s="49">
        <v>4</v>
      </c>
      <c r="L647" s="49">
        <v>80</v>
      </c>
      <c r="M647" s="49" t="s">
        <v>2626</v>
      </c>
      <c r="N647" s="50">
        <v>45030</v>
      </c>
      <c r="O647" s="49" t="s">
        <v>110</v>
      </c>
      <c r="P647" s="49" t="s">
        <v>57</v>
      </c>
      <c r="Q647" s="49">
        <v>4</v>
      </c>
      <c r="R647" s="49" t="s">
        <v>32</v>
      </c>
      <c r="S647" s="49" t="s">
        <v>2627</v>
      </c>
      <c r="T647" s="50">
        <v>45520</v>
      </c>
    </row>
    <row r="648" spans="1:20" x14ac:dyDescent="0.25">
      <c r="A648" s="26" t="s">
        <v>1414</v>
      </c>
      <c r="B648" s="49" t="s">
        <v>1415</v>
      </c>
      <c r="C648" s="49" t="s">
        <v>1416</v>
      </c>
      <c r="D648" s="49" t="s">
        <v>37</v>
      </c>
      <c r="E648" s="49" t="s">
        <v>24</v>
      </c>
      <c r="F648" s="50">
        <v>44184</v>
      </c>
      <c r="G648" s="49" t="s">
        <v>152</v>
      </c>
      <c r="H648" s="49" t="s">
        <v>218</v>
      </c>
      <c r="I648" s="49" t="s">
        <v>219</v>
      </c>
      <c r="J648" s="49" t="s">
        <v>28</v>
      </c>
      <c r="K648" s="49">
        <v>3</v>
      </c>
      <c r="L648" s="49">
        <v>899</v>
      </c>
      <c r="M648" s="49" t="s">
        <v>2628</v>
      </c>
      <c r="N648" s="50">
        <v>44973</v>
      </c>
      <c r="O648" s="49" t="s">
        <v>110</v>
      </c>
      <c r="P648" s="49" t="s">
        <v>57</v>
      </c>
      <c r="Q648" s="49">
        <v>2</v>
      </c>
      <c r="R648" s="49" t="s">
        <v>32</v>
      </c>
      <c r="S648" s="49" t="s">
        <v>2629</v>
      </c>
      <c r="T648" s="50">
        <v>45027</v>
      </c>
    </row>
    <row r="649" spans="1:20" x14ac:dyDescent="0.25">
      <c r="A649" s="26" t="s">
        <v>2630</v>
      </c>
      <c r="B649" s="49" t="s">
        <v>494</v>
      </c>
      <c r="C649" s="49" t="s">
        <v>2631</v>
      </c>
      <c r="D649" s="49" t="s">
        <v>23</v>
      </c>
      <c r="E649" s="49" t="s">
        <v>50</v>
      </c>
      <c r="F649" s="50">
        <v>44701</v>
      </c>
      <c r="G649" s="49" t="s">
        <v>186</v>
      </c>
      <c r="H649" s="49" t="s">
        <v>391</v>
      </c>
      <c r="I649" s="49" t="s">
        <v>392</v>
      </c>
      <c r="J649" s="49" t="s">
        <v>123</v>
      </c>
      <c r="K649" s="49">
        <v>4</v>
      </c>
      <c r="L649" s="49">
        <v>25</v>
      </c>
      <c r="M649" s="49" t="s">
        <v>2632</v>
      </c>
      <c r="N649" s="50">
        <v>45431</v>
      </c>
      <c r="O649" s="49" t="s">
        <v>76</v>
      </c>
      <c r="P649" s="49" t="s">
        <v>31</v>
      </c>
      <c r="Q649" s="49">
        <v>4</v>
      </c>
      <c r="R649" s="49" t="s">
        <v>45</v>
      </c>
      <c r="S649" s="49" t="s">
        <v>2633</v>
      </c>
      <c r="T649" s="50">
        <v>45238</v>
      </c>
    </row>
    <row r="650" spans="1:20" x14ac:dyDescent="0.25">
      <c r="A650" s="26" t="s">
        <v>2634</v>
      </c>
      <c r="B650" s="49" t="s">
        <v>334</v>
      </c>
      <c r="C650" s="49" t="s">
        <v>167</v>
      </c>
      <c r="D650" s="49" t="s">
        <v>23</v>
      </c>
      <c r="E650" s="49" t="s">
        <v>38</v>
      </c>
      <c r="F650" s="50">
        <v>45381</v>
      </c>
      <c r="G650" s="49" t="s">
        <v>72</v>
      </c>
      <c r="H650" s="49" t="s">
        <v>138</v>
      </c>
      <c r="I650" s="49" t="s">
        <v>139</v>
      </c>
      <c r="J650" s="49" t="s">
        <v>28</v>
      </c>
      <c r="K650" s="49">
        <v>3</v>
      </c>
      <c r="L650" s="49">
        <v>999</v>
      </c>
      <c r="M650" s="49" t="s">
        <v>2635</v>
      </c>
      <c r="N650" s="50">
        <v>44913</v>
      </c>
      <c r="O650" s="49" t="s">
        <v>103</v>
      </c>
      <c r="P650" s="49" t="s">
        <v>44</v>
      </c>
      <c r="Q650" s="49">
        <v>4</v>
      </c>
      <c r="R650" s="49" t="s">
        <v>67</v>
      </c>
      <c r="S650" s="49" t="s">
        <v>2636</v>
      </c>
      <c r="T650" s="50">
        <v>45111</v>
      </c>
    </row>
    <row r="651" spans="1:20" x14ac:dyDescent="0.25">
      <c r="A651" s="26" t="s">
        <v>2637</v>
      </c>
      <c r="B651" s="49" t="s">
        <v>2638</v>
      </c>
      <c r="C651" s="49" t="s">
        <v>259</v>
      </c>
      <c r="D651" s="49" t="s">
        <v>81</v>
      </c>
      <c r="E651" s="49" t="s">
        <v>24</v>
      </c>
      <c r="F651" s="50">
        <v>44212</v>
      </c>
      <c r="G651" s="49" t="s">
        <v>72</v>
      </c>
      <c r="H651" s="49" t="s">
        <v>40</v>
      </c>
      <c r="I651" s="49" t="s">
        <v>41</v>
      </c>
      <c r="J651" s="49" t="s">
        <v>42</v>
      </c>
      <c r="K651" s="49">
        <v>2</v>
      </c>
      <c r="L651" s="49">
        <v>59</v>
      </c>
      <c r="M651" s="49" t="s">
        <v>2639</v>
      </c>
      <c r="N651" s="50">
        <v>45696</v>
      </c>
      <c r="O651" s="49" t="s">
        <v>76</v>
      </c>
      <c r="P651" s="49" t="s">
        <v>57</v>
      </c>
      <c r="Q651" s="49">
        <v>4</v>
      </c>
      <c r="R651" s="49" t="s">
        <v>104</v>
      </c>
      <c r="S651" s="49" t="s">
        <v>2640</v>
      </c>
      <c r="T651" s="50">
        <v>45538</v>
      </c>
    </row>
    <row r="652" spans="1:20" x14ac:dyDescent="0.25">
      <c r="A652" s="26" t="s">
        <v>2641</v>
      </c>
      <c r="B652" s="49" t="s">
        <v>416</v>
      </c>
      <c r="C652" s="49" t="s">
        <v>1901</v>
      </c>
      <c r="D652" s="49" t="s">
        <v>23</v>
      </c>
      <c r="E652" s="49" t="s">
        <v>24</v>
      </c>
      <c r="F652" s="50">
        <v>45892</v>
      </c>
      <c r="G652" s="49" t="s">
        <v>39</v>
      </c>
      <c r="H652" s="49" t="s">
        <v>191</v>
      </c>
      <c r="I652" s="49" t="s">
        <v>192</v>
      </c>
      <c r="J652" s="49" t="s">
        <v>42</v>
      </c>
      <c r="K652" s="49">
        <v>5</v>
      </c>
      <c r="L652" s="49">
        <v>120</v>
      </c>
      <c r="M652" s="49" t="s">
        <v>2642</v>
      </c>
      <c r="N652" s="50">
        <v>44803</v>
      </c>
      <c r="O652" s="49" t="s">
        <v>76</v>
      </c>
      <c r="P652" s="49" t="s">
        <v>31</v>
      </c>
      <c r="Q652" s="49">
        <v>4</v>
      </c>
      <c r="R652" s="49" t="s">
        <v>133</v>
      </c>
      <c r="S652" s="49" t="s">
        <v>2643</v>
      </c>
      <c r="T652" s="50">
        <v>45789</v>
      </c>
    </row>
    <row r="653" spans="1:20" x14ac:dyDescent="0.25">
      <c r="A653" s="26" t="s">
        <v>2644</v>
      </c>
      <c r="B653" s="49" t="s">
        <v>1588</v>
      </c>
      <c r="C653" s="49" t="s">
        <v>2645</v>
      </c>
      <c r="D653" s="49" t="s">
        <v>23</v>
      </c>
      <c r="E653" s="49" t="s">
        <v>24</v>
      </c>
      <c r="F653" s="50">
        <v>45578</v>
      </c>
      <c r="G653" s="49" t="s">
        <v>152</v>
      </c>
      <c r="H653" s="49" t="s">
        <v>218</v>
      </c>
      <c r="I653" s="49" t="s">
        <v>219</v>
      </c>
      <c r="J653" s="49" t="s">
        <v>28</v>
      </c>
      <c r="K653" s="49">
        <v>3</v>
      </c>
      <c r="L653" s="49">
        <v>899</v>
      </c>
      <c r="M653" s="49" t="s">
        <v>2646</v>
      </c>
      <c r="N653" s="50">
        <v>45339</v>
      </c>
      <c r="O653" s="49" t="s">
        <v>30</v>
      </c>
      <c r="P653" s="49" t="s">
        <v>31</v>
      </c>
      <c r="Q653" s="49">
        <v>1</v>
      </c>
      <c r="R653" s="49" t="s">
        <v>45</v>
      </c>
      <c r="S653" s="49" t="s">
        <v>2647</v>
      </c>
      <c r="T653" s="50">
        <v>45771</v>
      </c>
    </row>
    <row r="654" spans="1:20" x14ac:dyDescent="0.25">
      <c r="A654" s="26" t="s">
        <v>2648</v>
      </c>
      <c r="B654" s="49" t="s">
        <v>535</v>
      </c>
      <c r="C654" s="49" t="s">
        <v>396</v>
      </c>
      <c r="D654" s="49" t="s">
        <v>23</v>
      </c>
      <c r="E654" s="49" t="s">
        <v>38</v>
      </c>
      <c r="F654" s="50">
        <v>44411</v>
      </c>
      <c r="G654" s="49" t="s">
        <v>62</v>
      </c>
      <c r="H654" s="49" t="s">
        <v>138</v>
      </c>
      <c r="I654" s="49" t="s">
        <v>139</v>
      </c>
      <c r="J654" s="49" t="s">
        <v>28</v>
      </c>
      <c r="K654" s="49">
        <v>1</v>
      </c>
      <c r="L654" s="49">
        <v>999</v>
      </c>
      <c r="M654" s="49" t="s">
        <v>2649</v>
      </c>
      <c r="N654" s="50">
        <v>45683</v>
      </c>
      <c r="O654" s="49" t="s">
        <v>30</v>
      </c>
      <c r="P654" s="49" t="s">
        <v>57</v>
      </c>
      <c r="Q654" s="49">
        <v>5</v>
      </c>
      <c r="R654" s="49" t="s">
        <v>67</v>
      </c>
      <c r="S654" s="49" t="s">
        <v>2650</v>
      </c>
      <c r="T654" s="50">
        <v>45843</v>
      </c>
    </row>
    <row r="655" spans="1:20" x14ac:dyDescent="0.25">
      <c r="A655" s="26" t="s">
        <v>2651</v>
      </c>
      <c r="B655" s="49" t="s">
        <v>2652</v>
      </c>
      <c r="C655" s="49" t="s">
        <v>702</v>
      </c>
      <c r="D655" s="49" t="s">
        <v>81</v>
      </c>
      <c r="E655" s="49" t="s">
        <v>24</v>
      </c>
      <c r="F655" s="50">
        <v>45459</v>
      </c>
      <c r="G655" s="49" t="s">
        <v>152</v>
      </c>
      <c r="H655" s="49" t="s">
        <v>391</v>
      </c>
      <c r="I655" s="49" t="s">
        <v>392</v>
      </c>
      <c r="J655" s="49" t="s">
        <v>123</v>
      </c>
      <c r="K655" s="49">
        <v>5</v>
      </c>
      <c r="L655" s="49">
        <v>25</v>
      </c>
      <c r="M655" s="49" t="s">
        <v>2653</v>
      </c>
      <c r="N655" s="50">
        <v>45298</v>
      </c>
      <c r="O655" s="49" t="s">
        <v>103</v>
      </c>
      <c r="P655" s="49" t="s">
        <v>57</v>
      </c>
      <c r="Q655" s="49">
        <v>3</v>
      </c>
      <c r="R655" s="49" t="s">
        <v>32</v>
      </c>
      <c r="S655" s="49" t="s">
        <v>2654</v>
      </c>
      <c r="T655" s="50">
        <v>44869</v>
      </c>
    </row>
    <row r="656" spans="1:20" x14ac:dyDescent="0.25">
      <c r="A656" s="26" t="s">
        <v>2655</v>
      </c>
      <c r="B656" s="49" t="s">
        <v>940</v>
      </c>
      <c r="C656" s="49" t="s">
        <v>2656</v>
      </c>
      <c r="D656" s="49" t="s">
        <v>81</v>
      </c>
      <c r="E656" s="49" t="s">
        <v>24</v>
      </c>
      <c r="F656" s="50">
        <v>44812</v>
      </c>
      <c r="G656" s="49" t="s">
        <v>51</v>
      </c>
      <c r="H656" s="49" t="s">
        <v>52</v>
      </c>
      <c r="I656" s="49" t="s">
        <v>53</v>
      </c>
      <c r="J656" s="49" t="s">
        <v>54</v>
      </c>
      <c r="K656" s="49">
        <v>3</v>
      </c>
      <c r="L656" s="49">
        <v>59</v>
      </c>
      <c r="M656" s="49" t="s">
        <v>2657</v>
      </c>
      <c r="N656" s="50">
        <v>45132</v>
      </c>
      <c r="O656" s="49" t="s">
        <v>56</v>
      </c>
      <c r="P656" s="49" t="s">
        <v>31</v>
      </c>
      <c r="Q656" s="49">
        <v>2</v>
      </c>
      <c r="R656" s="49" t="s">
        <v>133</v>
      </c>
      <c r="S656" s="49" t="s">
        <v>2658</v>
      </c>
      <c r="T656" s="50">
        <v>44811</v>
      </c>
    </row>
    <row r="657" spans="1:20" x14ac:dyDescent="0.25">
      <c r="A657" s="26" t="s">
        <v>2659</v>
      </c>
      <c r="B657" s="49" t="s">
        <v>2660</v>
      </c>
      <c r="C657" s="49" t="s">
        <v>1002</v>
      </c>
      <c r="D657" s="49" t="s">
        <v>81</v>
      </c>
      <c r="E657" s="49" t="s">
        <v>24</v>
      </c>
      <c r="F657" s="50">
        <v>44758</v>
      </c>
      <c r="G657" s="49" t="s">
        <v>51</v>
      </c>
      <c r="H657" s="49" t="s">
        <v>63</v>
      </c>
      <c r="I657" s="49" t="s">
        <v>64</v>
      </c>
      <c r="J657" s="49" t="s">
        <v>65</v>
      </c>
      <c r="K657" s="49">
        <v>2</v>
      </c>
      <c r="L657" s="49">
        <v>399</v>
      </c>
      <c r="M657" s="49" t="s">
        <v>2661</v>
      </c>
      <c r="N657" s="50">
        <v>45476</v>
      </c>
      <c r="O657" s="49" t="s">
        <v>56</v>
      </c>
      <c r="P657" s="49" t="s">
        <v>31</v>
      </c>
      <c r="Q657" s="49">
        <v>5</v>
      </c>
      <c r="R657" s="49" t="s">
        <v>32</v>
      </c>
      <c r="S657" s="49" t="s">
        <v>2662</v>
      </c>
      <c r="T657" s="50">
        <v>45054</v>
      </c>
    </row>
    <row r="658" spans="1:20" x14ac:dyDescent="0.25">
      <c r="A658" s="26" t="s">
        <v>2663</v>
      </c>
      <c r="B658" s="49" t="s">
        <v>1512</v>
      </c>
      <c r="C658" s="49" t="s">
        <v>1694</v>
      </c>
      <c r="D658" s="49" t="s">
        <v>37</v>
      </c>
      <c r="E658" s="49" t="s">
        <v>50</v>
      </c>
      <c r="F658" s="50">
        <v>45698</v>
      </c>
      <c r="G658" s="49" t="s">
        <v>180</v>
      </c>
      <c r="H658" s="49" t="s">
        <v>26</v>
      </c>
      <c r="I658" s="49" t="s">
        <v>27</v>
      </c>
      <c r="J658" s="49" t="s">
        <v>28</v>
      </c>
      <c r="K658" s="49">
        <v>3</v>
      </c>
      <c r="L658" s="49">
        <v>229</v>
      </c>
      <c r="M658" s="49" t="s">
        <v>2664</v>
      </c>
      <c r="N658" s="50">
        <v>45759</v>
      </c>
      <c r="O658" s="49" t="s">
        <v>56</v>
      </c>
      <c r="P658" s="49" t="s">
        <v>57</v>
      </c>
      <c r="Q658" s="49">
        <v>1</v>
      </c>
      <c r="R658" s="49" t="s">
        <v>104</v>
      </c>
      <c r="S658" s="49" t="s">
        <v>2665</v>
      </c>
      <c r="T658" s="50">
        <v>45885</v>
      </c>
    </row>
    <row r="659" spans="1:20" x14ac:dyDescent="0.25">
      <c r="A659" s="26" t="s">
        <v>1809</v>
      </c>
      <c r="B659" s="49" t="s">
        <v>1810</v>
      </c>
      <c r="C659" s="49" t="s">
        <v>71</v>
      </c>
      <c r="D659" s="49" t="s">
        <v>37</v>
      </c>
      <c r="E659" s="49" t="s">
        <v>38</v>
      </c>
      <c r="F659" s="50">
        <v>45428</v>
      </c>
      <c r="G659" s="49" t="s">
        <v>62</v>
      </c>
      <c r="H659" s="49" t="s">
        <v>121</v>
      </c>
      <c r="I659" s="49" t="s">
        <v>122</v>
      </c>
      <c r="J659" s="49" t="s">
        <v>123</v>
      </c>
      <c r="K659" s="49">
        <v>1</v>
      </c>
      <c r="L659" s="49">
        <v>149</v>
      </c>
      <c r="M659" s="49" t="s">
        <v>2666</v>
      </c>
      <c r="N659" s="50">
        <v>45610</v>
      </c>
      <c r="O659" s="49" t="s">
        <v>103</v>
      </c>
      <c r="P659" s="49" t="s">
        <v>44</v>
      </c>
      <c r="Q659" s="49">
        <v>1</v>
      </c>
      <c r="R659" s="49" t="s">
        <v>133</v>
      </c>
      <c r="S659" s="49" t="s">
        <v>2667</v>
      </c>
      <c r="T659" s="50">
        <v>44858</v>
      </c>
    </row>
    <row r="660" spans="1:20" x14ac:dyDescent="0.25">
      <c r="A660" s="26" t="s">
        <v>2668</v>
      </c>
      <c r="B660" s="49" t="s">
        <v>35</v>
      </c>
      <c r="C660" s="49" t="s">
        <v>702</v>
      </c>
      <c r="D660" s="49" t="s">
        <v>81</v>
      </c>
      <c r="E660" s="49" t="s">
        <v>38</v>
      </c>
      <c r="F660" s="50">
        <v>45614</v>
      </c>
      <c r="G660" s="49" t="s">
        <v>72</v>
      </c>
      <c r="H660" s="49" t="s">
        <v>191</v>
      </c>
      <c r="I660" s="49" t="s">
        <v>192</v>
      </c>
      <c r="J660" s="49" t="s">
        <v>42</v>
      </c>
      <c r="K660" s="49">
        <v>4</v>
      </c>
      <c r="L660" s="49">
        <v>120</v>
      </c>
      <c r="M660" s="49" t="s">
        <v>2669</v>
      </c>
      <c r="N660" s="50">
        <v>45513</v>
      </c>
      <c r="O660" s="49" t="s">
        <v>56</v>
      </c>
      <c r="P660" s="49" t="s">
        <v>44</v>
      </c>
      <c r="Q660" s="49">
        <v>3</v>
      </c>
      <c r="R660" s="49" t="s">
        <v>104</v>
      </c>
      <c r="S660" s="49" t="s">
        <v>2670</v>
      </c>
      <c r="T660" s="50">
        <v>45113</v>
      </c>
    </row>
    <row r="661" spans="1:20" x14ac:dyDescent="0.25">
      <c r="A661" s="26" t="s">
        <v>2671</v>
      </c>
      <c r="B661" s="49" t="s">
        <v>565</v>
      </c>
      <c r="C661" s="49" t="s">
        <v>354</v>
      </c>
      <c r="D661" s="49" t="s">
        <v>23</v>
      </c>
      <c r="E661" s="49" t="s">
        <v>24</v>
      </c>
      <c r="F661" s="50">
        <v>44897</v>
      </c>
      <c r="G661" s="49" t="s">
        <v>94</v>
      </c>
      <c r="H661" s="49" t="s">
        <v>26</v>
      </c>
      <c r="I661" s="49" t="s">
        <v>27</v>
      </c>
      <c r="J661" s="49" t="s">
        <v>28</v>
      </c>
      <c r="K661" s="49">
        <v>2</v>
      </c>
      <c r="L661" s="49">
        <v>229</v>
      </c>
      <c r="M661" s="49" t="s">
        <v>2672</v>
      </c>
      <c r="N661" s="50">
        <v>44917</v>
      </c>
      <c r="O661" s="49" t="s">
        <v>56</v>
      </c>
      <c r="P661" s="49" t="s">
        <v>44</v>
      </c>
      <c r="Q661" s="49">
        <v>3</v>
      </c>
      <c r="R661" s="49" t="s">
        <v>104</v>
      </c>
      <c r="S661" s="49" t="s">
        <v>2673</v>
      </c>
      <c r="T661" s="50">
        <v>45580</v>
      </c>
    </row>
    <row r="662" spans="1:20" x14ac:dyDescent="0.25">
      <c r="A662" s="26" t="s">
        <v>2674</v>
      </c>
      <c r="B662" s="49" t="s">
        <v>385</v>
      </c>
      <c r="C662" s="49" t="s">
        <v>1775</v>
      </c>
      <c r="D662" s="49" t="s">
        <v>37</v>
      </c>
      <c r="E662" s="49" t="s">
        <v>38</v>
      </c>
      <c r="F662" s="50">
        <v>44581</v>
      </c>
      <c r="G662" s="49" t="s">
        <v>62</v>
      </c>
      <c r="H662" s="49" t="s">
        <v>52</v>
      </c>
      <c r="I662" s="49" t="s">
        <v>53</v>
      </c>
      <c r="J662" s="49" t="s">
        <v>54</v>
      </c>
      <c r="K662" s="49">
        <v>1</v>
      </c>
      <c r="L662" s="49">
        <v>59</v>
      </c>
      <c r="M662" s="49" t="s">
        <v>2675</v>
      </c>
      <c r="N662" s="50">
        <v>45082</v>
      </c>
      <c r="O662" s="49" t="s">
        <v>103</v>
      </c>
      <c r="P662" s="49" t="s">
        <v>44</v>
      </c>
      <c r="Q662" s="49">
        <v>4</v>
      </c>
      <c r="R662" s="49" t="s">
        <v>45</v>
      </c>
      <c r="S662" s="49" t="s">
        <v>2676</v>
      </c>
      <c r="T662" s="50">
        <v>45190</v>
      </c>
    </row>
    <row r="663" spans="1:20" x14ac:dyDescent="0.25">
      <c r="A663" s="26" t="s">
        <v>2677</v>
      </c>
      <c r="B663" s="49" t="s">
        <v>2160</v>
      </c>
      <c r="C663" s="49" t="s">
        <v>1242</v>
      </c>
      <c r="D663" s="49" t="s">
        <v>81</v>
      </c>
      <c r="E663" s="49" t="s">
        <v>24</v>
      </c>
      <c r="F663" s="50">
        <v>45578</v>
      </c>
      <c r="G663" s="49" t="s">
        <v>180</v>
      </c>
      <c r="H663" s="49" t="s">
        <v>63</v>
      </c>
      <c r="I663" s="49" t="s">
        <v>64</v>
      </c>
      <c r="J663" s="49" t="s">
        <v>65</v>
      </c>
      <c r="K663" s="49">
        <v>1</v>
      </c>
      <c r="L663" s="49">
        <v>399</v>
      </c>
      <c r="M663" s="49" t="s">
        <v>2678</v>
      </c>
      <c r="N663" s="50">
        <v>45663</v>
      </c>
      <c r="O663" s="49" t="s">
        <v>103</v>
      </c>
      <c r="P663" s="49" t="s">
        <v>57</v>
      </c>
      <c r="Q663" s="49">
        <v>5</v>
      </c>
      <c r="R663" s="49" t="s">
        <v>45</v>
      </c>
      <c r="S663" s="49" t="s">
        <v>2679</v>
      </c>
      <c r="T663" s="50">
        <v>45221</v>
      </c>
    </row>
    <row r="664" spans="1:20" x14ac:dyDescent="0.25">
      <c r="A664" s="26" t="s">
        <v>2680</v>
      </c>
      <c r="B664" s="49" t="s">
        <v>671</v>
      </c>
      <c r="C664" s="49" t="s">
        <v>2681</v>
      </c>
      <c r="D664" s="49" t="s">
        <v>37</v>
      </c>
      <c r="E664" s="49" t="s">
        <v>50</v>
      </c>
      <c r="F664" s="50">
        <v>44359</v>
      </c>
      <c r="G664" s="49" t="s">
        <v>152</v>
      </c>
      <c r="H664" s="49" t="s">
        <v>145</v>
      </c>
      <c r="I664" s="49" t="s">
        <v>146</v>
      </c>
      <c r="J664" s="49" t="s">
        <v>54</v>
      </c>
      <c r="K664" s="49">
        <v>3</v>
      </c>
      <c r="L664" s="49">
        <v>199</v>
      </c>
      <c r="M664" s="49" t="s">
        <v>2682</v>
      </c>
      <c r="N664" s="50">
        <v>45625</v>
      </c>
      <c r="O664" s="49" t="s">
        <v>30</v>
      </c>
      <c r="P664" s="49" t="s">
        <v>44</v>
      </c>
      <c r="Q664" s="49">
        <v>5</v>
      </c>
      <c r="R664" s="49" t="s">
        <v>32</v>
      </c>
      <c r="S664" s="49" t="s">
        <v>2683</v>
      </c>
      <c r="T664" s="50">
        <v>45180</v>
      </c>
    </row>
    <row r="665" spans="1:20" x14ac:dyDescent="0.25">
      <c r="A665" s="26" t="s">
        <v>2684</v>
      </c>
      <c r="B665" s="49" t="s">
        <v>2685</v>
      </c>
      <c r="C665" s="49" t="s">
        <v>167</v>
      </c>
      <c r="D665" s="49" t="s">
        <v>81</v>
      </c>
      <c r="E665" s="49" t="s">
        <v>38</v>
      </c>
      <c r="F665" s="50">
        <v>45502</v>
      </c>
      <c r="G665" s="49" t="s">
        <v>120</v>
      </c>
      <c r="H665" s="49" t="s">
        <v>52</v>
      </c>
      <c r="I665" s="49" t="s">
        <v>53</v>
      </c>
      <c r="J665" s="49" t="s">
        <v>54</v>
      </c>
      <c r="K665" s="49">
        <v>2</v>
      </c>
      <c r="L665" s="49">
        <v>59</v>
      </c>
      <c r="M665" s="49" t="s">
        <v>2686</v>
      </c>
      <c r="N665" s="50">
        <v>44893</v>
      </c>
      <c r="O665" s="49" t="s">
        <v>103</v>
      </c>
      <c r="P665" s="49" t="s">
        <v>57</v>
      </c>
      <c r="Q665" s="49">
        <v>1</v>
      </c>
      <c r="R665" s="49" t="s">
        <v>32</v>
      </c>
      <c r="S665" s="49" t="s">
        <v>2687</v>
      </c>
      <c r="T665" s="50">
        <v>45123</v>
      </c>
    </row>
    <row r="666" spans="1:20" x14ac:dyDescent="0.25">
      <c r="A666" s="26" t="s">
        <v>2688</v>
      </c>
      <c r="B666" s="49" t="s">
        <v>280</v>
      </c>
      <c r="C666" s="49" t="s">
        <v>2689</v>
      </c>
      <c r="D666" s="49" t="s">
        <v>81</v>
      </c>
      <c r="E666" s="49" t="s">
        <v>50</v>
      </c>
      <c r="F666" s="50">
        <v>45240</v>
      </c>
      <c r="G666" s="49" t="s">
        <v>120</v>
      </c>
      <c r="H666" s="49" t="s">
        <v>40</v>
      </c>
      <c r="I666" s="49" t="s">
        <v>41</v>
      </c>
      <c r="J666" s="49" t="s">
        <v>42</v>
      </c>
      <c r="K666" s="49">
        <v>3</v>
      </c>
      <c r="L666" s="49">
        <v>59</v>
      </c>
      <c r="M666" s="49" t="s">
        <v>2690</v>
      </c>
      <c r="N666" s="50">
        <v>45248</v>
      </c>
      <c r="O666" s="49" t="s">
        <v>103</v>
      </c>
      <c r="P666" s="49" t="s">
        <v>31</v>
      </c>
      <c r="Q666" s="49">
        <v>4</v>
      </c>
      <c r="R666" s="49" t="s">
        <v>133</v>
      </c>
      <c r="S666" s="49" t="s">
        <v>2691</v>
      </c>
      <c r="T666" s="50">
        <v>45005</v>
      </c>
    </row>
    <row r="667" spans="1:20" x14ac:dyDescent="0.25">
      <c r="A667" s="26" t="s">
        <v>2692</v>
      </c>
      <c r="B667" s="49" t="s">
        <v>85</v>
      </c>
      <c r="C667" s="49" t="s">
        <v>813</v>
      </c>
      <c r="D667" s="49" t="s">
        <v>81</v>
      </c>
      <c r="E667" s="49" t="s">
        <v>38</v>
      </c>
      <c r="F667" s="50">
        <v>44835</v>
      </c>
      <c r="G667" s="49" t="s">
        <v>186</v>
      </c>
      <c r="H667" s="49" t="s">
        <v>168</v>
      </c>
      <c r="I667" s="49" t="s">
        <v>169</v>
      </c>
      <c r="J667" s="49" t="s">
        <v>131</v>
      </c>
      <c r="K667" s="49">
        <v>4</v>
      </c>
      <c r="L667" s="49">
        <v>80</v>
      </c>
      <c r="M667" s="49" t="s">
        <v>2693</v>
      </c>
      <c r="N667" s="50">
        <v>45590</v>
      </c>
      <c r="O667" s="49" t="s">
        <v>56</v>
      </c>
      <c r="P667" s="49" t="s">
        <v>44</v>
      </c>
      <c r="Q667" s="49">
        <v>2</v>
      </c>
      <c r="R667" s="49" t="s">
        <v>133</v>
      </c>
      <c r="S667" s="49" t="s">
        <v>2694</v>
      </c>
      <c r="T667" s="50">
        <v>45526</v>
      </c>
    </row>
    <row r="668" spans="1:20" x14ac:dyDescent="0.25">
      <c r="A668" s="26" t="s">
        <v>2695</v>
      </c>
      <c r="B668" s="49" t="s">
        <v>1756</v>
      </c>
      <c r="C668" s="49" t="s">
        <v>2696</v>
      </c>
      <c r="D668" s="49" t="s">
        <v>37</v>
      </c>
      <c r="E668" s="49" t="s">
        <v>38</v>
      </c>
      <c r="F668" s="50">
        <v>45134</v>
      </c>
      <c r="G668" s="49" t="s">
        <v>51</v>
      </c>
      <c r="H668" s="49" t="s">
        <v>121</v>
      </c>
      <c r="I668" s="49" t="s">
        <v>122</v>
      </c>
      <c r="J668" s="49" t="s">
        <v>123</v>
      </c>
      <c r="K668" s="49">
        <v>2</v>
      </c>
      <c r="L668" s="49">
        <v>149</v>
      </c>
      <c r="M668" s="49" t="s">
        <v>2697</v>
      </c>
      <c r="N668" s="50">
        <v>44957</v>
      </c>
      <c r="O668" s="49" t="s">
        <v>103</v>
      </c>
      <c r="P668" s="49" t="s">
        <v>31</v>
      </c>
      <c r="Q668" s="49">
        <v>3</v>
      </c>
      <c r="R668" s="49" t="s">
        <v>104</v>
      </c>
      <c r="S668" s="49" t="s">
        <v>2698</v>
      </c>
      <c r="T668" s="50">
        <v>45308</v>
      </c>
    </row>
    <row r="669" spans="1:20" x14ac:dyDescent="0.25">
      <c r="A669" s="26" t="s">
        <v>2699</v>
      </c>
      <c r="B669" s="49" t="s">
        <v>2700</v>
      </c>
      <c r="C669" s="49" t="s">
        <v>276</v>
      </c>
      <c r="D669" s="49" t="s">
        <v>81</v>
      </c>
      <c r="E669" s="49" t="s">
        <v>50</v>
      </c>
      <c r="F669" s="50">
        <v>44550</v>
      </c>
      <c r="G669" s="49" t="s">
        <v>39</v>
      </c>
      <c r="H669" s="49" t="s">
        <v>73</v>
      </c>
      <c r="I669" s="49" t="s">
        <v>74</v>
      </c>
      <c r="J669" s="49" t="s">
        <v>42</v>
      </c>
      <c r="K669" s="49">
        <v>2</v>
      </c>
      <c r="L669" s="49">
        <v>110</v>
      </c>
      <c r="M669" s="49" t="s">
        <v>2701</v>
      </c>
      <c r="N669" s="50">
        <v>45448</v>
      </c>
      <c r="O669" s="49" t="s">
        <v>76</v>
      </c>
      <c r="P669" s="49" t="s">
        <v>44</v>
      </c>
      <c r="Q669" s="49">
        <v>4</v>
      </c>
      <c r="R669" s="49" t="s">
        <v>32</v>
      </c>
      <c r="S669" s="49" t="s">
        <v>2702</v>
      </c>
      <c r="T669" s="50">
        <v>45049</v>
      </c>
    </row>
    <row r="670" spans="1:20" x14ac:dyDescent="0.25">
      <c r="A670" s="26" t="s">
        <v>2703</v>
      </c>
      <c r="B670" s="49" t="s">
        <v>2704</v>
      </c>
      <c r="C670" s="49" t="s">
        <v>2705</v>
      </c>
      <c r="D670" s="49" t="s">
        <v>81</v>
      </c>
      <c r="E670" s="49" t="s">
        <v>24</v>
      </c>
      <c r="F670" s="50">
        <v>44620</v>
      </c>
      <c r="G670" s="49" t="s">
        <v>39</v>
      </c>
      <c r="H670" s="49" t="s">
        <v>63</v>
      </c>
      <c r="I670" s="49" t="s">
        <v>64</v>
      </c>
      <c r="J670" s="49" t="s">
        <v>65</v>
      </c>
      <c r="K670" s="49">
        <v>2</v>
      </c>
      <c r="L670" s="49">
        <v>399</v>
      </c>
      <c r="M670" s="49" t="s">
        <v>2706</v>
      </c>
      <c r="N670" s="50">
        <v>45255</v>
      </c>
      <c r="O670" s="49" t="s">
        <v>103</v>
      </c>
      <c r="P670" s="49" t="s">
        <v>31</v>
      </c>
      <c r="Q670" s="49">
        <v>4</v>
      </c>
      <c r="R670" s="49" t="s">
        <v>45</v>
      </c>
      <c r="S670" s="49" t="s">
        <v>2707</v>
      </c>
      <c r="T670" s="50">
        <v>45473</v>
      </c>
    </row>
    <row r="671" spans="1:20" x14ac:dyDescent="0.25">
      <c r="A671" s="26" t="s">
        <v>2708</v>
      </c>
      <c r="B671" s="49" t="s">
        <v>2709</v>
      </c>
      <c r="C671" s="49" t="s">
        <v>2710</v>
      </c>
      <c r="D671" s="49" t="s">
        <v>37</v>
      </c>
      <c r="E671" s="49" t="s">
        <v>38</v>
      </c>
      <c r="F671" s="50">
        <v>44421</v>
      </c>
      <c r="G671" s="49" t="s">
        <v>186</v>
      </c>
      <c r="H671" s="49" t="s">
        <v>129</v>
      </c>
      <c r="I671" s="49" t="s">
        <v>130</v>
      </c>
      <c r="J671" s="49" t="s">
        <v>131</v>
      </c>
      <c r="K671" s="49">
        <v>5</v>
      </c>
      <c r="L671" s="49">
        <v>129</v>
      </c>
      <c r="M671" s="49" t="s">
        <v>2711</v>
      </c>
      <c r="N671" s="50">
        <v>45270</v>
      </c>
      <c r="O671" s="49" t="s">
        <v>110</v>
      </c>
      <c r="P671" s="49" t="s">
        <v>57</v>
      </c>
      <c r="Q671" s="49">
        <v>5</v>
      </c>
      <c r="R671" s="49" t="s">
        <v>133</v>
      </c>
      <c r="S671" s="49" t="s">
        <v>2712</v>
      </c>
      <c r="T671" s="50">
        <v>45478</v>
      </c>
    </row>
    <row r="672" spans="1:20" x14ac:dyDescent="0.25">
      <c r="A672" s="26" t="s">
        <v>2713</v>
      </c>
      <c r="B672" s="49" t="s">
        <v>696</v>
      </c>
      <c r="C672" s="49" t="s">
        <v>2714</v>
      </c>
      <c r="D672" s="49" t="s">
        <v>81</v>
      </c>
      <c r="E672" s="49" t="s">
        <v>38</v>
      </c>
      <c r="F672" s="50">
        <v>44554</v>
      </c>
      <c r="G672" s="49" t="s">
        <v>94</v>
      </c>
      <c r="H672" s="49" t="s">
        <v>87</v>
      </c>
      <c r="I672" s="49" t="s">
        <v>88</v>
      </c>
      <c r="J672" s="49" t="s">
        <v>65</v>
      </c>
      <c r="K672" s="49">
        <v>1</v>
      </c>
      <c r="L672" s="49">
        <v>99</v>
      </c>
      <c r="M672" s="49" t="s">
        <v>2715</v>
      </c>
      <c r="N672" s="50">
        <v>44932</v>
      </c>
      <c r="O672" s="49" t="s">
        <v>110</v>
      </c>
      <c r="P672" s="49" t="s">
        <v>31</v>
      </c>
      <c r="Q672" s="49">
        <v>5</v>
      </c>
      <c r="R672" s="49" t="s">
        <v>104</v>
      </c>
      <c r="S672" s="49" t="s">
        <v>2716</v>
      </c>
      <c r="T672" s="50">
        <v>45650</v>
      </c>
    </row>
    <row r="673" spans="1:20" x14ac:dyDescent="0.25">
      <c r="A673" s="26" t="s">
        <v>2717</v>
      </c>
      <c r="B673" s="49" t="s">
        <v>2603</v>
      </c>
      <c r="C673" s="49" t="s">
        <v>71</v>
      </c>
      <c r="D673" s="49" t="s">
        <v>23</v>
      </c>
      <c r="E673" s="49" t="s">
        <v>50</v>
      </c>
      <c r="F673" s="50">
        <v>44748</v>
      </c>
      <c r="G673" s="49" t="s">
        <v>72</v>
      </c>
      <c r="H673" s="49" t="s">
        <v>63</v>
      </c>
      <c r="I673" s="49" t="s">
        <v>64</v>
      </c>
      <c r="J673" s="49" t="s">
        <v>65</v>
      </c>
      <c r="K673" s="49">
        <v>2</v>
      </c>
      <c r="L673" s="49">
        <v>399</v>
      </c>
      <c r="M673" s="49" t="s">
        <v>2718</v>
      </c>
      <c r="N673" s="50">
        <v>45700</v>
      </c>
      <c r="O673" s="49" t="s">
        <v>56</v>
      </c>
      <c r="P673" s="49" t="s">
        <v>31</v>
      </c>
      <c r="Q673" s="49">
        <v>4</v>
      </c>
      <c r="R673" s="49" t="s">
        <v>32</v>
      </c>
      <c r="S673" s="49" t="s">
        <v>2719</v>
      </c>
      <c r="T673" s="50">
        <v>45604</v>
      </c>
    </row>
    <row r="674" spans="1:20" x14ac:dyDescent="0.25">
      <c r="A674" s="26" t="s">
        <v>2720</v>
      </c>
      <c r="B674" s="49" t="s">
        <v>2721</v>
      </c>
      <c r="C674" s="49" t="s">
        <v>207</v>
      </c>
      <c r="D674" s="49" t="s">
        <v>81</v>
      </c>
      <c r="E674" s="49" t="s">
        <v>24</v>
      </c>
      <c r="F674" s="50">
        <v>45064</v>
      </c>
      <c r="G674" s="49" t="s">
        <v>186</v>
      </c>
      <c r="H674" s="49" t="s">
        <v>52</v>
      </c>
      <c r="I674" s="49" t="s">
        <v>53</v>
      </c>
      <c r="J674" s="49" t="s">
        <v>54</v>
      </c>
      <c r="K674" s="49">
        <v>4</v>
      </c>
      <c r="L674" s="49">
        <v>59</v>
      </c>
      <c r="M674" s="49" t="s">
        <v>2722</v>
      </c>
      <c r="N674" s="50">
        <v>44876</v>
      </c>
      <c r="O674" s="49" t="s">
        <v>110</v>
      </c>
      <c r="P674" s="49" t="s">
        <v>57</v>
      </c>
      <c r="Q674" s="49">
        <v>5</v>
      </c>
      <c r="R674" s="49" t="s">
        <v>67</v>
      </c>
      <c r="S674" s="49" t="s">
        <v>2723</v>
      </c>
      <c r="T674" s="50">
        <v>44880</v>
      </c>
    </row>
    <row r="675" spans="1:20" x14ac:dyDescent="0.25">
      <c r="A675" s="26" t="s">
        <v>2684</v>
      </c>
      <c r="B675" s="49" t="s">
        <v>2685</v>
      </c>
      <c r="C675" s="49" t="s">
        <v>167</v>
      </c>
      <c r="D675" s="49" t="s">
        <v>81</v>
      </c>
      <c r="E675" s="49" t="s">
        <v>38</v>
      </c>
      <c r="F675" s="50">
        <v>45502</v>
      </c>
      <c r="G675" s="49" t="s">
        <v>120</v>
      </c>
      <c r="H675" s="49" t="s">
        <v>168</v>
      </c>
      <c r="I675" s="49" t="s">
        <v>169</v>
      </c>
      <c r="J675" s="49" t="s">
        <v>131</v>
      </c>
      <c r="K675" s="49">
        <v>1</v>
      </c>
      <c r="L675" s="49">
        <v>80</v>
      </c>
      <c r="M675" s="49" t="s">
        <v>2724</v>
      </c>
      <c r="N675" s="50">
        <v>45232</v>
      </c>
      <c r="O675" s="49" t="s">
        <v>30</v>
      </c>
      <c r="P675" s="49" t="s">
        <v>57</v>
      </c>
      <c r="Q675" s="49">
        <v>3</v>
      </c>
      <c r="R675" s="49" t="s">
        <v>45</v>
      </c>
      <c r="S675" s="49" t="s">
        <v>2725</v>
      </c>
      <c r="T675" s="50">
        <v>45605</v>
      </c>
    </row>
    <row r="676" spans="1:20" x14ac:dyDescent="0.25">
      <c r="A676" s="26" t="s">
        <v>2726</v>
      </c>
      <c r="B676" s="49" t="s">
        <v>913</v>
      </c>
      <c r="C676" s="49" t="s">
        <v>316</v>
      </c>
      <c r="D676" s="49" t="s">
        <v>81</v>
      </c>
      <c r="E676" s="49" t="s">
        <v>50</v>
      </c>
      <c r="F676" s="50">
        <v>44381</v>
      </c>
      <c r="G676" s="49" t="s">
        <v>180</v>
      </c>
      <c r="H676" s="49" t="s">
        <v>138</v>
      </c>
      <c r="I676" s="49" t="s">
        <v>139</v>
      </c>
      <c r="J676" s="49" t="s">
        <v>28</v>
      </c>
      <c r="K676" s="49">
        <v>1</v>
      </c>
      <c r="L676" s="49">
        <v>999</v>
      </c>
      <c r="M676" s="49" t="s">
        <v>2727</v>
      </c>
      <c r="N676" s="50">
        <v>45014</v>
      </c>
      <c r="O676" s="49" t="s">
        <v>30</v>
      </c>
      <c r="P676" s="49" t="s">
        <v>31</v>
      </c>
      <c r="Q676" s="49">
        <v>3</v>
      </c>
      <c r="R676" s="49" t="s">
        <v>45</v>
      </c>
      <c r="S676" s="49" t="s">
        <v>2728</v>
      </c>
      <c r="T676" s="50">
        <v>44918</v>
      </c>
    </row>
    <row r="677" spans="1:20" x14ac:dyDescent="0.25">
      <c r="A677" s="26" t="s">
        <v>2729</v>
      </c>
      <c r="B677" s="49" t="s">
        <v>92</v>
      </c>
      <c r="C677" s="49" t="s">
        <v>500</v>
      </c>
      <c r="D677" s="49" t="s">
        <v>23</v>
      </c>
      <c r="E677" s="49" t="s">
        <v>24</v>
      </c>
      <c r="F677" s="50">
        <v>45736</v>
      </c>
      <c r="G677" s="49" t="s">
        <v>180</v>
      </c>
      <c r="H677" s="49" t="s">
        <v>121</v>
      </c>
      <c r="I677" s="49" t="s">
        <v>122</v>
      </c>
      <c r="J677" s="49" t="s">
        <v>123</v>
      </c>
      <c r="K677" s="49">
        <v>2</v>
      </c>
      <c r="L677" s="49">
        <v>149</v>
      </c>
      <c r="M677" s="49" t="s">
        <v>2730</v>
      </c>
      <c r="N677" s="50">
        <v>45715</v>
      </c>
      <c r="O677" s="49" t="s">
        <v>103</v>
      </c>
      <c r="P677" s="49" t="s">
        <v>57</v>
      </c>
      <c r="Q677" s="49">
        <v>3</v>
      </c>
      <c r="R677" s="49" t="s">
        <v>133</v>
      </c>
      <c r="S677" s="49" t="s">
        <v>2731</v>
      </c>
      <c r="T677" s="50">
        <v>45787</v>
      </c>
    </row>
    <row r="678" spans="1:20" x14ac:dyDescent="0.25">
      <c r="A678" s="26" t="s">
        <v>2732</v>
      </c>
      <c r="B678" s="49" t="s">
        <v>127</v>
      </c>
      <c r="C678" s="49" t="s">
        <v>400</v>
      </c>
      <c r="D678" s="49" t="s">
        <v>23</v>
      </c>
      <c r="E678" s="49" t="s">
        <v>38</v>
      </c>
      <c r="F678" s="50">
        <v>44758</v>
      </c>
      <c r="G678" s="49" t="s">
        <v>62</v>
      </c>
      <c r="H678" s="49" t="s">
        <v>191</v>
      </c>
      <c r="I678" s="49" t="s">
        <v>192</v>
      </c>
      <c r="J678" s="49" t="s">
        <v>42</v>
      </c>
      <c r="K678" s="49">
        <v>3</v>
      </c>
      <c r="L678" s="49">
        <v>120</v>
      </c>
      <c r="M678" s="49" t="s">
        <v>2733</v>
      </c>
      <c r="N678" s="50">
        <v>45100</v>
      </c>
      <c r="O678" s="49" t="s">
        <v>103</v>
      </c>
      <c r="P678" s="49" t="s">
        <v>44</v>
      </c>
      <c r="Q678" s="49">
        <v>5</v>
      </c>
      <c r="R678" s="49" t="s">
        <v>32</v>
      </c>
      <c r="S678" s="49" t="s">
        <v>2734</v>
      </c>
      <c r="T678" s="50">
        <v>45341</v>
      </c>
    </row>
    <row r="679" spans="1:20" x14ac:dyDescent="0.25">
      <c r="A679" s="26" t="s">
        <v>2735</v>
      </c>
      <c r="B679" s="49" t="s">
        <v>1094</v>
      </c>
      <c r="C679" s="49" t="s">
        <v>620</v>
      </c>
      <c r="D679" s="49" t="s">
        <v>37</v>
      </c>
      <c r="E679" s="49" t="s">
        <v>50</v>
      </c>
      <c r="F679" s="50">
        <v>44902</v>
      </c>
      <c r="G679" s="49" t="s">
        <v>62</v>
      </c>
      <c r="H679" s="49" t="s">
        <v>191</v>
      </c>
      <c r="I679" s="49" t="s">
        <v>192</v>
      </c>
      <c r="J679" s="49" t="s">
        <v>42</v>
      </c>
      <c r="K679" s="49">
        <v>4</v>
      </c>
      <c r="L679" s="49">
        <v>120</v>
      </c>
      <c r="M679" s="49" t="s">
        <v>2736</v>
      </c>
      <c r="N679" s="50">
        <v>45709</v>
      </c>
      <c r="O679" s="49" t="s">
        <v>110</v>
      </c>
      <c r="P679" s="49" t="s">
        <v>31</v>
      </c>
      <c r="Q679" s="49">
        <v>1</v>
      </c>
      <c r="R679" s="49" t="s">
        <v>104</v>
      </c>
      <c r="S679" s="49" t="s">
        <v>2737</v>
      </c>
      <c r="T679" s="50">
        <v>45659</v>
      </c>
    </row>
    <row r="680" spans="1:20" x14ac:dyDescent="0.25">
      <c r="A680" s="26" t="s">
        <v>2054</v>
      </c>
      <c r="B680" s="49" t="s">
        <v>416</v>
      </c>
      <c r="C680" s="49" t="s">
        <v>2055</v>
      </c>
      <c r="D680" s="49" t="s">
        <v>23</v>
      </c>
      <c r="E680" s="49" t="s">
        <v>50</v>
      </c>
      <c r="F680" s="50">
        <v>45226</v>
      </c>
      <c r="G680" s="49" t="s">
        <v>39</v>
      </c>
      <c r="H680" s="49" t="s">
        <v>100</v>
      </c>
      <c r="I680" s="49" t="s">
        <v>101</v>
      </c>
      <c r="J680" s="49" t="s">
        <v>28</v>
      </c>
      <c r="K680" s="49">
        <v>3</v>
      </c>
      <c r="L680" s="49">
        <v>199</v>
      </c>
      <c r="M680" s="49" t="s">
        <v>2738</v>
      </c>
      <c r="N680" s="50">
        <v>45100</v>
      </c>
      <c r="O680" s="49" t="s">
        <v>30</v>
      </c>
      <c r="P680" s="49" t="s">
        <v>57</v>
      </c>
      <c r="Q680" s="49">
        <v>2</v>
      </c>
      <c r="R680" s="49" t="s">
        <v>133</v>
      </c>
      <c r="S680" s="49" t="s">
        <v>2739</v>
      </c>
      <c r="T680" s="50">
        <v>45660</v>
      </c>
    </row>
    <row r="681" spans="1:20" x14ac:dyDescent="0.25">
      <c r="A681" s="26" t="s">
        <v>2573</v>
      </c>
      <c r="B681" s="49" t="s">
        <v>2574</v>
      </c>
      <c r="C681" s="49" t="s">
        <v>2575</v>
      </c>
      <c r="D681" s="49" t="s">
        <v>37</v>
      </c>
      <c r="E681" s="49" t="s">
        <v>38</v>
      </c>
      <c r="F681" s="50">
        <v>45185</v>
      </c>
      <c r="G681" s="49" t="s">
        <v>120</v>
      </c>
      <c r="H681" s="49" t="s">
        <v>26</v>
      </c>
      <c r="I681" s="49" t="s">
        <v>27</v>
      </c>
      <c r="J681" s="49" t="s">
        <v>28</v>
      </c>
      <c r="K681" s="49">
        <v>2</v>
      </c>
      <c r="L681" s="49">
        <v>229</v>
      </c>
      <c r="M681" s="49" t="s">
        <v>2740</v>
      </c>
      <c r="N681" s="50">
        <v>45808</v>
      </c>
      <c r="O681" s="49" t="s">
        <v>103</v>
      </c>
      <c r="P681" s="49" t="s">
        <v>44</v>
      </c>
      <c r="Q681" s="49">
        <v>3</v>
      </c>
      <c r="R681" s="49" t="s">
        <v>45</v>
      </c>
      <c r="S681" s="49" t="s">
        <v>2741</v>
      </c>
      <c r="T681" s="50">
        <v>45146</v>
      </c>
    </row>
    <row r="682" spans="1:20" x14ac:dyDescent="0.25">
      <c r="A682" s="26" t="s">
        <v>2742</v>
      </c>
      <c r="B682" s="49" t="s">
        <v>2743</v>
      </c>
      <c r="C682" s="49" t="s">
        <v>386</v>
      </c>
      <c r="D682" s="49" t="s">
        <v>37</v>
      </c>
      <c r="E682" s="49" t="s">
        <v>50</v>
      </c>
      <c r="F682" s="50">
        <v>44482</v>
      </c>
      <c r="G682" s="49" t="s">
        <v>39</v>
      </c>
      <c r="H682" s="49" t="s">
        <v>87</v>
      </c>
      <c r="I682" s="49" t="s">
        <v>88</v>
      </c>
      <c r="J682" s="49" t="s">
        <v>65</v>
      </c>
      <c r="K682" s="49">
        <v>1</v>
      </c>
      <c r="L682" s="49">
        <v>99</v>
      </c>
      <c r="M682" s="49" t="s">
        <v>2744</v>
      </c>
      <c r="N682" s="50">
        <v>45389</v>
      </c>
      <c r="O682" s="49" t="s">
        <v>56</v>
      </c>
      <c r="P682" s="49" t="s">
        <v>31</v>
      </c>
      <c r="Q682" s="49">
        <v>5</v>
      </c>
      <c r="R682" s="49" t="s">
        <v>104</v>
      </c>
      <c r="S682" s="49" t="s">
        <v>2745</v>
      </c>
      <c r="T682" s="50">
        <v>44891</v>
      </c>
    </row>
    <row r="683" spans="1:20" x14ac:dyDescent="0.25">
      <c r="A683" s="26" t="s">
        <v>2746</v>
      </c>
      <c r="B683" s="49" t="s">
        <v>1535</v>
      </c>
      <c r="C683" s="49" t="s">
        <v>2747</v>
      </c>
      <c r="D683" s="49" t="s">
        <v>23</v>
      </c>
      <c r="E683" s="49" t="s">
        <v>38</v>
      </c>
      <c r="F683" s="50">
        <v>45864</v>
      </c>
      <c r="G683" s="49" t="s">
        <v>152</v>
      </c>
      <c r="H683" s="49" t="s">
        <v>73</v>
      </c>
      <c r="I683" s="49" t="s">
        <v>74</v>
      </c>
      <c r="J683" s="49" t="s">
        <v>42</v>
      </c>
      <c r="K683" s="49">
        <v>5</v>
      </c>
      <c r="L683" s="49">
        <v>110</v>
      </c>
      <c r="M683" s="49" t="s">
        <v>2748</v>
      </c>
      <c r="N683" s="50">
        <v>45443</v>
      </c>
      <c r="O683" s="49" t="s">
        <v>56</v>
      </c>
      <c r="P683" s="49" t="s">
        <v>44</v>
      </c>
      <c r="Q683" s="49">
        <v>2</v>
      </c>
      <c r="R683" s="49" t="s">
        <v>133</v>
      </c>
      <c r="S683" s="49" t="s">
        <v>2749</v>
      </c>
      <c r="T683" s="50">
        <v>44890</v>
      </c>
    </row>
    <row r="684" spans="1:20" x14ac:dyDescent="0.25">
      <c r="A684" s="26" t="s">
        <v>2750</v>
      </c>
      <c r="B684" s="49" t="s">
        <v>2096</v>
      </c>
      <c r="C684" s="49" t="s">
        <v>746</v>
      </c>
      <c r="D684" s="49" t="s">
        <v>23</v>
      </c>
      <c r="E684" s="49" t="s">
        <v>38</v>
      </c>
      <c r="F684" s="50">
        <v>44133</v>
      </c>
      <c r="G684" s="49" t="s">
        <v>51</v>
      </c>
      <c r="H684" s="49" t="s">
        <v>73</v>
      </c>
      <c r="I684" s="49" t="s">
        <v>74</v>
      </c>
      <c r="J684" s="49" t="s">
        <v>42</v>
      </c>
      <c r="K684" s="49">
        <v>5</v>
      </c>
      <c r="L684" s="49">
        <v>110</v>
      </c>
      <c r="M684" s="49" t="s">
        <v>2751</v>
      </c>
      <c r="N684" s="50">
        <v>45821</v>
      </c>
      <c r="O684" s="49" t="s">
        <v>56</v>
      </c>
      <c r="P684" s="49" t="s">
        <v>44</v>
      </c>
      <c r="Q684" s="49">
        <v>3</v>
      </c>
      <c r="R684" s="49" t="s">
        <v>67</v>
      </c>
      <c r="S684" s="49" t="s">
        <v>2752</v>
      </c>
      <c r="T684" s="50">
        <v>45201</v>
      </c>
    </row>
    <row r="685" spans="1:20" x14ac:dyDescent="0.25">
      <c r="A685" s="26" t="s">
        <v>2753</v>
      </c>
      <c r="B685" s="49" t="s">
        <v>2754</v>
      </c>
      <c r="C685" s="49" t="s">
        <v>2755</v>
      </c>
      <c r="D685" s="49" t="s">
        <v>37</v>
      </c>
      <c r="E685" s="49" t="s">
        <v>38</v>
      </c>
      <c r="F685" s="50">
        <v>44736</v>
      </c>
      <c r="G685" s="49" t="s">
        <v>186</v>
      </c>
      <c r="H685" s="49" t="s">
        <v>129</v>
      </c>
      <c r="I685" s="49" t="s">
        <v>130</v>
      </c>
      <c r="J685" s="49" t="s">
        <v>131</v>
      </c>
      <c r="K685" s="49">
        <v>4</v>
      </c>
      <c r="L685" s="49">
        <v>129</v>
      </c>
      <c r="M685" s="49" t="s">
        <v>2756</v>
      </c>
      <c r="N685" s="50">
        <v>45732</v>
      </c>
      <c r="O685" s="49" t="s">
        <v>103</v>
      </c>
      <c r="P685" s="49" t="s">
        <v>44</v>
      </c>
      <c r="Q685" s="49">
        <v>4</v>
      </c>
      <c r="R685" s="49" t="s">
        <v>67</v>
      </c>
      <c r="S685" s="49" t="s">
        <v>2757</v>
      </c>
      <c r="T685" s="50">
        <v>45091</v>
      </c>
    </row>
    <row r="686" spans="1:20" x14ac:dyDescent="0.25">
      <c r="A686" s="26" t="s">
        <v>2758</v>
      </c>
      <c r="B686" s="49" t="s">
        <v>238</v>
      </c>
      <c r="C686" s="49" t="s">
        <v>2759</v>
      </c>
      <c r="D686" s="49" t="s">
        <v>37</v>
      </c>
      <c r="E686" s="49" t="s">
        <v>24</v>
      </c>
      <c r="F686" s="50">
        <v>44279</v>
      </c>
      <c r="G686" s="49" t="s">
        <v>72</v>
      </c>
      <c r="H686" s="49" t="s">
        <v>129</v>
      </c>
      <c r="I686" s="49" t="s">
        <v>130</v>
      </c>
      <c r="J686" s="49" t="s">
        <v>131</v>
      </c>
      <c r="K686" s="49">
        <v>2</v>
      </c>
      <c r="L686" s="49">
        <v>129</v>
      </c>
      <c r="M686" s="49" t="s">
        <v>2760</v>
      </c>
      <c r="N686" s="50">
        <v>45275</v>
      </c>
      <c r="O686" s="49" t="s">
        <v>56</v>
      </c>
      <c r="P686" s="49" t="s">
        <v>44</v>
      </c>
      <c r="Q686" s="49">
        <v>4</v>
      </c>
      <c r="R686" s="49" t="s">
        <v>104</v>
      </c>
      <c r="S686" s="49" t="s">
        <v>2761</v>
      </c>
      <c r="T686" s="50">
        <v>45730</v>
      </c>
    </row>
    <row r="687" spans="1:20" x14ac:dyDescent="0.25">
      <c r="A687" s="26" t="s">
        <v>2762</v>
      </c>
      <c r="B687" s="49" t="s">
        <v>1127</v>
      </c>
      <c r="C687" s="49" t="s">
        <v>1652</v>
      </c>
      <c r="D687" s="49" t="s">
        <v>23</v>
      </c>
      <c r="E687" s="49" t="s">
        <v>38</v>
      </c>
      <c r="F687" s="50">
        <v>44819</v>
      </c>
      <c r="G687" s="49" t="s">
        <v>72</v>
      </c>
      <c r="H687" s="49" t="s">
        <v>87</v>
      </c>
      <c r="I687" s="49" t="s">
        <v>88</v>
      </c>
      <c r="J687" s="49" t="s">
        <v>65</v>
      </c>
      <c r="K687" s="49">
        <v>5</v>
      </c>
      <c r="L687" s="49">
        <v>99</v>
      </c>
      <c r="M687" s="49" t="s">
        <v>2763</v>
      </c>
      <c r="N687" s="50">
        <v>45072</v>
      </c>
      <c r="O687" s="49" t="s">
        <v>110</v>
      </c>
      <c r="P687" s="49" t="s">
        <v>57</v>
      </c>
      <c r="Q687" s="49">
        <v>3</v>
      </c>
      <c r="R687" s="49" t="s">
        <v>32</v>
      </c>
      <c r="S687" s="49" t="s">
        <v>2764</v>
      </c>
      <c r="T687" s="50">
        <v>44802</v>
      </c>
    </row>
    <row r="688" spans="1:20" x14ac:dyDescent="0.25">
      <c r="A688" s="26" t="s">
        <v>2765</v>
      </c>
      <c r="B688" s="49" t="s">
        <v>857</v>
      </c>
      <c r="C688" s="49" t="s">
        <v>316</v>
      </c>
      <c r="D688" s="49" t="s">
        <v>23</v>
      </c>
      <c r="E688" s="49" t="s">
        <v>38</v>
      </c>
      <c r="F688" s="50">
        <v>45305</v>
      </c>
      <c r="G688" s="49" t="s">
        <v>120</v>
      </c>
      <c r="H688" s="49" t="s">
        <v>40</v>
      </c>
      <c r="I688" s="49" t="s">
        <v>41</v>
      </c>
      <c r="J688" s="49" t="s">
        <v>42</v>
      </c>
      <c r="K688" s="49">
        <v>3</v>
      </c>
      <c r="L688" s="49">
        <v>59</v>
      </c>
      <c r="M688" s="49" t="s">
        <v>2766</v>
      </c>
      <c r="N688" s="50">
        <v>44878</v>
      </c>
      <c r="O688" s="49" t="s">
        <v>110</v>
      </c>
      <c r="P688" s="49" t="s">
        <v>57</v>
      </c>
      <c r="Q688" s="49">
        <v>2</v>
      </c>
      <c r="R688" s="49" t="s">
        <v>32</v>
      </c>
      <c r="S688" s="49" t="s">
        <v>2767</v>
      </c>
      <c r="T688" s="50">
        <v>45493</v>
      </c>
    </row>
    <row r="689" spans="1:20" x14ac:dyDescent="0.25">
      <c r="A689" s="26" t="s">
        <v>2768</v>
      </c>
      <c r="B689" s="49" t="s">
        <v>2769</v>
      </c>
      <c r="C689" s="49" t="s">
        <v>2413</v>
      </c>
      <c r="D689" s="49" t="s">
        <v>37</v>
      </c>
      <c r="E689" s="49" t="s">
        <v>50</v>
      </c>
      <c r="F689" s="50">
        <v>45702</v>
      </c>
      <c r="G689" s="49" t="s">
        <v>39</v>
      </c>
      <c r="H689" s="49" t="s">
        <v>52</v>
      </c>
      <c r="I689" s="49" t="s">
        <v>53</v>
      </c>
      <c r="J689" s="49" t="s">
        <v>54</v>
      </c>
      <c r="K689" s="49">
        <v>5</v>
      </c>
      <c r="L689" s="49">
        <v>59</v>
      </c>
      <c r="M689" s="49" t="s">
        <v>2770</v>
      </c>
      <c r="N689" s="50">
        <v>45851</v>
      </c>
      <c r="O689" s="49" t="s">
        <v>76</v>
      </c>
      <c r="P689" s="49" t="s">
        <v>57</v>
      </c>
      <c r="Q689" s="49">
        <v>1</v>
      </c>
      <c r="R689" s="49" t="s">
        <v>104</v>
      </c>
      <c r="S689" s="49" t="s">
        <v>2771</v>
      </c>
      <c r="T689" s="50">
        <v>45702</v>
      </c>
    </row>
    <row r="690" spans="1:20" x14ac:dyDescent="0.25">
      <c r="A690" s="26" t="s">
        <v>2772</v>
      </c>
      <c r="B690" s="49" t="s">
        <v>2773</v>
      </c>
      <c r="C690" s="49" t="s">
        <v>2774</v>
      </c>
      <c r="D690" s="49" t="s">
        <v>81</v>
      </c>
      <c r="E690" s="49" t="s">
        <v>24</v>
      </c>
      <c r="F690" s="50">
        <v>44816</v>
      </c>
      <c r="G690" s="49" t="s">
        <v>72</v>
      </c>
      <c r="H690" s="49" t="s">
        <v>26</v>
      </c>
      <c r="I690" s="49" t="s">
        <v>27</v>
      </c>
      <c r="J690" s="49" t="s">
        <v>28</v>
      </c>
      <c r="K690" s="49">
        <v>4</v>
      </c>
      <c r="L690" s="49">
        <v>229</v>
      </c>
      <c r="M690" s="49" t="s">
        <v>2775</v>
      </c>
      <c r="N690" s="50">
        <v>44886</v>
      </c>
      <c r="O690" s="49" t="s">
        <v>30</v>
      </c>
      <c r="P690" s="49" t="s">
        <v>57</v>
      </c>
      <c r="Q690" s="49">
        <v>2</v>
      </c>
      <c r="R690" s="49" t="s">
        <v>32</v>
      </c>
      <c r="S690" s="49" t="s">
        <v>2776</v>
      </c>
      <c r="T690" s="50">
        <v>45452</v>
      </c>
    </row>
    <row r="691" spans="1:20" x14ac:dyDescent="0.25">
      <c r="A691" s="26" t="s">
        <v>2777</v>
      </c>
      <c r="B691" s="49" t="s">
        <v>173</v>
      </c>
      <c r="C691" s="49" t="s">
        <v>249</v>
      </c>
      <c r="D691" s="49" t="s">
        <v>23</v>
      </c>
      <c r="E691" s="49" t="s">
        <v>38</v>
      </c>
      <c r="F691" s="50">
        <v>45106</v>
      </c>
      <c r="G691" s="49" t="s">
        <v>180</v>
      </c>
      <c r="H691" s="49" t="s">
        <v>63</v>
      </c>
      <c r="I691" s="49" t="s">
        <v>64</v>
      </c>
      <c r="J691" s="49" t="s">
        <v>65</v>
      </c>
      <c r="K691" s="49">
        <v>1</v>
      </c>
      <c r="L691" s="49">
        <v>399</v>
      </c>
      <c r="M691" s="49" t="s">
        <v>2778</v>
      </c>
      <c r="N691" s="50">
        <v>45277</v>
      </c>
      <c r="O691" s="49" t="s">
        <v>110</v>
      </c>
      <c r="P691" s="49" t="s">
        <v>57</v>
      </c>
      <c r="Q691" s="49">
        <v>3</v>
      </c>
      <c r="R691" s="49" t="s">
        <v>104</v>
      </c>
      <c r="S691" s="49" t="s">
        <v>2779</v>
      </c>
      <c r="T691" s="50">
        <v>45862</v>
      </c>
    </row>
    <row r="692" spans="1:20" x14ac:dyDescent="0.25">
      <c r="A692" s="26" t="s">
        <v>324</v>
      </c>
      <c r="B692" s="49" t="s">
        <v>325</v>
      </c>
      <c r="C692" s="49" t="s">
        <v>326</v>
      </c>
      <c r="D692" s="49" t="s">
        <v>81</v>
      </c>
      <c r="E692" s="49" t="s">
        <v>38</v>
      </c>
      <c r="F692" s="50">
        <v>45853</v>
      </c>
      <c r="G692" s="49" t="s">
        <v>25</v>
      </c>
      <c r="H692" s="49" t="s">
        <v>121</v>
      </c>
      <c r="I692" s="49" t="s">
        <v>122</v>
      </c>
      <c r="J692" s="49" t="s">
        <v>123</v>
      </c>
      <c r="K692" s="49">
        <v>1</v>
      </c>
      <c r="L692" s="49">
        <v>149</v>
      </c>
      <c r="M692" s="49" t="s">
        <v>2780</v>
      </c>
      <c r="N692" s="50">
        <v>45749</v>
      </c>
      <c r="O692" s="49" t="s">
        <v>30</v>
      </c>
      <c r="P692" s="49" t="s">
        <v>44</v>
      </c>
      <c r="Q692" s="49">
        <v>5</v>
      </c>
      <c r="R692" s="49" t="s">
        <v>133</v>
      </c>
      <c r="S692" s="49" t="s">
        <v>2781</v>
      </c>
      <c r="T692" s="50">
        <v>44890</v>
      </c>
    </row>
    <row r="693" spans="1:20" x14ac:dyDescent="0.25">
      <c r="A693" s="26" t="s">
        <v>2782</v>
      </c>
      <c r="B693" s="49" t="s">
        <v>201</v>
      </c>
      <c r="C693" s="49" t="s">
        <v>2151</v>
      </c>
      <c r="D693" s="49" t="s">
        <v>37</v>
      </c>
      <c r="E693" s="49" t="s">
        <v>24</v>
      </c>
      <c r="F693" s="50">
        <v>44117</v>
      </c>
      <c r="G693" s="49" t="s">
        <v>39</v>
      </c>
      <c r="H693" s="49" t="s">
        <v>145</v>
      </c>
      <c r="I693" s="49" t="s">
        <v>146</v>
      </c>
      <c r="J693" s="49" t="s">
        <v>54</v>
      </c>
      <c r="K693" s="49">
        <v>4</v>
      </c>
      <c r="L693" s="49">
        <v>199</v>
      </c>
      <c r="M693" s="49" t="s">
        <v>2783</v>
      </c>
      <c r="N693" s="50">
        <v>45428</v>
      </c>
      <c r="O693" s="49" t="s">
        <v>56</v>
      </c>
      <c r="P693" s="49" t="s">
        <v>57</v>
      </c>
      <c r="Q693" s="49">
        <v>5</v>
      </c>
      <c r="R693" s="49" t="s">
        <v>32</v>
      </c>
      <c r="S693" s="49" t="s">
        <v>2784</v>
      </c>
      <c r="T693" s="50">
        <v>45243</v>
      </c>
    </row>
    <row r="694" spans="1:20" x14ac:dyDescent="0.25">
      <c r="A694" s="26" t="s">
        <v>2785</v>
      </c>
      <c r="B694" s="49" t="s">
        <v>2786</v>
      </c>
      <c r="C694" s="49" t="s">
        <v>801</v>
      </c>
      <c r="D694" s="49" t="s">
        <v>37</v>
      </c>
      <c r="E694" s="49" t="s">
        <v>50</v>
      </c>
      <c r="F694" s="50">
        <v>44821</v>
      </c>
      <c r="G694" s="49" t="s">
        <v>25</v>
      </c>
      <c r="H694" s="49" t="s">
        <v>391</v>
      </c>
      <c r="I694" s="49" t="s">
        <v>392</v>
      </c>
      <c r="J694" s="49" t="s">
        <v>123</v>
      </c>
      <c r="K694" s="49">
        <v>2</v>
      </c>
      <c r="L694" s="49">
        <v>25</v>
      </c>
      <c r="M694" s="49" t="s">
        <v>2787</v>
      </c>
      <c r="N694" s="50">
        <v>45765</v>
      </c>
      <c r="O694" s="49" t="s">
        <v>76</v>
      </c>
      <c r="P694" s="49" t="s">
        <v>57</v>
      </c>
      <c r="Q694" s="49">
        <v>2</v>
      </c>
      <c r="R694" s="49" t="s">
        <v>67</v>
      </c>
      <c r="S694" s="49" t="s">
        <v>2788</v>
      </c>
      <c r="T694" s="50">
        <v>45242</v>
      </c>
    </row>
    <row r="695" spans="1:20" x14ac:dyDescent="0.25">
      <c r="A695" s="26" t="s">
        <v>2789</v>
      </c>
      <c r="B695" s="49" t="s">
        <v>658</v>
      </c>
      <c r="C695" s="49" t="s">
        <v>2790</v>
      </c>
      <c r="D695" s="49" t="s">
        <v>23</v>
      </c>
      <c r="E695" s="49" t="s">
        <v>24</v>
      </c>
      <c r="F695" s="50">
        <v>44799</v>
      </c>
      <c r="G695" s="49" t="s">
        <v>180</v>
      </c>
      <c r="H695" s="49" t="s">
        <v>73</v>
      </c>
      <c r="I695" s="49" t="s">
        <v>74</v>
      </c>
      <c r="J695" s="49" t="s">
        <v>42</v>
      </c>
      <c r="K695" s="49">
        <v>3</v>
      </c>
      <c r="L695" s="49">
        <v>110</v>
      </c>
      <c r="M695" s="49" t="s">
        <v>2791</v>
      </c>
      <c r="N695" s="50">
        <v>45214</v>
      </c>
      <c r="O695" s="49" t="s">
        <v>103</v>
      </c>
      <c r="P695" s="49" t="s">
        <v>57</v>
      </c>
      <c r="Q695" s="49">
        <v>2</v>
      </c>
      <c r="R695" s="49" t="s">
        <v>32</v>
      </c>
      <c r="S695" s="49" t="s">
        <v>2792</v>
      </c>
      <c r="T695" s="50">
        <v>44810</v>
      </c>
    </row>
    <row r="696" spans="1:20" x14ac:dyDescent="0.25">
      <c r="A696" s="26" t="s">
        <v>2793</v>
      </c>
      <c r="B696" s="49" t="s">
        <v>421</v>
      </c>
      <c r="C696" s="49" t="s">
        <v>458</v>
      </c>
      <c r="D696" s="49" t="s">
        <v>37</v>
      </c>
      <c r="E696" s="49" t="s">
        <v>38</v>
      </c>
      <c r="F696" s="50">
        <v>44971</v>
      </c>
      <c r="G696" s="49" t="s">
        <v>180</v>
      </c>
      <c r="H696" s="49" t="s">
        <v>73</v>
      </c>
      <c r="I696" s="49" t="s">
        <v>74</v>
      </c>
      <c r="J696" s="49" t="s">
        <v>42</v>
      </c>
      <c r="K696" s="49">
        <v>3</v>
      </c>
      <c r="L696" s="49">
        <v>110</v>
      </c>
      <c r="M696" s="49" t="s">
        <v>2794</v>
      </c>
      <c r="N696" s="50">
        <v>45803</v>
      </c>
      <c r="O696" s="49" t="s">
        <v>103</v>
      </c>
      <c r="P696" s="49" t="s">
        <v>44</v>
      </c>
      <c r="Q696" s="49">
        <v>4</v>
      </c>
      <c r="R696" s="49" t="s">
        <v>45</v>
      </c>
      <c r="S696" s="49" t="s">
        <v>2795</v>
      </c>
      <c r="T696" s="50">
        <v>45658</v>
      </c>
    </row>
    <row r="697" spans="1:20" x14ac:dyDescent="0.25">
      <c r="A697" s="26" t="s">
        <v>2796</v>
      </c>
      <c r="B697" s="49" t="s">
        <v>233</v>
      </c>
      <c r="C697" s="49" t="s">
        <v>2797</v>
      </c>
      <c r="D697" s="49" t="s">
        <v>37</v>
      </c>
      <c r="E697" s="49" t="s">
        <v>50</v>
      </c>
      <c r="F697" s="50">
        <v>45228</v>
      </c>
      <c r="G697" s="49" t="s">
        <v>180</v>
      </c>
      <c r="H697" s="49" t="s">
        <v>129</v>
      </c>
      <c r="I697" s="49" t="s">
        <v>130</v>
      </c>
      <c r="J697" s="49" t="s">
        <v>131</v>
      </c>
      <c r="K697" s="49">
        <v>4</v>
      </c>
      <c r="L697" s="49">
        <v>129</v>
      </c>
      <c r="M697" s="49" t="s">
        <v>2798</v>
      </c>
      <c r="N697" s="50">
        <v>44831</v>
      </c>
      <c r="O697" s="49" t="s">
        <v>103</v>
      </c>
      <c r="P697" s="49" t="s">
        <v>31</v>
      </c>
      <c r="Q697" s="49">
        <v>1</v>
      </c>
      <c r="R697" s="49" t="s">
        <v>67</v>
      </c>
      <c r="S697" s="49" t="s">
        <v>2799</v>
      </c>
      <c r="T697" s="50">
        <v>45367</v>
      </c>
    </row>
    <row r="698" spans="1:20" x14ac:dyDescent="0.25">
      <c r="A698" s="26" t="s">
        <v>2800</v>
      </c>
      <c r="B698" s="49" t="s">
        <v>2801</v>
      </c>
      <c r="C698" s="49" t="s">
        <v>2802</v>
      </c>
      <c r="D698" s="49" t="s">
        <v>23</v>
      </c>
      <c r="E698" s="49" t="s">
        <v>38</v>
      </c>
      <c r="F698" s="50">
        <v>44449</v>
      </c>
      <c r="G698" s="49" t="s">
        <v>72</v>
      </c>
      <c r="H698" s="49" t="s">
        <v>63</v>
      </c>
      <c r="I698" s="49" t="s">
        <v>64</v>
      </c>
      <c r="J698" s="49" t="s">
        <v>65</v>
      </c>
      <c r="K698" s="49">
        <v>2</v>
      </c>
      <c r="L698" s="49">
        <v>399</v>
      </c>
      <c r="M698" s="49" t="s">
        <v>2803</v>
      </c>
      <c r="N698" s="50">
        <v>44887</v>
      </c>
      <c r="O698" s="49" t="s">
        <v>103</v>
      </c>
      <c r="P698" s="49" t="s">
        <v>31</v>
      </c>
      <c r="Q698" s="49">
        <v>1</v>
      </c>
      <c r="R698" s="49" t="s">
        <v>104</v>
      </c>
      <c r="S698" s="49" t="s">
        <v>2804</v>
      </c>
      <c r="T698" s="50">
        <v>45066</v>
      </c>
    </row>
    <row r="699" spans="1:20" x14ac:dyDescent="0.25">
      <c r="A699" s="26" t="s">
        <v>2805</v>
      </c>
      <c r="B699" s="49" t="s">
        <v>718</v>
      </c>
      <c r="C699" s="49" t="s">
        <v>381</v>
      </c>
      <c r="D699" s="49" t="s">
        <v>23</v>
      </c>
      <c r="E699" s="49" t="s">
        <v>38</v>
      </c>
      <c r="F699" s="50">
        <v>44831</v>
      </c>
      <c r="G699" s="49" t="s">
        <v>72</v>
      </c>
      <c r="H699" s="49" t="s">
        <v>218</v>
      </c>
      <c r="I699" s="49" t="s">
        <v>219</v>
      </c>
      <c r="J699" s="49" t="s">
        <v>28</v>
      </c>
      <c r="K699" s="49">
        <v>1</v>
      </c>
      <c r="L699" s="49">
        <v>899</v>
      </c>
      <c r="M699" s="49" t="s">
        <v>2806</v>
      </c>
      <c r="N699" s="50">
        <v>45398</v>
      </c>
      <c r="O699" s="49" t="s">
        <v>76</v>
      </c>
      <c r="P699" s="49" t="s">
        <v>57</v>
      </c>
      <c r="Q699" s="49">
        <v>4</v>
      </c>
      <c r="R699" s="49" t="s">
        <v>67</v>
      </c>
      <c r="S699" s="49" t="s">
        <v>2807</v>
      </c>
      <c r="T699" s="50">
        <v>45144</v>
      </c>
    </row>
    <row r="700" spans="1:20" x14ac:dyDescent="0.25">
      <c r="A700" s="26" t="s">
        <v>2808</v>
      </c>
      <c r="B700" s="49" t="s">
        <v>2786</v>
      </c>
      <c r="C700" s="49" t="s">
        <v>207</v>
      </c>
      <c r="D700" s="49" t="s">
        <v>81</v>
      </c>
      <c r="E700" s="49" t="s">
        <v>24</v>
      </c>
      <c r="F700" s="50">
        <v>44662</v>
      </c>
      <c r="G700" s="49" t="s">
        <v>39</v>
      </c>
      <c r="H700" s="49" t="s">
        <v>63</v>
      </c>
      <c r="I700" s="49" t="s">
        <v>64</v>
      </c>
      <c r="J700" s="49" t="s">
        <v>65</v>
      </c>
      <c r="K700" s="49">
        <v>4</v>
      </c>
      <c r="L700" s="49">
        <v>399</v>
      </c>
      <c r="M700" s="49" t="s">
        <v>2809</v>
      </c>
      <c r="N700" s="50">
        <v>45614</v>
      </c>
      <c r="O700" s="49" t="s">
        <v>76</v>
      </c>
      <c r="P700" s="49" t="s">
        <v>31</v>
      </c>
      <c r="Q700" s="49">
        <v>4</v>
      </c>
      <c r="R700" s="49" t="s">
        <v>32</v>
      </c>
      <c r="S700" s="49" t="s">
        <v>2810</v>
      </c>
      <c r="T700" s="50">
        <v>44819</v>
      </c>
    </row>
    <row r="701" spans="1:20" x14ac:dyDescent="0.25">
      <c r="A701" s="26" t="s">
        <v>590</v>
      </c>
      <c r="B701" s="49" t="s">
        <v>591</v>
      </c>
      <c r="C701" s="49" t="s">
        <v>592</v>
      </c>
      <c r="D701" s="49" t="s">
        <v>37</v>
      </c>
      <c r="E701" s="49" t="s">
        <v>50</v>
      </c>
      <c r="F701" s="50">
        <v>44939</v>
      </c>
      <c r="G701" s="49" t="s">
        <v>39</v>
      </c>
      <c r="H701" s="49" t="s">
        <v>168</v>
      </c>
      <c r="I701" s="49" t="s">
        <v>169</v>
      </c>
      <c r="J701" s="49" t="s">
        <v>131</v>
      </c>
      <c r="K701" s="49">
        <v>2</v>
      </c>
      <c r="L701" s="49">
        <v>80</v>
      </c>
      <c r="M701" s="49" t="s">
        <v>2811</v>
      </c>
      <c r="N701" s="50">
        <v>45222</v>
      </c>
      <c r="O701" s="49" t="s">
        <v>110</v>
      </c>
      <c r="P701" s="49" t="s">
        <v>57</v>
      </c>
      <c r="Q701" s="49">
        <v>1</v>
      </c>
      <c r="R701" s="49" t="s">
        <v>67</v>
      </c>
      <c r="S701" s="49" t="s">
        <v>2812</v>
      </c>
      <c r="T701" s="50">
        <v>45789</v>
      </c>
    </row>
    <row r="702" spans="1:20" x14ac:dyDescent="0.25">
      <c r="A702" s="26" t="s">
        <v>2813</v>
      </c>
      <c r="B702" s="49" t="s">
        <v>1663</v>
      </c>
      <c r="C702" s="49" t="s">
        <v>2814</v>
      </c>
      <c r="D702" s="49" t="s">
        <v>37</v>
      </c>
      <c r="E702" s="49" t="s">
        <v>38</v>
      </c>
      <c r="F702" s="50">
        <v>45000</v>
      </c>
      <c r="G702" s="49" t="s">
        <v>186</v>
      </c>
      <c r="H702" s="49" t="s">
        <v>40</v>
      </c>
      <c r="I702" s="49" t="s">
        <v>41</v>
      </c>
      <c r="J702" s="49" t="s">
        <v>42</v>
      </c>
      <c r="K702" s="49">
        <v>2</v>
      </c>
      <c r="L702" s="49">
        <v>59</v>
      </c>
      <c r="M702" s="49" t="s">
        <v>2815</v>
      </c>
      <c r="N702" s="50">
        <v>45768</v>
      </c>
      <c r="O702" s="49" t="s">
        <v>56</v>
      </c>
      <c r="P702" s="49" t="s">
        <v>31</v>
      </c>
      <c r="Q702" s="49">
        <v>3</v>
      </c>
      <c r="R702" s="49" t="s">
        <v>67</v>
      </c>
      <c r="S702" s="49" t="s">
        <v>2816</v>
      </c>
      <c r="T702" s="50">
        <v>45603</v>
      </c>
    </row>
    <row r="703" spans="1:20" x14ac:dyDescent="0.25">
      <c r="A703" s="26" t="s">
        <v>2817</v>
      </c>
      <c r="B703" s="49" t="s">
        <v>385</v>
      </c>
      <c r="C703" s="49" t="s">
        <v>2818</v>
      </c>
      <c r="D703" s="49" t="s">
        <v>37</v>
      </c>
      <c r="E703" s="49" t="s">
        <v>24</v>
      </c>
      <c r="F703" s="50">
        <v>45470</v>
      </c>
      <c r="G703" s="49" t="s">
        <v>39</v>
      </c>
      <c r="H703" s="49" t="s">
        <v>40</v>
      </c>
      <c r="I703" s="49" t="s">
        <v>41</v>
      </c>
      <c r="J703" s="49" t="s">
        <v>42</v>
      </c>
      <c r="K703" s="49">
        <v>4</v>
      </c>
      <c r="L703" s="49">
        <v>59</v>
      </c>
      <c r="M703" s="49" t="s">
        <v>2819</v>
      </c>
      <c r="N703" s="50">
        <v>45704</v>
      </c>
      <c r="O703" s="49" t="s">
        <v>76</v>
      </c>
      <c r="P703" s="49" t="s">
        <v>57</v>
      </c>
      <c r="Q703" s="49">
        <v>2</v>
      </c>
      <c r="R703" s="49" t="s">
        <v>45</v>
      </c>
      <c r="S703" s="49" t="s">
        <v>2820</v>
      </c>
      <c r="T703" s="50">
        <v>45421</v>
      </c>
    </row>
    <row r="704" spans="1:20" x14ac:dyDescent="0.25">
      <c r="A704" s="26" t="s">
        <v>2821</v>
      </c>
      <c r="B704" s="49" t="s">
        <v>972</v>
      </c>
      <c r="C704" s="49" t="s">
        <v>71</v>
      </c>
      <c r="D704" s="49" t="s">
        <v>81</v>
      </c>
      <c r="E704" s="49" t="s">
        <v>24</v>
      </c>
      <c r="F704" s="50">
        <v>45354</v>
      </c>
      <c r="G704" s="49" t="s">
        <v>186</v>
      </c>
      <c r="H704" s="49" t="s">
        <v>121</v>
      </c>
      <c r="I704" s="49" t="s">
        <v>122</v>
      </c>
      <c r="J704" s="49" t="s">
        <v>123</v>
      </c>
      <c r="K704" s="49">
        <v>2</v>
      </c>
      <c r="L704" s="49">
        <v>149</v>
      </c>
      <c r="M704" s="49" t="s">
        <v>2822</v>
      </c>
      <c r="N704" s="50">
        <v>45653</v>
      </c>
      <c r="O704" s="49" t="s">
        <v>30</v>
      </c>
      <c r="P704" s="49" t="s">
        <v>57</v>
      </c>
      <c r="Q704" s="49">
        <v>2</v>
      </c>
      <c r="R704" s="49" t="s">
        <v>104</v>
      </c>
      <c r="S704" s="49" t="s">
        <v>2823</v>
      </c>
      <c r="T704" s="50">
        <v>45758</v>
      </c>
    </row>
    <row r="705" spans="1:20" x14ac:dyDescent="0.25">
      <c r="A705" s="26" t="s">
        <v>2824</v>
      </c>
      <c r="B705" s="49" t="s">
        <v>263</v>
      </c>
      <c r="C705" s="49" t="s">
        <v>128</v>
      </c>
      <c r="D705" s="49" t="s">
        <v>23</v>
      </c>
      <c r="E705" s="49" t="s">
        <v>24</v>
      </c>
      <c r="F705" s="50">
        <v>45242</v>
      </c>
      <c r="G705" s="49" t="s">
        <v>186</v>
      </c>
      <c r="H705" s="49" t="s">
        <v>73</v>
      </c>
      <c r="I705" s="49" t="s">
        <v>74</v>
      </c>
      <c r="J705" s="49" t="s">
        <v>42</v>
      </c>
      <c r="K705" s="49">
        <v>2</v>
      </c>
      <c r="L705" s="49">
        <v>110</v>
      </c>
      <c r="M705" s="49" t="s">
        <v>2825</v>
      </c>
      <c r="N705" s="50">
        <v>45837</v>
      </c>
      <c r="O705" s="49" t="s">
        <v>30</v>
      </c>
      <c r="P705" s="49" t="s">
        <v>44</v>
      </c>
      <c r="Q705" s="49">
        <v>5</v>
      </c>
      <c r="R705" s="49" t="s">
        <v>104</v>
      </c>
      <c r="S705" s="49" t="s">
        <v>2826</v>
      </c>
      <c r="T705" s="50">
        <v>45452</v>
      </c>
    </row>
    <row r="706" spans="1:20" x14ac:dyDescent="0.25">
      <c r="A706" s="26" t="s">
        <v>2827</v>
      </c>
      <c r="B706" s="49" t="s">
        <v>201</v>
      </c>
      <c r="C706" s="49" t="s">
        <v>354</v>
      </c>
      <c r="D706" s="49" t="s">
        <v>37</v>
      </c>
      <c r="E706" s="49" t="s">
        <v>24</v>
      </c>
      <c r="F706" s="50">
        <v>44142</v>
      </c>
      <c r="G706" s="49" t="s">
        <v>94</v>
      </c>
      <c r="H706" s="49" t="s">
        <v>129</v>
      </c>
      <c r="I706" s="49" t="s">
        <v>130</v>
      </c>
      <c r="J706" s="49" t="s">
        <v>131</v>
      </c>
      <c r="K706" s="49">
        <v>4</v>
      </c>
      <c r="L706" s="49">
        <v>129</v>
      </c>
      <c r="M706" s="49" t="s">
        <v>2828</v>
      </c>
      <c r="N706" s="50">
        <v>45825</v>
      </c>
      <c r="O706" s="49" t="s">
        <v>76</v>
      </c>
      <c r="P706" s="49" t="s">
        <v>44</v>
      </c>
      <c r="Q706" s="49">
        <v>1</v>
      </c>
      <c r="R706" s="49" t="s">
        <v>67</v>
      </c>
      <c r="S706" s="49" t="s">
        <v>2829</v>
      </c>
      <c r="T706" s="50">
        <v>45553</v>
      </c>
    </row>
    <row r="707" spans="1:20" x14ac:dyDescent="0.25">
      <c r="A707" s="26" t="s">
        <v>2830</v>
      </c>
      <c r="B707" s="49" t="s">
        <v>2831</v>
      </c>
      <c r="C707" s="49" t="s">
        <v>2292</v>
      </c>
      <c r="D707" s="49" t="s">
        <v>81</v>
      </c>
      <c r="E707" s="49" t="s">
        <v>38</v>
      </c>
      <c r="F707" s="50">
        <v>44839</v>
      </c>
      <c r="G707" s="49" t="s">
        <v>180</v>
      </c>
      <c r="H707" s="49" t="s">
        <v>218</v>
      </c>
      <c r="I707" s="49" t="s">
        <v>219</v>
      </c>
      <c r="J707" s="49" t="s">
        <v>28</v>
      </c>
      <c r="K707" s="49">
        <v>4</v>
      </c>
      <c r="L707" s="49">
        <v>899</v>
      </c>
      <c r="M707" s="49" t="s">
        <v>2832</v>
      </c>
      <c r="N707" s="50">
        <v>45130</v>
      </c>
      <c r="O707" s="49" t="s">
        <v>110</v>
      </c>
      <c r="P707" s="49" t="s">
        <v>57</v>
      </c>
      <c r="Q707" s="49">
        <v>3</v>
      </c>
      <c r="R707" s="49" t="s">
        <v>45</v>
      </c>
      <c r="S707" s="49" t="s">
        <v>2833</v>
      </c>
      <c r="T707" s="50">
        <v>45793</v>
      </c>
    </row>
    <row r="708" spans="1:20" x14ac:dyDescent="0.25">
      <c r="A708" s="26" t="s">
        <v>2834</v>
      </c>
      <c r="B708" s="49" t="s">
        <v>70</v>
      </c>
      <c r="C708" s="49" t="s">
        <v>521</v>
      </c>
      <c r="D708" s="49" t="s">
        <v>23</v>
      </c>
      <c r="E708" s="49" t="s">
        <v>24</v>
      </c>
      <c r="F708" s="50">
        <v>44271</v>
      </c>
      <c r="G708" s="49" t="s">
        <v>72</v>
      </c>
      <c r="H708" s="49" t="s">
        <v>168</v>
      </c>
      <c r="I708" s="49" t="s">
        <v>169</v>
      </c>
      <c r="J708" s="49" t="s">
        <v>131</v>
      </c>
      <c r="K708" s="49">
        <v>5</v>
      </c>
      <c r="L708" s="49">
        <v>80</v>
      </c>
      <c r="M708" s="49" t="s">
        <v>2835</v>
      </c>
      <c r="N708" s="50">
        <v>45748</v>
      </c>
      <c r="O708" s="49" t="s">
        <v>103</v>
      </c>
      <c r="P708" s="49" t="s">
        <v>31</v>
      </c>
      <c r="Q708" s="49">
        <v>4</v>
      </c>
      <c r="R708" s="49" t="s">
        <v>32</v>
      </c>
      <c r="S708" s="49" t="s">
        <v>2836</v>
      </c>
      <c r="T708" s="50">
        <v>45284</v>
      </c>
    </row>
    <row r="709" spans="1:20" x14ac:dyDescent="0.25">
      <c r="A709" s="26" t="s">
        <v>2837</v>
      </c>
      <c r="B709" s="49" t="s">
        <v>98</v>
      </c>
      <c r="C709" s="49" t="s">
        <v>2838</v>
      </c>
      <c r="D709" s="49" t="s">
        <v>23</v>
      </c>
      <c r="E709" s="49" t="s">
        <v>38</v>
      </c>
      <c r="F709" s="50">
        <v>45192</v>
      </c>
      <c r="G709" s="49" t="s">
        <v>94</v>
      </c>
      <c r="H709" s="49" t="s">
        <v>73</v>
      </c>
      <c r="I709" s="49" t="s">
        <v>74</v>
      </c>
      <c r="J709" s="49" t="s">
        <v>42</v>
      </c>
      <c r="K709" s="49">
        <v>4</v>
      </c>
      <c r="L709" s="49">
        <v>110</v>
      </c>
      <c r="M709" s="49" t="s">
        <v>2839</v>
      </c>
      <c r="N709" s="50">
        <v>45773</v>
      </c>
      <c r="O709" s="49" t="s">
        <v>30</v>
      </c>
      <c r="P709" s="49" t="s">
        <v>57</v>
      </c>
      <c r="Q709" s="49">
        <v>5</v>
      </c>
      <c r="R709" s="49" t="s">
        <v>133</v>
      </c>
      <c r="S709" s="49" t="s">
        <v>2840</v>
      </c>
      <c r="T709" s="50">
        <v>44895</v>
      </c>
    </row>
    <row r="710" spans="1:20" x14ac:dyDescent="0.25">
      <c r="A710" s="26" t="s">
        <v>2841</v>
      </c>
      <c r="B710" s="49" t="s">
        <v>600</v>
      </c>
      <c r="C710" s="49" t="s">
        <v>2842</v>
      </c>
      <c r="D710" s="49" t="s">
        <v>23</v>
      </c>
      <c r="E710" s="49" t="s">
        <v>38</v>
      </c>
      <c r="F710" s="50">
        <v>44648</v>
      </c>
      <c r="G710" s="49" t="s">
        <v>152</v>
      </c>
      <c r="H710" s="49" t="s">
        <v>145</v>
      </c>
      <c r="I710" s="49" t="s">
        <v>146</v>
      </c>
      <c r="J710" s="49" t="s">
        <v>54</v>
      </c>
      <c r="K710" s="49">
        <v>5</v>
      </c>
      <c r="L710" s="49">
        <v>199</v>
      </c>
      <c r="M710" s="49" t="s">
        <v>2843</v>
      </c>
      <c r="N710" s="50">
        <v>45604</v>
      </c>
      <c r="O710" s="49" t="s">
        <v>56</v>
      </c>
      <c r="P710" s="49" t="s">
        <v>31</v>
      </c>
      <c r="Q710" s="49">
        <v>2</v>
      </c>
      <c r="R710" s="49" t="s">
        <v>133</v>
      </c>
      <c r="S710" s="49" t="s">
        <v>2844</v>
      </c>
      <c r="T710" s="50">
        <v>45705</v>
      </c>
    </row>
    <row r="711" spans="1:20" x14ac:dyDescent="0.25">
      <c r="A711" s="26" t="s">
        <v>2845</v>
      </c>
      <c r="B711" s="49" t="s">
        <v>2846</v>
      </c>
      <c r="C711" s="49" t="s">
        <v>417</v>
      </c>
      <c r="D711" s="49" t="s">
        <v>81</v>
      </c>
      <c r="E711" s="49" t="s">
        <v>50</v>
      </c>
      <c r="F711" s="50">
        <v>45860</v>
      </c>
      <c r="G711" s="49" t="s">
        <v>152</v>
      </c>
      <c r="H711" s="49" t="s">
        <v>168</v>
      </c>
      <c r="I711" s="49" t="s">
        <v>169</v>
      </c>
      <c r="J711" s="49" t="s">
        <v>131</v>
      </c>
      <c r="K711" s="49">
        <v>3</v>
      </c>
      <c r="L711" s="49">
        <v>80</v>
      </c>
      <c r="M711" s="49" t="s">
        <v>2847</v>
      </c>
      <c r="N711" s="50">
        <v>45371</v>
      </c>
      <c r="O711" s="49" t="s">
        <v>56</v>
      </c>
      <c r="P711" s="49" t="s">
        <v>31</v>
      </c>
      <c r="Q711" s="49">
        <v>2</v>
      </c>
      <c r="R711" s="49" t="s">
        <v>67</v>
      </c>
      <c r="S711" s="49" t="s">
        <v>2848</v>
      </c>
      <c r="T711" s="50">
        <v>45120</v>
      </c>
    </row>
    <row r="712" spans="1:20" x14ac:dyDescent="0.25">
      <c r="A712" s="26" t="s">
        <v>2849</v>
      </c>
      <c r="B712" s="49" t="s">
        <v>535</v>
      </c>
      <c r="C712" s="49" t="s">
        <v>1702</v>
      </c>
      <c r="D712" s="49" t="s">
        <v>23</v>
      </c>
      <c r="E712" s="49" t="s">
        <v>50</v>
      </c>
      <c r="F712" s="50">
        <v>45305</v>
      </c>
      <c r="G712" s="49" t="s">
        <v>39</v>
      </c>
      <c r="H712" s="49" t="s">
        <v>145</v>
      </c>
      <c r="I712" s="49" t="s">
        <v>146</v>
      </c>
      <c r="J712" s="49" t="s">
        <v>54</v>
      </c>
      <c r="K712" s="49">
        <v>3</v>
      </c>
      <c r="L712" s="49">
        <v>199</v>
      </c>
      <c r="M712" s="49" t="s">
        <v>2850</v>
      </c>
      <c r="N712" s="50">
        <v>44921</v>
      </c>
      <c r="O712" s="49" t="s">
        <v>30</v>
      </c>
      <c r="P712" s="49" t="s">
        <v>31</v>
      </c>
      <c r="Q712" s="49">
        <v>4</v>
      </c>
      <c r="R712" s="49" t="s">
        <v>67</v>
      </c>
      <c r="S712" s="49" t="s">
        <v>2851</v>
      </c>
      <c r="T712" s="50">
        <v>45131</v>
      </c>
    </row>
    <row r="713" spans="1:20" x14ac:dyDescent="0.25">
      <c r="A713" s="26" t="s">
        <v>2852</v>
      </c>
      <c r="B713" s="49" t="s">
        <v>98</v>
      </c>
      <c r="C713" s="49" t="s">
        <v>321</v>
      </c>
      <c r="D713" s="49" t="s">
        <v>81</v>
      </c>
      <c r="E713" s="49" t="s">
        <v>38</v>
      </c>
      <c r="F713" s="50">
        <v>44097</v>
      </c>
      <c r="G713" s="49" t="s">
        <v>72</v>
      </c>
      <c r="H713" s="49" t="s">
        <v>26</v>
      </c>
      <c r="I713" s="49" t="s">
        <v>27</v>
      </c>
      <c r="J713" s="49" t="s">
        <v>28</v>
      </c>
      <c r="K713" s="49">
        <v>5</v>
      </c>
      <c r="L713" s="49">
        <v>229</v>
      </c>
      <c r="M713" s="49" t="s">
        <v>2853</v>
      </c>
      <c r="N713" s="50">
        <v>44856</v>
      </c>
      <c r="O713" s="49" t="s">
        <v>110</v>
      </c>
      <c r="P713" s="49" t="s">
        <v>57</v>
      </c>
      <c r="Q713" s="49">
        <v>5</v>
      </c>
      <c r="R713" s="49" t="s">
        <v>104</v>
      </c>
      <c r="S713" s="49" t="s">
        <v>2854</v>
      </c>
      <c r="T713" s="50">
        <v>45361</v>
      </c>
    </row>
    <row r="714" spans="1:20" x14ac:dyDescent="0.25">
      <c r="A714" s="26" t="s">
        <v>828</v>
      </c>
      <c r="B714" s="49" t="s">
        <v>829</v>
      </c>
      <c r="C714" s="49" t="s">
        <v>830</v>
      </c>
      <c r="D714" s="49" t="s">
        <v>23</v>
      </c>
      <c r="E714" s="49" t="s">
        <v>24</v>
      </c>
      <c r="F714" s="50">
        <v>45160</v>
      </c>
      <c r="G714" s="49" t="s">
        <v>120</v>
      </c>
      <c r="H714" s="49" t="s">
        <v>218</v>
      </c>
      <c r="I714" s="49" t="s">
        <v>219</v>
      </c>
      <c r="J714" s="49" t="s">
        <v>28</v>
      </c>
      <c r="K714" s="49">
        <v>4</v>
      </c>
      <c r="L714" s="49">
        <v>899</v>
      </c>
      <c r="M714" s="49" t="s">
        <v>2855</v>
      </c>
      <c r="N714" s="50">
        <v>45453</v>
      </c>
      <c r="O714" s="49" t="s">
        <v>76</v>
      </c>
      <c r="P714" s="49" t="s">
        <v>31</v>
      </c>
      <c r="Q714" s="49">
        <v>4</v>
      </c>
      <c r="R714" s="49" t="s">
        <v>133</v>
      </c>
      <c r="S714" s="49" t="s">
        <v>2856</v>
      </c>
      <c r="T714" s="50">
        <v>45628</v>
      </c>
    </row>
    <row r="715" spans="1:20" x14ac:dyDescent="0.25">
      <c r="A715" s="26" t="s">
        <v>2857</v>
      </c>
      <c r="B715" s="49" t="s">
        <v>535</v>
      </c>
      <c r="C715" s="49" t="s">
        <v>2858</v>
      </c>
      <c r="D715" s="49" t="s">
        <v>81</v>
      </c>
      <c r="E715" s="49" t="s">
        <v>50</v>
      </c>
      <c r="F715" s="50">
        <v>44925</v>
      </c>
      <c r="G715" s="49" t="s">
        <v>186</v>
      </c>
      <c r="H715" s="49" t="s">
        <v>168</v>
      </c>
      <c r="I715" s="49" t="s">
        <v>169</v>
      </c>
      <c r="J715" s="49" t="s">
        <v>131</v>
      </c>
      <c r="K715" s="49">
        <v>2</v>
      </c>
      <c r="L715" s="49">
        <v>80</v>
      </c>
      <c r="M715" s="49" t="s">
        <v>2859</v>
      </c>
      <c r="N715" s="50">
        <v>44872</v>
      </c>
      <c r="O715" s="49" t="s">
        <v>103</v>
      </c>
      <c r="P715" s="49" t="s">
        <v>44</v>
      </c>
      <c r="Q715" s="49">
        <v>4</v>
      </c>
      <c r="R715" s="49" t="s">
        <v>32</v>
      </c>
      <c r="S715" s="49" t="s">
        <v>2860</v>
      </c>
      <c r="T715" s="50">
        <v>45160</v>
      </c>
    </row>
    <row r="716" spans="1:20" x14ac:dyDescent="0.25">
      <c r="A716" s="26" t="s">
        <v>2861</v>
      </c>
      <c r="B716" s="49" t="s">
        <v>600</v>
      </c>
      <c r="C716" s="49" t="s">
        <v>2862</v>
      </c>
      <c r="D716" s="49" t="s">
        <v>23</v>
      </c>
      <c r="E716" s="49" t="s">
        <v>38</v>
      </c>
      <c r="F716" s="50">
        <v>45023</v>
      </c>
      <c r="G716" s="49" t="s">
        <v>25</v>
      </c>
      <c r="H716" s="49" t="s">
        <v>191</v>
      </c>
      <c r="I716" s="49" t="s">
        <v>192</v>
      </c>
      <c r="J716" s="49" t="s">
        <v>42</v>
      </c>
      <c r="K716" s="49">
        <v>4</v>
      </c>
      <c r="L716" s="49">
        <v>120</v>
      </c>
      <c r="M716" s="49" t="s">
        <v>2863</v>
      </c>
      <c r="N716" s="50">
        <v>45063</v>
      </c>
      <c r="O716" s="49" t="s">
        <v>110</v>
      </c>
      <c r="P716" s="49" t="s">
        <v>31</v>
      </c>
      <c r="Q716" s="49">
        <v>2</v>
      </c>
      <c r="R716" s="49" t="s">
        <v>104</v>
      </c>
      <c r="S716" s="49" t="s">
        <v>2864</v>
      </c>
      <c r="T716" s="50">
        <v>44930</v>
      </c>
    </row>
    <row r="717" spans="1:20" x14ac:dyDescent="0.25">
      <c r="A717" s="26" t="s">
        <v>2865</v>
      </c>
      <c r="B717" s="49" t="s">
        <v>2866</v>
      </c>
      <c r="C717" s="49" t="s">
        <v>2759</v>
      </c>
      <c r="D717" s="49" t="s">
        <v>37</v>
      </c>
      <c r="E717" s="49" t="s">
        <v>24</v>
      </c>
      <c r="F717" s="50">
        <v>44980</v>
      </c>
      <c r="G717" s="49" t="s">
        <v>62</v>
      </c>
      <c r="H717" s="49" t="s">
        <v>129</v>
      </c>
      <c r="I717" s="49" t="s">
        <v>130</v>
      </c>
      <c r="J717" s="49" t="s">
        <v>131</v>
      </c>
      <c r="K717" s="49">
        <v>5</v>
      </c>
      <c r="L717" s="49">
        <v>129</v>
      </c>
      <c r="M717" s="49" t="s">
        <v>2867</v>
      </c>
      <c r="N717" s="50">
        <v>45624</v>
      </c>
      <c r="O717" s="49" t="s">
        <v>76</v>
      </c>
      <c r="P717" s="49" t="s">
        <v>57</v>
      </c>
      <c r="Q717" s="49">
        <v>1</v>
      </c>
      <c r="R717" s="49" t="s">
        <v>133</v>
      </c>
      <c r="S717" s="49" t="s">
        <v>2868</v>
      </c>
      <c r="T717" s="50">
        <v>45600</v>
      </c>
    </row>
    <row r="718" spans="1:20" x14ac:dyDescent="0.25">
      <c r="A718" s="26" t="s">
        <v>2869</v>
      </c>
      <c r="B718" s="49" t="s">
        <v>1715</v>
      </c>
      <c r="C718" s="49" t="s">
        <v>381</v>
      </c>
      <c r="D718" s="49" t="s">
        <v>81</v>
      </c>
      <c r="E718" s="49" t="s">
        <v>24</v>
      </c>
      <c r="F718" s="50">
        <v>44416</v>
      </c>
      <c r="G718" s="49" t="s">
        <v>180</v>
      </c>
      <c r="H718" s="49" t="s">
        <v>391</v>
      </c>
      <c r="I718" s="49" t="s">
        <v>392</v>
      </c>
      <c r="J718" s="49" t="s">
        <v>123</v>
      </c>
      <c r="K718" s="49">
        <v>4</v>
      </c>
      <c r="L718" s="49">
        <v>25</v>
      </c>
      <c r="M718" s="49" t="s">
        <v>2870</v>
      </c>
      <c r="N718" s="50">
        <v>45272</v>
      </c>
      <c r="O718" s="49" t="s">
        <v>76</v>
      </c>
      <c r="P718" s="49" t="s">
        <v>44</v>
      </c>
      <c r="Q718" s="49">
        <v>5</v>
      </c>
      <c r="R718" s="49" t="s">
        <v>67</v>
      </c>
      <c r="S718" s="49" t="s">
        <v>2871</v>
      </c>
      <c r="T718" s="50">
        <v>45190</v>
      </c>
    </row>
    <row r="719" spans="1:20" x14ac:dyDescent="0.25">
      <c r="A719" s="26" t="s">
        <v>2872</v>
      </c>
      <c r="B719" s="49" t="s">
        <v>1535</v>
      </c>
      <c r="C719" s="49" t="s">
        <v>689</v>
      </c>
      <c r="D719" s="49" t="s">
        <v>23</v>
      </c>
      <c r="E719" s="49" t="s">
        <v>24</v>
      </c>
      <c r="F719" s="50">
        <v>44865</v>
      </c>
      <c r="G719" s="49" t="s">
        <v>72</v>
      </c>
      <c r="H719" s="49" t="s">
        <v>129</v>
      </c>
      <c r="I719" s="49" t="s">
        <v>130</v>
      </c>
      <c r="J719" s="49" t="s">
        <v>131</v>
      </c>
      <c r="K719" s="49">
        <v>2</v>
      </c>
      <c r="L719" s="49">
        <v>129</v>
      </c>
      <c r="M719" s="49" t="s">
        <v>2873</v>
      </c>
      <c r="N719" s="50">
        <v>45634</v>
      </c>
      <c r="O719" s="49" t="s">
        <v>56</v>
      </c>
      <c r="P719" s="49" t="s">
        <v>57</v>
      </c>
      <c r="Q719" s="49">
        <v>3</v>
      </c>
      <c r="R719" s="49" t="s">
        <v>45</v>
      </c>
      <c r="S719" s="49" t="s">
        <v>2874</v>
      </c>
      <c r="T719" s="50">
        <v>45807</v>
      </c>
    </row>
    <row r="720" spans="1:20" x14ac:dyDescent="0.25">
      <c r="A720" s="26" t="s">
        <v>2875</v>
      </c>
      <c r="B720" s="49" t="s">
        <v>385</v>
      </c>
      <c r="C720" s="49" t="s">
        <v>1087</v>
      </c>
      <c r="D720" s="49" t="s">
        <v>81</v>
      </c>
      <c r="E720" s="49" t="s">
        <v>38</v>
      </c>
      <c r="F720" s="50">
        <v>44132</v>
      </c>
      <c r="G720" s="49" t="s">
        <v>25</v>
      </c>
      <c r="H720" s="49" t="s">
        <v>63</v>
      </c>
      <c r="I720" s="49" t="s">
        <v>64</v>
      </c>
      <c r="J720" s="49" t="s">
        <v>65</v>
      </c>
      <c r="K720" s="49">
        <v>5</v>
      </c>
      <c r="L720" s="49">
        <v>399</v>
      </c>
      <c r="M720" s="49" t="s">
        <v>2876</v>
      </c>
      <c r="N720" s="50">
        <v>45047</v>
      </c>
      <c r="O720" s="49" t="s">
        <v>103</v>
      </c>
      <c r="P720" s="49" t="s">
        <v>57</v>
      </c>
      <c r="Q720" s="49">
        <v>5</v>
      </c>
      <c r="R720" s="49" t="s">
        <v>104</v>
      </c>
      <c r="S720" s="49" t="s">
        <v>2877</v>
      </c>
      <c r="T720" s="50">
        <v>44873</v>
      </c>
    </row>
    <row r="721" spans="1:20" x14ac:dyDescent="0.25">
      <c r="A721" s="26" t="s">
        <v>2878</v>
      </c>
      <c r="B721" s="49" t="s">
        <v>447</v>
      </c>
      <c r="C721" s="49" t="s">
        <v>462</v>
      </c>
      <c r="D721" s="49" t="s">
        <v>37</v>
      </c>
      <c r="E721" s="49" t="s">
        <v>50</v>
      </c>
      <c r="F721" s="50">
        <v>44282</v>
      </c>
      <c r="G721" s="49" t="s">
        <v>94</v>
      </c>
      <c r="H721" s="49" t="s">
        <v>100</v>
      </c>
      <c r="I721" s="49" t="s">
        <v>101</v>
      </c>
      <c r="J721" s="49" t="s">
        <v>28</v>
      </c>
      <c r="K721" s="49">
        <v>5</v>
      </c>
      <c r="L721" s="49">
        <v>199</v>
      </c>
      <c r="M721" s="49" t="s">
        <v>2879</v>
      </c>
      <c r="N721" s="50">
        <v>45578</v>
      </c>
      <c r="O721" s="49" t="s">
        <v>30</v>
      </c>
      <c r="P721" s="49" t="s">
        <v>31</v>
      </c>
      <c r="Q721" s="49">
        <v>3</v>
      </c>
      <c r="R721" s="49" t="s">
        <v>45</v>
      </c>
      <c r="S721" s="49" t="s">
        <v>2880</v>
      </c>
      <c r="T721" s="50">
        <v>45846</v>
      </c>
    </row>
    <row r="722" spans="1:20" x14ac:dyDescent="0.25">
      <c r="A722" s="26" t="s">
        <v>2881</v>
      </c>
      <c r="B722" s="49" t="s">
        <v>637</v>
      </c>
      <c r="C722" s="49" t="s">
        <v>2882</v>
      </c>
      <c r="D722" s="49" t="s">
        <v>37</v>
      </c>
      <c r="E722" s="49" t="s">
        <v>38</v>
      </c>
      <c r="F722" s="50">
        <v>44812</v>
      </c>
      <c r="G722" s="49" t="s">
        <v>152</v>
      </c>
      <c r="H722" s="49" t="s">
        <v>63</v>
      </c>
      <c r="I722" s="49" t="s">
        <v>64</v>
      </c>
      <c r="J722" s="49" t="s">
        <v>65</v>
      </c>
      <c r="K722" s="49">
        <v>4</v>
      </c>
      <c r="L722" s="49">
        <v>399</v>
      </c>
      <c r="M722" s="49" t="s">
        <v>2883</v>
      </c>
      <c r="N722" s="50">
        <v>45047</v>
      </c>
      <c r="O722" s="49" t="s">
        <v>103</v>
      </c>
      <c r="P722" s="49" t="s">
        <v>31</v>
      </c>
      <c r="Q722" s="49">
        <v>1</v>
      </c>
      <c r="R722" s="49" t="s">
        <v>32</v>
      </c>
      <c r="S722" s="49" t="s">
        <v>2884</v>
      </c>
      <c r="T722" s="50">
        <v>45259</v>
      </c>
    </row>
    <row r="723" spans="1:20" x14ac:dyDescent="0.25">
      <c r="A723" s="26" t="s">
        <v>2885</v>
      </c>
      <c r="B723" s="49" t="s">
        <v>248</v>
      </c>
      <c r="C723" s="49" t="s">
        <v>2886</v>
      </c>
      <c r="D723" s="49" t="s">
        <v>37</v>
      </c>
      <c r="E723" s="49" t="s">
        <v>50</v>
      </c>
      <c r="F723" s="50">
        <v>44901</v>
      </c>
      <c r="G723" s="49" t="s">
        <v>51</v>
      </c>
      <c r="H723" s="49" t="s">
        <v>391</v>
      </c>
      <c r="I723" s="49" t="s">
        <v>392</v>
      </c>
      <c r="J723" s="49" t="s">
        <v>123</v>
      </c>
      <c r="K723" s="49">
        <v>1</v>
      </c>
      <c r="L723" s="49">
        <v>25</v>
      </c>
      <c r="M723" s="49" t="s">
        <v>2887</v>
      </c>
      <c r="N723" s="50">
        <v>45589</v>
      </c>
      <c r="O723" s="49" t="s">
        <v>30</v>
      </c>
      <c r="P723" s="49" t="s">
        <v>44</v>
      </c>
      <c r="Q723" s="49">
        <v>1</v>
      </c>
      <c r="R723" s="49" t="s">
        <v>67</v>
      </c>
      <c r="S723" s="49" t="s">
        <v>2888</v>
      </c>
      <c r="T723" s="50">
        <v>45562</v>
      </c>
    </row>
    <row r="724" spans="1:20" x14ac:dyDescent="0.25">
      <c r="A724" s="26" t="s">
        <v>2889</v>
      </c>
      <c r="B724" s="49" t="s">
        <v>921</v>
      </c>
      <c r="C724" s="49" t="s">
        <v>2890</v>
      </c>
      <c r="D724" s="49" t="s">
        <v>37</v>
      </c>
      <c r="E724" s="49" t="s">
        <v>24</v>
      </c>
      <c r="F724" s="50">
        <v>45135</v>
      </c>
      <c r="G724" s="49" t="s">
        <v>186</v>
      </c>
      <c r="H724" s="49" t="s">
        <v>129</v>
      </c>
      <c r="I724" s="49" t="s">
        <v>130</v>
      </c>
      <c r="J724" s="49" t="s">
        <v>131</v>
      </c>
      <c r="K724" s="49">
        <v>3</v>
      </c>
      <c r="L724" s="49">
        <v>129</v>
      </c>
      <c r="M724" s="49" t="s">
        <v>2891</v>
      </c>
      <c r="N724" s="50">
        <v>45627</v>
      </c>
      <c r="O724" s="49" t="s">
        <v>76</v>
      </c>
      <c r="P724" s="49" t="s">
        <v>57</v>
      </c>
      <c r="Q724" s="49">
        <v>5</v>
      </c>
      <c r="R724" s="49" t="s">
        <v>104</v>
      </c>
      <c r="S724" s="49" t="s">
        <v>2892</v>
      </c>
      <c r="T724" s="50">
        <v>45410</v>
      </c>
    </row>
    <row r="725" spans="1:20" x14ac:dyDescent="0.25">
      <c r="A725" s="26" t="s">
        <v>2893</v>
      </c>
      <c r="B725" s="49" t="s">
        <v>2894</v>
      </c>
      <c r="C725" s="49" t="s">
        <v>2895</v>
      </c>
      <c r="D725" s="49" t="s">
        <v>23</v>
      </c>
      <c r="E725" s="49" t="s">
        <v>50</v>
      </c>
      <c r="F725" s="50">
        <v>44838</v>
      </c>
      <c r="G725" s="49" t="s">
        <v>120</v>
      </c>
      <c r="H725" s="49" t="s">
        <v>145</v>
      </c>
      <c r="I725" s="49" t="s">
        <v>146</v>
      </c>
      <c r="J725" s="49" t="s">
        <v>54</v>
      </c>
      <c r="K725" s="49">
        <v>4</v>
      </c>
      <c r="L725" s="49">
        <v>199</v>
      </c>
      <c r="M725" s="49" t="s">
        <v>2896</v>
      </c>
      <c r="N725" s="50">
        <v>45801</v>
      </c>
      <c r="O725" s="49" t="s">
        <v>56</v>
      </c>
      <c r="P725" s="49" t="s">
        <v>31</v>
      </c>
      <c r="Q725" s="49">
        <v>1</v>
      </c>
      <c r="R725" s="49" t="s">
        <v>32</v>
      </c>
      <c r="S725" s="49" t="s">
        <v>2897</v>
      </c>
      <c r="T725" s="50">
        <v>45126</v>
      </c>
    </row>
    <row r="726" spans="1:20" x14ac:dyDescent="0.25">
      <c r="A726" s="26" t="s">
        <v>2898</v>
      </c>
      <c r="B726" s="49" t="s">
        <v>1619</v>
      </c>
      <c r="C726" s="49" t="s">
        <v>1726</v>
      </c>
      <c r="D726" s="49" t="s">
        <v>81</v>
      </c>
      <c r="E726" s="49" t="s">
        <v>38</v>
      </c>
      <c r="F726" s="50">
        <v>44447</v>
      </c>
      <c r="G726" s="49" t="s">
        <v>51</v>
      </c>
      <c r="H726" s="49" t="s">
        <v>138</v>
      </c>
      <c r="I726" s="49" t="s">
        <v>139</v>
      </c>
      <c r="J726" s="49" t="s">
        <v>28</v>
      </c>
      <c r="K726" s="49">
        <v>4</v>
      </c>
      <c r="L726" s="49">
        <v>999</v>
      </c>
      <c r="M726" s="49" t="s">
        <v>2899</v>
      </c>
      <c r="N726" s="50">
        <v>45614</v>
      </c>
      <c r="O726" s="49" t="s">
        <v>76</v>
      </c>
      <c r="P726" s="49" t="s">
        <v>44</v>
      </c>
      <c r="Q726" s="49">
        <v>4</v>
      </c>
      <c r="R726" s="49" t="s">
        <v>133</v>
      </c>
      <c r="S726" s="49" t="s">
        <v>2900</v>
      </c>
      <c r="T726" s="50">
        <v>44855</v>
      </c>
    </row>
    <row r="727" spans="1:20" x14ac:dyDescent="0.25">
      <c r="A727" s="26" t="s">
        <v>2901</v>
      </c>
      <c r="B727" s="49" t="s">
        <v>2902</v>
      </c>
      <c r="C727" s="49" t="s">
        <v>2903</v>
      </c>
      <c r="D727" s="49" t="s">
        <v>23</v>
      </c>
      <c r="E727" s="49" t="s">
        <v>50</v>
      </c>
      <c r="F727" s="50">
        <v>45837</v>
      </c>
      <c r="G727" s="49" t="s">
        <v>72</v>
      </c>
      <c r="H727" s="49" t="s">
        <v>40</v>
      </c>
      <c r="I727" s="49" t="s">
        <v>41</v>
      </c>
      <c r="J727" s="49" t="s">
        <v>42</v>
      </c>
      <c r="K727" s="49">
        <v>2</v>
      </c>
      <c r="L727" s="49">
        <v>59</v>
      </c>
      <c r="M727" s="49" t="s">
        <v>2904</v>
      </c>
      <c r="N727" s="50">
        <v>45253</v>
      </c>
      <c r="O727" s="49" t="s">
        <v>56</v>
      </c>
      <c r="P727" s="49" t="s">
        <v>31</v>
      </c>
      <c r="Q727" s="49">
        <v>3</v>
      </c>
      <c r="R727" s="49" t="s">
        <v>67</v>
      </c>
      <c r="S727" s="49" t="s">
        <v>2905</v>
      </c>
      <c r="T727" s="50">
        <v>45825</v>
      </c>
    </row>
    <row r="728" spans="1:20" x14ac:dyDescent="0.25">
      <c r="A728" s="26" t="s">
        <v>2906</v>
      </c>
      <c r="B728" s="49" t="s">
        <v>2907</v>
      </c>
      <c r="C728" s="49" t="s">
        <v>2908</v>
      </c>
      <c r="D728" s="49" t="s">
        <v>37</v>
      </c>
      <c r="E728" s="49" t="s">
        <v>24</v>
      </c>
      <c r="F728" s="50">
        <v>45442</v>
      </c>
      <c r="G728" s="49" t="s">
        <v>51</v>
      </c>
      <c r="H728" s="49" t="s">
        <v>218</v>
      </c>
      <c r="I728" s="49" t="s">
        <v>219</v>
      </c>
      <c r="J728" s="49" t="s">
        <v>28</v>
      </c>
      <c r="K728" s="49">
        <v>1</v>
      </c>
      <c r="L728" s="49">
        <v>899</v>
      </c>
      <c r="M728" s="49" t="s">
        <v>2909</v>
      </c>
      <c r="N728" s="50">
        <v>45879</v>
      </c>
      <c r="O728" s="49" t="s">
        <v>76</v>
      </c>
      <c r="P728" s="49" t="s">
        <v>57</v>
      </c>
      <c r="Q728" s="49">
        <v>4</v>
      </c>
      <c r="R728" s="49" t="s">
        <v>67</v>
      </c>
      <c r="S728" s="49" t="s">
        <v>2910</v>
      </c>
      <c r="T728" s="50">
        <v>45410</v>
      </c>
    </row>
    <row r="729" spans="1:20" x14ac:dyDescent="0.25">
      <c r="A729" s="26" t="s">
        <v>2225</v>
      </c>
      <c r="B729" s="49" t="s">
        <v>85</v>
      </c>
      <c r="C729" s="49" t="s">
        <v>2226</v>
      </c>
      <c r="D729" s="49" t="s">
        <v>37</v>
      </c>
      <c r="E729" s="49" t="s">
        <v>38</v>
      </c>
      <c r="F729" s="50">
        <v>45360</v>
      </c>
      <c r="G729" s="49" t="s">
        <v>94</v>
      </c>
      <c r="H729" s="49" t="s">
        <v>145</v>
      </c>
      <c r="I729" s="49" t="s">
        <v>146</v>
      </c>
      <c r="J729" s="49" t="s">
        <v>54</v>
      </c>
      <c r="K729" s="49">
        <v>4</v>
      </c>
      <c r="L729" s="49">
        <v>199</v>
      </c>
      <c r="M729" s="49" t="s">
        <v>2911</v>
      </c>
      <c r="N729" s="50">
        <v>45372</v>
      </c>
      <c r="O729" s="49" t="s">
        <v>56</v>
      </c>
      <c r="P729" s="49" t="s">
        <v>44</v>
      </c>
      <c r="Q729" s="49">
        <v>5</v>
      </c>
      <c r="R729" s="49" t="s">
        <v>45</v>
      </c>
      <c r="S729" s="49" t="s">
        <v>2912</v>
      </c>
      <c r="T729" s="50">
        <v>45164</v>
      </c>
    </row>
    <row r="730" spans="1:20" x14ac:dyDescent="0.25">
      <c r="A730" s="26" t="s">
        <v>1748</v>
      </c>
      <c r="B730" s="49" t="s">
        <v>161</v>
      </c>
      <c r="C730" s="49" t="s">
        <v>1749</v>
      </c>
      <c r="D730" s="49" t="s">
        <v>23</v>
      </c>
      <c r="E730" s="49" t="s">
        <v>38</v>
      </c>
      <c r="F730" s="50">
        <v>45723</v>
      </c>
      <c r="G730" s="49" t="s">
        <v>72</v>
      </c>
      <c r="H730" s="49" t="s">
        <v>26</v>
      </c>
      <c r="I730" s="49" t="s">
        <v>27</v>
      </c>
      <c r="J730" s="49" t="s">
        <v>28</v>
      </c>
      <c r="K730" s="49">
        <v>4</v>
      </c>
      <c r="L730" s="49">
        <v>229</v>
      </c>
      <c r="M730" s="49" t="s">
        <v>2913</v>
      </c>
      <c r="N730" s="50">
        <v>44889</v>
      </c>
      <c r="O730" s="49" t="s">
        <v>30</v>
      </c>
      <c r="P730" s="49" t="s">
        <v>44</v>
      </c>
      <c r="Q730" s="49">
        <v>5</v>
      </c>
      <c r="R730" s="49" t="s">
        <v>104</v>
      </c>
      <c r="S730" s="49" t="s">
        <v>2914</v>
      </c>
      <c r="T730" s="50">
        <v>45552</v>
      </c>
    </row>
    <row r="731" spans="1:20" x14ac:dyDescent="0.25">
      <c r="A731" s="26" t="s">
        <v>2915</v>
      </c>
      <c r="B731" s="49" t="s">
        <v>535</v>
      </c>
      <c r="C731" s="49" t="s">
        <v>883</v>
      </c>
      <c r="D731" s="49" t="s">
        <v>37</v>
      </c>
      <c r="E731" s="49" t="s">
        <v>24</v>
      </c>
      <c r="F731" s="50">
        <v>44540</v>
      </c>
      <c r="G731" s="49" t="s">
        <v>186</v>
      </c>
      <c r="H731" s="49" t="s">
        <v>100</v>
      </c>
      <c r="I731" s="49" t="s">
        <v>101</v>
      </c>
      <c r="J731" s="49" t="s">
        <v>28</v>
      </c>
      <c r="K731" s="49">
        <v>5</v>
      </c>
      <c r="L731" s="49">
        <v>199</v>
      </c>
      <c r="M731" s="49" t="s">
        <v>2916</v>
      </c>
      <c r="N731" s="50">
        <v>44970</v>
      </c>
      <c r="O731" s="49" t="s">
        <v>56</v>
      </c>
      <c r="P731" s="49" t="s">
        <v>31</v>
      </c>
      <c r="Q731" s="49">
        <v>3</v>
      </c>
      <c r="R731" s="49" t="s">
        <v>133</v>
      </c>
      <c r="S731" s="49" t="s">
        <v>2917</v>
      </c>
      <c r="T731" s="50">
        <v>45266</v>
      </c>
    </row>
    <row r="732" spans="1:20" x14ac:dyDescent="0.25">
      <c r="A732" s="26" t="s">
        <v>2918</v>
      </c>
      <c r="B732" s="49" t="s">
        <v>2786</v>
      </c>
      <c r="C732" s="49" t="s">
        <v>2919</v>
      </c>
      <c r="D732" s="49" t="s">
        <v>23</v>
      </c>
      <c r="E732" s="49" t="s">
        <v>50</v>
      </c>
      <c r="F732" s="50">
        <v>45731</v>
      </c>
      <c r="G732" s="49" t="s">
        <v>120</v>
      </c>
      <c r="H732" s="49" t="s">
        <v>121</v>
      </c>
      <c r="I732" s="49" t="s">
        <v>122</v>
      </c>
      <c r="J732" s="49" t="s">
        <v>123</v>
      </c>
      <c r="K732" s="49">
        <v>1</v>
      </c>
      <c r="L732" s="49">
        <v>149</v>
      </c>
      <c r="M732" s="49" t="s">
        <v>2920</v>
      </c>
      <c r="N732" s="50">
        <v>45761</v>
      </c>
      <c r="O732" s="49" t="s">
        <v>30</v>
      </c>
      <c r="P732" s="49" t="s">
        <v>31</v>
      </c>
      <c r="Q732" s="49">
        <v>3</v>
      </c>
      <c r="R732" s="49" t="s">
        <v>104</v>
      </c>
      <c r="S732" s="49" t="s">
        <v>2921</v>
      </c>
      <c r="T732" s="50">
        <v>45405</v>
      </c>
    </row>
    <row r="733" spans="1:20" x14ac:dyDescent="0.25">
      <c r="A733" s="26" t="s">
        <v>2922</v>
      </c>
      <c r="B733" s="49" t="s">
        <v>535</v>
      </c>
      <c r="C733" s="49" t="s">
        <v>2923</v>
      </c>
      <c r="D733" s="49" t="s">
        <v>81</v>
      </c>
      <c r="E733" s="49" t="s">
        <v>50</v>
      </c>
      <c r="F733" s="50">
        <v>44536</v>
      </c>
      <c r="G733" s="49" t="s">
        <v>94</v>
      </c>
      <c r="H733" s="49" t="s">
        <v>26</v>
      </c>
      <c r="I733" s="49" t="s">
        <v>27</v>
      </c>
      <c r="J733" s="49" t="s">
        <v>28</v>
      </c>
      <c r="K733" s="49">
        <v>4</v>
      </c>
      <c r="L733" s="49">
        <v>229</v>
      </c>
      <c r="M733" s="49" t="s">
        <v>2924</v>
      </c>
      <c r="N733" s="50">
        <v>45486</v>
      </c>
      <c r="O733" s="49" t="s">
        <v>110</v>
      </c>
      <c r="P733" s="49" t="s">
        <v>57</v>
      </c>
      <c r="Q733" s="49">
        <v>2</v>
      </c>
      <c r="R733" s="49" t="s">
        <v>133</v>
      </c>
      <c r="S733" s="49" t="s">
        <v>2925</v>
      </c>
      <c r="T733" s="50">
        <v>45108</v>
      </c>
    </row>
    <row r="734" spans="1:20" x14ac:dyDescent="0.25">
      <c r="A734" s="26" t="s">
        <v>2926</v>
      </c>
      <c r="B734" s="49" t="s">
        <v>917</v>
      </c>
      <c r="C734" s="49" t="s">
        <v>417</v>
      </c>
      <c r="D734" s="49" t="s">
        <v>37</v>
      </c>
      <c r="E734" s="49" t="s">
        <v>38</v>
      </c>
      <c r="F734" s="50">
        <v>44845</v>
      </c>
      <c r="G734" s="49" t="s">
        <v>186</v>
      </c>
      <c r="H734" s="49" t="s">
        <v>40</v>
      </c>
      <c r="I734" s="49" t="s">
        <v>41</v>
      </c>
      <c r="J734" s="49" t="s">
        <v>42</v>
      </c>
      <c r="K734" s="49">
        <v>2</v>
      </c>
      <c r="L734" s="49">
        <v>59</v>
      </c>
      <c r="M734" s="49" t="s">
        <v>2927</v>
      </c>
      <c r="N734" s="50">
        <v>45294</v>
      </c>
      <c r="O734" s="49" t="s">
        <v>30</v>
      </c>
      <c r="P734" s="49" t="s">
        <v>57</v>
      </c>
      <c r="Q734" s="49">
        <v>5</v>
      </c>
      <c r="R734" s="49" t="s">
        <v>133</v>
      </c>
      <c r="S734" s="49" t="s">
        <v>2928</v>
      </c>
      <c r="T734" s="50">
        <v>45494</v>
      </c>
    </row>
    <row r="735" spans="1:20" x14ac:dyDescent="0.25">
      <c r="A735" s="26" t="s">
        <v>2929</v>
      </c>
      <c r="B735" s="49" t="s">
        <v>494</v>
      </c>
      <c r="C735" s="49" t="s">
        <v>2051</v>
      </c>
      <c r="D735" s="49" t="s">
        <v>81</v>
      </c>
      <c r="E735" s="49" t="s">
        <v>24</v>
      </c>
      <c r="F735" s="50">
        <v>44548</v>
      </c>
      <c r="G735" s="49" t="s">
        <v>25</v>
      </c>
      <c r="H735" s="49" t="s">
        <v>168</v>
      </c>
      <c r="I735" s="49" t="s">
        <v>169</v>
      </c>
      <c r="J735" s="49" t="s">
        <v>131</v>
      </c>
      <c r="K735" s="49">
        <v>4</v>
      </c>
      <c r="L735" s="49">
        <v>80</v>
      </c>
      <c r="M735" s="49" t="s">
        <v>2930</v>
      </c>
      <c r="N735" s="50">
        <v>44892</v>
      </c>
      <c r="O735" s="49" t="s">
        <v>56</v>
      </c>
      <c r="P735" s="49" t="s">
        <v>31</v>
      </c>
      <c r="Q735" s="49">
        <v>1</v>
      </c>
      <c r="R735" s="49" t="s">
        <v>32</v>
      </c>
      <c r="S735" s="49" t="s">
        <v>2931</v>
      </c>
      <c r="T735" s="50">
        <v>44853</v>
      </c>
    </row>
    <row r="736" spans="1:20" x14ac:dyDescent="0.25">
      <c r="A736" s="26" t="s">
        <v>2932</v>
      </c>
      <c r="B736" s="49" t="s">
        <v>2494</v>
      </c>
      <c r="C736" s="49" t="s">
        <v>676</v>
      </c>
      <c r="D736" s="49" t="s">
        <v>23</v>
      </c>
      <c r="E736" s="49" t="s">
        <v>38</v>
      </c>
      <c r="F736" s="50">
        <v>44333</v>
      </c>
      <c r="G736" s="49" t="s">
        <v>62</v>
      </c>
      <c r="H736" s="49" t="s">
        <v>218</v>
      </c>
      <c r="I736" s="49" t="s">
        <v>219</v>
      </c>
      <c r="J736" s="49" t="s">
        <v>28</v>
      </c>
      <c r="K736" s="49">
        <v>4</v>
      </c>
      <c r="L736" s="49">
        <v>899</v>
      </c>
      <c r="M736" s="49" t="s">
        <v>2933</v>
      </c>
      <c r="N736" s="50">
        <v>45576</v>
      </c>
      <c r="O736" s="49" t="s">
        <v>30</v>
      </c>
      <c r="P736" s="49" t="s">
        <v>31</v>
      </c>
      <c r="Q736" s="49">
        <v>3</v>
      </c>
      <c r="R736" s="49" t="s">
        <v>104</v>
      </c>
      <c r="S736" s="49" t="s">
        <v>2934</v>
      </c>
      <c r="T736" s="50">
        <v>45197</v>
      </c>
    </row>
    <row r="737" spans="1:20" x14ac:dyDescent="0.25">
      <c r="A737" s="26" t="s">
        <v>2935</v>
      </c>
      <c r="B737" s="49" t="s">
        <v>344</v>
      </c>
      <c r="C737" s="49" t="s">
        <v>1056</v>
      </c>
      <c r="D737" s="49" t="s">
        <v>81</v>
      </c>
      <c r="E737" s="49" t="s">
        <v>38</v>
      </c>
      <c r="F737" s="50">
        <v>44676</v>
      </c>
      <c r="G737" s="49" t="s">
        <v>62</v>
      </c>
      <c r="H737" s="49" t="s">
        <v>63</v>
      </c>
      <c r="I737" s="49" t="s">
        <v>64</v>
      </c>
      <c r="J737" s="49" t="s">
        <v>65</v>
      </c>
      <c r="K737" s="49">
        <v>4</v>
      </c>
      <c r="L737" s="49">
        <v>399</v>
      </c>
      <c r="M737" s="49" t="s">
        <v>2936</v>
      </c>
      <c r="N737" s="50">
        <v>45020</v>
      </c>
      <c r="O737" s="49" t="s">
        <v>56</v>
      </c>
      <c r="P737" s="49" t="s">
        <v>44</v>
      </c>
      <c r="Q737" s="49">
        <v>4</v>
      </c>
      <c r="R737" s="49" t="s">
        <v>67</v>
      </c>
      <c r="S737" s="49" t="s">
        <v>2937</v>
      </c>
      <c r="T737" s="50">
        <v>44862</v>
      </c>
    </row>
    <row r="738" spans="1:20" x14ac:dyDescent="0.25">
      <c r="A738" s="26" t="s">
        <v>2938</v>
      </c>
      <c r="B738" s="49" t="s">
        <v>60</v>
      </c>
      <c r="C738" s="49" t="s">
        <v>212</v>
      </c>
      <c r="D738" s="49" t="s">
        <v>23</v>
      </c>
      <c r="E738" s="49" t="s">
        <v>38</v>
      </c>
      <c r="F738" s="50">
        <v>44780</v>
      </c>
      <c r="G738" s="49" t="s">
        <v>186</v>
      </c>
      <c r="H738" s="49" t="s">
        <v>40</v>
      </c>
      <c r="I738" s="49" t="s">
        <v>41</v>
      </c>
      <c r="J738" s="49" t="s">
        <v>42</v>
      </c>
      <c r="K738" s="49">
        <v>2</v>
      </c>
      <c r="L738" s="49">
        <v>59</v>
      </c>
      <c r="M738" s="49" t="s">
        <v>2939</v>
      </c>
      <c r="N738" s="50">
        <v>45374</v>
      </c>
      <c r="O738" s="49" t="s">
        <v>56</v>
      </c>
      <c r="P738" s="49" t="s">
        <v>57</v>
      </c>
      <c r="Q738" s="49">
        <v>1</v>
      </c>
      <c r="R738" s="49" t="s">
        <v>133</v>
      </c>
      <c r="S738" s="49" t="s">
        <v>2940</v>
      </c>
      <c r="T738" s="50">
        <v>45276</v>
      </c>
    </row>
    <row r="739" spans="1:20" x14ac:dyDescent="0.25">
      <c r="A739" s="26" t="s">
        <v>2941</v>
      </c>
      <c r="B739" s="49" t="s">
        <v>769</v>
      </c>
      <c r="C739" s="49" t="s">
        <v>61</v>
      </c>
      <c r="D739" s="49" t="s">
        <v>81</v>
      </c>
      <c r="E739" s="49" t="s">
        <v>38</v>
      </c>
      <c r="F739" s="50">
        <v>44455</v>
      </c>
      <c r="G739" s="49" t="s">
        <v>72</v>
      </c>
      <c r="H739" s="49" t="s">
        <v>168</v>
      </c>
      <c r="I739" s="49" t="s">
        <v>169</v>
      </c>
      <c r="J739" s="49" t="s">
        <v>131</v>
      </c>
      <c r="K739" s="49">
        <v>2</v>
      </c>
      <c r="L739" s="49">
        <v>80</v>
      </c>
      <c r="M739" s="49" t="s">
        <v>2942</v>
      </c>
      <c r="N739" s="50">
        <v>45341</v>
      </c>
      <c r="O739" s="49" t="s">
        <v>56</v>
      </c>
      <c r="P739" s="49" t="s">
        <v>44</v>
      </c>
      <c r="Q739" s="49">
        <v>1</v>
      </c>
      <c r="R739" s="49" t="s">
        <v>133</v>
      </c>
      <c r="S739" s="49" t="s">
        <v>2943</v>
      </c>
      <c r="T739" s="50">
        <v>45345</v>
      </c>
    </row>
    <row r="740" spans="1:20" x14ac:dyDescent="0.25">
      <c r="A740" s="26" t="s">
        <v>503</v>
      </c>
      <c r="B740" s="49" t="s">
        <v>143</v>
      </c>
      <c r="C740" s="49" t="s">
        <v>504</v>
      </c>
      <c r="D740" s="49" t="s">
        <v>81</v>
      </c>
      <c r="E740" s="49" t="s">
        <v>24</v>
      </c>
      <c r="F740" s="50">
        <v>44679</v>
      </c>
      <c r="G740" s="49" t="s">
        <v>120</v>
      </c>
      <c r="H740" s="49" t="s">
        <v>129</v>
      </c>
      <c r="I740" s="49" t="s">
        <v>130</v>
      </c>
      <c r="J740" s="49" t="s">
        <v>131</v>
      </c>
      <c r="K740" s="49">
        <v>1</v>
      </c>
      <c r="L740" s="49">
        <v>129</v>
      </c>
      <c r="M740" s="49" t="s">
        <v>2944</v>
      </c>
      <c r="N740" s="50">
        <v>45672</v>
      </c>
      <c r="O740" s="49" t="s">
        <v>76</v>
      </c>
      <c r="P740" s="49" t="s">
        <v>31</v>
      </c>
      <c r="Q740" s="49">
        <v>3</v>
      </c>
      <c r="R740" s="49" t="s">
        <v>32</v>
      </c>
      <c r="S740" s="49" t="s">
        <v>2945</v>
      </c>
      <c r="T740" s="50">
        <v>45220</v>
      </c>
    </row>
    <row r="741" spans="1:20" x14ac:dyDescent="0.25">
      <c r="A741" s="26" t="s">
        <v>2946</v>
      </c>
      <c r="B741" s="49" t="s">
        <v>2270</v>
      </c>
      <c r="C741" s="49" t="s">
        <v>611</v>
      </c>
      <c r="D741" s="49" t="s">
        <v>37</v>
      </c>
      <c r="E741" s="49" t="s">
        <v>24</v>
      </c>
      <c r="F741" s="50">
        <v>44664</v>
      </c>
      <c r="G741" s="49" t="s">
        <v>51</v>
      </c>
      <c r="H741" s="49" t="s">
        <v>73</v>
      </c>
      <c r="I741" s="49" t="s">
        <v>74</v>
      </c>
      <c r="J741" s="49" t="s">
        <v>42</v>
      </c>
      <c r="K741" s="49">
        <v>5</v>
      </c>
      <c r="L741" s="49">
        <v>110</v>
      </c>
      <c r="M741" s="49" t="s">
        <v>2947</v>
      </c>
      <c r="N741" s="50">
        <v>45650</v>
      </c>
      <c r="O741" s="49" t="s">
        <v>103</v>
      </c>
      <c r="P741" s="49" t="s">
        <v>31</v>
      </c>
      <c r="Q741" s="49">
        <v>4</v>
      </c>
      <c r="R741" s="49" t="s">
        <v>67</v>
      </c>
      <c r="S741" s="49" t="s">
        <v>2948</v>
      </c>
      <c r="T741" s="50">
        <v>45020</v>
      </c>
    </row>
    <row r="742" spans="1:20" x14ac:dyDescent="0.25">
      <c r="A742" s="26" t="s">
        <v>2949</v>
      </c>
      <c r="B742" s="49" t="s">
        <v>1905</v>
      </c>
      <c r="C742" s="49" t="s">
        <v>1149</v>
      </c>
      <c r="D742" s="49" t="s">
        <v>23</v>
      </c>
      <c r="E742" s="49" t="s">
        <v>24</v>
      </c>
      <c r="F742" s="50">
        <v>45736</v>
      </c>
      <c r="G742" s="49" t="s">
        <v>39</v>
      </c>
      <c r="H742" s="49" t="s">
        <v>138</v>
      </c>
      <c r="I742" s="49" t="s">
        <v>139</v>
      </c>
      <c r="J742" s="49" t="s">
        <v>28</v>
      </c>
      <c r="K742" s="49">
        <v>2</v>
      </c>
      <c r="L742" s="49">
        <v>999</v>
      </c>
      <c r="M742" s="49" t="s">
        <v>2950</v>
      </c>
      <c r="N742" s="50">
        <v>45199</v>
      </c>
      <c r="O742" s="49" t="s">
        <v>76</v>
      </c>
      <c r="P742" s="49" t="s">
        <v>31</v>
      </c>
      <c r="Q742" s="49">
        <v>2</v>
      </c>
      <c r="R742" s="49" t="s">
        <v>133</v>
      </c>
      <c r="S742" s="49" t="s">
        <v>2951</v>
      </c>
      <c r="T742" s="50">
        <v>44939</v>
      </c>
    </row>
    <row r="743" spans="1:20" x14ac:dyDescent="0.25">
      <c r="A743" s="26" t="s">
        <v>2952</v>
      </c>
      <c r="B743" s="49" t="s">
        <v>701</v>
      </c>
      <c r="C743" s="49" t="s">
        <v>71</v>
      </c>
      <c r="D743" s="49" t="s">
        <v>37</v>
      </c>
      <c r="E743" s="49" t="s">
        <v>50</v>
      </c>
      <c r="F743" s="50">
        <v>45312</v>
      </c>
      <c r="G743" s="49" t="s">
        <v>152</v>
      </c>
      <c r="H743" s="49" t="s">
        <v>391</v>
      </c>
      <c r="I743" s="49" t="s">
        <v>392</v>
      </c>
      <c r="J743" s="49" t="s">
        <v>123</v>
      </c>
      <c r="K743" s="49">
        <v>4</v>
      </c>
      <c r="L743" s="49">
        <v>25</v>
      </c>
      <c r="M743" s="49" t="s">
        <v>2953</v>
      </c>
      <c r="N743" s="50">
        <v>45510</v>
      </c>
      <c r="O743" s="49" t="s">
        <v>56</v>
      </c>
      <c r="P743" s="49" t="s">
        <v>31</v>
      </c>
      <c r="Q743" s="49">
        <v>3</v>
      </c>
      <c r="R743" s="49" t="s">
        <v>104</v>
      </c>
      <c r="S743" s="49" t="s">
        <v>2954</v>
      </c>
      <c r="T743" s="50">
        <v>45187</v>
      </c>
    </row>
    <row r="744" spans="1:20" x14ac:dyDescent="0.25">
      <c r="A744" s="26" t="s">
        <v>2955</v>
      </c>
      <c r="B744" s="49" t="s">
        <v>1905</v>
      </c>
      <c r="C744" s="49" t="s">
        <v>701</v>
      </c>
      <c r="D744" s="49" t="s">
        <v>81</v>
      </c>
      <c r="E744" s="49" t="s">
        <v>24</v>
      </c>
      <c r="F744" s="50">
        <v>45197</v>
      </c>
      <c r="G744" s="49" t="s">
        <v>51</v>
      </c>
      <c r="H744" s="49" t="s">
        <v>391</v>
      </c>
      <c r="I744" s="49" t="s">
        <v>392</v>
      </c>
      <c r="J744" s="49" t="s">
        <v>123</v>
      </c>
      <c r="K744" s="49">
        <v>5</v>
      </c>
      <c r="L744" s="49">
        <v>25</v>
      </c>
      <c r="M744" s="49" t="s">
        <v>2956</v>
      </c>
      <c r="N744" s="50">
        <v>44969</v>
      </c>
      <c r="O744" s="49" t="s">
        <v>103</v>
      </c>
      <c r="P744" s="49" t="s">
        <v>57</v>
      </c>
      <c r="Q744" s="49">
        <v>1</v>
      </c>
      <c r="R744" s="49" t="s">
        <v>32</v>
      </c>
      <c r="S744" s="49" t="s">
        <v>2957</v>
      </c>
      <c r="T744" s="50">
        <v>44955</v>
      </c>
    </row>
    <row r="745" spans="1:20" x14ac:dyDescent="0.25">
      <c r="A745" s="26" t="s">
        <v>1323</v>
      </c>
      <c r="B745" s="49" t="s">
        <v>249</v>
      </c>
      <c r="C745" s="49" t="s">
        <v>1324</v>
      </c>
      <c r="D745" s="49" t="s">
        <v>81</v>
      </c>
      <c r="E745" s="49" t="s">
        <v>50</v>
      </c>
      <c r="F745" s="50">
        <v>44611</v>
      </c>
      <c r="G745" s="49" t="s">
        <v>62</v>
      </c>
      <c r="H745" s="49" t="s">
        <v>121</v>
      </c>
      <c r="I745" s="49" t="s">
        <v>122</v>
      </c>
      <c r="J745" s="49" t="s">
        <v>123</v>
      </c>
      <c r="K745" s="49">
        <v>1</v>
      </c>
      <c r="L745" s="49">
        <v>149</v>
      </c>
      <c r="M745" s="49" t="s">
        <v>2958</v>
      </c>
      <c r="N745" s="50">
        <v>45169</v>
      </c>
      <c r="O745" s="49" t="s">
        <v>110</v>
      </c>
      <c r="P745" s="49" t="s">
        <v>57</v>
      </c>
      <c r="Q745" s="49">
        <v>1</v>
      </c>
      <c r="R745" s="49" t="s">
        <v>32</v>
      </c>
      <c r="S745" s="49" t="s">
        <v>2959</v>
      </c>
      <c r="T745" s="50">
        <v>45095</v>
      </c>
    </row>
    <row r="746" spans="1:20" x14ac:dyDescent="0.25">
      <c r="A746" s="26" t="s">
        <v>2960</v>
      </c>
      <c r="B746" s="49" t="s">
        <v>2961</v>
      </c>
      <c r="C746" s="49" t="s">
        <v>521</v>
      </c>
      <c r="D746" s="49" t="s">
        <v>37</v>
      </c>
      <c r="E746" s="49" t="s">
        <v>24</v>
      </c>
      <c r="F746" s="50">
        <v>44224</v>
      </c>
      <c r="G746" s="49" t="s">
        <v>94</v>
      </c>
      <c r="H746" s="49" t="s">
        <v>100</v>
      </c>
      <c r="I746" s="49" t="s">
        <v>101</v>
      </c>
      <c r="J746" s="49" t="s">
        <v>28</v>
      </c>
      <c r="K746" s="49">
        <v>2</v>
      </c>
      <c r="L746" s="49">
        <v>199</v>
      </c>
      <c r="M746" s="49" t="s">
        <v>2962</v>
      </c>
      <c r="N746" s="50">
        <v>45207</v>
      </c>
      <c r="O746" s="49" t="s">
        <v>103</v>
      </c>
      <c r="P746" s="49" t="s">
        <v>57</v>
      </c>
      <c r="Q746" s="49">
        <v>5</v>
      </c>
      <c r="R746" s="49" t="s">
        <v>45</v>
      </c>
      <c r="S746" s="49" t="s">
        <v>2963</v>
      </c>
      <c r="T746" s="50">
        <v>45664</v>
      </c>
    </row>
    <row r="747" spans="1:20" x14ac:dyDescent="0.25">
      <c r="A747" s="26" t="s">
        <v>2964</v>
      </c>
      <c r="B747" s="49" t="s">
        <v>258</v>
      </c>
      <c r="C747" s="49" t="s">
        <v>249</v>
      </c>
      <c r="D747" s="49" t="s">
        <v>81</v>
      </c>
      <c r="E747" s="49" t="s">
        <v>38</v>
      </c>
      <c r="F747" s="50">
        <v>45581</v>
      </c>
      <c r="G747" s="49" t="s">
        <v>120</v>
      </c>
      <c r="H747" s="49" t="s">
        <v>168</v>
      </c>
      <c r="I747" s="49" t="s">
        <v>169</v>
      </c>
      <c r="J747" s="49" t="s">
        <v>131</v>
      </c>
      <c r="K747" s="49">
        <v>2</v>
      </c>
      <c r="L747" s="49">
        <v>80</v>
      </c>
      <c r="M747" s="49" t="s">
        <v>2965</v>
      </c>
      <c r="N747" s="50">
        <v>44874</v>
      </c>
      <c r="O747" s="49" t="s">
        <v>110</v>
      </c>
      <c r="P747" s="49" t="s">
        <v>31</v>
      </c>
      <c r="Q747" s="49">
        <v>3</v>
      </c>
      <c r="R747" s="49" t="s">
        <v>45</v>
      </c>
      <c r="S747" s="49" t="s">
        <v>2966</v>
      </c>
      <c r="T747" s="50">
        <v>44828</v>
      </c>
    </row>
    <row r="748" spans="1:20" x14ac:dyDescent="0.25">
      <c r="A748" s="26" t="s">
        <v>2967</v>
      </c>
      <c r="B748" s="49" t="s">
        <v>243</v>
      </c>
      <c r="C748" s="49" t="s">
        <v>2968</v>
      </c>
      <c r="D748" s="49" t="s">
        <v>37</v>
      </c>
      <c r="E748" s="49" t="s">
        <v>24</v>
      </c>
      <c r="F748" s="50">
        <v>44841</v>
      </c>
      <c r="G748" s="49" t="s">
        <v>120</v>
      </c>
      <c r="H748" s="49" t="s">
        <v>121</v>
      </c>
      <c r="I748" s="49" t="s">
        <v>122</v>
      </c>
      <c r="J748" s="49" t="s">
        <v>123</v>
      </c>
      <c r="K748" s="49">
        <v>2</v>
      </c>
      <c r="L748" s="49">
        <v>149</v>
      </c>
      <c r="M748" s="49" t="s">
        <v>2969</v>
      </c>
      <c r="N748" s="50">
        <v>45690</v>
      </c>
      <c r="O748" s="49" t="s">
        <v>76</v>
      </c>
      <c r="P748" s="49" t="s">
        <v>31</v>
      </c>
      <c r="Q748" s="49">
        <v>1</v>
      </c>
      <c r="R748" s="49" t="s">
        <v>133</v>
      </c>
      <c r="S748" s="49" t="s">
        <v>2970</v>
      </c>
      <c r="T748" s="50">
        <v>45398</v>
      </c>
    </row>
    <row r="749" spans="1:20" x14ac:dyDescent="0.25">
      <c r="A749" s="26" t="s">
        <v>1347</v>
      </c>
      <c r="B749" s="49" t="s">
        <v>1348</v>
      </c>
      <c r="C749" s="49" t="s">
        <v>1349</v>
      </c>
      <c r="D749" s="49" t="s">
        <v>37</v>
      </c>
      <c r="E749" s="49" t="s">
        <v>50</v>
      </c>
      <c r="F749" s="50">
        <v>45356</v>
      </c>
      <c r="G749" s="49" t="s">
        <v>72</v>
      </c>
      <c r="H749" s="49" t="s">
        <v>191</v>
      </c>
      <c r="I749" s="49" t="s">
        <v>192</v>
      </c>
      <c r="J749" s="49" t="s">
        <v>42</v>
      </c>
      <c r="K749" s="49">
        <v>5</v>
      </c>
      <c r="L749" s="49">
        <v>120</v>
      </c>
      <c r="M749" s="49" t="s">
        <v>2971</v>
      </c>
      <c r="N749" s="50">
        <v>45774</v>
      </c>
      <c r="O749" s="49" t="s">
        <v>56</v>
      </c>
      <c r="P749" s="49" t="s">
        <v>44</v>
      </c>
      <c r="Q749" s="49">
        <v>3</v>
      </c>
      <c r="R749" s="49" t="s">
        <v>32</v>
      </c>
      <c r="S749" s="49" t="s">
        <v>2972</v>
      </c>
      <c r="T749" s="50">
        <v>44915</v>
      </c>
    </row>
    <row r="750" spans="1:20" x14ac:dyDescent="0.25">
      <c r="A750" s="26" t="s">
        <v>2973</v>
      </c>
      <c r="B750" s="49" t="s">
        <v>1255</v>
      </c>
      <c r="C750" s="49" t="s">
        <v>987</v>
      </c>
      <c r="D750" s="49" t="s">
        <v>37</v>
      </c>
      <c r="E750" s="49" t="s">
        <v>50</v>
      </c>
      <c r="F750" s="50">
        <v>44460</v>
      </c>
      <c r="G750" s="49" t="s">
        <v>25</v>
      </c>
      <c r="H750" s="49" t="s">
        <v>52</v>
      </c>
      <c r="I750" s="49" t="s">
        <v>53</v>
      </c>
      <c r="J750" s="49" t="s">
        <v>54</v>
      </c>
      <c r="K750" s="49">
        <v>1</v>
      </c>
      <c r="L750" s="49">
        <v>59</v>
      </c>
      <c r="M750" s="49" t="s">
        <v>2974</v>
      </c>
      <c r="N750" s="50">
        <v>45707</v>
      </c>
      <c r="O750" s="49" t="s">
        <v>30</v>
      </c>
      <c r="P750" s="49" t="s">
        <v>57</v>
      </c>
      <c r="Q750" s="49">
        <v>5</v>
      </c>
      <c r="R750" s="49" t="s">
        <v>45</v>
      </c>
      <c r="S750" s="49" t="s">
        <v>2975</v>
      </c>
      <c r="T750" s="50">
        <v>45075</v>
      </c>
    </row>
    <row r="751" spans="1:20" x14ac:dyDescent="0.25">
      <c r="A751" s="26" t="s">
        <v>2976</v>
      </c>
      <c r="B751" s="49" t="s">
        <v>249</v>
      </c>
      <c r="C751" s="49" t="s">
        <v>228</v>
      </c>
      <c r="D751" s="49" t="s">
        <v>37</v>
      </c>
      <c r="E751" s="49" t="s">
        <v>50</v>
      </c>
      <c r="F751" s="50">
        <v>44976</v>
      </c>
      <c r="G751" s="49" t="s">
        <v>72</v>
      </c>
      <c r="H751" s="49" t="s">
        <v>168</v>
      </c>
      <c r="I751" s="49" t="s">
        <v>169</v>
      </c>
      <c r="J751" s="49" t="s">
        <v>131</v>
      </c>
      <c r="K751" s="49">
        <v>1</v>
      </c>
      <c r="L751" s="49">
        <v>80</v>
      </c>
      <c r="M751" s="49" t="s">
        <v>2977</v>
      </c>
      <c r="N751" s="50">
        <v>44853</v>
      </c>
      <c r="O751" s="49" t="s">
        <v>56</v>
      </c>
      <c r="P751" s="49" t="s">
        <v>31</v>
      </c>
      <c r="Q751" s="49">
        <v>3</v>
      </c>
      <c r="R751" s="49" t="s">
        <v>67</v>
      </c>
      <c r="S751" s="49" t="s">
        <v>2978</v>
      </c>
      <c r="T751" s="50">
        <v>45213</v>
      </c>
    </row>
    <row r="752" spans="1:20" x14ac:dyDescent="0.25">
      <c r="A752" s="26" t="s">
        <v>2979</v>
      </c>
      <c r="B752" s="49" t="s">
        <v>629</v>
      </c>
      <c r="C752" s="49" t="s">
        <v>932</v>
      </c>
      <c r="D752" s="49" t="s">
        <v>81</v>
      </c>
      <c r="E752" s="49" t="s">
        <v>38</v>
      </c>
      <c r="F752" s="50">
        <v>45634</v>
      </c>
      <c r="G752" s="49" t="s">
        <v>94</v>
      </c>
      <c r="H752" s="49" t="s">
        <v>391</v>
      </c>
      <c r="I752" s="49" t="s">
        <v>392</v>
      </c>
      <c r="J752" s="49" t="s">
        <v>123</v>
      </c>
      <c r="K752" s="49">
        <v>2</v>
      </c>
      <c r="L752" s="49">
        <v>25</v>
      </c>
      <c r="M752" s="49" t="s">
        <v>2980</v>
      </c>
      <c r="N752" s="50">
        <v>45448</v>
      </c>
      <c r="O752" s="49" t="s">
        <v>30</v>
      </c>
      <c r="P752" s="49" t="s">
        <v>44</v>
      </c>
      <c r="Q752" s="49">
        <v>4</v>
      </c>
      <c r="R752" s="49" t="s">
        <v>67</v>
      </c>
      <c r="S752" s="49" t="s">
        <v>2981</v>
      </c>
      <c r="T752" s="50">
        <v>44814</v>
      </c>
    </row>
    <row r="753" spans="1:20" x14ac:dyDescent="0.25">
      <c r="A753" s="26" t="s">
        <v>2982</v>
      </c>
      <c r="B753" s="49" t="s">
        <v>2983</v>
      </c>
      <c r="C753" s="49" t="s">
        <v>2984</v>
      </c>
      <c r="D753" s="49" t="s">
        <v>37</v>
      </c>
      <c r="E753" s="49" t="s">
        <v>38</v>
      </c>
      <c r="F753" s="50">
        <v>45434</v>
      </c>
      <c r="G753" s="49" t="s">
        <v>94</v>
      </c>
      <c r="H753" s="49" t="s">
        <v>391</v>
      </c>
      <c r="I753" s="49" t="s">
        <v>392</v>
      </c>
      <c r="J753" s="49" t="s">
        <v>123</v>
      </c>
      <c r="K753" s="49">
        <v>5</v>
      </c>
      <c r="L753" s="49">
        <v>25</v>
      </c>
      <c r="M753" s="49" t="s">
        <v>2985</v>
      </c>
      <c r="N753" s="50">
        <v>45261</v>
      </c>
      <c r="O753" s="49" t="s">
        <v>30</v>
      </c>
      <c r="P753" s="49" t="s">
        <v>57</v>
      </c>
      <c r="Q753" s="49">
        <v>2</v>
      </c>
      <c r="R753" s="49" t="s">
        <v>32</v>
      </c>
      <c r="S753" s="49" t="s">
        <v>2986</v>
      </c>
      <c r="T753" s="50">
        <v>44967</v>
      </c>
    </row>
    <row r="754" spans="1:20" x14ac:dyDescent="0.25">
      <c r="A754" s="26" t="s">
        <v>2987</v>
      </c>
      <c r="B754" s="49" t="s">
        <v>2988</v>
      </c>
      <c r="C754" s="49" t="s">
        <v>620</v>
      </c>
      <c r="D754" s="49" t="s">
        <v>81</v>
      </c>
      <c r="E754" s="49" t="s">
        <v>24</v>
      </c>
      <c r="F754" s="50">
        <v>45571</v>
      </c>
      <c r="G754" s="49" t="s">
        <v>152</v>
      </c>
      <c r="H754" s="49" t="s">
        <v>87</v>
      </c>
      <c r="I754" s="49" t="s">
        <v>88</v>
      </c>
      <c r="J754" s="49" t="s">
        <v>65</v>
      </c>
      <c r="K754" s="49">
        <v>3</v>
      </c>
      <c r="L754" s="49">
        <v>99</v>
      </c>
      <c r="M754" s="49" t="s">
        <v>2989</v>
      </c>
      <c r="N754" s="50">
        <v>45140</v>
      </c>
      <c r="O754" s="49" t="s">
        <v>76</v>
      </c>
      <c r="P754" s="49" t="s">
        <v>57</v>
      </c>
      <c r="Q754" s="49">
        <v>2</v>
      </c>
      <c r="R754" s="49" t="s">
        <v>133</v>
      </c>
      <c r="S754" s="49" t="s">
        <v>2990</v>
      </c>
      <c r="T754" s="50">
        <v>45568</v>
      </c>
    </row>
    <row r="755" spans="1:20" x14ac:dyDescent="0.25">
      <c r="A755" s="26" t="s">
        <v>2991</v>
      </c>
      <c r="B755" s="49" t="s">
        <v>60</v>
      </c>
      <c r="C755" s="49" t="s">
        <v>2992</v>
      </c>
      <c r="D755" s="49" t="s">
        <v>37</v>
      </c>
      <c r="E755" s="49" t="s">
        <v>38</v>
      </c>
      <c r="F755" s="50">
        <v>44566</v>
      </c>
      <c r="G755" s="49" t="s">
        <v>186</v>
      </c>
      <c r="H755" s="49" t="s">
        <v>145</v>
      </c>
      <c r="I755" s="49" t="s">
        <v>146</v>
      </c>
      <c r="J755" s="49" t="s">
        <v>54</v>
      </c>
      <c r="K755" s="49">
        <v>2</v>
      </c>
      <c r="L755" s="49">
        <v>199</v>
      </c>
      <c r="M755" s="49" t="s">
        <v>2993</v>
      </c>
      <c r="N755" s="50">
        <v>45113</v>
      </c>
      <c r="O755" s="49" t="s">
        <v>56</v>
      </c>
      <c r="P755" s="49" t="s">
        <v>31</v>
      </c>
      <c r="Q755" s="49">
        <v>1</v>
      </c>
      <c r="R755" s="49" t="s">
        <v>67</v>
      </c>
      <c r="S755" s="49" t="s">
        <v>2994</v>
      </c>
      <c r="T755" s="50">
        <v>45583</v>
      </c>
    </row>
    <row r="756" spans="1:20" x14ac:dyDescent="0.25">
      <c r="A756" s="26" t="s">
        <v>2995</v>
      </c>
      <c r="B756" s="49" t="s">
        <v>248</v>
      </c>
      <c r="C756" s="49" t="s">
        <v>2996</v>
      </c>
      <c r="D756" s="49" t="s">
        <v>23</v>
      </c>
      <c r="E756" s="49" t="s">
        <v>50</v>
      </c>
      <c r="F756" s="50">
        <v>45766</v>
      </c>
      <c r="G756" s="49" t="s">
        <v>180</v>
      </c>
      <c r="H756" s="49" t="s">
        <v>138</v>
      </c>
      <c r="I756" s="49" t="s">
        <v>139</v>
      </c>
      <c r="J756" s="49" t="s">
        <v>28</v>
      </c>
      <c r="K756" s="49">
        <v>5</v>
      </c>
      <c r="L756" s="49">
        <v>999</v>
      </c>
      <c r="M756" s="49" t="s">
        <v>2997</v>
      </c>
      <c r="N756" s="50">
        <v>45482</v>
      </c>
      <c r="O756" s="49" t="s">
        <v>103</v>
      </c>
      <c r="P756" s="49" t="s">
        <v>31</v>
      </c>
      <c r="Q756" s="49">
        <v>3</v>
      </c>
      <c r="R756" s="49" t="s">
        <v>32</v>
      </c>
      <c r="S756" s="49" t="s">
        <v>2998</v>
      </c>
      <c r="T756" s="50">
        <v>45433</v>
      </c>
    </row>
    <row r="757" spans="1:20" x14ac:dyDescent="0.25">
      <c r="A757" s="26" t="s">
        <v>2999</v>
      </c>
      <c r="B757" s="49" t="s">
        <v>1305</v>
      </c>
      <c r="C757" s="49" t="s">
        <v>3000</v>
      </c>
      <c r="D757" s="49" t="s">
        <v>37</v>
      </c>
      <c r="E757" s="49" t="s">
        <v>24</v>
      </c>
      <c r="F757" s="50">
        <v>45235</v>
      </c>
      <c r="G757" s="49" t="s">
        <v>94</v>
      </c>
      <c r="H757" s="49" t="s">
        <v>100</v>
      </c>
      <c r="I757" s="49" t="s">
        <v>101</v>
      </c>
      <c r="J757" s="49" t="s">
        <v>28</v>
      </c>
      <c r="K757" s="49">
        <v>3</v>
      </c>
      <c r="L757" s="49">
        <v>199</v>
      </c>
      <c r="M757" s="49" t="s">
        <v>3001</v>
      </c>
      <c r="N757" s="50">
        <v>44822</v>
      </c>
      <c r="O757" s="49" t="s">
        <v>30</v>
      </c>
      <c r="P757" s="49" t="s">
        <v>57</v>
      </c>
      <c r="Q757" s="49">
        <v>3</v>
      </c>
      <c r="R757" s="49" t="s">
        <v>45</v>
      </c>
      <c r="S757" s="49" t="s">
        <v>3002</v>
      </c>
      <c r="T757" s="50">
        <v>45050</v>
      </c>
    </row>
    <row r="758" spans="1:20" x14ac:dyDescent="0.25">
      <c r="A758" s="26" t="s">
        <v>3003</v>
      </c>
      <c r="B758" s="49" t="s">
        <v>1410</v>
      </c>
      <c r="C758" s="49" t="s">
        <v>3004</v>
      </c>
      <c r="D758" s="49" t="s">
        <v>23</v>
      </c>
      <c r="E758" s="49" t="s">
        <v>24</v>
      </c>
      <c r="F758" s="50">
        <v>44236</v>
      </c>
      <c r="G758" s="49" t="s">
        <v>180</v>
      </c>
      <c r="H758" s="49" t="s">
        <v>100</v>
      </c>
      <c r="I758" s="49" t="s">
        <v>101</v>
      </c>
      <c r="J758" s="49" t="s">
        <v>28</v>
      </c>
      <c r="K758" s="49">
        <v>2</v>
      </c>
      <c r="L758" s="49">
        <v>199</v>
      </c>
      <c r="M758" s="49" t="s">
        <v>3005</v>
      </c>
      <c r="N758" s="50">
        <v>45826</v>
      </c>
      <c r="O758" s="49" t="s">
        <v>56</v>
      </c>
      <c r="P758" s="49" t="s">
        <v>44</v>
      </c>
      <c r="Q758" s="49">
        <v>5</v>
      </c>
      <c r="R758" s="49" t="s">
        <v>32</v>
      </c>
      <c r="S758" s="49" t="s">
        <v>3006</v>
      </c>
      <c r="T758" s="50">
        <v>45240</v>
      </c>
    </row>
    <row r="759" spans="1:20" x14ac:dyDescent="0.25">
      <c r="A759" s="26" t="s">
        <v>3007</v>
      </c>
      <c r="B759" s="49" t="s">
        <v>376</v>
      </c>
      <c r="C759" s="49" t="s">
        <v>2474</v>
      </c>
      <c r="D759" s="49" t="s">
        <v>37</v>
      </c>
      <c r="E759" s="49" t="s">
        <v>38</v>
      </c>
      <c r="F759" s="50">
        <v>44592</v>
      </c>
      <c r="G759" s="49" t="s">
        <v>94</v>
      </c>
      <c r="H759" s="49" t="s">
        <v>26</v>
      </c>
      <c r="I759" s="49" t="s">
        <v>27</v>
      </c>
      <c r="J759" s="49" t="s">
        <v>28</v>
      </c>
      <c r="K759" s="49">
        <v>4</v>
      </c>
      <c r="L759" s="49">
        <v>229</v>
      </c>
      <c r="M759" s="49" t="s">
        <v>3008</v>
      </c>
      <c r="N759" s="50">
        <v>45405</v>
      </c>
      <c r="O759" s="49" t="s">
        <v>103</v>
      </c>
      <c r="P759" s="49" t="s">
        <v>57</v>
      </c>
      <c r="Q759" s="49">
        <v>5</v>
      </c>
      <c r="R759" s="49" t="s">
        <v>45</v>
      </c>
      <c r="S759" s="49" t="s">
        <v>3009</v>
      </c>
      <c r="T759" s="50">
        <v>45009</v>
      </c>
    </row>
    <row r="760" spans="1:20" x14ac:dyDescent="0.25">
      <c r="A760" s="26" t="s">
        <v>2503</v>
      </c>
      <c r="B760" s="49" t="s">
        <v>2504</v>
      </c>
      <c r="C760" s="49" t="s">
        <v>2505</v>
      </c>
      <c r="D760" s="49" t="s">
        <v>37</v>
      </c>
      <c r="E760" s="49" t="s">
        <v>38</v>
      </c>
      <c r="F760" s="50">
        <v>44699</v>
      </c>
      <c r="G760" s="49" t="s">
        <v>120</v>
      </c>
      <c r="H760" s="49" t="s">
        <v>26</v>
      </c>
      <c r="I760" s="49" t="s">
        <v>27</v>
      </c>
      <c r="J760" s="49" t="s">
        <v>28</v>
      </c>
      <c r="K760" s="49">
        <v>3</v>
      </c>
      <c r="L760" s="49">
        <v>229</v>
      </c>
      <c r="M760" s="49" t="s">
        <v>3010</v>
      </c>
      <c r="N760" s="50">
        <v>45366</v>
      </c>
      <c r="O760" s="49" t="s">
        <v>30</v>
      </c>
      <c r="P760" s="49" t="s">
        <v>31</v>
      </c>
      <c r="Q760" s="49">
        <v>2</v>
      </c>
      <c r="R760" s="49" t="s">
        <v>32</v>
      </c>
      <c r="S760" s="49" t="s">
        <v>3011</v>
      </c>
      <c r="T760" s="50">
        <v>45085</v>
      </c>
    </row>
    <row r="761" spans="1:20" x14ac:dyDescent="0.25">
      <c r="A761" s="26" t="s">
        <v>3012</v>
      </c>
      <c r="B761" s="49" t="s">
        <v>2894</v>
      </c>
      <c r="C761" s="49" t="s">
        <v>3013</v>
      </c>
      <c r="D761" s="49" t="s">
        <v>81</v>
      </c>
      <c r="E761" s="49" t="s">
        <v>50</v>
      </c>
      <c r="F761" s="50">
        <v>45678</v>
      </c>
      <c r="G761" s="49" t="s">
        <v>186</v>
      </c>
      <c r="H761" s="49" t="s">
        <v>168</v>
      </c>
      <c r="I761" s="49" t="s">
        <v>169</v>
      </c>
      <c r="J761" s="49" t="s">
        <v>131</v>
      </c>
      <c r="K761" s="49">
        <v>5</v>
      </c>
      <c r="L761" s="49">
        <v>80</v>
      </c>
      <c r="M761" s="49" t="s">
        <v>3014</v>
      </c>
      <c r="N761" s="50">
        <v>45457</v>
      </c>
      <c r="O761" s="49" t="s">
        <v>103</v>
      </c>
      <c r="P761" s="49" t="s">
        <v>44</v>
      </c>
      <c r="Q761" s="49">
        <v>1</v>
      </c>
      <c r="R761" s="49" t="s">
        <v>67</v>
      </c>
      <c r="S761" s="49" t="s">
        <v>3015</v>
      </c>
      <c r="T761" s="50">
        <v>45530</v>
      </c>
    </row>
    <row r="762" spans="1:20" x14ac:dyDescent="0.25">
      <c r="A762" s="26" t="s">
        <v>3016</v>
      </c>
      <c r="B762" s="49" t="s">
        <v>3017</v>
      </c>
      <c r="C762" s="49" t="s">
        <v>2346</v>
      </c>
      <c r="D762" s="49" t="s">
        <v>37</v>
      </c>
      <c r="E762" s="49" t="s">
        <v>50</v>
      </c>
      <c r="F762" s="50">
        <v>45614</v>
      </c>
      <c r="G762" s="49" t="s">
        <v>39</v>
      </c>
      <c r="H762" s="49" t="s">
        <v>391</v>
      </c>
      <c r="I762" s="49" t="s">
        <v>392</v>
      </c>
      <c r="J762" s="49" t="s">
        <v>123</v>
      </c>
      <c r="K762" s="49">
        <v>2</v>
      </c>
      <c r="L762" s="49">
        <v>25</v>
      </c>
      <c r="M762" s="49" t="s">
        <v>3018</v>
      </c>
      <c r="N762" s="50">
        <v>45365</v>
      </c>
      <c r="O762" s="49" t="s">
        <v>103</v>
      </c>
      <c r="P762" s="49" t="s">
        <v>44</v>
      </c>
      <c r="Q762" s="49">
        <v>2</v>
      </c>
      <c r="R762" s="49" t="s">
        <v>104</v>
      </c>
      <c r="S762" s="49" t="s">
        <v>3019</v>
      </c>
      <c r="T762" s="50">
        <v>45730</v>
      </c>
    </row>
    <row r="763" spans="1:20" x14ac:dyDescent="0.25">
      <c r="A763" s="26" t="s">
        <v>3020</v>
      </c>
      <c r="B763" s="49" t="s">
        <v>1561</v>
      </c>
      <c r="C763" s="49" t="s">
        <v>1367</v>
      </c>
      <c r="D763" s="49" t="s">
        <v>81</v>
      </c>
      <c r="E763" s="49" t="s">
        <v>50</v>
      </c>
      <c r="F763" s="50">
        <v>45357</v>
      </c>
      <c r="G763" s="49" t="s">
        <v>180</v>
      </c>
      <c r="H763" s="49" t="s">
        <v>73</v>
      </c>
      <c r="I763" s="49" t="s">
        <v>74</v>
      </c>
      <c r="J763" s="49" t="s">
        <v>42</v>
      </c>
      <c r="K763" s="49">
        <v>4</v>
      </c>
      <c r="L763" s="49">
        <v>110</v>
      </c>
      <c r="M763" s="49" t="s">
        <v>3021</v>
      </c>
      <c r="N763" s="50">
        <v>45441</v>
      </c>
      <c r="O763" s="49" t="s">
        <v>103</v>
      </c>
      <c r="P763" s="49" t="s">
        <v>31</v>
      </c>
      <c r="Q763" s="49">
        <v>2</v>
      </c>
      <c r="R763" s="49" t="s">
        <v>133</v>
      </c>
      <c r="S763" s="49" t="s">
        <v>3022</v>
      </c>
      <c r="T763" s="50">
        <v>45062</v>
      </c>
    </row>
    <row r="764" spans="1:20" x14ac:dyDescent="0.25">
      <c r="A764" s="26" t="s">
        <v>3023</v>
      </c>
      <c r="B764" s="49" t="s">
        <v>530</v>
      </c>
      <c r="C764" s="49" t="s">
        <v>202</v>
      </c>
      <c r="D764" s="49" t="s">
        <v>23</v>
      </c>
      <c r="E764" s="49" t="s">
        <v>50</v>
      </c>
      <c r="F764" s="50">
        <v>45658</v>
      </c>
      <c r="G764" s="49" t="s">
        <v>25</v>
      </c>
      <c r="H764" s="49" t="s">
        <v>129</v>
      </c>
      <c r="I764" s="49" t="s">
        <v>130</v>
      </c>
      <c r="J764" s="49" t="s">
        <v>131</v>
      </c>
      <c r="K764" s="49">
        <v>3</v>
      </c>
      <c r="L764" s="49">
        <v>129</v>
      </c>
      <c r="M764" s="49" t="s">
        <v>3024</v>
      </c>
      <c r="N764" s="50">
        <v>45564</v>
      </c>
      <c r="O764" s="49" t="s">
        <v>103</v>
      </c>
      <c r="P764" s="49" t="s">
        <v>44</v>
      </c>
      <c r="Q764" s="49">
        <v>1</v>
      </c>
      <c r="R764" s="49" t="s">
        <v>133</v>
      </c>
      <c r="S764" s="49" t="s">
        <v>3025</v>
      </c>
      <c r="T764" s="50">
        <v>45337</v>
      </c>
    </row>
    <row r="765" spans="1:20" x14ac:dyDescent="0.25">
      <c r="A765" s="26" t="s">
        <v>3026</v>
      </c>
      <c r="B765" s="49" t="s">
        <v>3027</v>
      </c>
      <c r="C765" s="49" t="s">
        <v>36</v>
      </c>
      <c r="D765" s="49" t="s">
        <v>81</v>
      </c>
      <c r="E765" s="49" t="s">
        <v>38</v>
      </c>
      <c r="F765" s="50">
        <v>45198</v>
      </c>
      <c r="G765" s="49" t="s">
        <v>62</v>
      </c>
      <c r="H765" s="49" t="s">
        <v>391</v>
      </c>
      <c r="I765" s="49" t="s">
        <v>392</v>
      </c>
      <c r="J765" s="49" t="s">
        <v>123</v>
      </c>
      <c r="K765" s="49">
        <v>2</v>
      </c>
      <c r="L765" s="49">
        <v>25</v>
      </c>
      <c r="M765" s="49" t="s">
        <v>3028</v>
      </c>
      <c r="N765" s="50">
        <v>45417</v>
      </c>
      <c r="O765" s="49" t="s">
        <v>30</v>
      </c>
      <c r="P765" s="49" t="s">
        <v>44</v>
      </c>
      <c r="Q765" s="49">
        <v>1</v>
      </c>
      <c r="R765" s="49" t="s">
        <v>133</v>
      </c>
      <c r="S765" s="49" t="s">
        <v>3029</v>
      </c>
      <c r="T765" s="50">
        <v>45784</v>
      </c>
    </row>
    <row r="766" spans="1:20" x14ac:dyDescent="0.25">
      <c r="A766" s="26" t="s">
        <v>3030</v>
      </c>
      <c r="B766" s="49" t="s">
        <v>385</v>
      </c>
      <c r="C766" s="49" t="s">
        <v>435</v>
      </c>
      <c r="D766" s="49" t="s">
        <v>81</v>
      </c>
      <c r="E766" s="49" t="s">
        <v>38</v>
      </c>
      <c r="F766" s="50">
        <v>44393</v>
      </c>
      <c r="G766" s="49" t="s">
        <v>39</v>
      </c>
      <c r="H766" s="49" t="s">
        <v>391</v>
      </c>
      <c r="I766" s="49" t="s">
        <v>392</v>
      </c>
      <c r="J766" s="49" t="s">
        <v>123</v>
      </c>
      <c r="K766" s="49">
        <v>3</v>
      </c>
      <c r="L766" s="49">
        <v>25</v>
      </c>
      <c r="M766" s="49" t="s">
        <v>3031</v>
      </c>
      <c r="N766" s="50">
        <v>45396</v>
      </c>
      <c r="O766" s="49" t="s">
        <v>110</v>
      </c>
      <c r="P766" s="49" t="s">
        <v>44</v>
      </c>
      <c r="Q766" s="49">
        <v>5</v>
      </c>
      <c r="R766" s="49" t="s">
        <v>104</v>
      </c>
      <c r="S766" s="49" t="s">
        <v>3032</v>
      </c>
      <c r="T766" s="50">
        <v>45669</v>
      </c>
    </row>
    <row r="767" spans="1:20" x14ac:dyDescent="0.25">
      <c r="A767" s="26" t="s">
        <v>3033</v>
      </c>
      <c r="B767" s="49" t="s">
        <v>3034</v>
      </c>
      <c r="C767" s="49" t="s">
        <v>1137</v>
      </c>
      <c r="D767" s="49" t="s">
        <v>23</v>
      </c>
      <c r="E767" s="49" t="s">
        <v>50</v>
      </c>
      <c r="F767" s="50">
        <v>44851</v>
      </c>
      <c r="G767" s="49" t="s">
        <v>72</v>
      </c>
      <c r="H767" s="49" t="s">
        <v>121</v>
      </c>
      <c r="I767" s="49" t="s">
        <v>122</v>
      </c>
      <c r="J767" s="49" t="s">
        <v>123</v>
      </c>
      <c r="K767" s="49">
        <v>1</v>
      </c>
      <c r="L767" s="49">
        <v>149</v>
      </c>
      <c r="M767" s="49" t="s">
        <v>3035</v>
      </c>
      <c r="N767" s="50">
        <v>45476</v>
      </c>
      <c r="O767" s="49" t="s">
        <v>30</v>
      </c>
      <c r="P767" s="49" t="s">
        <v>31</v>
      </c>
      <c r="Q767" s="49">
        <v>4</v>
      </c>
      <c r="R767" s="49" t="s">
        <v>133</v>
      </c>
      <c r="S767" s="49" t="s">
        <v>3036</v>
      </c>
      <c r="T767" s="50">
        <v>45620</v>
      </c>
    </row>
    <row r="768" spans="1:20" x14ac:dyDescent="0.25">
      <c r="A768" s="26" t="s">
        <v>1500</v>
      </c>
      <c r="B768" s="49" t="s">
        <v>243</v>
      </c>
      <c r="C768" s="49" t="s">
        <v>1501</v>
      </c>
      <c r="D768" s="49" t="s">
        <v>81</v>
      </c>
      <c r="E768" s="49" t="s">
        <v>38</v>
      </c>
      <c r="F768" s="50">
        <v>44923</v>
      </c>
      <c r="G768" s="49" t="s">
        <v>72</v>
      </c>
      <c r="H768" s="49" t="s">
        <v>218</v>
      </c>
      <c r="I768" s="49" t="s">
        <v>219</v>
      </c>
      <c r="J768" s="49" t="s">
        <v>28</v>
      </c>
      <c r="K768" s="49">
        <v>4</v>
      </c>
      <c r="L768" s="49">
        <v>899</v>
      </c>
      <c r="M768" s="49" t="s">
        <v>3037</v>
      </c>
      <c r="N768" s="50">
        <v>45236</v>
      </c>
      <c r="O768" s="49" t="s">
        <v>30</v>
      </c>
      <c r="P768" s="49" t="s">
        <v>57</v>
      </c>
      <c r="Q768" s="49">
        <v>4</v>
      </c>
      <c r="R768" s="49" t="s">
        <v>45</v>
      </c>
      <c r="S768" s="49" t="s">
        <v>3038</v>
      </c>
      <c r="T768" s="50">
        <v>45507</v>
      </c>
    </row>
    <row r="769" spans="1:20" x14ac:dyDescent="0.25">
      <c r="A769" s="26" t="s">
        <v>3039</v>
      </c>
      <c r="B769" s="49" t="s">
        <v>249</v>
      </c>
      <c r="C769" s="49" t="s">
        <v>3040</v>
      </c>
      <c r="D769" s="49" t="s">
        <v>37</v>
      </c>
      <c r="E769" s="49" t="s">
        <v>38</v>
      </c>
      <c r="F769" s="50">
        <v>44763</v>
      </c>
      <c r="G769" s="49" t="s">
        <v>62</v>
      </c>
      <c r="H769" s="49" t="s">
        <v>129</v>
      </c>
      <c r="I769" s="49" t="s">
        <v>130</v>
      </c>
      <c r="J769" s="49" t="s">
        <v>131</v>
      </c>
      <c r="K769" s="49">
        <v>5</v>
      </c>
      <c r="L769" s="49">
        <v>129</v>
      </c>
      <c r="M769" s="49" t="s">
        <v>3041</v>
      </c>
      <c r="N769" s="50">
        <v>45579</v>
      </c>
      <c r="O769" s="49" t="s">
        <v>56</v>
      </c>
      <c r="P769" s="49" t="s">
        <v>57</v>
      </c>
      <c r="Q769" s="49">
        <v>2</v>
      </c>
      <c r="R769" s="49" t="s">
        <v>67</v>
      </c>
      <c r="S769" s="49" t="s">
        <v>3042</v>
      </c>
      <c r="T769" s="50">
        <v>44824</v>
      </c>
    </row>
    <row r="770" spans="1:20" x14ac:dyDescent="0.25">
      <c r="A770" s="26" t="s">
        <v>3043</v>
      </c>
      <c r="B770" s="49" t="s">
        <v>565</v>
      </c>
      <c r="C770" s="49" t="s">
        <v>3044</v>
      </c>
      <c r="D770" s="49" t="s">
        <v>37</v>
      </c>
      <c r="E770" s="49" t="s">
        <v>50</v>
      </c>
      <c r="F770" s="50">
        <v>44997</v>
      </c>
      <c r="G770" s="49" t="s">
        <v>51</v>
      </c>
      <c r="H770" s="49" t="s">
        <v>191</v>
      </c>
      <c r="I770" s="49" t="s">
        <v>192</v>
      </c>
      <c r="J770" s="49" t="s">
        <v>42</v>
      </c>
      <c r="K770" s="49">
        <v>3</v>
      </c>
      <c r="L770" s="49">
        <v>120</v>
      </c>
      <c r="M770" s="49" t="s">
        <v>3045</v>
      </c>
      <c r="N770" s="50">
        <v>45855</v>
      </c>
      <c r="O770" s="49" t="s">
        <v>103</v>
      </c>
      <c r="P770" s="49" t="s">
        <v>44</v>
      </c>
      <c r="Q770" s="49">
        <v>3</v>
      </c>
      <c r="R770" s="49" t="s">
        <v>67</v>
      </c>
      <c r="S770" s="49" t="s">
        <v>3046</v>
      </c>
      <c r="T770" s="50">
        <v>45158</v>
      </c>
    </row>
    <row r="771" spans="1:20" x14ac:dyDescent="0.25">
      <c r="A771" s="26" t="s">
        <v>1798</v>
      </c>
      <c r="B771" s="49" t="s">
        <v>1039</v>
      </c>
      <c r="C771" s="49" t="s">
        <v>1475</v>
      </c>
      <c r="D771" s="49" t="s">
        <v>81</v>
      </c>
      <c r="E771" s="49" t="s">
        <v>38</v>
      </c>
      <c r="F771" s="50">
        <v>44446</v>
      </c>
      <c r="G771" s="49" t="s">
        <v>39</v>
      </c>
      <c r="H771" s="49" t="s">
        <v>191</v>
      </c>
      <c r="I771" s="49" t="s">
        <v>192</v>
      </c>
      <c r="J771" s="49" t="s">
        <v>42</v>
      </c>
      <c r="K771" s="49">
        <v>4</v>
      </c>
      <c r="L771" s="49">
        <v>120</v>
      </c>
      <c r="M771" s="49" t="s">
        <v>3047</v>
      </c>
      <c r="N771" s="50">
        <v>45416</v>
      </c>
      <c r="O771" s="49" t="s">
        <v>103</v>
      </c>
      <c r="P771" s="49" t="s">
        <v>57</v>
      </c>
      <c r="Q771" s="49">
        <v>4</v>
      </c>
      <c r="R771" s="49" t="s">
        <v>45</v>
      </c>
      <c r="S771" s="49" t="s">
        <v>3048</v>
      </c>
      <c r="T771" s="50">
        <v>45776</v>
      </c>
    </row>
    <row r="772" spans="1:20" x14ac:dyDescent="0.25">
      <c r="A772" s="26" t="s">
        <v>2397</v>
      </c>
      <c r="B772" s="49" t="s">
        <v>118</v>
      </c>
      <c r="C772" s="49" t="s">
        <v>570</v>
      </c>
      <c r="D772" s="49" t="s">
        <v>81</v>
      </c>
      <c r="E772" s="49" t="s">
        <v>24</v>
      </c>
      <c r="F772" s="50">
        <v>45409</v>
      </c>
      <c r="G772" s="49" t="s">
        <v>186</v>
      </c>
      <c r="H772" s="49" t="s">
        <v>129</v>
      </c>
      <c r="I772" s="49" t="s">
        <v>130</v>
      </c>
      <c r="J772" s="49" t="s">
        <v>131</v>
      </c>
      <c r="K772" s="49">
        <v>4</v>
      </c>
      <c r="L772" s="49">
        <v>129</v>
      </c>
      <c r="M772" s="49" t="s">
        <v>3049</v>
      </c>
      <c r="N772" s="50">
        <v>45761</v>
      </c>
      <c r="O772" s="49" t="s">
        <v>110</v>
      </c>
      <c r="P772" s="49" t="s">
        <v>31</v>
      </c>
      <c r="Q772" s="49">
        <v>2</v>
      </c>
      <c r="R772" s="49" t="s">
        <v>104</v>
      </c>
      <c r="S772" s="49" t="s">
        <v>3050</v>
      </c>
      <c r="T772" s="50">
        <v>44932</v>
      </c>
    </row>
    <row r="773" spans="1:20" x14ac:dyDescent="0.25">
      <c r="A773" s="26" t="s">
        <v>3051</v>
      </c>
      <c r="B773" s="49" t="s">
        <v>421</v>
      </c>
      <c r="C773" s="49" t="s">
        <v>162</v>
      </c>
      <c r="D773" s="49" t="s">
        <v>23</v>
      </c>
      <c r="E773" s="49" t="s">
        <v>24</v>
      </c>
      <c r="F773" s="50">
        <v>44760</v>
      </c>
      <c r="G773" s="49" t="s">
        <v>120</v>
      </c>
      <c r="H773" s="49" t="s">
        <v>87</v>
      </c>
      <c r="I773" s="49" t="s">
        <v>88</v>
      </c>
      <c r="J773" s="49" t="s">
        <v>65</v>
      </c>
      <c r="K773" s="49">
        <v>1</v>
      </c>
      <c r="L773" s="49">
        <v>99</v>
      </c>
      <c r="M773" s="49" t="s">
        <v>3052</v>
      </c>
      <c r="N773" s="50">
        <v>45115</v>
      </c>
      <c r="O773" s="49" t="s">
        <v>110</v>
      </c>
      <c r="P773" s="49" t="s">
        <v>31</v>
      </c>
      <c r="Q773" s="49">
        <v>5</v>
      </c>
      <c r="R773" s="49" t="s">
        <v>45</v>
      </c>
      <c r="S773" s="49" t="s">
        <v>3053</v>
      </c>
      <c r="T773" s="50">
        <v>44919</v>
      </c>
    </row>
    <row r="774" spans="1:20" x14ac:dyDescent="0.25">
      <c r="A774" s="26" t="s">
        <v>3054</v>
      </c>
      <c r="B774" s="49" t="s">
        <v>746</v>
      </c>
      <c r="C774" s="49" t="s">
        <v>1803</v>
      </c>
      <c r="D774" s="49" t="s">
        <v>23</v>
      </c>
      <c r="E774" s="49" t="s">
        <v>50</v>
      </c>
      <c r="F774" s="50">
        <v>45091</v>
      </c>
      <c r="G774" s="49" t="s">
        <v>62</v>
      </c>
      <c r="H774" s="49" t="s">
        <v>73</v>
      </c>
      <c r="I774" s="49" t="s">
        <v>74</v>
      </c>
      <c r="J774" s="49" t="s">
        <v>42</v>
      </c>
      <c r="K774" s="49">
        <v>5</v>
      </c>
      <c r="L774" s="49">
        <v>110</v>
      </c>
      <c r="M774" s="49" t="s">
        <v>3055</v>
      </c>
      <c r="N774" s="50">
        <v>45784</v>
      </c>
      <c r="O774" s="49" t="s">
        <v>76</v>
      </c>
      <c r="P774" s="49" t="s">
        <v>57</v>
      </c>
      <c r="Q774" s="49">
        <v>2</v>
      </c>
      <c r="R774" s="49" t="s">
        <v>133</v>
      </c>
      <c r="S774" s="49" t="s">
        <v>3056</v>
      </c>
      <c r="T774" s="50">
        <v>44869</v>
      </c>
    </row>
    <row r="775" spans="1:20" x14ac:dyDescent="0.25">
      <c r="A775" s="26" t="s">
        <v>370</v>
      </c>
      <c r="B775" s="49" t="s">
        <v>371</v>
      </c>
      <c r="C775" s="49" t="s">
        <v>372</v>
      </c>
      <c r="D775" s="49" t="s">
        <v>23</v>
      </c>
      <c r="E775" s="49" t="s">
        <v>38</v>
      </c>
      <c r="F775" s="50">
        <v>45749</v>
      </c>
      <c r="G775" s="49" t="s">
        <v>180</v>
      </c>
      <c r="H775" s="49" t="s">
        <v>52</v>
      </c>
      <c r="I775" s="49" t="s">
        <v>53</v>
      </c>
      <c r="J775" s="49" t="s">
        <v>54</v>
      </c>
      <c r="K775" s="49">
        <v>2</v>
      </c>
      <c r="L775" s="49">
        <v>59</v>
      </c>
      <c r="M775" s="49" t="s">
        <v>3057</v>
      </c>
      <c r="N775" s="50">
        <v>45228</v>
      </c>
      <c r="O775" s="49" t="s">
        <v>103</v>
      </c>
      <c r="P775" s="49" t="s">
        <v>31</v>
      </c>
      <c r="Q775" s="49">
        <v>4</v>
      </c>
      <c r="R775" s="49" t="s">
        <v>67</v>
      </c>
      <c r="S775" s="49" t="s">
        <v>3058</v>
      </c>
      <c r="T775" s="50">
        <v>45645</v>
      </c>
    </row>
    <row r="776" spans="1:20" x14ac:dyDescent="0.25">
      <c r="A776" s="26" t="s">
        <v>3059</v>
      </c>
      <c r="B776" s="49" t="s">
        <v>1507</v>
      </c>
      <c r="C776" s="49" t="s">
        <v>2968</v>
      </c>
      <c r="D776" s="49" t="s">
        <v>23</v>
      </c>
      <c r="E776" s="49" t="s">
        <v>50</v>
      </c>
      <c r="F776" s="50">
        <v>44999</v>
      </c>
      <c r="G776" s="49" t="s">
        <v>186</v>
      </c>
      <c r="H776" s="49" t="s">
        <v>138</v>
      </c>
      <c r="I776" s="49" t="s">
        <v>139</v>
      </c>
      <c r="J776" s="49" t="s">
        <v>28</v>
      </c>
      <c r="K776" s="49">
        <v>4</v>
      </c>
      <c r="L776" s="49">
        <v>999</v>
      </c>
      <c r="M776" s="49" t="s">
        <v>3060</v>
      </c>
      <c r="N776" s="50">
        <v>45291</v>
      </c>
      <c r="O776" s="49" t="s">
        <v>76</v>
      </c>
      <c r="P776" s="49" t="s">
        <v>57</v>
      </c>
      <c r="Q776" s="49">
        <v>1</v>
      </c>
      <c r="R776" s="49" t="s">
        <v>133</v>
      </c>
      <c r="S776" s="49" t="s">
        <v>3061</v>
      </c>
      <c r="T776" s="50">
        <v>45425</v>
      </c>
    </row>
    <row r="777" spans="1:20" x14ac:dyDescent="0.25">
      <c r="A777" s="26" t="s">
        <v>3062</v>
      </c>
      <c r="B777" s="49" t="s">
        <v>184</v>
      </c>
      <c r="C777" s="49" t="s">
        <v>3063</v>
      </c>
      <c r="D777" s="49" t="s">
        <v>23</v>
      </c>
      <c r="E777" s="49" t="s">
        <v>50</v>
      </c>
      <c r="F777" s="50">
        <v>45012</v>
      </c>
      <c r="G777" s="49" t="s">
        <v>51</v>
      </c>
      <c r="H777" s="49" t="s">
        <v>100</v>
      </c>
      <c r="I777" s="49" t="s">
        <v>101</v>
      </c>
      <c r="J777" s="49" t="s">
        <v>28</v>
      </c>
      <c r="K777" s="49">
        <v>3</v>
      </c>
      <c r="L777" s="49">
        <v>199</v>
      </c>
      <c r="M777" s="49" t="s">
        <v>3064</v>
      </c>
      <c r="N777" s="50">
        <v>45349</v>
      </c>
      <c r="O777" s="49" t="s">
        <v>76</v>
      </c>
      <c r="P777" s="49" t="s">
        <v>57</v>
      </c>
      <c r="Q777" s="49">
        <v>5</v>
      </c>
      <c r="R777" s="49" t="s">
        <v>104</v>
      </c>
      <c r="S777" s="49" t="s">
        <v>3065</v>
      </c>
      <c r="T777" s="50">
        <v>44910</v>
      </c>
    </row>
    <row r="778" spans="1:20" x14ac:dyDescent="0.25">
      <c r="A778" s="26" t="s">
        <v>3066</v>
      </c>
      <c r="B778" s="49" t="s">
        <v>3067</v>
      </c>
      <c r="C778" s="49" t="s">
        <v>3068</v>
      </c>
      <c r="D778" s="49" t="s">
        <v>23</v>
      </c>
      <c r="E778" s="49" t="s">
        <v>24</v>
      </c>
      <c r="F778" s="50">
        <v>44790</v>
      </c>
      <c r="G778" s="49" t="s">
        <v>51</v>
      </c>
      <c r="H778" s="49" t="s">
        <v>26</v>
      </c>
      <c r="I778" s="49" t="s">
        <v>27</v>
      </c>
      <c r="J778" s="49" t="s">
        <v>28</v>
      </c>
      <c r="K778" s="49">
        <v>5</v>
      </c>
      <c r="L778" s="49">
        <v>229</v>
      </c>
      <c r="M778" s="49" t="s">
        <v>3069</v>
      </c>
      <c r="N778" s="50">
        <v>45869</v>
      </c>
      <c r="O778" s="49" t="s">
        <v>103</v>
      </c>
      <c r="P778" s="49" t="s">
        <v>44</v>
      </c>
      <c r="Q778" s="49">
        <v>1</v>
      </c>
      <c r="R778" s="49" t="s">
        <v>32</v>
      </c>
      <c r="S778" s="49" t="s">
        <v>3070</v>
      </c>
      <c r="T778" s="50">
        <v>45195</v>
      </c>
    </row>
    <row r="779" spans="1:20" x14ac:dyDescent="0.25">
      <c r="A779" s="26" t="s">
        <v>3071</v>
      </c>
      <c r="B779" s="49" t="s">
        <v>1083</v>
      </c>
      <c r="C779" s="49" t="s">
        <v>2623</v>
      </c>
      <c r="D779" s="49" t="s">
        <v>37</v>
      </c>
      <c r="E779" s="49" t="s">
        <v>24</v>
      </c>
      <c r="F779" s="50">
        <v>45268</v>
      </c>
      <c r="G779" s="49" t="s">
        <v>180</v>
      </c>
      <c r="H779" s="49" t="s">
        <v>129</v>
      </c>
      <c r="I779" s="49" t="s">
        <v>130</v>
      </c>
      <c r="J779" s="49" t="s">
        <v>131</v>
      </c>
      <c r="K779" s="49">
        <v>3</v>
      </c>
      <c r="L779" s="49">
        <v>129</v>
      </c>
      <c r="M779" s="49" t="s">
        <v>3072</v>
      </c>
      <c r="N779" s="50">
        <v>45726</v>
      </c>
      <c r="O779" s="49" t="s">
        <v>30</v>
      </c>
      <c r="P779" s="49" t="s">
        <v>31</v>
      </c>
      <c r="Q779" s="49">
        <v>2</v>
      </c>
      <c r="R779" s="49" t="s">
        <v>45</v>
      </c>
      <c r="S779" s="49" t="s">
        <v>3073</v>
      </c>
      <c r="T779" s="50">
        <v>45404</v>
      </c>
    </row>
    <row r="780" spans="1:20" x14ac:dyDescent="0.25">
      <c r="A780" s="26" t="s">
        <v>3074</v>
      </c>
      <c r="B780" s="49" t="s">
        <v>150</v>
      </c>
      <c r="C780" s="49" t="s">
        <v>3075</v>
      </c>
      <c r="D780" s="49" t="s">
        <v>37</v>
      </c>
      <c r="E780" s="49" t="s">
        <v>24</v>
      </c>
      <c r="F780" s="50">
        <v>45212</v>
      </c>
      <c r="G780" s="49" t="s">
        <v>180</v>
      </c>
      <c r="H780" s="49" t="s">
        <v>145</v>
      </c>
      <c r="I780" s="49" t="s">
        <v>146</v>
      </c>
      <c r="J780" s="49" t="s">
        <v>54</v>
      </c>
      <c r="K780" s="49">
        <v>2</v>
      </c>
      <c r="L780" s="49">
        <v>199</v>
      </c>
      <c r="M780" s="49" t="s">
        <v>3076</v>
      </c>
      <c r="N780" s="50">
        <v>45526</v>
      </c>
      <c r="O780" s="49" t="s">
        <v>56</v>
      </c>
      <c r="P780" s="49" t="s">
        <v>44</v>
      </c>
      <c r="Q780" s="49">
        <v>5</v>
      </c>
      <c r="R780" s="49" t="s">
        <v>45</v>
      </c>
      <c r="S780" s="49" t="s">
        <v>3077</v>
      </c>
      <c r="T780" s="50">
        <v>45369</v>
      </c>
    </row>
    <row r="781" spans="1:20" x14ac:dyDescent="0.25">
      <c r="A781" s="26" t="s">
        <v>618</v>
      </c>
      <c r="B781" s="49" t="s">
        <v>619</v>
      </c>
      <c r="C781" s="49" t="s">
        <v>620</v>
      </c>
      <c r="D781" s="49" t="s">
        <v>23</v>
      </c>
      <c r="E781" s="49" t="s">
        <v>24</v>
      </c>
      <c r="F781" s="50">
        <v>44661</v>
      </c>
      <c r="G781" s="49" t="s">
        <v>51</v>
      </c>
      <c r="H781" s="49" t="s">
        <v>191</v>
      </c>
      <c r="I781" s="49" t="s">
        <v>192</v>
      </c>
      <c r="J781" s="49" t="s">
        <v>42</v>
      </c>
      <c r="K781" s="49">
        <v>2</v>
      </c>
      <c r="L781" s="49">
        <v>120</v>
      </c>
      <c r="M781" s="49" t="s">
        <v>3078</v>
      </c>
      <c r="N781" s="50">
        <v>44839</v>
      </c>
      <c r="O781" s="49" t="s">
        <v>56</v>
      </c>
      <c r="P781" s="49" t="s">
        <v>57</v>
      </c>
      <c r="Q781" s="49">
        <v>3</v>
      </c>
      <c r="R781" s="49" t="s">
        <v>133</v>
      </c>
      <c r="S781" s="49" t="s">
        <v>3079</v>
      </c>
      <c r="T781" s="50">
        <v>45199</v>
      </c>
    </row>
    <row r="782" spans="1:20" x14ac:dyDescent="0.25">
      <c r="A782" s="26" t="s">
        <v>3080</v>
      </c>
      <c r="B782" s="49" t="s">
        <v>1301</v>
      </c>
      <c r="C782" s="49" t="s">
        <v>3081</v>
      </c>
      <c r="D782" s="49" t="s">
        <v>81</v>
      </c>
      <c r="E782" s="49" t="s">
        <v>38</v>
      </c>
      <c r="F782" s="50">
        <v>45456</v>
      </c>
      <c r="G782" s="49" t="s">
        <v>152</v>
      </c>
      <c r="H782" s="49" t="s">
        <v>138</v>
      </c>
      <c r="I782" s="49" t="s">
        <v>139</v>
      </c>
      <c r="J782" s="49" t="s">
        <v>28</v>
      </c>
      <c r="K782" s="49">
        <v>5</v>
      </c>
      <c r="L782" s="49">
        <v>999</v>
      </c>
      <c r="M782" s="49" t="s">
        <v>3082</v>
      </c>
      <c r="N782" s="50">
        <v>45559</v>
      </c>
      <c r="O782" s="49" t="s">
        <v>76</v>
      </c>
      <c r="P782" s="49" t="s">
        <v>31</v>
      </c>
      <c r="Q782" s="49">
        <v>1</v>
      </c>
      <c r="R782" s="49" t="s">
        <v>32</v>
      </c>
      <c r="S782" s="49" t="s">
        <v>3083</v>
      </c>
      <c r="T782" s="50">
        <v>45293</v>
      </c>
    </row>
    <row r="783" spans="1:20" x14ac:dyDescent="0.25">
      <c r="A783" s="26" t="s">
        <v>3084</v>
      </c>
      <c r="B783" s="49" t="s">
        <v>1853</v>
      </c>
      <c r="C783" s="49" t="s">
        <v>2685</v>
      </c>
      <c r="D783" s="49" t="s">
        <v>37</v>
      </c>
      <c r="E783" s="49" t="s">
        <v>24</v>
      </c>
      <c r="F783" s="50">
        <v>45774</v>
      </c>
      <c r="G783" s="49" t="s">
        <v>186</v>
      </c>
      <c r="H783" s="49" t="s">
        <v>52</v>
      </c>
      <c r="I783" s="49" t="s">
        <v>53</v>
      </c>
      <c r="J783" s="49" t="s">
        <v>54</v>
      </c>
      <c r="K783" s="49">
        <v>5</v>
      </c>
      <c r="L783" s="49">
        <v>59</v>
      </c>
      <c r="M783" s="49" t="s">
        <v>3085</v>
      </c>
      <c r="N783" s="50">
        <v>45431</v>
      </c>
      <c r="O783" s="49" t="s">
        <v>103</v>
      </c>
      <c r="P783" s="49" t="s">
        <v>31</v>
      </c>
      <c r="Q783" s="49">
        <v>2</v>
      </c>
      <c r="R783" s="49" t="s">
        <v>104</v>
      </c>
      <c r="S783" s="49" t="s">
        <v>3086</v>
      </c>
      <c r="T783" s="50">
        <v>44948</v>
      </c>
    </row>
    <row r="784" spans="1:20" x14ac:dyDescent="0.25">
      <c r="A784" s="26" t="s">
        <v>3087</v>
      </c>
      <c r="B784" s="49" t="s">
        <v>1535</v>
      </c>
      <c r="C784" s="49" t="s">
        <v>296</v>
      </c>
      <c r="D784" s="49" t="s">
        <v>81</v>
      </c>
      <c r="E784" s="49" t="s">
        <v>50</v>
      </c>
      <c r="F784" s="50">
        <v>44960</v>
      </c>
      <c r="G784" s="49" t="s">
        <v>39</v>
      </c>
      <c r="H784" s="49" t="s">
        <v>63</v>
      </c>
      <c r="I784" s="49" t="s">
        <v>64</v>
      </c>
      <c r="J784" s="49" t="s">
        <v>65</v>
      </c>
      <c r="K784" s="49">
        <v>2</v>
      </c>
      <c r="L784" s="49">
        <v>399</v>
      </c>
      <c r="M784" s="49" t="s">
        <v>3088</v>
      </c>
      <c r="N784" s="50">
        <v>44933</v>
      </c>
      <c r="O784" s="49" t="s">
        <v>56</v>
      </c>
      <c r="P784" s="49" t="s">
        <v>57</v>
      </c>
      <c r="Q784" s="49">
        <v>2</v>
      </c>
      <c r="R784" s="49" t="s">
        <v>45</v>
      </c>
      <c r="S784" s="49" t="s">
        <v>3089</v>
      </c>
      <c r="T784" s="50">
        <v>45312</v>
      </c>
    </row>
    <row r="785" spans="1:20" x14ac:dyDescent="0.25">
      <c r="A785" s="26" t="s">
        <v>1978</v>
      </c>
      <c r="B785" s="49" t="s">
        <v>60</v>
      </c>
      <c r="C785" s="49" t="s">
        <v>1979</v>
      </c>
      <c r="D785" s="49" t="s">
        <v>37</v>
      </c>
      <c r="E785" s="49" t="s">
        <v>50</v>
      </c>
      <c r="F785" s="50">
        <v>44686</v>
      </c>
      <c r="G785" s="49" t="s">
        <v>62</v>
      </c>
      <c r="H785" s="49" t="s">
        <v>138</v>
      </c>
      <c r="I785" s="49" t="s">
        <v>139</v>
      </c>
      <c r="J785" s="49" t="s">
        <v>28</v>
      </c>
      <c r="K785" s="49">
        <v>4</v>
      </c>
      <c r="L785" s="49">
        <v>999</v>
      </c>
      <c r="M785" s="49" t="s">
        <v>3090</v>
      </c>
      <c r="N785" s="50">
        <v>44931</v>
      </c>
      <c r="O785" s="49" t="s">
        <v>56</v>
      </c>
      <c r="P785" s="49" t="s">
        <v>31</v>
      </c>
      <c r="Q785" s="49">
        <v>1</v>
      </c>
      <c r="R785" s="49" t="s">
        <v>32</v>
      </c>
      <c r="S785" s="49" t="s">
        <v>3091</v>
      </c>
      <c r="T785" s="50">
        <v>45505</v>
      </c>
    </row>
    <row r="786" spans="1:20" x14ac:dyDescent="0.25">
      <c r="A786" s="26" t="s">
        <v>3092</v>
      </c>
      <c r="B786" s="49" t="s">
        <v>1079</v>
      </c>
      <c r="C786" s="49" t="s">
        <v>3093</v>
      </c>
      <c r="D786" s="49" t="s">
        <v>37</v>
      </c>
      <c r="E786" s="49" t="s">
        <v>24</v>
      </c>
      <c r="F786" s="50">
        <v>45317</v>
      </c>
      <c r="G786" s="49" t="s">
        <v>180</v>
      </c>
      <c r="H786" s="49" t="s">
        <v>121</v>
      </c>
      <c r="I786" s="49" t="s">
        <v>122</v>
      </c>
      <c r="J786" s="49" t="s">
        <v>123</v>
      </c>
      <c r="K786" s="49">
        <v>5</v>
      </c>
      <c r="L786" s="49">
        <v>149</v>
      </c>
      <c r="M786" s="49" t="s">
        <v>3094</v>
      </c>
      <c r="N786" s="50">
        <v>44960</v>
      </c>
      <c r="O786" s="49" t="s">
        <v>56</v>
      </c>
      <c r="P786" s="49" t="s">
        <v>57</v>
      </c>
      <c r="Q786" s="49">
        <v>2</v>
      </c>
      <c r="R786" s="49" t="s">
        <v>104</v>
      </c>
      <c r="S786" s="49" t="s">
        <v>3095</v>
      </c>
      <c r="T786" s="50">
        <v>45148</v>
      </c>
    </row>
    <row r="787" spans="1:20" x14ac:dyDescent="0.25">
      <c r="A787" s="26" t="s">
        <v>3096</v>
      </c>
      <c r="B787" s="49" t="s">
        <v>3097</v>
      </c>
      <c r="C787" s="49" t="s">
        <v>3098</v>
      </c>
      <c r="D787" s="49" t="s">
        <v>81</v>
      </c>
      <c r="E787" s="49" t="s">
        <v>24</v>
      </c>
      <c r="F787" s="50">
        <v>44089</v>
      </c>
      <c r="G787" s="49" t="s">
        <v>186</v>
      </c>
      <c r="H787" s="49" t="s">
        <v>138</v>
      </c>
      <c r="I787" s="49" t="s">
        <v>139</v>
      </c>
      <c r="J787" s="49" t="s">
        <v>28</v>
      </c>
      <c r="K787" s="49">
        <v>5</v>
      </c>
      <c r="L787" s="49">
        <v>999</v>
      </c>
      <c r="M787" s="49" t="s">
        <v>3099</v>
      </c>
      <c r="N787" s="50">
        <v>45337</v>
      </c>
      <c r="O787" s="49" t="s">
        <v>110</v>
      </c>
      <c r="P787" s="49" t="s">
        <v>31</v>
      </c>
      <c r="Q787" s="49">
        <v>5</v>
      </c>
      <c r="R787" s="49" t="s">
        <v>45</v>
      </c>
      <c r="S787" s="49" t="s">
        <v>3100</v>
      </c>
      <c r="T787" s="50">
        <v>45717</v>
      </c>
    </row>
    <row r="788" spans="1:20" x14ac:dyDescent="0.25">
      <c r="A788" s="26" t="s">
        <v>3101</v>
      </c>
      <c r="B788" s="49" t="s">
        <v>1039</v>
      </c>
      <c r="C788" s="49" t="s">
        <v>1094</v>
      </c>
      <c r="D788" s="49" t="s">
        <v>81</v>
      </c>
      <c r="E788" s="49" t="s">
        <v>50</v>
      </c>
      <c r="F788" s="50">
        <v>44631</v>
      </c>
      <c r="G788" s="49" t="s">
        <v>120</v>
      </c>
      <c r="H788" s="49" t="s">
        <v>218</v>
      </c>
      <c r="I788" s="49" t="s">
        <v>219</v>
      </c>
      <c r="J788" s="49" t="s">
        <v>28</v>
      </c>
      <c r="K788" s="49">
        <v>1</v>
      </c>
      <c r="L788" s="49">
        <v>899</v>
      </c>
      <c r="M788" s="49" t="s">
        <v>3102</v>
      </c>
      <c r="N788" s="50">
        <v>45830</v>
      </c>
      <c r="O788" s="49" t="s">
        <v>56</v>
      </c>
      <c r="P788" s="49" t="s">
        <v>44</v>
      </c>
      <c r="Q788" s="49">
        <v>2</v>
      </c>
      <c r="R788" s="49" t="s">
        <v>45</v>
      </c>
      <c r="S788" s="49" t="s">
        <v>3103</v>
      </c>
      <c r="T788" s="50">
        <v>45215</v>
      </c>
    </row>
    <row r="789" spans="1:20" x14ac:dyDescent="0.25">
      <c r="A789" s="26" t="s">
        <v>3104</v>
      </c>
      <c r="B789" s="49" t="s">
        <v>2846</v>
      </c>
      <c r="C789" s="49" t="s">
        <v>253</v>
      </c>
      <c r="D789" s="49" t="s">
        <v>81</v>
      </c>
      <c r="E789" s="49" t="s">
        <v>38</v>
      </c>
      <c r="F789" s="50">
        <v>44223</v>
      </c>
      <c r="G789" s="49" t="s">
        <v>186</v>
      </c>
      <c r="H789" s="49" t="s">
        <v>121</v>
      </c>
      <c r="I789" s="49" t="s">
        <v>122</v>
      </c>
      <c r="J789" s="49" t="s">
        <v>123</v>
      </c>
      <c r="K789" s="49">
        <v>4</v>
      </c>
      <c r="L789" s="49">
        <v>149</v>
      </c>
      <c r="M789" s="49" t="s">
        <v>3105</v>
      </c>
      <c r="N789" s="50">
        <v>44864</v>
      </c>
      <c r="O789" s="49" t="s">
        <v>110</v>
      </c>
      <c r="P789" s="49" t="s">
        <v>31</v>
      </c>
      <c r="Q789" s="49">
        <v>4</v>
      </c>
      <c r="R789" s="49" t="s">
        <v>32</v>
      </c>
      <c r="S789" s="49" t="s">
        <v>3106</v>
      </c>
      <c r="T789" s="50">
        <v>45734</v>
      </c>
    </row>
    <row r="790" spans="1:20" x14ac:dyDescent="0.25">
      <c r="A790" s="26" t="s">
        <v>3107</v>
      </c>
      <c r="B790" s="49" t="s">
        <v>3108</v>
      </c>
      <c r="C790" s="49" t="s">
        <v>504</v>
      </c>
      <c r="D790" s="49" t="s">
        <v>81</v>
      </c>
      <c r="E790" s="49" t="s">
        <v>50</v>
      </c>
      <c r="F790" s="50">
        <v>44081</v>
      </c>
      <c r="G790" s="49" t="s">
        <v>120</v>
      </c>
      <c r="H790" s="49" t="s">
        <v>138</v>
      </c>
      <c r="I790" s="49" t="s">
        <v>139</v>
      </c>
      <c r="J790" s="49" t="s">
        <v>28</v>
      </c>
      <c r="K790" s="49">
        <v>5</v>
      </c>
      <c r="L790" s="49">
        <v>999</v>
      </c>
      <c r="M790" s="49" t="s">
        <v>3109</v>
      </c>
      <c r="N790" s="50">
        <v>45756</v>
      </c>
      <c r="O790" s="49" t="s">
        <v>30</v>
      </c>
      <c r="P790" s="49" t="s">
        <v>57</v>
      </c>
      <c r="Q790" s="49">
        <v>5</v>
      </c>
      <c r="R790" s="49" t="s">
        <v>67</v>
      </c>
      <c r="S790" s="49" t="s">
        <v>3110</v>
      </c>
      <c r="T790" s="50">
        <v>45841</v>
      </c>
    </row>
    <row r="791" spans="1:20" x14ac:dyDescent="0.25">
      <c r="A791" s="26" t="s">
        <v>3111</v>
      </c>
      <c r="B791" s="49" t="s">
        <v>658</v>
      </c>
      <c r="C791" s="49" t="s">
        <v>3112</v>
      </c>
      <c r="D791" s="49" t="s">
        <v>81</v>
      </c>
      <c r="E791" s="49" t="s">
        <v>24</v>
      </c>
      <c r="F791" s="50">
        <v>44472</v>
      </c>
      <c r="G791" s="49" t="s">
        <v>72</v>
      </c>
      <c r="H791" s="49" t="s">
        <v>87</v>
      </c>
      <c r="I791" s="49" t="s">
        <v>88</v>
      </c>
      <c r="J791" s="49" t="s">
        <v>65</v>
      </c>
      <c r="K791" s="49">
        <v>4</v>
      </c>
      <c r="L791" s="49">
        <v>99</v>
      </c>
      <c r="M791" s="49" t="s">
        <v>3113</v>
      </c>
      <c r="N791" s="50">
        <v>45178</v>
      </c>
      <c r="O791" s="49" t="s">
        <v>56</v>
      </c>
      <c r="P791" s="49" t="s">
        <v>57</v>
      </c>
      <c r="Q791" s="49">
        <v>4</v>
      </c>
      <c r="R791" s="49" t="s">
        <v>32</v>
      </c>
      <c r="S791" s="49" t="s">
        <v>3114</v>
      </c>
      <c r="T791" s="50">
        <v>45799</v>
      </c>
    </row>
    <row r="792" spans="1:20" x14ac:dyDescent="0.25">
      <c r="A792" s="26" t="s">
        <v>3115</v>
      </c>
      <c r="B792" s="49" t="s">
        <v>3116</v>
      </c>
      <c r="C792" s="49" t="s">
        <v>3117</v>
      </c>
      <c r="D792" s="49" t="s">
        <v>23</v>
      </c>
      <c r="E792" s="49" t="s">
        <v>24</v>
      </c>
      <c r="F792" s="50">
        <v>45214</v>
      </c>
      <c r="G792" s="49" t="s">
        <v>62</v>
      </c>
      <c r="H792" s="49" t="s">
        <v>168</v>
      </c>
      <c r="I792" s="49" t="s">
        <v>169</v>
      </c>
      <c r="J792" s="49" t="s">
        <v>131</v>
      </c>
      <c r="K792" s="49">
        <v>1</v>
      </c>
      <c r="L792" s="49">
        <v>80</v>
      </c>
      <c r="M792" s="49" t="s">
        <v>3118</v>
      </c>
      <c r="N792" s="50">
        <v>45283</v>
      </c>
      <c r="O792" s="49" t="s">
        <v>56</v>
      </c>
      <c r="P792" s="49" t="s">
        <v>57</v>
      </c>
      <c r="Q792" s="49">
        <v>5</v>
      </c>
      <c r="R792" s="49" t="s">
        <v>67</v>
      </c>
      <c r="S792" s="49" t="s">
        <v>3119</v>
      </c>
      <c r="T792" s="50">
        <v>45355</v>
      </c>
    </row>
    <row r="793" spans="1:20" x14ac:dyDescent="0.25">
      <c r="A793" s="26" t="s">
        <v>3120</v>
      </c>
      <c r="B793" s="49" t="s">
        <v>233</v>
      </c>
      <c r="C793" s="49" t="s">
        <v>212</v>
      </c>
      <c r="D793" s="49" t="s">
        <v>37</v>
      </c>
      <c r="E793" s="49" t="s">
        <v>50</v>
      </c>
      <c r="F793" s="50">
        <v>44288</v>
      </c>
      <c r="G793" s="49" t="s">
        <v>72</v>
      </c>
      <c r="H793" s="49" t="s">
        <v>391</v>
      </c>
      <c r="I793" s="49" t="s">
        <v>392</v>
      </c>
      <c r="J793" s="49" t="s">
        <v>123</v>
      </c>
      <c r="K793" s="49">
        <v>4</v>
      </c>
      <c r="L793" s="49">
        <v>25</v>
      </c>
      <c r="M793" s="49" t="s">
        <v>3121</v>
      </c>
      <c r="N793" s="50">
        <v>45599</v>
      </c>
      <c r="O793" s="49" t="s">
        <v>76</v>
      </c>
      <c r="P793" s="49" t="s">
        <v>44</v>
      </c>
      <c r="Q793" s="49">
        <v>5</v>
      </c>
      <c r="R793" s="49" t="s">
        <v>32</v>
      </c>
      <c r="S793" s="49" t="s">
        <v>3122</v>
      </c>
      <c r="T793" s="50">
        <v>45763</v>
      </c>
    </row>
    <row r="794" spans="1:20" x14ac:dyDescent="0.25">
      <c r="A794" s="26" t="s">
        <v>3123</v>
      </c>
      <c r="B794" s="49" t="s">
        <v>107</v>
      </c>
      <c r="C794" s="49" t="s">
        <v>625</v>
      </c>
      <c r="D794" s="49" t="s">
        <v>81</v>
      </c>
      <c r="E794" s="49" t="s">
        <v>50</v>
      </c>
      <c r="F794" s="50">
        <v>45014</v>
      </c>
      <c r="G794" s="49" t="s">
        <v>120</v>
      </c>
      <c r="H794" s="49" t="s">
        <v>63</v>
      </c>
      <c r="I794" s="49" t="s">
        <v>64</v>
      </c>
      <c r="J794" s="49" t="s">
        <v>65</v>
      </c>
      <c r="K794" s="49">
        <v>4</v>
      </c>
      <c r="L794" s="49">
        <v>399</v>
      </c>
      <c r="M794" s="49" t="s">
        <v>3124</v>
      </c>
      <c r="N794" s="50">
        <v>45391</v>
      </c>
      <c r="O794" s="49" t="s">
        <v>103</v>
      </c>
      <c r="P794" s="49" t="s">
        <v>44</v>
      </c>
      <c r="Q794" s="49">
        <v>3</v>
      </c>
      <c r="R794" s="49" t="s">
        <v>67</v>
      </c>
      <c r="S794" s="49" t="s">
        <v>3125</v>
      </c>
      <c r="T794" s="50">
        <v>45806</v>
      </c>
    </row>
    <row r="795" spans="1:20" x14ac:dyDescent="0.25">
      <c r="A795" s="26" t="s">
        <v>3126</v>
      </c>
      <c r="B795" s="49" t="s">
        <v>3127</v>
      </c>
      <c r="C795" s="49" t="s">
        <v>3128</v>
      </c>
      <c r="D795" s="49" t="s">
        <v>37</v>
      </c>
      <c r="E795" s="49" t="s">
        <v>50</v>
      </c>
      <c r="F795" s="50">
        <v>44208</v>
      </c>
      <c r="G795" s="49" t="s">
        <v>152</v>
      </c>
      <c r="H795" s="49" t="s">
        <v>191</v>
      </c>
      <c r="I795" s="49" t="s">
        <v>192</v>
      </c>
      <c r="J795" s="49" t="s">
        <v>42</v>
      </c>
      <c r="K795" s="49">
        <v>3</v>
      </c>
      <c r="L795" s="49">
        <v>120</v>
      </c>
      <c r="M795" s="49" t="s">
        <v>3129</v>
      </c>
      <c r="N795" s="50">
        <v>45849</v>
      </c>
      <c r="O795" s="49" t="s">
        <v>110</v>
      </c>
      <c r="P795" s="49" t="s">
        <v>57</v>
      </c>
      <c r="Q795" s="49">
        <v>1</v>
      </c>
      <c r="R795" s="49" t="s">
        <v>133</v>
      </c>
      <c r="S795" s="49" t="s">
        <v>3130</v>
      </c>
      <c r="T795" s="50">
        <v>45010</v>
      </c>
    </row>
    <row r="796" spans="1:20" x14ac:dyDescent="0.25">
      <c r="A796" s="26" t="s">
        <v>3131</v>
      </c>
      <c r="B796" s="49" t="s">
        <v>280</v>
      </c>
      <c r="C796" s="49" t="s">
        <v>1137</v>
      </c>
      <c r="D796" s="49" t="s">
        <v>81</v>
      </c>
      <c r="E796" s="49" t="s">
        <v>38</v>
      </c>
      <c r="F796" s="50">
        <v>45474</v>
      </c>
      <c r="G796" s="49" t="s">
        <v>39</v>
      </c>
      <c r="H796" s="49" t="s">
        <v>138</v>
      </c>
      <c r="I796" s="49" t="s">
        <v>139</v>
      </c>
      <c r="J796" s="49" t="s">
        <v>28</v>
      </c>
      <c r="K796" s="49">
        <v>1</v>
      </c>
      <c r="L796" s="49">
        <v>999</v>
      </c>
      <c r="M796" s="49" t="s">
        <v>3132</v>
      </c>
      <c r="N796" s="50">
        <v>45527</v>
      </c>
      <c r="O796" s="49" t="s">
        <v>103</v>
      </c>
      <c r="P796" s="49" t="s">
        <v>31</v>
      </c>
      <c r="Q796" s="49">
        <v>2</v>
      </c>
      <c r="R796" s="49" t="s">
        <v>104</v>
      </c>
      <c r="S796" s="49" t="s">
        <v>3133</v>
      </c>
      <c r="T796" s="50">
        <v>44971</v>
      </c>
    </row>
    <row r="797" spans="1:20" x14ac:dyDescent="0.25">
      <c r="A797" s="26" t="s">
        <v>3134</v>
      </c>
      <c r="B797" s="49" t="s">
        <v>701</v>
      </c>
      <c r="C797" s="49" t="s">
        <v>3135</v>
      </c>
      <c r="D797" s="49" t="s">
        <v>37</v>
      </c>
      <c r="E797" s="49" t="s">
        <v>38</v>
      </c>
      <c r="F797" s="50">
        <v>45359</v>
      </c>
      <c r="G797" s="49" t="s">
        <v>180</v>
      </c>
      <c r="H797" s="49" t="s">
        <v>87</v>
      </c>
      <c r="I797" s="49" t="s">
        <v>88</v>
      </c>
      <c r="J797" s="49" t="s">
        <v>65</v>
      </c>
      <c r="K797" s="49">
        <v>2</v>
      </c>
      <c r="L797" s="49">
        <v>99</v>
      </c>
      <c r="M797" s="49" t="s">
        <v>3136</v>
      </c>
      <c r="N797" s="50">
        <v>45260</v>
      </c>
      <c r="O797" s="49" t="s">
        <v>110</v>
      </c>
      <c r="P797" s="49" t="s">
        <v>44</v>
      </c>
      <c r="Q797" s="49">
        <v>5</v>
      </c>
      <c r="R797" s="49" t="s">
        <v>32</v>
      </c>
      <c r="S797" s="49" t="s">
        <v>3137</v>
      </c>
      <c r="T797" s="50">
        <v>45739</v>
      </c>
    </row>
    <row r="798" spans="1:20" x14ac:dyDescent="0.25">
      <c r="A798" s="26" t="s">
        <v>3138</v>
      </c>
      <c r="B798" s="49" t="s">
        <v>107</v>
      </c>
      <c r="C798" s="49" t="s">
        <v>2089</v>
      </c>
      <c r="D798" s="49" t="s">
        <v>23</v>
      </c>
      <c r="E798" s="49" t="s">
        <v>38</v>
      </c>
      <c r="F798" s="50">
        <v>44911</v>
      </c>
      <c r="G798" s="49" t="s">
        <v>72</v>
      </c>
      <c r="H798" s="49" t="s">
        <v>191</v>
      </c>
      <c r="I798" s="49" t="s">
        <v>192</v>
      </c>
      <c r="J798" s="49" t="s">
        <v>42</v>
      </c>
      <c r="K798" s="49">
        <v>1</v>
      </c>
      <c r="L798" s="49">
        <v>120</v>
      </c>
      <c r="M798" s="49" t="s">
        <v>3139</v>
      </c>
      <c r="N798" s="50">
        <v>44967</v>
      </c>
      <c r="O798" s="49" t="s">
        <v>103</v>
      </c>
      <c r="P798" s="49" t="s">
        <v>57</v>
      </c>
      <c r="Q798" s="49">
        <v>3</v>
      </c>
      <c r="R798" s="49" t="s">
        <v>45</v>
      </c>
      <c r="S798" s="49" t="s">
        <v>3140</v>
      </c>
      <c r="T798" s="50">
        <v>45775</v>
      </c>
    </row>
    <row r="799" spans="1:20" x14ac:dyDescent="0.25">
      <c r="A799" s="26" t="s">
        <v>1226</v>
      </c>
      <c r="B799" s="49" t="s">
        <v>166</v>
      </c>
      <c r="C799" s="49" t="s">
        <v>400</v>
      </c>
      <c r="D799" s="49" t="s">
        <v>23</v>
      </c>
      <c r="E799" s="49" t="s">
        <v>38</v>
      </c>
      <c r="F799" s="50">
        <v>45227</v>
      </c>
      <c r="G799" s="49" t="s">
        <v>186</v>
      </c>
      <c r="H799" s="49" t="s">
        <v>138</v>
      </c>
      <c r="I799" s="49" t="s">
        <v>139</v>
      </c>
      <c r="J799" s="49" t="s">
        <v>28</v>
      </c>
      <c r="K799" s="49">
        <v>2</v>
      </c>
      <c r="L799" s="49">
        <v>999</v>
      </c>
      <c r="M799" s="49" t="s">
        <v>3141</v>
      </c>
      <c r="N799" s="50">
        <v>45220</v>
      </c>
      <c r="O799" s="49" t="s">
        <v>110</v>
      </c>
      <c r="P799" s="49" t="s">
        <v>31</v>
      </c>
      <c r="Q799" s="49">
        <v>4</v>
      </c>
      <c r="R799" s="49" t="s">
        <v>45</v>
      </c>
      <c r="S799" s="49" t="s">
        <v>3142</v>
      </c>
      <c r="T799" s="50">
        <v>45226</v>
      </c>
    </row>
    <row r="800" spans="1:20" x14ac:dyDescent="0.25">
      <c r="A800" s="26" t="s">
        <v>3143</v>
      </c>
      <c r="B800" s="49" t="s">
        <v>710</v>
      </c>
      <c r="C800" s="49" t="s">
        <v>3144</v>
      </c>
      <c r="D800" s="49" t="s">
        <v>37</v>
      </c>
      <c r="E800" s="49" t="s">
        <v>38</v>
      </c>
      <c r="F800" s="50">
        <v>44663</v>
      </c>
      <c r="G800" s="49" t="s">
        <v>51</v>
      </c>
      <c r="H800" s="49" t="s">
        <v>52</v>
      </c>
      <c r="I800" s="49" t="s">
        <v>53</v>
      </c>
      <c r="J800" s="49" t="s">
        <v>54</v>
      </c>
      <c r="K800" s="49">
        <v>4</v>
      </c>
      <c r="L800" s="49">
        <v>59</v>
      </c>
      <c r="M800" s="49" t="s">
        <v>3145</v>
      </c>
      <c r="N800" s="50">
        <v>45478</v>
      </c>
      <c r="O800" s="49" t="s">
        <v>56</v>
      </c>
      <c r="P800" s="49" t="s">
        <v>44</v>
      </c>
      <c r="Q800" s="49">
        <v>1</v>
      </c>
      <c r="R800" s="49" t="s">
        <v>67</v>
      </c>
      <c r="S800" s="49" t="s">
        <v>3146</v>
      </c>
      <c r="T800" s="50">
        <v>45610</v>
      </c>
    </row>
    <row r="801" spans="1:20" x14ac:dyDescent="0.25">
      <c r="A801" s="26" t="s">
        <v>160</v>
      </c>
      <c r="B801" s="49" t="s">
        <v>161</v>
      </c>
      <c r="C801" s="49" t="s">
        <v>162</v>
      </c>
      <c r="D801" s="49" t="s">
        <v>81</v>
      </c>
      <c r="E801" s="49" t="s">
        <v>38</v>
      </c>
      <c r="F801" s="50">
        <v>44875</v>
      </c>
      <c r="G801" s="49" t="s">
        <v>39</v>
      </c>
      <c r="H801" s="49" t="s">
        <v>129</v>
      </c>
      <c r="I801" s="49" t="s">
        <v>130</v>
      </c>
      <c r="J801" s="49" t="s">
        <v>131</v>
      </c>
      <c r="K801" s="49">
        <v>3</v>
      </c>
      <c r="L801" s="49">
        <v>129</v>
      </c>
      <c r="M801" s="49" t="s">
        <v>3147</v>
      </c>
      <c r="N801" s="50">
        <v>45037</v>
      </c>
      <c r="O801" s="49" t="s">
        <v>103</v>
      </c>
      <c r="P801" s="49" t="s">
        <v>31</v>
      </c>
      <c r="Q801" s="49">
        <v>2</v>
      </c>
      <c r="R801" s="49" t="s">
        <v>45</v>
      </c>
      <c r="S801" s="49" t="s">
        <v>3148</v>
      </c>
      <c r="T801" s="50">
        <v>45362</v>
      </c>
    </row>
    <row r="802" spans="1:20" x14ac:dyDescent="0.25">
      <c r="A802" s="26" t="s">
        <v>3149</v>
      </c>
      <c r="B802" s="49" t="s">
        <v>3150</v>
      </c>
      <c r="C802" s="49" t="s">
        <v>726</v>
      </c>
      <c r="D802" s="49" t="s">
        <v>81</v>
      </c>
      <c r="E802" s="49" t="s">
        <v>50</v>
      </c>
      <c r="F802" s="50">
        <v>45542</v>
      </c>
      <c r="G802" s="49" t="s">
        <v>62</v>
      </c>
      <c r="H802" s="49" t="s">
        <v>191</v>
      </c>
      <c r="I802" s="49" t="s">
        <v>192</v>
      </c>
      <c r="J802" s="49" t="s">
        <v>42</v>
      </c>
      <c r="K802" s="49">
        <v>5</v>
      </c>
      <c r="L802" s="49">
        <v>120</v>
      </c>
      <c r="M802" s="49" t="s">
        <v>3151</v>
      </c>
      <c r="N802" s="50">
        <v>45581</v>
      </c>
      <c r="O802" s="49" t="s">
        <v>56</v>
      </c>
      <c r="P802" s="49" t="s">
        <v>31</v>
      </c>
      <c r="Q802" s="49">
        <v>4</v>
      </c>
      <c r="R802" s="49" t="s">
        <v>133</v>
      </c>
      <c r="S802" s="49" t="s">
        <v>3152</v>
      </c>
      <c r="T802" s="50">
        <v>45387</v>
      </c>
    </row>
    <row r="803" spans="1:20" x14ac:dyDescent="0.25">
      <c r="A803" s="26" t="s">
        <v>3153</v>
      </c>
      <c r="B803" s="49" t="s">
        <v>1905</v>
      </c>
      <c r="C803" s="49" t="s">
        <v>3154</v>
      </c>
      <c r="D803" s="49" t="s">
        <v>23</v>
      </c>
      <c r="E803" s="49" t="s">
        <v>24</v>
      </c>
      <c r="F803" s="50">
        <v>44172</v>
      </c>
      <c r="G803" s="49" t="s">
        <v>94</v>
      </c>
      <c r="H803" s="49" t="s">
        <v>145</v>
      </c>
      <c r="I803" s="49" t="s">
        <v>146</v>
      </c>
      <c r="J803" s="49" t="s">
        <v>54</v>
      </c>
      <c r="K803" s="49">
        <v>2</v>
      </c>
      <c r="L803" s="49">
        <v>199</v>
      </c>
      <c r="M803" s="49" t="s">
        <v>3155</v>
      </c>
      <c r="N803" s="50">
        <v>44876</v>
      </c>
      <c r="O803" s="49" t="s">
        <v>103</v>
      </c>
      <c r="P803" s="49" t="s">
        <v>44</v>
      </c>
      <c r="Q803" s="49">
        <v>5</v>
      </c>
      <c r="R803" s="49" t="s">
        <v>67</v>
      </c>
      <c r="S803" s="49" t="s">
        <v>3156</v>
      </c>
      <c r="T803" s="50">
        <v>45129</v>
      </c>
    </row>
    <row r="804" spans="1:20" x14ac:dyDescent="0.25">
      <c r="A804" s="26" t="s">
        <v>3157</v>
      </c>
      <c r="B804" s="49" t="s">
        <v>1831</v>
      </c>
      <c r="C804" s="49" t="s">
        <v>137</v>
      </c>
      <c r="D804" s="49" t="s">
        <v>37</v>
      </c>
      <c r="E804" s="49" t="s">
        <v>38</v>
      </c>
      <c r="F804" s="50">
        <v>45170</v>
      </c>
      <c r="G804" s="49" t="s">
        <v>25</v>
      </c>
      <c r="H804" s="49" t="s">
        <v>73</v>
      </c>
      <c r="I804" s="49" t="s">
        <v>74</v>
      </c>
      <c r="J804" s="49" t="s">
        <v>42</v>
      </c>
      <c r="K804" s="49">
        <v>3</v>
      </c>
      <c r="L804" s="49">
        <v>110</v>
      </c>
      <c r="M804" s="49" t="s">
        <v>3158</v>
      </c>
      <c r="N804" s="50">
        <v>45347</v>
      </c>
      <c r="O804" s="49" t="s">
        <v>103</v>
      </c>
      <c r="P804" s="49" t="s">
        <v>57</v>
      </c>
      <c r="Q804" s="49">
        <v>3</v>
      </c>
      <c r="R804" s="49" t="s">
        <v>104</v>
      </c>
      <c r="S804" s="49" t="s">
        <v>3159</v>
      </c>
      <c r="T804" s="50">
        <v>45432</v>
      </c>
    </row>
    <row r="805" spans="1:20" x14ac:dyDescent="0.25">
      <c r="A805" s="26" t="s">
        <v>3160</v>
      </c>
      <c r="B805" s="49" t="s">
        <v>3161</v>
      </c>
      <c r="C805" s="49" t="s">
        <v>396</v>
      </c>
      <c r="D805" s="49" t="s">
        <v>23</v>
      </c>
      <c r="E805" s="49" t="s">
        <v>38</v>
      </c>
      <c r="F805" s="50">
        <v>44905</v>
      </c>
      <c r="G805" s="49" t="s">
        <v>62</v>
      </c>
      <c r="H805" s="49" t="s">
        <v>40</v>
      </c>
      <c r="I805" s="49" t="s">
        <v>41</v>
      </c>
      <c r="J805" s="49" t="s">
        <v>42</v>
      </c>
      <c r="K805" s="49">
        <v>2</v>
      </c>
      <c r="L805" s="49">
        <v>59</v>
      </c>
      <c r="M805" s="49" t="s">
        <v>3162</v>
      </c>
      <c r="N805" s="50">
        <v>45368</v>
      </c>
      <c r="O805" s="49" t="s">
        <v>30</v>
      </c>
      <c r="P805" s="49" t="s">
        <v>57</v>
      </c>
      <c r="Q805" s="49">
        <v>1</v>
      </c>
      <c r="R805" s="49" t="s">
        <v>45</v>
      </c>
      <c r="S805" s="49" t="s">
        <v>3163</v>
      </c>
      <c r="T805" s="50">
        <v>45156</v>
      </c>
    </row>
    <row r="806" spans="1:20" x14ac:dyDescent="0.25">
      <c r="A806" s="26" t="s">
        <v>3164</v>
      </c>
      <c r="B806" s="49" t="s">
        <v>3165</v>
      </c>
      <c r="C806" s="49" t="s">
        <v>3166</v>
      </c>
      <c r="D806" s="49" t="s">
        <v>37</v>
      </c>
      <c r="E806" s="49" t="s">
        <v>24</v>
      </c>
      <c r="F806" s="50">
        <v>44482</v>
      </c>
      <c r="G806" s="49" t="s">
        <v>72</v>
      </c>
      <c r="H806" s="49" t="s">
        <v>138</v>
      </c>
      <c r="I806" s="49" t="s">
        <v>139</v>
      </c>
      <c r="J806" s="49" t="s">
        <v>28</v>
      </c>
      <c r="K806" s="49">
        <v>3</v>
      </c>
      <c r="L806" s="49">
        <v>999</v>
      </c>
      <c r="M806" s="49" t="s">
        <v>3167</v>
      </c>
      <c r="N806" s="50">
        <v>45115</v>
      </c>
      <c r="O806" s="49" t="s">
        <v>76</v>
      </c>
      <c r="P806" s="49" t="s">
        <v>44</v>
      </c>
      <c r="Q806" s="49">
        <v>3</v>
      </c>
      <c r="R806" s="49" t="s">
        <v>104</v>
      </c>
      <c r="S806" s="49" t="s">
        <v>3168</v>
      </c>
      <c r="T806" s="50">
        <v>45708</v>
      </c>
    </row>
    <row r="807" spans="1:20" x14ac:dyDescent="0.25">
      <c r="A807" s="26" t="s">
        <v>3169</v>
      </c>
      <c r="B807" s="49" t="s">
        <v>1802</v>
      </c>
      <c r="C807" s="49" t="s">
        <v>3040</v>
      </c>
      <c r="D807" s="49" t="s">
        <v>81</v>
      </c>
      <c r="E807" s="49" t="s">
        <v>24</v>
      </c>
      <c r="F807" s="50">
        <v>44384</v>
      </c>
      <c r="G807" s="49" t="s">
        <v>152</v>
      </c>
      <c r="H807" s="49" t="s">
        <v>218</v>
      </c>
      <c r="I807" s="49" t="s">
        <v>219</v>
      </c>
      <c r="J807" s="49" t="s">
        <v>28</v>
      </c>
      <c r="K807" s="49">
        <v>5</v>
      </c>
      <c r="L807" s="49">
        <v>899</v>
      </c>
      <c r="M807" s="49" t="s">
        <v>3170</v>
      </c>
      <c r="N807" s="50">
        <v>45112</v>
      </c>
      <c r="O807" s="49" t="s">
        <v>110</v>
      </c>
      <c r="P807" s="49" t="s">
        <v>31</v>
      </c>
      <c r="Q807" s="49">
        <v>5</v>
      </c>
      <c r="R807" s="49" t="s">
        <v>32</v>
      </c>
      <c r="S807" s="49" t="s">
        <v>3171</v>
      </c>
      <c r="T807" s="50">
        <v>45204</v>
      </c>
    </row>
    <row r="808" spans="1:20" x14ac:dyDescent="0.25">
      <c r="A808" s="26" t="s">
        <v>3172</v>
      </c>
      <c r="B808" s="49" t="s">
        <v>206</v>
      </c>
      <c r="C808" s="49" t="s">
        <v>3173</v>
      </c>
      <c r="D808" s="49" t="s">
        <v>23</v>
      </c>
      <c r="E808" s="49" t="s">
        <v>38</v>
      </c>
      <c r="F808" s="50">
        <v>45362</v>
      </c>
      <c r="G808" s="49" t="s">
        <v>62</v>
      </c>
      <c r="H808" s="49" t="s">
        <v>191</v>
      </c>
      <c r="I808" s="49" t="s">
        <v>192</v>
      </c>
      <c r="J808" s="49" t="s">
        <v>42</v>
      </c>
      <c r="K808" s="49">
        <v>5</v>
      </c>
      <c r="L808" s="49">
        <v>120</v>
      </c>
      <c r="M808" s="49" t="s">
        <v>3174</v>
      </c>
      <c r="N808" s="50">
        <v>44885</v>
      </c>
      <c r="O808" s="49" t="s">
        <v>30</v>
      </c>
      <c r="P808" s="49" t="s">
        <v>44</v>
      </c>
      <c r="Q808" s="49">
        <v>3</v>
      </c>
      <c r="R808" s="49" t="s">
        <v>45</v>
      </c>
      <c r="S808" s="49" t="s">
        <v>3175</v>
      </c>
      <c r="T808" s="50">
        <v>45357</v>
      </c>
    </row>
    <row r="809" spans="1:20" x14ac:dyDescent="0.25">
      <c r="A809" s="26" t="s">
        <v>3176</v>
      </c>
      <c r="B809" s="49" t="s">
        <v>253</v>
      </c>
      <c r="C809" s="49" t="s">
        <v>1164</v>
      </c>
      <c r="D809" s="49" t="s">
        <v>37</v>
      </c>
      <c r="E809" s="49" t="s">
        <v>50</v>
      </c>
      <c r="F809" s="50">
        <v>45795</v>
      </c>
      <c r="G809" s="49" t="s">
        <v>94</v>
      </c>
      <c r="H809" s="49" t="s">
        <v>26</v>
      </c>
      <c r="I809" s="49" t="s">
        <v>27</v>
      </c>
      <c r="J809" s="49" t="s">
        <v>28</v>
      </c>
      <c r="K809" s="49">
        <v>4</v>
      </c>
      <c r="L809" s="49">
        <v>229</v>
      </c>
      <c r="M809" s="49" t="s">
        <v>3177</v>
      </c>
      <c r="N809" s="50">
        <v>44942</v>
      </c>
      <c r="O809" s="49" t="s">
        <v>56</v>
      </c>
      <c r="P809" s="49" t="s">
        <v>44</v>
      </c>
      <c r="Q809" s="49">
        <v>2</v>
      </c>
      <c r="R809" s="49" t="s">
        <v>45</v>
      </c>
      <c r="S809" s="49" t="s">
        <v>3178</v>
      </c>
      <c r="T809" s="50">
        <v>45700</v>
      </c>
    </row>
    <row r="810" spans="1:20" x14ac:dyDescent="0.25">
      <c r="A810" s="26" t="s">
        <v>3179</v>
      </c>
      <c r="B810" s="49" t="s">
        <v>60</v>
      </c>
      <c r="C810" s="49" t="s">
        <v>2968</v>
      </c>
      <c r="D810" s="49" t="s">
        <v>23</v>
      </c>
      <c r="E810" s="49" t="s">
        <v>38</v>
      </c>
      <c r="F810" s="50">
        <v>44802</v>
      </c>
      <c r="G810" s="49" t="s">
        <v>186</v>
      </c>
      <c r="H810" s="49" t="s">
        <v>138</v>
      </c>
      <c r="I810" s="49" t="s">
        <v>139</v>
      </c>
      <c r="J810" s="49" t="s">
        <v>28</v>
      </c>
      <c r="K810" s="49">
        <v>4</v>
      </c>
      <c r="L810" s="49">
        <v>999</v>
      </c>
      <c r="M810" s="49" t="s">
        <v>3180</v>
      </c>
      <c r="N810" s="50">
        <v>45611</v>
      </c>
      <c r="O810" s="49" t="s">
        <v>76</v>
      </c>
      <c r="P810" s="49" t="s">
        <v>44</v>
      </c>
      <c r="Q810" s="49">
        <v>2</v>
      </c>
      <c r="R810" s="49" t="s">
        <v>133</v>
      </c>
      <c r="S810" s="49" t="s">
        <v>3181</v>
      </c>
      <c r="T810" s="50">
        <v>44902</v>
      </c>
    </row>
    <row r="811" spans="1:20" x14ac:dyDescent="0.25">
      <c r="A811" s="26" t="s">
        <v>3182</v>
      </c>
      <c r="B811" s="49" t="s">
        <v>850</v>
      </c>
      <c r="C811" s="49" t="s">
        <v>2802</v>
      </c>
      <c r="D811" s="49" t="s">
        <v>81</v>
      </c>
      <c r="E811" s="49" t="s">
        <v>38</v>
      </c>
      <c r="F811" s="50">
        <v>45683</v>
      </c>
      <c r="G811" s="49" t="s">
        <v>51</v>
      </c>
      <c r="H811" s="49" t="s">
        <v>129</v>
      </c>
      <c r="I811" s="49" t="s">
        <v>130</v>
      </c>
      <c r="J811" s="49" t="s">
        <v>131</v>
      </c>
      <c r="K811" s="49">
        <v>3</v>
      </c>
      <c r="L811" s="49">
        <v>129</v>
      </c>
      <c r="M811" s="49" t="s">
        <v>3183</v>
      </c>
      <c r="N811" s="50">
        <v>45609</v>
      </c>
      <c r="O811" s="49" t="s">
        <v>76</v>
      </c>
      <c r="P811" s="49" t="s">
        <v>31</v>
      </c>
      <c r="Q811" s="49">
        <v>5</v>
      </c>
      <c r="R811" s="49" t="s">
        <v>104</v>
      </c>
      <c r="S811" s="49" t="s">
        <v>3184</v>
      </c>
      <c r="T811" s="50">
        <v>45536</v>
      </c>
    </row>
    <row r="812" spans="1:20" x14ac:dyDescent="0.25">
      <c r="A812" s="26" t="s">
        <v>3185</v>
      </c>
      <c r="B812" s="49" t="s">
        <v>353</v>
      </c>
      <c r="C812" s="49" t="s">
        <v>233</v>
      </c>
      <c r="D812" s="49" t="s">
        <v>81</v>
      </c>
      <c r="E812" s="49" t="s">
        <v>50</v>
      </c>
      <c r="F812" s="50">
        <v>44712</v>
      </c>
      <c r="G812" s="49" t="s">
        <v>186</v>
      </c>
      <c r="H812" s="49" t="s">
        <v>26</v>
      </c>
      <c r="I812" s="49" t="s">
        <v>27</v>
      </c>
      <c r="J812" s="49" t="s">
        <v>28</v>
      </c>
      <c r="K812" s="49">
        <v>2</v>
      </c>
      <c r="L812" s="49">
        <v>229</v>
      </c>
      <c r="M812" s="49" t="s">
        <v>3186</v>
      </c>
      <c r="N812" s="50">
        <v>45365</v>
      </c>
      <c r="O812" s="49" t="s">
        <v>30</v>
      </c>
      <c r="P812" s="49" t="s">
        <v>57</v>
      </c>
      <c r="Q812" s="49">
        <v>5</v>
      </c>
      <c r="R812" s="49" t="s">
        <v>104</v>
      </c>
      <c r="S812" s="49" t="s">
        <v>3187</v>
      </c>
      <c r="T812" s="50">
        <v>45567</v>
      </c>
    </row>
    <row r="813" spans="1:20" x14ac:dyDescent="0.25">
      <c r="A813" s="26" t="s">
        <v>3188</v>
      </c>
      <c r="B813" s="49" t="s">
        <v>107</v>
      </c>
      <c r="C813" s="49" t="s">
        <v>922</v>
      </c>
      <c r="D813" s="49" t="s">
        <v>23</v>
      </c>
      <c r="E813" s="49" t="s">
        <v>24</v>
      </c>
      <c r="F813" s="50">
        <v>44798</v>
      </c>
      <c r="G813" s="49" t="s">
        <v>25</v>
      </c>
      <c r="H813" s="49" t="s">
        <v>145</v>
      </c>
      <c r="I813" s="49" t="s">
        <v>146</v>
      </c>
      <c r="J813" s="49" t="s">
        <v>54</v>
      </c>
      <c r="K813" s="49">
        <v>5</v>
      </c>
      <c r="L813" s="49">
        <v>199</v>
      </c>
      <c r="M813" s="49" t="s">
        <v>3189</v>
      </c>
      <c r="N813" s="50">
        <v>45149</v>
      </c>
      <c r="O813" s="49" t="s">
        <v>76</v>
      </c>
      <c r="P813" s="49" t="s">
        <v>57</v>
      </c>
      <c r="Q813" s="49">
        <v>4</v>
      </c>
      <c r="R813" s="49" t="s">
        <v>67</v>
      </c>
      <c r="S813" s="49" t="s">
        <v>3190</v>
      </c>
      <c r="T813" s="50">
        <v>45885</v>
      </c>
    </row>
    <row r="814" spans="1:20" x14ac:dyDescent="0.25">
      <c r="A814" s="26" t="s">
        <v>3191</v>
      </c>
      <c r="B814" s="49" t="s">
        <v>3192</v>
      </c>
      <c r="C814" s="49" t="s">
        <v>3193</v>
      </c>
      <c r="D814" s="49" t="s">
        <v>81</v>
      </c>
      <c r="E814" s="49" t="s">
        <v>24</v>
      </c>
      <c r="F814" s="50">
        <v>45510</v>
      </c>
      <c r="G814" s="49" t="s">
        <v>120</v>
      </c>
      <c r="H814" s="49" t="s">
        <v>73</v>
      </c>
      <c r="I814" s="49" t="s">
        <v>74</v>
      </c>
      <c r="J814" s="49" t="s">
        <v>42</v>
      </c>
      <c r="K814" s="49">
        <v>4</v>
      </c>
      <c r="L814" s="49">
        <v>110</v>
      </c>
      <c r="M814" s="49" t="s">
        <v>3194</v>
      </c>
      <c r="N814" s="50">
        <v>45299</v>
      </c>
      <c r="O814" s="49" t="s">
        <v>76</v>
      </c>
      <c r="P814" s="49" t="s">
        <v>44</v>
      </c>
      <c r="Q814" s="49">
        <v>4</v>
      </c>
      <c r="R814" s="49" t="s">
        <v>32</v>
      </c>
      <c r="S814" s="49" t="s">
        <v>3195</v>
      </c>
      <c r="T814" s="50">
        <v>45245</v>
      </c>
    </row>
    <row r="815" spans="1:20" x14ac:dyDescent="0.25">
      <c r="A815" s="26" t="s">
        <v>3196</v>
      </c>
      <c r="B815" s="49" t="s">
        <v>888</v>
      </c>
      <c r="C815" s="49" t="s">
        <v>1397</v>
      </c>
      <c r="D815" s="49" t="s">
        <v>81</v>
      </c>
      <c r="E815" s="49" t="s">
        <v>24</v>
      </c>
      <c r="F815" s="50">
        <v>44266</v>
      </c>
      <c r="G815" s="49" t="s">
        <v>152</v>
      </c>
      <c r="H815" s="49" t="s">
        <v>73</v>
      </c>
      <c r="I815" s="49" t="s">
        <v>74</v>
      </c>
      <c r="J815" s="49" t="s">
        <v>42</v>
      </c>
      <c r="K815" s="49">
        <v>1</v>
      </c>
      <c r="L815" s="49">
        <v>110</v>
      </c>
      <c r="M815" s="49" t="s">
        <v>3197</v>
      </c>
      <c r="N815" s="50">
        <v>45432</v>
      </c>
      <c r="O815" s="49" t="s">
        <v>76</v>
      </c>
      <c r="P815" s="49" t="s">
        <v>31</v>
      </c>
      <c r="Q815" s="49">
        <v>1</v>
      </c>
      <c r="R815" s="49" t="s">
        <v>45</v>
      </c>
      <c r="S815" s="49" t="s">
        <v>3198</v>
      </c>
      <c r="T815" s="50">
        <v>45682</v>
      </c>
    </row>
    <row r="816" spans="1:20" x14ac:dyDescent="0.25">
      <c r="A816" s="26" t="s">
        <v>3199</v>
      </c>
      <c r="B816" s="49" t="s">
        <v>452</v>
      </c>
      <c r="C816" s="49" t="s">
        <v>3200</v>
      </c>
      <c r="D816" s="49" t="s">
        <v>23</v>
      </c>
      <c r="E816" s="49" t="s">
        <v>24</v>
      </c>
      <c r="F816" s="50">
        <v>45486</v>
      </c>
      <c r="G816" s="49" t="s">
        <v>186</v>
      </c>
      <c r="H816" s="49" t="s">
        <v>73</v>
      </c>
      <c r="I816" s="49" t="s">
        <v>74</v>
      </c>
      <c r="J816" s="49" t="s">
        <v>42</v>
      </c>
      <c r="K816" s="49">
        <v>1</v>
      </c>
      <c r="L816" s="49">
        <v>110</v>
      </c>
      <c r="M816" s="49" t="s">
        <v>3201</v>
      </c>
      <c r="N816" s="50">
        <v>45546</v>
      </c>
      <c r="O816" s="49" t="s">
        <v>30</v>
      </c>
      <c r="P816" s="49" t="s">
        <v>57</v>
      </c>
      <c r="Q816" s="49">
        <v>1</v>
      </c>
      <c r="R816" s="49" t="s">
        <v>45</v>
      </c>
      <c r="S816" s="49" t="s">
        <v>3202</v>
      </c>
      <c r="T816" s="50">
        <v>44907</v>
      </c>
    </row>
    <row r="817" spans="1:20" x14ac:dyDescent="0.25">
      <c r="A817" s="26" t="s">
        <v>3203</v>
      </c>
      <c r="B817" s="49" t="s">
        <v>85</v>
      </c>
      <c r="C817" s="49" t="s">
        <v>212</v>
      </c>
      <c r="D817" s="49" t="s">
        <v>81</v>
      </c>
      <c r="E817" s="49" t="s">
        <v>38</v>
      </c>
      <c r="F817" s="50">
        <v>44248</v>
      </c>
      <c r="G817" s="49" t="s">
        <v>186</v>
      </c>
      <c r="H817" s="49" t="s">
        <v>218</v>
      </c>
      <c r="I817" s="49" t="s">
        <v>219</v>
      </c>
      <c r="J817" s="49" t="s">
        <v>28</v>
      </c>
      <c r="K817" s="49">
        <v>5</v>
      </c>
      <c r="L817" s="49">
        <v>899</v>
      </c>
      <c r="M817" s="49" t="s">
        <v>3204</v>
      </c>
      <c r="N817" s="50">
        <v>44817</v>
      </c>
      <c r="O817" s="49" t="s">
        <v>76</v>
      </c>
      <c r="P817" s="49" t="s">
        <v>57</v>
      </c>
      <c r="Q817" s="49">
        <v>2</v>
      </c>
      <c r="R817" s="49" t="s">
        <v>104</v>
      </c>
      <c r="S817" s="49" t="s">
        <v>3205</v>
      </c>
      <c r="T817" s="50">
        <v>45708</v>
      </c>
    </row>
    <row r="818" spans="1:20" x14ac:dyDescent="0.25">
      <c r="A818" s="26" t="s">
        <v>2107</v>
      </c>
      <c r="B818" s="49" t="s">
        <v>2108</v>
      </c>
      <c r="C818" s="49" t="s">
        <v>185</v>
      </c>
      <c r="D818" s="49" t="s">
        <v>81</v>
      </c>
      <c r="E818" s="49" t="s">
        <v>50</v>
      </c>
      <c r="F818" s="50">
        <v>44282</v>
      </c>
      <c r="G818" s="49" t="s">
        <v>72</v>
      </c>
      <c r="H818" s="49" t="s">
        <v>87</v>
      </c>
      <c r="I818" s="49" t="s">
        <v>88</v>
      </c>
      <c r="J818" s="49" t="s">
        <v>65</v>
      </c>
      <c r="K818" s="49">
        <v>2</v>
      </c>
      <c r="L818" s="49">
        <v>99</v>
      </c>
      <c r="M818" s="49" t="s">
        <v>3206</v>
      </c>
      <c r="N818" s="50">
        <v>45303</v>
      </c>
      <c r="O818" s="49" t="s">
        <v>30</v>
      </c>
      <c r="P818" s="49" t="s">
        <v>31</v>
      </c>
      <c r="Q818" s="49">
        <v>3</v>
      </c>
      <c r="R818" s="49" t="s">
        <v>32</v>
      </c>
      <c r="S818" s="49" t="s">
        <v>3207</v>
      </c>
      <c r="T818" s="50">
        <v>45523</v>
      </c>
    </row>
    <row r="819" spans="1:20" x14ac:dyDescent="0.25">
      <c r="A819" s="26" t="s">
        <v>3208</v>
      </c>
      <c r="B819" s="49" t="s">
        <v>300</v>
      </c>
      <c r="C819" s="49" t="s">
        <v>3209</v>
      </c>
      <c r="D819" s="49" t="s">
        <v>37</v>
      </c>
      <c r="E819" s="49" t="s">
        <v>24</v>
      </c>
      <c r="F819" s="50">
        <v>44099</v>
      </c>
      <c r="G819" s="49" t="s">
        <v>25</v>
      </c>
      <c r="H819" s="49" t="s">
        <v>87</v>
      </c>
      <c r="I819" s="49" t="s">
        <v>88</v>
      </c>
      <c r="J819" s="49" t="s">
        <v>65</v>
      </c>
      <c r="K819" s="49">
        <v>5</v>
      </c>
      <c r="L819" s="49">
        <v>99</v>
      </c>
      <c r="M819" s="49" t="s">
        <v>3210</v>
      </c>
      <c r="N819" s="50">
        <v>45401</v>
      </c>
      <c r="O819" s="49" t="s">
        <v>30</v>
      </c>
      <c r="P819" s="49" t="s">
        <v>31</v>
      </c>
      <c r="Q819" s="49">
        <v>4</v>
      </c>
      <c r="R819" s="49" t="s">
        <v>45</v>
      </c>
      <c r="S819" s="49" t="s">
        <v>3211</v>
      </c>
      <c r="T819" s="50">
        <v>45509</v>
      </c>
    </row>
    <row r="820" spans="1:20" x14ac:dyDescent="0.25">
      <c r="A820" s="26" t="s">
        <v>3212</v>
      </c>
      <c r="B820" s="49" t="s">
        <v>223</v>
      </c>
      <c r="C820" s="49" t="s">
        <v>2842</v>
      </c>
      <c r="D820" s="49" t="s">
        <v>81</v>
      </c>
      <c r="E820" s="49" t="s">
        <v>24</v>
      </c>
      <c r="F820" s="50">
        <v>44901</v>
      </c>
      <c r="G820" s="49" t="s">
        <v>72</v>
      </c>
      <c r="H820" s="49" t="s">
        <v>145</v>
      </c>
      <c r="I820" s="49" t="s">
        <v>146</v>
      </c>
      <c r="J820" s="49" t="s">
        <v>54</v>
      </c>
      <c r="K820" s="49">
        <v>5</v>
      </c>
      <c r="L820" s="49">
        <v>199</v>
      </c>
      <c r="M820" s="49" t="s">
        <v>3213</v>
      </c>
      <c r="N820" s="50">
        <v>45501</v>
      </c>
      <c r="O820" s="49" t="s">
        <v>76</v>
      </c>
      <c r="P820" s="49" t="s">
        <v>57</v>
      </c>
      <c r="Q820" s="49">
        <v>2</v>
      </c>
      <c r="R820" s="49" t="s">
        <v>104</v>
      </c>
      <c r="S820" s="49" t="s">
        <v>3214</v>
      </c>
      <c r="T820" s="50">
        <v>45438</v>
      </c>
    </row>
    <row r="821" spans="1:20" x14ac:dyDescent="0.25">
      <c r="A821" s="26" t="s">
        <v>3215</v>
      </c>
      <c r="B821" s="49" t="s">
        <v>447</v>
      </c>
      <c r="C821" s="49" t="s">
        <v>228</v>
      </c>
      <c r="D821" s="49" t="s">
        <v>37</v>
      </c>
      <c r="E821" s="49" t="s">
        <v>38</v>
      </c>
      <c r="F821" s="50">
        <v>45394</v>
      </c>
      <c r="G821" s="49" t="s">
        <v>120</v>
      </c>
      <c r="H821" s="49" t="s">
        <v>121</v>
      </c>
      <c r="I821" s="49" t="s">
        <v>122</v>
      </c>
      <c r="J821" s="49" t="s">
        <v>123</v>
      </c>
      <c r="K821" s="49">
        <v>4</v>
      </c>
      <c r="L821" s="49">
        <v>149</v>
      </c>
      <c r="M821" s="49" t="s">
        <v>3216</v>
      </c>
      <c r="N821" s="50">
        <v>45736</v>
      </c>
      <c r="O821" s="49" t="s">
        <v>103</v>
      </c>
      <c r="P821" s="49" t="s">
        <v>44</v>
      </c>
      <c r="Q821" s="49">
        <v>1</v>
      </c>
      <c r="R821" s="49" t="s">
        <v>32</v>
      </c>
      <c r="S821" s="49" t="s">
        <v>3217</v>
      </c>
      <c r="T821" s="50">
        <v>45374</v>
      </c>
    </row>
    <row r="822" spans="1:20" x14ac:dyDescent="0.25">
      <c r="A822" s="26" t="s">
        <v>3218</v>
      </c>
      <c r="B822" s="49" t="s">
        <v>107</v>
      </c>
      <c r="C822" s="49" t="s">
        <v>377</v>
      </c>
      <c r="D822" s="49" t="s">
        <v>23</v>
      </c>
      <c r="E822" s="49" t="s">
        <v>24</v>
      </c>
      <c r="F822" s="50">
        <v>44653</v>
      </c>
      <c r="G822" s="49" t="s">
        <v>25</v>
      </c>
      <c r="H822" s="49" t="s">
        <v>121</v>
      </c>
      <c r="I822" s="49" t="s">
        <v>122</v>
      </c>
      <c r="J822" s="49" t="s">
        <v>123</v>
      </c>
      <c r="K822" s="49">
        <v>5</v>
      </c>
      <c r="L822" s="49">
        <v>149</v>
      </c>
      <c r="M822" s="49" t="s">
        <v>3219</v>
      </c>
      <c r="N822" s="50">
        <v>45023</v>
      </c>
      <c r="O822" s="49" t="s">
        <v>76</v>
      </c>
      <c r="P822" s="49" t="s">
        <v>57</v>
      </c>
      <c r="Q822" s="49">
        <v>5</v>
      </c>
      <c r="R822" s="49" t="s">
        <v>67</v>
      </c>
      <c r="S822" s="49" t="s">
        <v>3220</v>
      </c>
      <c r="T822" s="50">
        <v>45026</v>
      </c>
    </row>
    <row r="823" spans="1:20" x14ac:dyDescent="0.25">
      <c r="A823" s="26" t="s">
        <v>3221</v>
      </c>
      <c r="B823" s="49" t="s">
        <v>2291</v>
      </c>
      <c r="C823" s="49" t="s">
        <v>162</v>
      </c>
      <c r="D823" s="49" t="s">
        <v>37</v>
      </c>
      <c r="E823" s="49" t="s">
        <v>50</v>
      </c>
      <c r="F823" s="50">
        <v>45809</v>
      </c>
      <c r="G823" s="49" t="s">
        <v>180</v>
      </c>
      <c r="H823" s="49" t="s">
        <v>121</v>
      </c>
      <c r="I823" s="49" t="s">
        <v>122</v>
      </c>
      <c r="J823" s="49" t="s">
        <v>123</v>
      </c>
      <c r="K823" s="49">
        <v>2</v>
      </c>
      <c r="L823" s="49">
        <v>149</v>
      </c>
      <c r="M823" s="49" t="s">
        <v>3222</v>
      </c>
      <c r="N823" s="50">
        <v>45010</v>
      </c>
      <c r="O823" s="49" t="s">
        <v>56</v>
      </c>
      <c r="P823" s="49" t="s">
        <v>57</v>
      </c>
      <c r="Q823" s="49">
        <v>3</v>
      </c>
      <c r="R823" s="49" t="s">
        <v>104</v>
      </c>
      <c r="S823" s="49" t="s">
        <v>3223</v>
      </c>
      <c r="T823" s="50">
        <v>45234</v>
      </c>
    </row>
    <row r="824" spans="1:20" x14ac:dyDescent="0.25">
      <c r="A824" s="26" t="s">
        <v>3224</v>
      </c>
      <c r="B824" s="49" t="s">
        <v>710</v>
      </c>
      <c r="C824" s="49" t="s">
        <v>381</v>
      </c>
      <c r="D824" s="49" t="s">
        <v>81</v>
      </c>
      <c r="E824" s="49" t="s">
        <v>38</v>
      </c>
      <c r="F824" s="50">
        <v>44123</v>
      </c>
      <c r="G824" s="49" t="s">
        <v>152</v>
      </c>
      <c r="H824" s="49" t="s">
        <v>87</v>
      </c>
      <c r="I824" s="49" t="s">
        <v>88</v>
      </c>
      <c r="J824" s="49" t="s">
        <v>65</v>
      </c>
      <c r="K824" s="49">
        <v>5</v>
      </c>
      <c r="L824" s="49">
        <v>99</v>
      </c>
      <c r="M824" s="49" t="s">
        <v>3225</v>
      </c>
      <c r="N824" s="50">
        <v>45183</v>
      </c>
      <c r="O824" s="49" t="s">
        <v>103</v>
      </c>
      <c r="P824" s="49" t="s">
        <v>44</v>
      </c>
      <c r="Q824" s="49">
        <v>4</v>
      </c>
      <c r="R824" s="49" t="s">
        <v>104</v>
      </c>
      <c r="S824" s="49" t="s">
        <v>3226</v>
      </c>
      <c r="T824" s="50">
        <v>45484</v>
      </c>
    </row>
    <row r="825" spans="1:20" x14ac:dyDescent="0.25">
      <c r="A825" s="26" t="s">
        <v>2312</v>
      </c>
      <c r="B825" s="49" t="s">
        <v>931</v>
      </c>
      <c r="C825" s="49" t="s">
        <v>2313</v>
      </c>
      <c r="D825" s="49" t="s">
        <v>37</v>
      </c>
      <c r="E825" s="49" t="s">
        <v>50</v>
      </c>
      <c r="F825" s="50">
        <v>45009</v>
      </c>
      <c r="G825" s="49" t="s">
        <v>25</v>
      </c>
      <c r="H825" s="49" t="s">
        <v>87</v>
      </c>
      <c r="I825" s="49" t="s">
        <v>88</v>
      </c>
      <c r="J825" s="49" t="s">
        <v>65</v>
      </c>
      <c r="K825" s="49">
        <v>5</v>
      </c>
      <c r="L825" s="49">
        <v>99</v>
      </c>
      <c r="M825" s="49" t="s">
        <v>3227</v>
      </c>
      <c r="N825" s="50">
        <v>44980</v>
      </c>
      <c r="O825" s="49" t="s">
        <v>76</v>
      </c>
      <c r="P825" s="49" t="s">
        <v>44</v>
      </c>
      <c r="Q825" s="49">
        <v>4</v>
      </c>
      <c r="R825" s="49" t="s">
        <v>104</v>
      </c>
      <c r="S825" s="49" t="s">
        <v>3228</v>
      </c>
      <c r="T825" s="50">
        <v>44817</v>
      </c>
    </row>
    <row r="826" spans="1:20" x14ac:dyDescent="0.25">
      <c r="A826" s="26" t="s">
        <v>3229</v>
      </c>
      <c r="B826" s="49" t="s">
        <v>3230</v>
      </c>
      <c r="C826" s="49" t="s">
        <v>2814</v>
      </c>
      <c r="D826" s="49" t="s">
        <v>81</v>
      </c>
      <c r="E826" s="49" t="s">
        <v>24</v>
      </c>
      <c r="F826" s="50">
        <v>44445</v>
      </c>
      <c r="G826" s="49" t="s">
        <v>120</v>
      </c>
      <c r="H826" s="49" t="s">
        <v>218</v>
      </c>
      <c r="I826" s="49" t="s">
        <v>219</v>
      </c>
      <c r="J826" s="49" t="s">
        <v>28</v>
      </c>
      <c r="K826" s="49">
        <v>3</v>
      </c>
      <c r="L826" s="49">
        <v>899</v>
      </c>
      <c r="M826" s="49" t="s">
        <v>3231</v>
      </c>
      <c r="N826" s="50">
        <v>45515</v>
      </c>
      <c r="O826" s="49" t="s">
        <v>76</v>
      </c>
      <c r="P826" s="49" t="s">
        <v>44</v>
      </c>
      <c r="Q826" s="49">
        <v>3</v>
      </c>
      <c r="R826" s="49" t="s">
        <v>32</v>
      </c>
      <c r="S826" s="49" t="s">
        <v>3232</v>
      </c>
      <c r="T826" s="50">
        <v>45223</v>
      </c>
    </row>
    <row r="827" spans="1:20" x14ac:dyDescent="0.25">
      <c r="A827" s="26" t="s">
        <v>3233</v>
      </c>
      <c r="B827" s="49" t="s">
        <v>3234</v>
      </c>
      <c r="C827" s="49" t="s">
        <v>620</v>
      </c>
      <c r="D827" s="49" t="s">
        <v>37</v>
      </c>
      <c r="E827" s="49" t="s">
        <v>50</v>
      </c>
      <c r="F827" s="50">
        <v>44228</v>
      </c>
      <c r="G827" s="49" t="s">
        <v>186</v>
      </c>
      <c r="H827" s="49" t="s">
        <v>191</v>
      </c>
      <c r="I827" s="49" t="s">
        <v>192</v>
      </c>
      <c r="J827" s="49" t="s">
        <v>42</v>
      </c>
      <c r="K827" s="49">
        <v>1</v>
      </c>
      <c r="L827" s="49">
        <v>120</v>
      </c>
      <c r="M827" s="49" t="s">
        <v>3235</v>
      </c>
      <c r="N827" s="50">
        <v>45502</v>
      </c>
      <c r="O827" s="49" t="s">
        <v>103</v>
      </c>
      <c r="P827" s="49" t="s">
        <v>31</v>
      </c>
      <c r="Q827" s="49">
        <v>1</v>
      </c>
      <c r="R827" s="49" t="s">
        <v>133</v>
      </c>
      <c r="S827" s="49" t="s">
        <v>3236</v>
      </c>
      <c r="T827" s="50">
        <v>44838</v>
      </c>
    </row>
    <row r="828" spans="1:20" x14ac:dyDescent="0.25">
      <c r="A828" s="26" t="s">
        <v>1463</v>
      </c>
      <c r="B828" s="49" t="s">
        <v>249</v>
      </c>
      <c r="C828" s="49" t="s">
        <v>1464</v>
      </c>
      <c r="D828" s="49" t="s">
        <v>23</v>
      </c>
      <c r="E828" s="49" t="s">
        <v>50</v>
      </c>
      <c r="F828" s="50">
        <v>45517</v>
      </c>
      <c r="G828" s="49" t="s">
        <v>186</v>
      </c>
      <c r="H828" s="49" t="s">
        <v>191</v>
      </c>
      <c r="I828" s="49" t="s">
        <v>192</v>
      </c>
      <c r="J828" s="49" t="s">
        <v>42</v>
      </c>
      <c r="K828" s="49">
        <v>4</v>
      </c>
      <c r="L828" s="49">
        <v>120</v>
      </c>
      <c r="M828" s="49" t="s">
        <v>3237</v>
      </c>
      <c r="N828" s="50">
        <v>45663</v>
      </c>
      <c r="O828" s="49" t="s">
        <v>76</v>
      </c>
      <c r="P828" s="49" t="s">
        <v>44</v>
      </c>
      <c r="Q828" s="49">
        <v>1</v>
      </c>
      <c r="R828" s="49" t="s">
        <v>104</v>
      </c>
      <c r="S828" s="49" t="s">
        <v>3238</v>
      </c>
      <c r="T828" s="50">
        <v>45555</v>
      </c>
    </row>
    <row r="829" spans="1:20" x14ac:dyDescent="0.25">
      <c r="A829" s="26" t="s">
        <v>1798</v>
      </c>
      <c r="B829" s="49" t="s">
        <v>1039</v>
      </c>
      <c r="C829" s="49" t="s">
        <v>1475</v>
      </c>
      <c r="D829" s="49" t="s">
        <v>81</v>
      </c>
      <c r="E829" s="49" t="s">
        <v>38</v>
      </c>
      <c r="F829" s="50">
        <v>44446</v>
      </c>
      <c r="G829" s="49" t="s">
        <v>39</v>
      </c>
      <c r="H829" s="49" t="s">
        <v>40</v>
      </c>
      <c r="I829" s="49" t="s">
        <v>41</v>
      </c>
      <c r="J829" s="49" t="s">
        <v>42</v>
      </c>
      <c r="K829" s="49">
        <v>2</v>
      </c>
      <c r="L829" s="49">
        <v>59</v>
      </c>
      <c r="M829" s="49" t="s">
        <v>3239</v>
      </c>
      <c r="N829" s="50">
        <v>45594</v>
      </c>
      <c r="O829" s="49" t="s">
        <v>56</v>
      </c>
      <c r="P829" s="49" t="s">
        <v>44</v>
      </c>
      <c r="Q829" s="49">
        <v>1</v>
      </c>
      <c r="R829" s="49" t="s">
        <v>67</v>
      </c>
      <c r="S829" s="49" t="s">
        <v>3240</v>
      </c>
      <c r="T829" s="50">
        <v>45012</v>
      </c>
    </row>
    <row r="830" spans="1:20" x14ac:dyDescent="0.25">
      <c r="A830" s="26" t="s">
        <v>3241</v>
      </c>
      <c r="B830" s="49" t="s">
        <v>1831</v>
      </c>
      <c r="C830" s="49" t="s">
        <v>909</v>
      </c>
      <c r="D830" s="49" t="s">
        <v>23</v>
      </c>
      <c r="E830" s="49" t="s">
        <v>50</v>
      </c>
      <c r="F830" s="50">
        <v>44329</v>
      </c>
      <c r="G830" s="49" t="s">
        <v>94</v>
      </c>
      <c r="H830" s="49" t="s">
        <v>26</v>
      </c>
      <c r="I830" s="49" t="s">
        <v>27</v>
      </c>
      <c r="J830" s="49" t="s">
        <v>28</v>
      </c>
      <c r="K830" s="49">
        <v>2</v>
      </c>
      <c r="L830" s="49">
        <v>229</v>
      </c>
      <c r="M830" s="49" t="s">
        <v>3242</v>
      </c>
      <c r="N830" s="50">
        <v>45197</v>
      </c>
      <c r="O830" s="49" t="s">
        <v>56</v>
      </c>
      <c r="P830" s="49" t="s">
        <v>44</v>
      </c>
      <c r="Q830" s="49">
        <v>5</v>
      </c>
      <c r="R830" s="49" t="s">
        <v>45</v>
      </c>
      <c r="S830" s="49" t="s">
        <v>3243</v>
      </c>
      <c r="T830" s="50">
        <v>45370</v>
      </c>
    </row>
    <row r="831" spans="1:20" x14ac:dyDescent="0.25">
      <c r="A831" s="26" t="s">
        <v>3244</v>
      </c>
      <c r="B831" s="49" t="s">
        <v>565</v>
      </c>
      <c r="C831" s="49" t="s">
        <v>137</v>
      </c>
      <c r="D831" s="49" t="s">
        <v>37</v>
      </c>
      <c r="E831" s="49" t="s">
        <v>38</v>
      </c>
      <c r="F831" s="50">
        <v>44442</v>
      </c>
      <c r="G831" s="49" t="s">
        <v>120</v>
      </c>
      <c r="H831" s="49" t="s">
        <v>129</v>
      </c>
      <c r="I831" s="49" t="s">
        <v>130</v>
      </c>
      <c r="J831" s="49" t="s">
        <v>131</v>
      </c>
      <c r="K831" s="49">
        <v>1</v>
      </c>
      <c r="L831" s="49">
        <v>129</v>
      </c>
      <c r="M831" s="49" t="s">
        <v>3245</v>
      </c>
      <c r="N831" s="50">
        <v>44801</v>
      </c>
      <c r="O831" s="49" t="s">
        <v>56</v>
      </c>
      <c r="P831" s="49" t="s">
        <v>57</v>
      </c>
      <c r="Q831" s="49">
        <v>1</v>
      </c>
      <c r="R831" s="49" t="s">
        <v>32</v>
      </c>
      <c r="S831" s="49" t="s">
        <v>3246</v>
      </c>
      <c r="T831" s="50">
        <v>45532</v>
      </c>
    </row>
    <row r="832" spans="1:20" x14ac:dyDescent="0.25">
      <c r="A832" s="26" t="s">
        <v>1191</v>
      </c>
      <c r="B832" s="49" t="s">
        <v>1128</v>
      </c>
      <c r="C832" s="49" t="s">
        <v>977</v>
      </c>
      <c r="D832" s="49" t="s">
        <v>23</v>
      </c>
      <c r="E832" s="49" t="s">
        <v>24</v>
      </c>
      <c r="F832" s="50">
        <v>45814</v>
      </c>
      <c r="G832" s="49" t="s">
        <v>94</v>
      </c>
      <c r="H832" s="49" t="s">
        <v>191</v>
      </c>
      <c r="I832" s="49" t="s">
        <v>192</v>
      </c>
      <c r="J832" s="49" t="s">
        <v>42</v>
      </c>
      <c r="K832" s="49">
        <v>4</v>
      </c>
      <c r="L832" s="49">
        <v>120</v>
      </c>
      <c r="M832" s="49" t="s">
        <v>3247</v>
      </c>
      <c r="N832" s="50">
        <v>45674</v>
      </c>
      <c r="O832" s="49" t="s">
        <v>30</v>
      </c>
      <c r="P832" s="49" t="s">
        <v>31</v>
      </c>
      <c r="Q832" s="49">
        <v>1</v>
      </c>
      <c r="R832" s="49" t="s">
        <v>45</v>
      </c>
      <c r="S832" s="49" t="s">
        <v>3248</v>
      </c>
      <c r="T832" s="50">
        <v>45253</v>
      </c>
    </row>
    <row r="833" spans="1:20" x14ac:dyDescent="0.25">
      <c r="A833" s="26" t="s">
        <v>3249</v>
      </c>
      <c r="B833" s="49" t="s">
        <v>667</v>
      </c>
      <c r="C833" s="49" t="s">
        <v>3250</v>
      </c>
      <c r="D833" s="49" t="s">
        <v>23</v>
      </c>
      <c r="E833" s="49" t="s">
        <v>50</v>
      </c>
      <c r="F833" s="50">
        <v>44535</v>
      </c>
      <c r="G833" s="49" t="s">
        <v>51</v>
      </c>
      <c r="H833" s="49" t="s">
        <v>26</v>
      </c>
      <c r="I833" s="49" t="s">
        <v>27</v>
      </c>
      <c r="J833" s="49" t="s">
        <v>28</v>
      </c>
      <c r="K833" s="49">
        <v>4</v>
      </c>
      <c r="L833" s="49">
        <v>229</v>
      </c>
      <c r="M833" s="49" t="s">
        <v>3251</v>
      </c>
      <c r="N833" s="50">
        <v>45767</v>
      </c>
      <c r="O833" s="49" t="s">
        <v>30</v>
      </c>
      <c r="P833" s="49" t="s">
        <v>31</v>
      </c>
      <c r="Q833" s="49">
        <v>5</v>
      </c>
      <c r="R833" s="49" t="s">
        <v>104</v>
      </c>
      <c r="S833" s="49" t="s">
        <v>3252</v>
      </c>
      <c r="T833" s="50">
        <v>45132</v>
      </c>
    </row>
    <row r="834" spans="1:20" x14ac:dyDescent="0.25">
      <c r="A834" s="26" t="s">
        <v>3253</v>
      </c>
      <c r="B834" s="49" t="s">
        <v>127</v>
      </c>
      <c r="C834" s="49" t="s">
        <v>212</v>
      </c>
      <c r="D834" s="49" t="s">
        <v>37</v>
      </c>
      <c r="E834" s="49" t="s">
        <v>24</v>
      </c>
      <c r="F834" s="50">
        <v>44787</v>
      </c>
      <c r="G834" s="49" t="s">
        <v>186</v>
      </c>
      <c r="H834" s="49" t="s">
        <v>40</v>
      </c>
      <c r="I834" s="49" t="s">
        <v>41</v>
      </c>
      <c r="J834" s="49" t="s">
        <v>42</v>
      </c>
      <c r="K834" s="49">
        <v>2</v>
      </c>
      <c r="L834" s="49">
        <v>59</v>
      </c>
      <c r="M834" s="49" t="s">
        <v>3254</v>
      </c>
      <c r="N834" s="50">
        <v>45149</v>
      </c>
      <c r="O834" s="49" t="s">
        <v>110</v>
      </c>
      <c r="P834" s="49" t="s">
        <v>31</v>
      </c>
      <c r="Q834" s="49">
        <v>1</v>
      </c>
      <c r="R834" s="49" t="s">
        <v>133</v>
      </c>
      <c r="S834" s="49" t="s">
        <v>3255</v>
      </c>
      <c r="T834" s="50">
        <v>45667</v>
      </c>
    </row>
    <row r="835" spans="1:20" x14ac:dyDescent="0.25">
      <c r="A835" s="26" t="s">
        <v>3256</v>
      </c>
      <c r="B835" s="49" t="s">
        <v>263</v>
      </c>
      <c r="C835" s="49" t="s">
        <v>3257</v>
      </c>
      <c r="D835" s="49" t="s">
        <v>81</v>
      </c>
      <c r="E835" s="49" t="s">
        <v>38</v>
      </c>
      <c r="F835" s="50">
        <v>44897</v>
      </c>
      <c r="G835" s="49" t="s">
        <v>152</v>
      </c>
      <c r="H835" s="49" t="s">
        <v>63</v>
      </c>
      <c r="I835" s="49" t="s">
        <v>64</v>
      </c>
      <c r="J835" s="49" t="s">
        <v>65</v>
      </c>
      <c r="K835" s="49">
        <v>4</v>
      </c>
      <c r="L835" s="49">
        <v>399</v>
      </c>
      <c r="M835" s="49" t="s">
        <v>3258</v>
      </c>
      <c r="N835" s="50">
        <v>45708</v>
      </c>
      <c r="O835" s="49" t="s">
        <v>30</v>
      </c>
      <c r="P835" s="49" t="s">
        <v>44</v>
      </c>
      <c r="Q835" s="49">
        <v>5</v>
      </c>
      <c r="R835" s="49" t="s">
        <v>104</v>
      </c>
      <c r="S835" s="49" t="s">
        <v>3259</v>
      </c>
      <c r="T835" s="50">
        <v>44861</v>
      </c>
    </row>
    <row r="836" spans="1:20" x14ac:dyDescent="0.25">
      <c r="A836" s="26" t="s">
        <v>3260</v>
      </c>
      <c r="B836" s="49" t="s">
        <v>701</v>
      </c>
      <c r="C836" s="49" t="s">
        <v>1764</v>
      </c>
      <c r="D836" s="49" t="s">
        <v>37</v>
      </c>
      <c r="E836" s="49" t="s">
        <v>50</v>
      </c>
      <c r="F836" s="50">
        <v>44527</v>
      </c>
      <c r="G836" s="49" t="s">
        <v>62</v>
      </c>
      <c r="H836" s="49" t="s">
        <v>100</v>
      </c>
      <c r="I836" s="49" t="s">
        <v>101</v>
      </c>
      <c r="J836" s="49" t="s">
        <v>28</v>
      </c>
      <c r="K836" s="49">
        <v>3</v>
      </c>
      <c r="L836" s="49">
        <v>199</v>
      </c>
      <c r="M836" s="49" t="s">
        <v>3261</v>
      </c>
      <c r="N836" s="50">
        <v>45021</v>
      </c>
      <c r="O836" s="49" t="s">
        <v>30</v>
      </c>
      <c r="P836" s="49" t="s">
        <v>57</v>
      </c>
      <c r="Q836" s="49">
        <v>3</v>
      </c>
      <c r="R836" s="49" t="s">
        <v>32</v>
      </c>
      <c r="S836" s="49" t="s">
        <v>3262</v>
      </c>
      <c r="T836" s="50">
        <v>45442</v>
      </c>
    </row>
    <row r="837" spans="1:20" x14ac:dyDescent="0.25">
      <c r="A837" s="26" t="s">
        <v>3074</v>
      </c>
      <c r="B837" s="49" t="s">
        <v>150</v>
      </c>
      <c r="C837" s="49" t="s">
        <v>3075</v>
      </c>
      <c r="D837" s="49" t="s">
        <v>37</v>
      </c>
      <c r="E837" s="49" t="s">
        <v>24</v>
      </c>
      <c r="F837" s="50">
        <v>45212</v>
      </c>
      <c r="G837" s="49" t="s">
        <v>180</v>
      </c>
      <c r="H837" s="49" t="s">
        <v>218</v>
      </c>
      <c r="I837" s="49" t="s">
        <v>219</v>
      </c>
      <c r="J837" s="49" t="s">
        <v>28</v>
      </c>
      <c r="K837" s="49">
        <v>2</v>
      </c>
      <c r="L837" s="49">
        <v>899</v>
      </c>
      <c r="M837" s="49" t="s">
        <v>3263</v>
      </c>
      <c r="N837" s="50">
        <v>45423</v>
      </c>
      <c r="O837" s="49" t="s">
        <v>103</v>
      </c>
      <c r="P837" s="49" t="s">
        <v>44</v>
      </c>
      <c r="Q837" s="49">
        <v>3</v>
      </c>
      <c r="R837" s="49" t="s">
        <v>32</v>
      </c>
      <c r="S837" s="49" t="s">
        <v>3264</v>
      </c>
      <c r="T837" s="50">
        <v>45081</v>
      </c>
    </row>
    <row r="838" spans="1:20" x14ac:dyDescent="0.25">
      <c r="A838" s="26" t="s">
        <v>2869</v>
      </c>
      <c r="B838" s="49" t="s">
        <v>1715</v>
      </c>
      <c r="C838" s="49" t="s">
        <v>381</v>
      </c>
      <c r="D838" s="49" t="s">
        <v>81</v>
      </c>
      <c r="E838" s="49" t="s">
        <v>24</v>
      </c>
      <c r="F838" s="50">
        <v>44416</v>
      </c>
      <c r="G838" s="49" t="s">
        <v>180</v>
      </c>
      <c r="H838" s="49" t="s">
        <v>40</v>
      </c>
      <c r="I838" s="49" t="s">
        <v>41</v>
      </c>
      <c r="J838" s="49" t="s">
        <v>42</v>
      </c>
      <c r="K838" s="49">
        <v>5</v>
      </c>
      <c r="L838" s="49">
        <v>59</v>
      </c>
      <c r="M838" s="49" t="s">
        <v>3265</v>
      </c>
      <c r="N838" s="50">
        <v>45431</v>
      </c>
      <c r="O838" s="49" t="s">
        <v>110</v>
      </c>
      <c r="P838" s="49" t="s">
        <v>44</v>
      </c>
      <c r="Q838" s="49">
        <v>3</v>
      </c>
      <c r="R838" s="49" t="s">
        <v>67</v>
      </c>
      <c r="S838" s="49" t="s">
        <v>3266</v>
      </c>
      <c r="T838" s="50">
        <v>45550</v>
      </c>
    </row>
    <row r="839" spans="1:20" x14ac:dyDescent="0.25">
      <c r="A839" s="26" t="s">
        <v>3267</v>
      </c>
      <c r="B839" s="49" t="s">
        <v>525</v>
      </c>
      <c r="C839" s="49" t="s">
        <v>330</v>
      </c>
      <c r="D839" s="49" t="s">
        <v>81</v>
      </c>
      <c r="E839" s="49" t="s">
        <v>24</v>
      </c>
      <c r="F839" s="50">
        <v>45702</v>
      </c>
      <c r="G839" s="49" t="s">
        <v>180</v>
      </c>
      <c r="H839" s="49" t="s">
        <v>145</v>
      </c>
      <c r="I839" s="49" t="s">
        <v>146</v>
      </c>
      <c r="J839" s="49" t="s">
        <v>54</v>
      </c>
      <c r="K839" s="49">
        <v>3</v>
      </c>
      <c r="L839" s="49">
        <v>199</v>
      </c>
      <c r="M839" s="49" t="s">
        <v>3268</v>
      </c>
      <c r="N839" s="50">
        <v>44922</v>
      </c>
      <c r="O839" s="49" t="s">
        <v>110</v>
      </c>
      <c r="P839" s="49" t="s">
        <v>44</v>
      </c>
      <c r="Q839" s="49">
        <v>2</v>
      </c>
      <c r="R839" s="49" t="s">
        <v>67</v>
      </c>
      <c r="S839" s="49" t="s">
        <v>3269</v>
      </c>
      <c r="T839" s="50">
        <v>44893</v>
      </c>
    </row>
    <row r="840" spans="1:20" x14ac:dyDescent="0.25">
      <c r="A840" s="26" t="s">
        <v>3270</v>
      </c>
      <c r="B840" s="49" t="s">
        <v>3230</v>
      </c>
      <c r="C840" s="49" t="s">
        <v>3271</v>
      </c>
      <c r="D840" s="49" t="s">
        <v>23</v>
      </c>
      <c r="E840" s="49" t="s">
        <v>50</v>
      </c>
      <c r="F840" s="50">
        <v>45212</v>
      </c>
      <c r="G840" s="49" t="s">
        <v>62</v>
      </c>
      <c r="H840" s="49" t="s">
        <v>100</v>
      </c>
      <c r="I840" s="49" t="s">
        <v>101</v>
      </c>
      <c r="J840" s="49" t="s">
        <v>28</v>
      </c>
      <c r="K840" s="49">
        <v>2</v>
      </c>
      <c r="L840" s="49">
        <v>199</v>
      </c>
      <c r="M840" s="49" t="s">
        <v>3272</v>
      </c>
      <c r="N840" s="50">
        <v>45639</v>
      </c>
      <c r="O840" s="49" t="s">
        <v>103</v>
      </c>
      <c r="P840" s="49" t="s">
        <v>57</v>
      </c>
      <c r="Q840" s="49">
        <v>5</v>
      </c>
      <c r="R840" s="49" t="s">
        <v>45</v>
      </c>
      <c r="S840" s="49" t="s">
        <v>3273</v>
      </c>
      <c r="T840" s="50">
        <v>45234</v>
      </c>
    </row>
    <row r="841" spans="1:20" x14ac:dyDescent="0.25">
      <c r="A841" s="26" t="s">
        <v>2830</v>
      </c>
      <c r="B841" s="49" t="s">
        <v>2831</v>
      </c>
      <c r="C841" s="49" t="s">
        <v>2292</v>
      </c>
      <c r="D841" s="49" t="s">
        <v>81</v>
      </c>
      <c r="E841" s="49" t="s">
        <v>38</v>
      </c>
      <c r="F841" s="50">
        <v>44839</v>
      </c>
      <c r="G841" s="49" t="s">
        <v>180</v>
      </c>
      <c r="H841" s="49" t="s">
        <v>121</v>
      </c>
      <c r="I841" s="49" t="s">
        <v>122</v>
      </c>
      <c r="J841" s="49" t="s">
        <v>123</v>
      </c>
      <c r="K841" s="49">
        <v>2</v>
      </c>
      <c r="L841" s="49">
        <v>149</v>
      </c>
      <c r="M841" s="49" t="s">
        <v>3274</v>
      </c>
      <c r="N841" s="50">
        <v>45104</v>
      </c>
      <c r="O841" s="49" t="s">
        <v>30</v>
      </c>
      <c r="P841" s="49" t="s">
        <v>31</v>
      </c>
      <c r="Q841" s="49">
        <v>3</v>
      </c>
      <c r="R841" s="49" t="s">
        <v>104</v>
      </c>
      <c r="S841" s="49" t="s">
        <v>3275</v>
      </c>
      <c r="T841" s="50">
        <v>45583</v>
      </c>
    </row>
    <row r="842" spans="1:20" x14ac:dyDescent="0.25">
      <c r="A842" s="26" t="s">
        <v>3276</v>
      </c>
      <c r="B842" s="49" t="s">
        <v>710</v>
      </c>
      <c r="C842" s="49" t="s">
        <v>1242</v>
      </c>
      <c r="D842" s="49" t="s">
        <v>23</v>
      </c>
      <c r="E842" s="49" t="s">
        <v>38</v>
      </c>
      <c r="F842" s="50">
        <v>44940</v>
      </c>
      <c r="G842" s="49" t="s">
        <v>120</v>
      </c>
      <c r="H842" s="49" t="s">
        <v>391</v>
      </c>
      <c r="I842" s="49" t="s">
        <v>392</v>
      </c>
      <c r="J842" s="49" t="s">
        <v>123</v>
      </c>
      <c r="K842" s="49">
        <v>5</v>
      </c>
      <c r="L842" s="49">
        <v>25</v>
      </c>
      <c r="M842" s="49" t="s">
        <v>3277</v>
      </c>
      <c r="N842" s="50">
        <v>44923</v>
      </c>
      <c r="O842" s="49" t="s">
        <v>56</v>
      </c>
      <c r="P842" s="49" t="s">
        <v>31</v>
      </c>
      <c r="Q842" s="49">
        <v>2</v>
      </c>
      <c r="R842" s="49" t="s">
        <v>45</v>
      </c>
      <c r="S842" s="49" t="s">
        <v>3278</v>
      </c>
      <c r="T842" s="50">
        <v>45638</v>
      </c>
    </row>
    <row r="843" spans="1:20" x14ac:dyDescent="0.25">
      <c r="A843" s="26" t="s">
        <v>628</v>
      </c>
      <c r="B843" s="49" t="s">
        <v>629</v>
      </c>
      <c r="C843" s="49" t="s">
        <v>540</v>
      </c>
      <c r="D843" s="49" t="s">
        <v>23</v>
      </c>
      <c r="E843" s="49" t="s">
        <v>24</v>
      </c>
      <c r="F843" s="50">
        <v>44514</v>
      </c>
      <c r="G843" s="49" t="s">
        <v>39</v>
      </c>
      <c r="H843" s="49" t="s">
        <v>218</v>
      </c>
      <c r="I843" s="49" t="s">
        <v>219</v>
      </c>
      <c r="J843" s="49" t="s">
        <v>28</v>
      </c>
      <c r="K843" s="49">
        <v>4</v>
      </c>
      <c r="L843" s="49">
        <v>899</v>
      </c>
      <c r="M843" s="49" t="s">
        <v>3279</v>
      </c>
      <c r="N843" s="50">
        <v>44904</v>
      </c>
      <c r="O843" s="49" t="s">
        <v>110</v>
      </c>
      <c r="P843" s="49" t="s">
        <v>57</v>
      </c>
      <c r="Q843" s="49">
        <v>1</v>
      </c>
      <c r="R843" s="49" t="s">
        <v>32</v>
      </c>
      <c r="S843" s="49" t="s">
        <v>3280</v>
      </c>
      <c r="T843" s="50">
        <v>44841</v>
      </c>
    </row>
    <row r="844" spans="1:20" x14ac:dyDescent="0.25">
      <c r="A844" s="26" t="s">
        <v>3281</v>
      </c>
      <c r="B844" s="49" t="s">
        <v>166</v>
      </c>
      <c r="C844" s="49" t="s">
        <v>408</v>
      </c>
      <c r="D844" s="49" t="s">
        <v>37</v>
      </c>
      <c r="E844" s="49" t="s">
        <v>38</v>
      </c>
      <c r="F844" s="50">
        <v>45485</v>
      </c>
      <c r="G844" s="49" t="s">
        <v>152</v>
      </c>
      <c r="H844" s="49" t="s">
        <v>129</v>
      </c>
      <c r="I844" s="49" t="s">
        <v>130</v>
      </c>
      <c r="J844" s="49" t="s">
        <v>131</v>
      </c>
      <c r="K844" s="49">
        <v>4</v>
      </c>
      <c r="L844" s="49">
        <v>129</v>
      </c>
      <c r="M844" s="49" t="s">
        <v>3282</v>
      </c>
      <c r="N844" s="50">
        <v>45134</v>
      </c>
      <c r="O844" s="49" t="s">
        <v>110</v>
      </c>
      <c r="P844" s="49" t="s">
        <v>57</v>
      </c>
      <c r="Q844" s="49">
        <v>1</v>
      </c>
      <c r="R844" s="49" t="s">
        <v>67</v>
      </c>
      <c r="S844" s="49" t="s">
        <v>3283</v>
      </c>
      <c r="T844" s="50">
        <v>45046</v>
      </c>
    </row>
    <row r="845" spans="1:20" x14ac:dyDescent="0.25">
      <c r="A845" s="26" t="s">
        <v>3284</v>
      </c>
      <c r="B845" s="49" t="s">
        <v>511</v>
      </c>
      <c r="C845" s="49" t="s">
        <v>3285</v>
      </c>
      <c r="D845" s="49" t="s">
        <v>37</v>
      </c>
      <c r="E845" s="49" t="s">
        <v>38</v>
      </c>
      <c r="F845" s="50">
        <v>45799</v>
      </c>
      <c r="G845" s="49" t="s">
        <v>39</v>
      </c>
      <c r="H845" s="49" t="s">
        <v>26</v>
      </c>
      <c r="I845" s="49" t="s">
        <v>27</v>
      </c>
      <c r="J845" s="49" t="s">
        <v>28</v>
      </c>
      <c r="K845" s="49">
        <v>1</v>
      </c>
      <c r="L845" s="49">
        <v>229</v>
      </c>
      <c r="M845" s="49" t="s">
        <v>3286</v>
      </c>
      <c r="N845" s="50">
        <v>45153</v>
      </c>
      <c r="O845" s="49" t="s">
        <v>56</v>
      </c>
      <c r="P845" s="49" t="s">
        <v>31</v>
      </c>
      <c r="Q845" s="49">
        <v>2</v>
      </c>
      <c r="R845" s="49" t="s">
        <v>104</v>
      </c>
      <c r="S845" s="49" t="s">
        <v>3287</v>
      </c>
      <c r="T845" s="50">
        <v>45313</v>
      </c>
    </row>
    <row r="846" spans="1:20" x14ac:dyDescent="0.25">
      <c r="A846" s="26" t="s">
        <v>3288</v>
      </c>
      <c r="B846" s="49" t="s">
        <v>3289</v>
      </c>
      <c r="C846" s="49" t="s">
        <v>1099</v>
      </c>
      <c r="D846" s="49" t="s">
        <v>37</v>
      </c>
      <c r="E846" s="49" t="s">
        <v>38</v>
      </c>
      <c r="F846" s="50">
        <v>45432</v>
      </c>
      <c r="G846" s="49" t="s">
        <v>186</v>
      </c>
      <c r="H846" s="49" t="s">
        <v>87</v>
      </c>
      <c r="I846" s="49" t="s">
        <v>88</v>
      </c>
      <c r="J846" s="49" t="s">
        <v>65</v>
      </c>
      <c r="K846" s="49">
        <v>1</v>
      </c>
      <c r="L846" s="49">
        <v>99</v>
      </c>
      <c r="M846" s="49" t="s">
        <v>3290</v>
      </c>
      <c r="N846" s="50">
        <v>45849</v>
      </c>
      <c r="O846" s="49" t="s">
        <v>30</v>
      </c>
      <c r="P846" s="49" t="s">
        <v>44</v>
      </c>
      <c r="Q846" s="49">
        <v>4</v>
      </c>
      <c r="R846" s="49" t="s">
        <v>32</v>
      </c>
      <c r="S846" s="49" t="s">
        <v>3291</v>
      </c>
      <c r="T846" s="50">
        <v>45860</v>
      </c>
    </row>
    <row r="847" spans="1:20" x14ac:dyDescent="0.25">
      <c r="A847" s="26" t="s">
        <v>2457</v>
      </c>
      <c r="B847" s="49" t="s">
        <v>1689</v>
      </c>
      <c r="C847" s="49" t="s">
        <v>2458</v>
      </c>
      <c r="D847" s="49" t="s">
        <v>23</v>
      </c>
      <c r="E847" s="49" t="s">
        <v>38</v>
      </c>
      <c r="F847" s="50">
        <v>45591</v>
      </c>
      <c r="G847" s="49" t="s">
        <v>51</v>
      </c>
      <c r="H847" s="49" t="s">
        <v>121</v>
      </c>
      <c r="I847" s="49" t="s">
        <v>122</v>
      </c>
      <c r="J847" s="49" t="s">
        <v>123</v>
      </c>
      <c r="K847" s="49">
        <v>3</v>
      </c>
      <c r="L847" s="49">
        <v>149</v>
      </c>
      <c r="M847" s="49" t="s">
        <v>3292</v>
      </c>
      <c r="N847" s="50">
        <v>44930</v>
      </c>
      <c r="O847" s="49" t="s">
        <v>110</v>
      </c>
      <c r="P847" s="49" t="s">
        <v>44</v>
      </c>
      <c r="Q847" s="49">
        <v>5</v>
      </c>
      <c r="R847" s="49" t="s">
        <v>133</v>
      </c>
      <c r="S847" s="49" t="s">
        <v>3293</v>
      </c>
      <c r="T847" s="50">
        <v>44974</v>
      </c>
    </row>
    <row r="848" spans="1:20" x14ac:dyDescent="0.25">
      <c r="A848" s="26" t="s">
        <v>3016</v>
      </c>
      <c r="B848" s="49" t="s">
        <v>3017</v>
      </c>
      <c r="C848" s="49" t="s">
        <v>2346</v>
      </c>
      <c r="D848" s="49" t="s">
        <v>37</v>
      </c>
      <c r="E848" s="49" t="s">
        <v>50</v>
      </c>
      <c r="F848" s="50">
        <v>45614</v>
      </c>
      <c r="G848" s="49" t="s">
        <v>39</v>
      </c>
      <c r="H848" s="49" t="s">
        <v>100</v>
      </c>
      <c r="I848" s="49" t="s">
        <v>101</v>
      </c>
      <c r="J848" s="49" t="s">
        <v>28</v>
      </c>
      <c r="K848" s="49">
        <v>2</v>
      </c>
      <c r="L848" s="49">
        <v>199</v>
      </c>
      <c r="M848" s="49" t="s">
        <v>3294</v>
      </c>
      <c r="N848" s="50">
        <v>44983</v>
      </c>
      <c r="O848" s="49" t="s">
        <v>76</v>
      </c>
      <c r="P848" s="49" t="s">
        <v>31</v>
      </c>
      <c r="Q848" s="49">
        <v>4</v>
      </c>
      <c r="R848" s="49" t="s">
        <v>133</v>
      </c>
      <c r="S848" s="49" t="s">
        <v>3295</v>
      </c>
      <c r="T848" s="50">
        <v>44910</v>
      </c>
    </row>
    <row r="849" spans="1:20" x14ac:dyDescent="0.25">
      <c r="A849" s="26" t="s">
        <v>3296</v>
      </c>
      <c r="B849" s="49" t="s">
        <v>882</v>
      </c>
      <c r="C849" s="49" t="s">
        <v>3297</v>
      </c>
      <c r="D849" s="49" t="s">
        <v>81</v>
      </c>
      <c r="E849" s="49" t="s">
        <v>38</v>
      </c>
      <c r="F849" s="50">
        <v>44792</v>
      </c>
      <c r="G849" s="49" t="s">
        <v>25</v>
      </c>
      <c r="H849" s="49" t="s">
        <v>129</v>
      </c>
      <c r="I849" s="49" t="s">
        <v>130</v>
      </c>
      <c r="J849" s="49" t="s">
        <v>131</v>
      </c>
      <c r="K849" s="49">
        <v>3</v>
      </c>
      <c r="L849" s="49">
        <v>129</v>
      </c>
      <c r="M849" s="49" t="s">
        <v>3298</v>
      </c>
      <c r="N849" s="50">
        <v>45340</v>
      </c>
      <c r="O849" s="49" t="s">
        <v>30</v>
      </c>
      <c r="P849" s="49" t="s">
        <v>57</v>
      </c>
      <c r="Q849" s="49">
        <v>2</v>
      </c>
      <c r="R849" s="49" t="s">
        <v>45</v>
      </c>
      <c r="S849" s="49" t="s">
        <v>3299</v>
      </c>
      <c r="T849" s="50">
        <v>44863</v>
      </c>
    </row>
    <row r="850" spans="1:20" x14ac:dyDescent="0.25">
      <c r="A850" s="26" t="s">
        <v>3300</v>
      </c>
      <c r="B850" s="49" t="s">
        <v>280</v>
      </c>
      <c r="C850" s="49" t="s">
        <v>435</v>
      </c>
      <c r="D850" s="49" t="s">
        <v>37</v>
      </c>
      <c r="E850" s="49" t="s">
        <v>24</v>
      </c>
      <c r="F850" s="50">
        <v>44086</v>
      </c>
      <c r="G850" s="49" t="s">
        <v>186</v>
      </c>
      <c r="H850" s="49" t="s">
        <v>129</v>
      </c>
      <c r="I850" s="49" t="s">
        <v>130</v>
      </c>
      <c r="J850" s="49" t="s">
        <v>131</v>
      </c>
      <c r="K850" s="49">
        <v>5</v>
      </c>
      <c r="L850" s="49">
        <v>129</v>
      </c>
      <c r="M850" s="49" t="s">
        <v>3301</v>
      </c>
      <c r="N850" s="50">
        <v>44807</v>
      </c>
      <c r="O850" s="49" t="s">
        <v>103</v>
      </c>
      <c r="P850" s="49" t="s">
        <v>44</v>
      </c>
      <c r="Q850" s="49">
        <v>3</v>
      </c>
      <c r="R850" s="49" t="s">
        <v>133</v>
      </c>
      <c r="S850" s="49" t="s">
        <v>3302</v>
      </c>
      <c r="T850" s="50">
        <v>45501</v>
      </c>
    </row>
    <row r="851" spans="1:20" x14ac:dyDescent="0.25">
      <c r="A851" s="26" t="s">
        <v>3303</v>
      </c>
      <c r="B851" s="49" t="s">
        <v>3304</v>
      </c>
      <c r="C851" s="49" t="s">
        <v>3305</v>
      </c>
      <c r="D851" s="49" t="s">
        <v>81</v>
      </c>
      <c r="E851" s="49" t="s">
        <v>50</v>
      </c>
      <c r="F851" s="50">
        <v>44248</v>
      </c>
      <c r="G851" s="49" t="s">
        <v>94</v>
      </c>
      <c r="H851" s="49" t="s">
        <v>63</v>
      </c>
      <c r="I851" s="49" t="s">
        <v>64</v>
      </c>
      <c r="J851" s="49" t="s">
        <v>65</v>
      </c>
      <c r="K851" s="49">
        <v>2</v>
      </c>
      <c r="L851" s="49">
        <v>399</v>
      </c>
      <c r="M851" s="49" t="s">
        <v>3306</v>
      </c>
      <c r="N851" s="50">
        <v>45231</v>
      </c>
      <c r="O851" s="49" t="s">
        <v>76</v>
      </c>
      <c r="P851" s="49" t="s">
        <v>44</v>
      </c>
      <c r="Q851" s="49">
        <v>5</v>
      </c>
      <c r="R851" s="49" t="s">
        <v>104</v>
      </c>
      <c r="S851" s="49" t="s">
        <v>3307</v>
      </c>
      <c r="T851" s="50">
        <v>45273</v>
      </c>
    </row>
    <row r="852" spans="1:20" x14ac:dyDescent="0.25">
      <c r="A852" s="26" t="s">
        <v>3308</v>
      </c>
      <c r="B852" s="49" t="s">
        <v>936</v>
      </c>
      <c r="C852" s="49" t="s">
        <v>253</v>
      </c>
      <c r="D852" s="49" t="s">
        <v>81</v>
      </c>
      <c r="E852" s="49" t="s">
        <v>24</v>
      </c>
      <c r="F852" s="50">
        <v>44073</v>
      </c>
      <c r="G852" s="49" t="s">
        <v>25</v>
      </c>
      <c r="H852" s="49" t="s">
        <v>52</v>
      </c>
      <c r="I852" s="49" t="s">
        <v>53</v>
      </c>
      <c r="J852" s="49" t="s">
        <v>54</v>
      </c>
      <c r="K852" s="49">
        <v>2</v>
      </c>
      <c r="L852" s="49">
        <v>59</v>
      </c>
      <c r="M852" s="49" t="s">
        <v>3309</v>
      </c>
      <c r="N852" s="50">
        <v>45548</v>
      </c>
      <c r="O852" s="49" t="s">
        <v>110</v>
      </c>
      <c r="P852" s="49" t="s">
        <v>31</v>
      </c>
      <c r="Q852" s="49">
        <v>3</v>
      </c>
      <c r="R852" s="49" t="s">
        <v>104</v>
      </c>
      <c r="S852" s="49" t="s">
        <v>3310</v>
      </c>
      <c r="T852" s="50">
        <v>45667</v>
      </c>
    </row>
    <row r="853" spans="1:20" x14ac:dyDescent="0.25">
      <c r="A853" s="26" t="s">
        <v>3311</v>
      </c>
      <c r="B853" s="49" t="s">
        <v>2494</v>
      </c>
      <c r="C853" s="49" t="s">
        <v>3117</v>
      </c>
      <c r="D853" s="49" t="s">
        <v>23</v>
      </c>
      <c r="E853" s="49" t="s">
        <v>50</v>
      </c>
      <c r="F853" s="50">
        <v>44297</v>
      </c>
      <c r="G853" s="49" t="s">
        <v>120</v>
      </c>
      <c r="H853" s="49" t="s">
        <v>52</v>
      </c>
      <c r="I853" s="49" t="s">
        <v>53</v>
      </c>
      <c r="J853" s="49" t="s">
        <v>54</v>
      </c>
      <c r="K853" s="49">
        <v>2</v>
      </c>
      <c r="L853" s="49">
        <v>59</v>
      </c>
      <c r="M853" s="49" t="s">
        <v>3312</v>
      </c>
      <c r="N853" s="50">
        <v>45061</v>
      </c>
      <c r="O853" s="49" t="s">
        <v>103</v>
      </c>
      <c r="P853" s="49" t="s">
        <v>31</v>
      </c>
      <c r="Q853" s="49">
        <v>3</v>
      </c>
      <c r="R853" s="49" t="s">
        <v>32</v>
      </c>
      <c r="S853" s="49" t="s">
        <v>3313</v>
      </c>
      <c r="T853" s="50">
        <v>45128</v>
      </c>
    </row>
    <row r="854" spans="1:20" x14ac:dyDescent="0.25">
      <c r="A854" s="26" t="s">
        <v>3314</v>
      </c>
      <c r="B854" s="49" t="s">
        <v>746</v>
      </c>
      <c r="C854" s="49" t="s">
        <v>3315</v>
      </c>
      <c r="D854" s="49" t="s">
        <v>37</v>
      </c>
      <c r="E854" s="49" t="s">
        <v>38</v>
      </c>
      <c r="F854" s="50">
        <v>44174</v>
      </c>
      <c r="G854" s="49" t="s">
        <v>62</v>
      </c>
      <c r="H854" s="49" t="s">
        <v>391</v>
      </c>
      <c r="I854" s="49" t="s">
        <v>392</v>
      </c>
      <c r="J854" s="49" t="s">
        <v>123</v>
      </c>
      <c r="K854" s="49">
        <v>2</v>
      </c>
      <c r="L854" s="49">
        <v>25</v>
      </c>
      <c r="M854" s="49" t="s">
        <v>3316</v>
      </c>
      <c r="N854" s="50">
        <v>45243</v>
      </c>
      <c r="O854" s="49" t="s">
        <v>103</v>
      </c>
      <c r="P854" s="49" t="s">
        <v>57</v>
      </c>
      <c r="Q854" s="49">
        <v>2</v>
      </c>
      <c r="R854" s="49" t="s">
        <v>133</v>
      </c>
      <c r="S854" s="49" t="s">
        <v>3317</v>
      </c>
      <c r="T854" s="50">
        <v>45219</v>
      </c>
    </row>
    <row r="855" spans="1:20" x14ac:dyDescent="0.25">
      <c r="A855" s="26" t="s">
        <v>3318</v>
      </c>
      <c r="B855" s="49" t="s">
        <v>206</v>
      </c>
      <c r="C855" s="49" t="s">
        <v>3154</v>
      </c>
      <c r="D855" s="49" t="s">
        <v>37</v>
      </c>
      <c r="E855" s="49" t="s">
        <v>50</v>
      </c>
      <c r="F855" s="50">
        <v>45787</v>
      </c>
      <c r="G855" s="49" t="s">
        <v>62</v>
      </c>
      <c r="H855" s="49" t="s">
        <v>26</v>
      </c>
      <c r="I855" s="49" t="s">
        <v>27</v>
      </c>
      <c r="J855" s="49" t="s">
        <v>28</v>
      </c>
      <c r="K855" s="49">
        <v>4</v>
      </c>
      <c r="L855" s="49">
        <v>229</v>
      </c>
      <c r="M855" s="49" t="s">
        <v>3319</v>
      </c>
      <c r="N855" s="50">
        <v>45099</v>
      </c>
      <c r="O855" s="49" t="s">
        <v>103</v>
      </c>
      <c r="P855" s="49" t="s">
        <v>31</v>
      </c>
      <c r="Q855" s="49">
        <v>5</v>
      </c>
      <c r="R855" s="49" t="s">
        <v>32</v>
      </c>
      <c r="S855" s="49" t="s">
        <v>3320</v>
      </c>
      <c r="T855" s="50">
        <v>45700</v>
      </c>
    </row>
    <row r="856" spans="1:20" x14ac:dyDescent="0.25">
      <c r="A856" s="26" t="s">
        <v>3321</v>
      </c>
      <c r="B856" s="49" t="s">
        <v>248</v>
      </c>
      <c r="C856" s="49" t="s">
        <v>3322</v>
      </c>
      <c r="D856" s="49" t="s">
        <v>23</v>
      </c>
      <c r="E856" s="49" t="s">
        <v>50</v>
      </c>
      <c r="F856" s="50">
        <v>44949</v>
      </c>
      <c r="G856" s="49" t="s">
        <v>120</v>
      </c>
      <c r="H856" s="49" t="s">
        <v>100</v>
      </c>
      <c r="I856" s="49" t="s">
        <v>101</v>
      </c>
      <c r="J856" s="49" t="s">
        <v>28</v>
      </c>
      <c r="K856" s="49">
        <v>4</v>
      </c>
      <c r="L856" s="49">
        <v>199</v>
      </c>
      <c r="M856" s="49" t="s">
        <v>3323</v>
      </c>
      <c r="N856" s="50">
        <v>45537</v>
      </c>
      <c r="O856" s="49" t="s">
        <v>56</v>
      </c>
      <c r="P856" s="49" t="s">
        <v>44</v>
      </c>
      <c r="Q856" s="49">
        <v>4</v>
      </c>
      <c r="R856" s="49" t="s">
        <v>104</v>
      </c>
      <c r="S856" s="49" t="s">
        <v>3324</v>
      </c>
      <c r="T856" s="50">
        <v>45393</v>
      </c>
    </row>
    <row r="857" spans="1:20" x14ac:dyDescent="0.25">
      <c r="A857" s="26" t="s">
        <v>3325</v>
      </c>
      <c r="B857" s="49" t="s">
        <v>1230</v>
      </c>
      <c r="C857" s="49" t="s">
        <v>765</v>
      </c>
      <c r="D857" s="49" t="s">
        <v>81</v>
      </c>
      <c r="E857" s="49" t="s">
        <v>50</v>
      </c>
      <c r="F857" s="50">
        <v>45319</v>
      </c>
      <c r="G857" s="49" t="s">
        <v>62</v>
      </c>
      <c r="H857" s="49" t="s">
        <v>52</v>
      </c>
      <c r="I857" s="49" t="s">
        <v>53</v>
      </c>
      <c r="J857" s="49" t="s">
        <v>54</v>
      </c>
      <c r="K857" s="49">
        <v>2</v>
      </c>
      <c r="L857" s="49">
        <v>59</v>
      </c>
      <c r="M857" s="49" t="s">
        <v>3326</v>
      </c>
      <c r="N857" s="50">
        <v>45016</v>
      </c>
      <c r="O857" s="49" t="s">
        <v>30</v>
      </c>
      <c r="P857" s="49" t="s">
        <v>44</v>
      </c>
      <c r="Q857" s="49">
        <v>2</v>
      </c>
      <c r="R857" s="49" t="s">
        <v>104</v>
      </c>
      <c r="S857" s="49" t="s">
        <v>3327</v>
      </c>
      <c r="T857" s="50">
        <v>45247</v>
      </c>
    </row>
    <row r="858" spans="1:20" x14ac:dyDescent="0.25">
      <c r="A858" s="26" t="s">
        <v>3328</v>
      </c>
      <c r="B858" s="49" t="s">
        <v>263</v>
      </c>
      <c r="C858" s="49" t="s">
        <v>3329</v>
      </c>
      <c r="D858" s="49" t="s">
        <v>23</v>
      </c>
      <c r="E858" s="49" t="s">
        <v>50</v>
      </c>
      <c r="F858" s="50">
        <v>45323</v>
      </c>
      <c r="G858" s="49" t="s">
        <v>120</v>
      </c>
      <c r="H858" s="49" t="s">
        <v>218</v>
      </c>
      <c r="I858" s="49" t="s">
        <v>219</v>
      </c>
      <c r="J858" s="49" t="s">
        <v>28</v>
      </c>
      <c r="K858" s="49">
        <v>4</v>
      </c>
      <c r="L858" s="49">
        <v>899</v>
      </c>
      <c r="M858" s="49" t="s">
        <v>3330</v>
      </c>
      <c r="N858" s="50">
        <v>45454</v>
      </c>
      <c r="O858" s="49" t="s">
        <v>76</v>
      </c>
      <c r="P858" s="49" t="s">
        <v>44</v>
      </c>
      <c r="Q858" s="49">
        <v>2</v>
      </c>
      <c r="R858" s="49" t="s">
        <v>32</v>
      </c>
      <c r="S858" s="49" t="s">
        <v>3331</v>
      </c>
      <c r="T858" s="50">
        <v>45435</v>
      </c>
    </row>
    <row r="859" spans="1:20" x14ac:dyDescent="0.25">
      <c r="A859" s="26" t="s">
        <v>3332</v>
      </c>
      <c r="B859" s="49" t="s">
        <v>750</v>
      </c>
      <c r="C859" s="49" t="s">
        <v>3333</v>
      </c>
      <c r="D859" s="49" t="s">
        <v>23</v>
      </c>
      <c r="E859" s="49" t="s">
        <v>24</v>
      </c>
      <c r="F859" s="50">
        <v>44521</v>
      </c>
      <c r="G859" s="49" t="s">
        <v>51</v>
      </c>
      <c r="H859" s="49" t="s">
        <v>218</v>
      </c>
      <c r="I859" s="49" t="s">
        <v>219</v>
      </c>
      <c r="J859" s="49" t="s">
        <v>28</v>
      </c>
      <c r="K859" s="49">
        <v>1</v>
      </c>
      <c r="L859" s="49">
        <v>899</v>
      </c>
      <c r="M859" s="49" t="s">
        <v>3334</v>
      </c>
      <c r="N859" s="50">
        <v>45748</v>
      </c>
      <c r="O859" s="49" t="s">
        <v>110</v>
      </c>
      <c r="P859" s="49" t="s">
        <v>57</v>
      </c>
      <c r="Q859" s="49">
        <v>3</v>
      </c>
      <c r="R859" s="49" t="s">
        <v>32</v>
      </c>
      <c r="S859" s="49" t="s">
        <v>3335</v>
      </c>
      <c r="T859" s="50">
        <v>45394</v>
      </c>
    </row>
    <row r="860" spans="1:20" x14ac:dyDescent="0.25">
      <c r="A860" s="26" t="s">
        <v>3336</v>
      </c>
      <c r="B860" s="49" t="s">
        <v>385</v>
      </c>
      <c r="C860" s="49" t="s">
        <v>3337</v>
      </c>
      <c r="D860" s="49" t="s">
        <v>37</v>
      </c>
      <c r="E860" s="49" t="s">
        <v>24</v>
      </c>
      <c r="F860" s="50">
        <v>45157</v>
      </c>
      <c r="G860" s="49" t="s">
        <v>180</v>
      </c>
      <c r="H860" s="49" t="s">
        <v>87</v>
      </c>
      <c r="I860" s="49" t="s">
        <v>88</v>
      </c>
      <c r="J860" s="49" t="s">
        <v>65</v>
      </c>
      <c r="K860" s="49">
        <v>4</v>
      </c>
      <c r="L860" s="49">
        <v>99</v>
      </c>
      <c r="M860" s="49" t="s">
        <v>3338</v>
      </c>
      <c r="N860" s="50">
        <v>45507</v>
      </c>
      <c r="O860" s="49" t="s">
        <v>30</v>
      </c>
      <c r="P860" s="49" t="s">
        <v>57</v>
      </c>
      <c r="Q860" s="49">
        <v>5</v>
      </c>
      <c r="R860" s="49" t="s">
        <v>67</v>
      </c>
      <c r="S860" s="49" t="s">
        <v>3339</v>
      </c>
      <c r="T860" s="50">
        <v>45623</v>
      </c>
    </row>
    <row r="861" spans="1:20" x14ac:dyDescent="0.25">
      <c r="A861" s="26" t="s">
        <v>3340</v>
      </c>
      <c r="B861" s="49" t="s">
        <v>2341</v>
      </c>
      <c r="C861" s="49" t="s">
        <v>3341</v>
      </c>
      <c r="D861" s="49" t="s">
        <v>37</v>
      </c>
      <c r="E861" s="49" t="s">
        <v>38</v>
      </c>
      <c r="F861" s="50">
        <v>44795</v>
      </c>
      <c r="G861" s="49" t="s">
        <v>180</v>
      </c>
      <c r="H861" s="49" t="s">
        <v>100</v>
      </c>
      <c r="I861" s="49" t="s">
        <v>101</v>
      </c>
      <c r="J861" s="49" t="s">
        <v>28</v>
      </c>
      <c r="K861" s="49">
        <v>2</v>
      </c>
      <c r="L861" s="49">
        <v>199</v>
      </c>
      <c r="M861" s="49" t="s">
        <v>3342</v>
      </c>
      <c r="N861" s="50">
        <v>45250</v>
      </c>
      <c r="O861" s="49" t="s">
        <v>110</v>
      </c>
      <c r="P861" s="49" t="s">
        <v>57</v>
      </c>
      <c r="Q861" s="49">
        <v>3</v>
      </c>
      <c r="R861" s="49" t="s">
        <v>45</v>
      </c>
      <c r="S861" s="49" t="s">
        <v>3343</v>
      </c>
      <c r="T861" s="50">
        <v>45890</v>
      </c>
    </row>
    <row r="862" spans="1:20" x14ac:dyDescent="0.25">
      <c r="A862" s="26" t="s">
        <v>3344</v>
      </c>
      <c r="B862" s="49" t="s">
        <v>1756</v>
      </c>
      <c r="C862" s="49" t="s">
        <v>702</v>
      </c>
      <c r="D862" s="49" t="s">
        <v>81</v>
      </c>
      <c r="E862" s="49" t="s">
        <v>24</v>
      </c>
      <c r="F862" s="50">
        <v>45373</v>
      </c>
      <c r="G862" s="49" t="s">
        <v>62</v>
      </c>
      <c r="H862" s="49" t="s">
        <v>391</v>
      </c>
      <c r="I862" s="49" t="s">
        <v>392</v>
      </c>
      <c r="J862" s="49" t="s">
        <v>123</v>
      </c>
      <c r="K862" s="49">
        <v>5</v>
      </c>
      <c r="L862" s="49">
        <v>25</v>
      </c>
      <c r="M862" s="49" t="s">
        <v>3345</v>
      </c>
      <c r="N862" s="50">
        <v>45694</v>
      </c>
      <c r="O862" s="49" t="s">
        <v>76</v>
      </c>
      <c r="P862" s="49" t="s">
        <v>57</v>
      </c>
      <c r="Q862" s="49">
        <v>1</v>
      </c>
      <c r="R862" s="49" t="s">
        <v>45</v>
      </c>
      <c r="S862" s="49" t="s">
        <v>3346</v>
      </c>
      <c r="T862" s="50">
        <v>45782</v>
      </c>
    </row>
    <row r="863" spans="1:20" x14ac:dyDescent="0.25">
      <c r="A863" s="26" t="s">
        <v>3347</v>
      </c>
      <c r="B863" s="49" t="s">
        <v>3348</v>
      </c>
      <c r="C863" s="49" t="s">
        <v>3349</v>
      </c>
      <c r="D863" s="49" t="s">
        <v>81</v>
      </c>
      <c r="E863" s="49" t="s">
        <v>50</v>
      </c>
      <c r="F863" s="50">
        <v>45872</v>
      </c>
      <c r="G863" s="49" t="s">
        <v>62</v>
      </c>
      <c r="H863" s="49" t="s">
        <v>191</v>
      </c>
      <c r="I863" s="49" t="s">
        <v>192</v>
      </c>
      <c r="J863" s="49" t="s">
        <v>42</v>
      </c>
      <c r="K863" s="49">
        <v>4</v>
      </c>
      <c r="L863" s="49">
        <v>120</v>
      </c>
      <c r="M863" s="49" t="s">
        <v>3350</v>
      </c>
      <c r="N863" s="50">
        <v>45251</v>
      </c>
      <c r="O863" s="49" t="s">
        <v>110</v>
      </c>
      <c r="P863" s="49" t="s">
        <v>57</v>
      </c>
      <c r="Q863" s="49">
        <v>2</v>
      </c>
      <c r="R863" s="49" t="s">
        <v>104</v>
      </c>
      <c r="S863" s="49" t="s">
        <v>3351</v>
      </c>
      <c r="T863" s="50">
        <v>45768</v>
      </c>
    </row>
    <row r="864" spans="1:20" x14ac:dyDescent="0.25">
      <c r="A864" s="26" t="s">
        <v>3352</v>
      </c>
      <c r="B864" s="49" t="s">
        <v>3353</v>
      </c>
      <c r="C864" s="49" t="s">
        <v>207</v>
      </c>
      <c r="D864" s="49" t="s">
        <v>23</v>
      </c>
      <c r="E864" s="49" t="s">
        <v>38</v>
      </c>
      <c r="F864" s="50">
        <v>44654</v>
      </c>
      <c r="G864" s="49" t="s">
        <v>94</v>
      </c>
      <c r="H864" s="49" t="s">
        <v>63</v>
      </c>
      <c r="I864" s="49" t="s">
        <v>64</v>
      </c>
      <c r="J864" s="49" t="s">
        <v>65</v>
      </c>
      <c r="K864" s="49">
        <v>4</v>
      </c>
      <c r="L864" s="49">
        <v>399</v>
      </c>
      <c r="M864" s="49" t="s">
        <v>3354</v>
      </c>
      <c r="N864" s="50">
        <v>44958</v>
      </c>
      <c r="O864" s="49" t="s">
        <v>56</v>
      </c>
      <c r="P864" s="49" t="s">
        <v>44</v>
      </c>
      <c r="Q864" s="49">
        <v>3</v>
      </c>
      <c r="R864" s="49" t="s">
        <v>32</v>
      </c>
      <c r="S864" s="49" t="s">
        <v>3355</v>
      </c>
      <c r="T864" s="50">
        <v>45696</v>
      </c>
    </row>
    <row r="865" spans="1:20" x14ac:dyDescent="0.25">
      <c r="A865" s="26" t="s">
        <v>3356</v>
      </c>
      <c r="B865" s="49" t="s">
        <v>3230</v>
      </c>
      <c r="C865" s="49" t="s">
        <v>2968</v>
      </c>
      <c r="D865" s="49" t="s">
        <v>37</v>
      </c>
      <c r="E865" s="49" t="s">
        <v>38</v>
      </c>
      <c r="F865" s="50">
        <v>44511</v>
      </c>
      <c r="G865" s="49" t="s">
        <v>120</v>
      </c>
      <c r="H865" s="49" t="s">
        <v>26</v>
      </c>
      <c r="I865" s="49" t="s">
        <v>27</v>
      </c>
      <c r="J865" s="49" t="s">
        <v>28</v>
      </c>
      <c r="K865" s="49">
        <v>2</v>
      </c>
      <c r="L865" s="49">
        <v>229</v>
      </c>
      <c r="M865" s="49" t="s">
        <v>3357</v>
      </c>
      <c r="N865" s="50">
        <v>45144</v>
      </c>
      <c r="O865" s="49" t="s">
        <v>56</v>
      </c>
      <c r="P865" s="49" t="s">
        <v>57</v>
      </c>
      <c r="Q865" s="49">
        <v>1</v>
      </c>
      <c r="R865" s="49" t="s">
        <v>32</v>
      </c>
      <c r="S865" s="49" t="s">
        <v>3358</v>
      </c>
      <c r="T865" s="50">
        <v>45547</v>
      </c>
    </row>
    <row r="866" spans="1:20" x14ac:dyDescent="0.25">
      <c r="A866" s="26" t="s">
        <v>1602</v>
      </c>
      <c r="B866" s="49" t="s">
        <v>1603</v>
      </c>
      <c r="C866" s="49" t="s">
        <v>888</v>
      </c>
      <c r="D866" s="49" t="s">
        <v>81</v>
      </c>
      <c r="E866" s="49" t="s">
        <v>50</v>
      </c>
      <c r="F866" s="50">
        <v>45011</v>
      </c>
      <c r="G866" s="49" t="s">
        <v>39</v>
      </c>
      <c r="H866" s="49" t="s">
        <v>73</v>
      </c>
      <c r="I866" s="49" t="s">
        <v>74</v>
      </c>
      <c r="J866" s="49" t="s">
        <v>42</v>
      </c>
      <c r="K866" s="49">
        <v>4</v>
      </c>
      <c r="L866" s="49">
        <v>110</v>
      </c>
      <c r="M866" s="49" t="s">
        <v>3359</v>
      </c>
      <c r="N866" s="50">
        <v>45483</v>
      </c>
      <c r="O866" s="49" t="s">
        <v>110</v>
      </c>
      <c r="P866" s="49" t="s">
        <v>31</v>
      </c>
      <c r="Q866" s="49">
        <v>4</v>
      </c>
      <c r="R866" s="49" t="s">
        <v>45</v>
      </c>
      <c r="S866" s="49" t="s">
        <v>3360</v>
      </c>
      <c r="T866" s="50">
        <v>45545</v>
      </c>
    </row>
    <row r="867" spans="1:20" x14ac:dyDescent="0.25">
      <c r="A867" s="26" t="s">
        <v>3361</v>
      </c>
      <c r="B867" s="49" t="s">
        <v>21</v>
      </c>
      <c r="C867" s="49" t="s">
        <v>3362</v>
      </c>
      <c r="D867" s="49" t="s">
        <v>37</v>
      </c>
      <c r="E867" s="49" t="s">
        <v>24</v>
      </c>
      <c r="F867" s="50">
        <v>45745</v>
      </c>
      <c r="G867" s="49" t="s">
        <v>186</v>
      </c>
      <c r="H867" s="49" t="s">
        <v>129</v>
      </c>
      <c r="I867" s="49" t="s">
        <v>130</v>
      </c>
      <c r="J867" s="49" t="s">
        <v>131</v>
      </c>
      <c r="K867" s="49">
        <v>3</v>
      </c>
      <c r="L867" s="49">
        <v>129</v>
      </c>
      <c r="M867" s="49" t="s">
        <v>3363</v>
      </c>
      <c r="N867" s="50">
        <v>45141</v>
      </c>
      <c r="O867" s="49" t="s">
        <v>56</v>
      </c>
      <c r="P867" s="49" t="s">
        <v>31</v>
      </c>
      <c r="Q867" s="49">
        <v>5</v>
      </c>
      <c r="R867" s="49" t="s">
        <v>45</v>
      </c>
      <c r="S867" s="49" t="s">
        <v>3364</v>
      </c>
      <c r="T867" s="50">
        <v>44837</v>
      </c>
    </row>
    <row r="868" spans="1:20" x14ac:dyDescent="0.25">
      <c r="A868" s="26" t="s">
        <v>3365</v>
      </c>
      <c r="B868" s="49" t="s">
        <v>2652</v>
      </c>
      <c r="C868" s="49" t="s">
        <v>3366</v>
      </c>
      <c r="D868" s="49" t="s">
        <v>23</v>
      </c>
      <c r="E868" s="49" t="s">
        <v>38</v>
      </c>
      <c r="F868" s="50">
        <v>45061</v>
      </c>
      <c r="G868" s="49" t="s">
        <v>72</v>
      </c>
      <c r="H868" s="49" t="s">
        <v>100</v>
      </c>
      <c r="I868" s="49" t="s">
        <v>101</v>
      </c>
      <c r="J868" s="49" t="s">
        <v>28</v>
      </c>
      <c r="K868" s="49">
        <v>1</v>
      </c>
      <c r="L868" s="49">
        <v>199</v>
      </c>
      <c r="M868" s="49" t="s">
        <v>3367</v>
      </c>
      <c r="N868" s="50">
        <v>44970</v>
      </c>
      <c r="O868" s="49" t="s">
        <v>30</v>
      </c>
      <c r="P868" s="49" t="s">
        <v>57</v>
      </c>
      <c r="Q868" s="49">
        <v>1</v>
      </c>
      <c r="R868" s="49" t="s">
        <v>133</v>
      </c>
      <c r="S868" s="49" t="s">
        <v>3368</v>
      </c>
      <c r="T868" s="50">
        <v>44875</v>
      </c>
    </row>
    <row r="869" spans="1:20" x14ac:dyDescent="0.25">
      <c r="A869" s="26" t="s">
        <v>2573</v>
      </c>
      <c r="B869" s="49" t="s">
        <v>2574</v>
      </c>
      <c r="C869" s="49" t="s">
        <v>2575</v>
      </c>
      <c r="D869" s="49" t="s">
        <v>37</v>
      </c>
      <c r="E869" s="49" t="s">
        <v>38</v>
      </c>
      <c r="F869" s="50">
        <v>45185</v>
      </c>
      <c r="G869" s="49" t="s">
        <v>120</v>
      </c>
      <c r="H869" s="49" t="s">
        <v>26</v>
      </c>
      <c r="I869" s="49" t="s">
        <v>27</v>
      </c>
      <c r="J869" s="49" t="s">
        <v>28</v>
      </c>
      <c r="K869" s="49">
        <v>2</v>
      </c>
      <c r="L869" s="49">
        <v>229</v>
      </c>
      <c r="M869" s="49" t="s">
        <v>3369</v>
      </c>
      <c r="N869" s="50">
        <v>44845</v>
      </c>
      <c r="O869" s="49" t="s">
        <v>110</v>
      </c>
      <c r="P869" s="49" t="s">
        <v>57</v>
      </c>
      <c r="Q869" s="49">
        <v>1</v>
      </c>
      <c r="R869" s="49" t="s">
        <v>67</v>
      </c>
      <c r="S869" s="49" t="s">
        <v>3370</v>
      </c>
      <c r="T869" s="50">
        <v>44817</v>
      </c>
    </row>
    <row r="870" spans="1:20" x14ac:dyDescent="0.25">
      <c r="A870" s="26" t="s">
        <v>1557</v>
      </c>
      <c r="B870" s="49" t="s">
        <v>412</v>
      </c>
      <c r="C870" s="49" t="s">
        <v>291</v>
      </c>
      <c r="D870" s="49" t="s">
        <v>81</v>
      </c>
      <c r="E870" s="49" t="s">
        <v>24</v>
      </c>
      <c r="F870" s="50">
        <v>45595</v>
      </c>
      <c r="G870" s="49" t="s">
        <v>25</v>
      </c>
      <c r="H870" s="49" t="s">
        <v>52</v>
      </c>
      <c r="I870" s="49" t="s">
        <v>53</v>
      </c>
      <c r="J870" s="49" t="s">
        <v>54</v>
      </c>
      <c r="K870" s="49">
        <v>5</v>
      </c>
      <c r="L870" s="49">
        <v>59</v>
      </c>
      <c r="M870" s="49" t="s">
        <v>3371</v>
      </c>
      <c r="N870" s="50">
        <v>45356</v>
      </c>
      <c r="O870" s="49" t="s">
        <v>56</v>
      </c>
      <c r="P870" s="49" t="s">
        <v>44</v>
      </c>
      <c r="Q870" s="49">
        <v>3</v>
      </c>
      <c r="R870" s="49" t="s">
        <v>45</v>
      </c>
      <c r="S870" s="49" t="s">
        <v>3372</v>
      </c>
      <c r="T870" s="50">
        <v>45774</v>
      </c>
    </row>
    <row r="871" spans="1:20" x14ac:dyDescent="0.25">
      <c r="A871" s="26" t="s">
        <v>3373</v>
      </c>
      <c r="B871" s="49" t="s">
        <v>1410</v>
      </c>
      <c r="C871" s="49" t="s">
        <v>3374</v>
      </c>
      <c r="D871" s="49" t="s">
        <v>37</v>
      </c>
      <c r="E871" s="49" t="s">
        <v>24</v>
      </c>
      <c r="F871" s="50">
        <v>45085</v>
      </c>
      <c r="G871" s="49" t="s">
        <v>72</v>
      </c>
      <c r="H871" s="49" t="s">
        <v>145</v>
      </c>
      <c r="I871" s="49" t="s">
        <v>146</v>
      </c>
      <c r="J871" s="49" t="s">
        <v>54</v>
      </c>
      <c r="K871" s="49">
        <v>5</v>
      </c>
      <c r="L871" s="49">
        <v>199</v>
      </c>
      <c r="M871" s="49" t="s">
        <v>3375</v>
      </c>
      <c r="N871" s="50">
        <v>45230</v>
      </c>
      <c r="O871" s="49" t="s">
        <v>103</v>
      </c>
      <c r="P871" s="49" t="s">
        <v>31</v>
      </c>
      <c r="Q871" s="49">
        <v>1</v>
      </c>
      <c r="R871" s="49" t="s">
        <v>67</v>
      </c>
      <c r="S871" s="49" t="s">
        <v>3376</v>
      </c>
      <c r="T871" s="50">
        <v>45286</v>
      </c>
    </row>
    <row r="872" spans="1:20" x14ac:dyDescent="0.25">
      <c r="A872" s="26" t="s">
        <v>3377</v>
      </c>
      <c r="B872" s="49" t="s">
        <v>1774</v>
      </c>
      <c r="C872" s="49" t="s">
        <v>2292</v>
      </c>
      <c r="D872" s="49" t="s">
        <v>37</v>
      </c>
      <c r="E872" s="49" t="s">
        <v>38</v>
      </c>
      <c r="F872" s="50">
        <v>44422</v>
      </c>
      <c r="G872" s="49" t="s">
        <v>25</v>
      </c>
      <c r="H872" s="49" t="s">
        <v>63</v>
      </c>
      <c r="I872" s="49" t="s">
        <v>64</v>
      </c>
      <c r="J872" s="49" t="s">
        <v>65</v>
      </c>
      <c r="K872" s="49">
        <v>2</v>
      </c>
      <c r="L872" s="49">
        <v>399</v>
      </c>
      <c r="M872" s="49" t="s">
        <v>3378</v>
      </c>
      <c r="N872" s="50">
        <v>45429</v>
      </c>
      <c r="O872" s="49" t="s">
        <v>30</v>
      </c>
      <c r="P872" s="49" t="s">
        <v>44</v>
      </c>
      <c r="Q872" s="49">
        <v>5</v>
      </c>
      <c r="R872" s="49" t="s">
        <v>32</v>
      </c>
      <c r="S872" s="49" t="s">
        <v>3379</v>
      </c>
      <c r="T872" s="50">
        <v>45480</v>
      </c>
    </row>
    <row r="873" spans="1:20" x14ac:dyDescent="0.25">
      <c r="A873" s="26" t="s">
        <v>3380</v>
      </c>
      <c r="B873" s="49" t="s">
        <v>385</v>
      </c>
      <c r="C873" s="49" t="s">
        <v>2036</v>
      </c>
      <c r="D873" s="49" t="s">
        <v>37</v>
      </c>
      <c r="E873" s="49" t="s">
        <v>24</v>
      </c>
      <c r="F873" s="50">
        <v>44834</v>
      </c>
      <c r="G873" s="49" t="s">
        <v>51</v>
      </c>
      <c r="H873" s="49" t="s">
        <v>73</v>
      </c>
      <c r="I873" s="49" t="s">
        <v>74</v>
      </c>
      <c r="J873" s="49" t="s">
        <v>42</v>
      </c>
      <c r="K873" s="49">
        <v>4</v>
      </c>
      <c r="L873" s="49">
        <v>110</v>
      </c>
      <c r="M873" s="49" t="s">
        <v>3381</v>
      </c>
      <c r="N873" s="50">
        <v>45705</v>
      </c>
      <c r="O873" s="49" t="s">
        <v>103</v>
      </c>
      <c r="P873" s="49" t="s">
        <v>57</v>
      </c>
      <c r="Q873" s="49">
        <v>5</v>
      </c>
      <c r="R873" s="49" t="s">
        <v>133</v>
      </c>
      <c r="S873" s="49" t="s">
        <v>3382</v>
      </c>
      <c r="T873" s="50">
        <v>45475</v>
      </c>
    </row>
    <row r="874" spans="1:20" x14ac:dyDescent="0.25">
      <c r="A874" s="26" t="s">
        <v>3383</v>
      </c>
      <c r="B874" s="49" t="s">
        <v>85</v>
      </c>
      <c r="C874" s="49" t="s">
        <v>3384</v>
      </c>
      <c r="D874" s="49" t="s">
        <v>81</v>
      </c>
      <c r="E874" s="49" t="s">
        <v>38</v>
      </c>
      <c r="F874" s="50">
        <v>45749</v>
      </c>
      <c r="G874" s="49" t="s">
        <v>51</v>
      </c>
      <c r="H874" s="49" t="s">
        <v>87</v>
      </c>
      <c r="I874" s="49" t="s">
        <v>88</v>
      </c>
      <c r="J874" s="49" t="s">
        <v>65</v>
      </c>
      <c r="K874" s="49">
        <v>3</v>
      </c>
      <c r="L874" s="49">
        <v>99</v>
      </c>
      <c r="M874" s="49" t="s">
        <v>3385</v>
      </c>
      <c r="N874" s="50">
        <v>45146</v>
      </c>
      <c r="O874" s="49" t="s">
        <v>56</v>
      </c>
      <c r="P874" s="49" t="s">
        <v>44</v>
      </c>
      <c r="Q874" s="49">
        <v>1</v>
      </c>
      <c r="R874" s="49" t="s">
        <v>32</v>
      </c>
      <c r="S874" s="49" t="s">
        <v>3386</v>
      </c>
      <c r="T874" s="50">
        <v>44953</v>
      </c>
    </row>
    <row r="875" spans="1:20" x14ac:dyDescent="0.25">
      <c r="A875" s="26" t="s">
        <v>3387</v>
      </c>
      <c r="B875" s="49" t="s">
        <v>1774</v>
      </c>
      <c r="C875" s="49" t="s">
        <v>3388</v>
      </c>
      <c r="D875" s="49" t="s">
        <v>37</v>
      </c>
      <c r="E875" s="49" t="s">
        <v>50</v>
      </c>
      <c r="F875" s="50">
        <v>44780</v>
      </c>
      <c r="G875" s="49" t="s">
        <v>152</v>
      </c>
      <c r="H875" s="49" t="s">
        <v>129</v>
      </c>
      <c r="I875" s="49" t="s">
        <v>130</v>
      </c>
      <c r="J875" s="49" t="s">
        <v>131</v>
      </c>
      <c r="K875" s="49">
        <v>2</v>
      </c>
      <c r="L875" s="49">
        <v>129</v>
      </c>
      <c r="M875" s="49" t="s">
        <v>3389</v>
      </c>
      <c r="N875" s="50">
        <v>45540</v>
      </c>
      <c r="O875" s="49" t="s">
        <v>76</v>
      </c>
      <c r="P875" s="49" t="s">
        <v>57</v>
      </c>
      <c r="Q875" s="49">
        <v>4</v>
      </c>
      <c r="R875" s="49" t="s">
        <v>32</v>
      </c>
      <c r="S875" s="49" t="s">
        <v>3390</v>
      </c>
      <c r="T875" s="50">
        <v>45469</v>
      </c>
    </row>
    <row r="876" spans="1:20" x14ac:dyDescent="0.25">
      <c r="A876" s="26" t="s">
        <v>3391</v>
      </c>
      <c r="B876" s="49" t="s">
        <v>1879</v>
      </c>
      <c r="C876" s="49" t="s">
        <v>895</v>
      </c>
      <c r="D876" s="49" t="s">
        <v>81</v>
      </c>
      <c r="E876" s="49" t="s">
        <v>24</v>
      </c>
      <c r="F876" s="50">
        <v>44102</v>
      </c>
      <c r="G876" s="49" t="s">
        <v>25</v>
      </c>
      <c r="H876" s="49" t="s">
        <v>73</v>
      </c>
      <c r="I876" s="49" t="s">
        <v>74</v>
      </c>
      <c r="J876" s="49" t="s">
        <v>42</v>
      </c>
      <c r="K876" s="49">
        <v>5</v>
      </c>
      <c r="L876" s="49">
        <v>110</v>
      </c>
      <c r="M876" s="49" t="s">
        <v>3392</v>
      </c>
      <c r="N876" s="50">
        <v>45734</v>
      </c>
      <c r="O876" s="49" t="s">
        <v>30</v>
      </c>
      <c r="P876" s="49" t="s">
        <v>57</v>
      </c>
      <c r="Q876" s="49">
        <v>4</v>
      </c>
      <c r="R876" s="49" t="s">
        <v>32</v>
      </c>
      <c r="S876" s="49" t="s">
        <v>3393</v>
      </c>
      <c r="T876" s="50">
        <v>45388</v>
      </c>
    </row>
    <row r="877" spans="1:20" x14ac:dyDescent="0.25">
      <c r="A877" s="26" t="s">
        <v>3191</v>
      </c>
      <c r="B877" s="49" t="s">
        <v>3192</v>
      </c>
      <c r="C877" s="49" t="s">
        <v>3193</v>
      </c>
      <c r="D877" s="49" t="s">
        <v>81</v>
      </c>
      <c r="E877" s="49" t="s">
        <v>24</v>
      </c>
      <c r="F877" s="50">
        <v>45510</v>
      </c>
      <c r="G877" s="49" t="s">
        <v>120</v>
      </c>
      <c r="H877" s="49" t="s">
        <v>63</v>
      </c>
      <c r="I877" s="49" t="s">
        <v>64</v>
      </c>
      <c r="J877" s="49" t="s">
        <v>65</v>
      </c>
      <c r="K877" s="49">
        <v>4</v>
      </c>
      <c r="L877" s="49">
        <v>399</v>
      </c>
      <c r="M877" s="49" t="s">
        <v>3394</v>
      </c>
      <c r="N877" s="50">
        <v>45771</v>
      </c>
      <c r="O877" s="49" t="s">
        <v>110</v>
      </c>
      <c r="P877" s="49" t="s">
        <v>44</v>
      </c>
      <c r="Q877" s="49">
        <v>2</v>
      </c>
      <c r="R877" s="49" t="s">
        <v>67</v>
      </c>
      <c r="S877" s="49" t="s">
        <v>3395</v>
      </c>
      <c r="T877" s="50">
        <v>45240</v>
      </c>
    </row>
    <row r="878" spans="1:20" x14ac:dyDescent="0.25">
      <c r="A878" s="26" t="s">
        <v>2156</v>
      </c>
      <c r="B878" s="49" t="s">
        <v>166</v>
      </c>
      <c r="C878" s="49" t="s">
        <v>381</v>
      </c>
      <c r="D878" s="49" t="s">
        <v>37</v>
      </c>
      <c r="E878" s="49" t="s">
        <v>24</v>
      </c>
      <c r="F878" s="50">
        <v>45710</v>
      </c>
      <c r="G878" s="49" t="s">
        <v>94</v>
      </c>
      <c r="H878" s="49" t="s">
        <v>63</v>
      </c>
      <c r="I878" s="49" t="s">
        <v>64</v>
      </c>
      <c r="J878" s="49" t="s">
        <v>65</v>
      </c>
      <c r="K878" s="49">
        <v>1</v>
      </c>
      <c r="L878" s="49">
        <v>399</v>
      </c>
      <c r="M878" s="49" t="s">
        <v>3396</v>
      </c>
      <c r="N878" s="50">
        <v>45442</v>
      </c>
      <c r="O878" s="49" t="s">
        <v>103</v>
      </c>
      <c r="P878" s="49" t="s">
        <v>57</v>
      </c>
      <c r="Q878" s="49">
        <v>1</v>
      </c>
      <c r="R878" s="49" t="s">
        <v>32</v>
      </c>
      <c r="S878" s="49" t="s">
        <v>3397</v>
      </c>
      <c r="T878" s="50">
        <v>45612</v>
      </c>
    </row>
    <row r="879" spans="1:20" x14ac:dyDescent="0.25">
      <c r="A879" s="26" t="s">
        <v>3398</v>
      </c>
      <c r="B879" s="49" t="s">
        <v>530</v>
      </c>
      <c r="C879" s="49" t="s">
        <v>3000</v>
      </c>
      <c r="D879" s="49" t="s">
        <v>81</v>
      </c>
      <c r="E879" s="49" t="s">
        <v>24</v>
      </c>
      <c r="F879" s="50">
        <v>45214</v>
      </c>
      <c r="G879" s="49" t="s">
        <v>120</v>
      </c>
      <c r="H879" s="49" t="s">
        <v>26</v>
      </c>
      <c r="I879" s="49" t="s">
        <v>27</v>
      </c>
      <c r="J879" s="49" t="s">
        <v>28</v>
      </c>
      <c r="K879" s="49">
        <v>1</v>
      </c>
      <c r="L879" s="49">
        <v>229</v>
      </c>
      <c r="M879" s="49" t="s">
        <v>3399</v>
      </c>
      <c r="N879" s="50">
        <v>45329</v>
      </c>
      <c r="O879" s="49" t="s">
        <v>110</v>
      </c>
      <c r="P879" s="49" t="s">
        <v>57</v>
      </c>
      <c r="Q879" s="49">
        <v>1</v>
      </c>
      <c r="R879" s="49" t="s">
        <v>45</v>
      </c>
      <c r="S879" s="49" t="s">
        <v>3400</v>
      </c>
      <c r="T879" s="50">
        <v>45697</v>
      </c>
    </row>
    <row r="880" spans="1:20" x14ac:dyDescent="0.25">
      <c r="A880" s="26" t="s">
        <v>3401</v>
      </c>
      <c r="B880" s="49" t="s">
        <v>710</v>
      </c>
      <c r="C880" s="49" t="s">
        <v>1411</v>
      </c>
      <c r="D880" s="49" t="s">
        <v>37</v>
      </c>
      <c r="E880" s="49" t="s">
        <v>50</v>
      </c>
      <c r="F880" s="50">
        <v>45570</v>
      </c>
      <c r="G880" s="49" t="s">
        <v>72</v>
      </c>
      <c r="H880" s="49" t="s">
        <v>168</v>
      </c>
      <c r="I880" s="49" t="s">
        <v>169</v>
      </c>
      <c r="J880" s="49" t="s">
        <v>131</v>
      </c>
      <c r="K880" s="49">
        <v>3</v>
      </c>
      <c r="L880" s="49">
        <v>80</v>
      </c>
      <c r="M880" s="49" t="s">
        <v>3402</v>
      </c>
      <c r="N880" s="50">
        <v>45459</v>
      </c>
      <c r="O880" s="49" t="s">
        <v>103</v>
      </c>
      <c r="P880" s="49" t="s">
        <v>44</v>
      </c>
      <c r="Q880" s="49">
        <v>1</v>
      </c>
      <c r="R880" s="49" t="s">
        <v>67</v>
      </c>
      <c r="S880" s="49" t="s">
        <v>3403</v>
      </c>
      <c r="T880" s="50">
        <v>45456</v>
      </c>
    </row>
    <row r="881" spans="1:20" x14ac:dyDescent="0.25">
      <c r="A881" s="26" t="s">
        <v>3404</v>
      </c>
      <c r="B881" s="49" t="s">
        <v>3405</v>
      </c>
      <c r="C881" s="49" t="s">
        <v>641</v>
      </c>
      <c r="D881" s="49" t="s">
        <v>81</v>
      </c>
      <c r="E881" s="49" t="s">
        <v>24</v>
      </c>
      <c r="F881" s="50">
        <v>45395</v>
      </c>
      <c r="G881" s="49" t="s">
        <v>152</v>
      </c>
      <c r="H881" s="49" t="s">
        <v>40</v>
      </c>
      <c r="I881" s="49" t="s">
        <v>41</v>
      </c>
      <c r="J881" s="49" t="s">
        <v>42</v>
      </c>
      <c r="K881" s="49">
        <v>5</v>
      </c>
      <c r="L881" s="49">
        <v>59</v>
      </c>
      <c r="M881" s="49" t="s">
        <v>3406</v>
      </c>
      <c r="N881" s="50">
        <v>45565</v>
      </c>
      <c r="O881" s="49" t="s">
        <v>30</v>
      </c>
      <c r="P881" s="49" t="s">
        <v>44</v>
      </c>
      <c r="Q881" s="49">
        <v>5</v>
      </c>
      <c r="R881" s="49" t="s">
        <v>32</v>
      </c>
      <c r="S881" s="49" t="s">
        <v>3407</v>
      </c>
      <c r="T881" s="50">
        <v>45519</v>
      </c>
    </row>
    <row r="882" spans="1:20" x14ac:dyDescent="0.25">
      <c r="A882" s="26" t="s">
        <v>3408</v>
      </c>
      <c r="B882" s="49" t="s">
        <v>2660</v>
      </c>
      <c r="C882" s="49" t="s">
        <v>435</v>
      </c>
      <c r="D882" s="49" t="s">
        <v>81</v>
      </c>
      <c r="E882" s="49" t="s">
        <v>38</v>
      </c>
      <c r="F882" s="50">
        <v>45892</v>
      </c>
      <c r="G882" s="49" t="s">
        <v>94</v>
      </c>
      <c r="H882" s="49" t="s">
        <v>129</v>
      </c>
      <c r="I882" s="49" t="s">
        <v>130</v>
      </c>
      <c r="J882" s="49" t="s">
        <v>131</v>
      </c>
      <c r="K882" s="49">
        <v>2</v>
      </c>
      <c r="L882" s="49">
        <v>129</v>
      </c>
      <c r="M882" s="49" t="s">
        <v>3409</v>
      </c>
      <c r="N882" s="50">
        <v>45812</v>
      </c>
      <c r="O882" s="49" t="s">
        <v>103</v>
      </c>
      <c r="P882" s="49" t="s">
        <v>44</v>
      </c>
      <c r="Q882" s="49">
        <v>5</v>
      </c>
      <c r="R882" s="49" t="s">
        <v>104</v>
      </c>
      <c r="S882" s="49" t="s">
        <v>3410</v>
      </c>
      <c r="T882" s="50">
        <v>44833</v>
      </c>
    </row>
    <row r="883" spans="1:20" x14ac:dyDescent="0.25">
      <c r="A883" s="26" t="s">
        <v>3411</v>
      </c>
      <c r="B883" s="49" t="s">
        <v>2801</v>
      </c>
      <c r="C883" s="49" t="s">
        <v>1283</v>
      </c>
      <c r="D883" s="49" t="s">
        <v>37</v>
      </c>
      <c r="E883" s="49" t="s">
        <v>50</v>
      </c>
      <c r="F883" s="50">
        <v>45734</v>
      </c>
      <c r="G883" s="49" t="s">
        <v>94</v>
      </c>
      <c r="H883" s="49" t="s">
        <v>218</v>
      </c>
      <c r="I883" s="49" t="s">
        <v>219</v>
      </c>
      <c r="J883" s="49" t="s">
        <v>28</v>
      </c>
      <c r="K883" s="49">
        <v>3</v>
      </c>
      <c r="L883" s="49">
        <v>899</v>
      </c>
      <c r="M883" s="49" t="s">
        <v>3412</v>
      </c>
      <c r="N883" s="50">
        <v>44852</v>
      </c>
      <c r="O883" s="49" t="s">
        <v>30</v>
      </c>
      <c r="P883" s="49" t="s">
        <v>31</v>
      </c>
      <c r="Q883" s="49">
        <v>1</v>
      </c>
      <c r="R883" s="49" t="s">
        <v>133</v>
      </c>
      <c r="S883" s="49" t="s">
        <v>3413</v>
      </c>
      <c r="T883" s="50">
        <v>45550</v>
      </c>
    </row>
    <row r="884" spans="1:20" x14ac:dyDescent="0.25">
      <c r="A884" s="26" t="s">
        <v>949</v>
      </c>
      <c r="B884" s="49" t="s">
        <v>206</v>
      </c>
      <c r="C884" s="49" t="s">
        <v>620</v>
      </c>
      <c r="D884" s="49" t="s">
        <v>81</v>
      </c>
      <c r="E884" s="49" t="s">
        <v>38</v>
      </c>
      <c r="F884" s="50">
        <v>44698</v>
      </c>
      <c r="G884" s="49" t="s">
        <v>120</v>
      </c>
      <c r="H884" s="49" t="s">
        <v>26</v>
      </c>
      <c r="I884" s="49" t="s">
        <v>27</v>
      </c>
      <c r="J884" s="49" t="s">
        <v>28</v>
      </c>
      <c r="K884" s="49">
        <v>4</v>
      </c>
      <c r="L884" s="49">
        <v>229</v>
      </c>
      <c r="M884" s="49" t="s">
        <v>3414</v>
      </c>
      <c r="N884" s="50">
        <v>44817</v>
      </c>
      <c r="O884" s="49" t="s">
        <v>30</v>
      </c>
      <c r="P884" s="49" t="s">
        <v>57</v>
      </c>
      <c r="Q884" s="49">
        <v>4</v>
      </c>
      <c r="R884" s="49" t="s">
        <v>133</v>
      </c>
      <c r="S884" s="49" t="s">
        <v>3415</v>
      </c>
      <c r="T884" s="50">
        <v>45842</v>
      </c>
    </row>
    <row r="885" spans="1:20" x14ac:dyDescent="0.25">
      <c r="A885" s="26" t="s">
        <v>1008</v>
      </c>
      <c r="B885" s="49" t="s">
        <v>883</v>
      </c>
      <c r="C885" s="49" t="s">
        <v>570</v>
      </c>
      <c r="D885" s="49" t="s">
        <v>81</v>
      </c>
      <c r="E885" s="49" t="s">
        <v>24</v>
      </c>
      <c r="F885" s="50">
        <v>45560</v>
      </c>
      <c r="G885" s="49" t="s">
        <v>152</v>
      </c>
      <c r="H885" s="49" t="s">
        <v>52</v>
      </c>
      <c r="I885" s="49" t="s">
        <v>53</v>
      </c>
      <c r="J885" s="49" t="s">
        <v>54</v>
      </c>
      <c r="K885" s="49">
        <v>3</v>
      </c>
      <c r="L885" s="49">
        <v>59</v>
      </c>
      <c r="M885" s="49" t="s">
        <v>3416</v>
      </c>
      <c r="N885" s="50">
        <v>45366</v>
      </c>
      <c r="O885" s="49" t="s">
        <v>110</v>
      </c>
      <c r="P885" s="49" t="s">
        <v>57</v>
      </c>
      <c r="Q885" s="49">
        <v>3</v>
      </c>
      <c r="R885" s="49" t="s">
        <v>45</v>
      </c>
      <c r="S885" s="49" t="s">
        <v>3417</v>
      </c>
      <c r="T885" s="50">
        <v>45072</v>
      </c>
    </row>
    <row r="886" spans="1:20" x14ac:dyDescent="0.25">
      <c r="A886" s="26" t="s">
        <v>3418</v>
      </c>
      <c r="B886" s="49" t="s">
        <v>535</v>
      </c>
      <c r="C886" s="49" t="s">
        <v>1525</v>
      </c>
      <c r="D886" s="49" t="s">
        <v>37</v>
      </c>
      <c r="E886" s="49" t="s">
        <v>50</v>
      </c>
      <c r="F886" s="50">
        <v>45111</v>
      </c>
      <c r="G886" s="49" t="s">
        <v>39</v>
      </c>
      <c r="H886" s="49" t="s">
        <v>391</v>
      </c>
      <c r="I886" s="49" t="s">
        <v>392</v>
      </c>
      <c r="J886" s="49" t="s">
        <v>123</v>
      </c>
      <c r="K886" s="49">
        <v>3</v>
      </c>
      <c r="L886" s="49">
        <v>25</v>
      </c>
      <c r="M886" s="49" t="s">
        <v>3419</v>
      </c>
      <c r="N886" s="50">
        <v>45431</v>
      </c>
      <c r="O886" s="49" t="s">
        <v>110</v>
      </c>
      <c r="P886" s="49" t="s">
        <v>31</v>
      </c>
      <c r="Q886" s="49">
        <v>1</v>
      </c>
      <c r="R886" s="49" t="s">
        <v>32</v>
      </c>
      <c r="S886" s="49" t="s">
        <v>3420</v>
      </c>
      <c r="T886" s="50">
        <v>44814</v>
      </c>
    </row>
    <row r="887" spans="1:20" x14ac:dyDescent="0.25">
      <c r="A887" s="26" t="s">
        <v>3421</v>
      </c>
      <c r="B887" s="49" t="s">
        <v>3422</v>
      </c>
      <c r="C887" s="49" t="s">
        <v>3423</v>
      </c>
      <c r="D887" s="49" t="s">
        <v>23</v>
      </c>
      <c r="E887" s="49" t="s">
        <v>50</v>
      </c>
      <c r="F887" s="50">
        <v>44543</v>
      </c>
      <c r="G887" s="49" t="s">
        <v>39</v>
      </c>
      <c r="H887" s="49" t="s">
        <v>218</v>
      </c>
      <c r="I887" s="49" t="s">
        <v>219</v>
      </c>
      <c r="J887" s="49" t="s">
        <v>28</v>
      </c>
      <c r="K887" s="49">
        <v>5</v>
      </c>
      <c r="L887" s="49">
        <v>899</v>
      </c>
      <c r="M887" s="49" t="s">
        <v>3424</v>
      </c>
      <c r="N887" s="50">
        <v>45578</v>
      </c>
      <c r="O887" s="49" t="s">
        <v>103</v>
      </c>
      <c r="P887" s="49" t="s">
        <v>57</v>
      </c>
      <c r="Q887" s="49">
        <v>1</v>
      </c>
      <c r="R887" s="49" t="s">
        <v>67</v>
      </c>
      <c r="S887" s="49" t="s">
        <v>3425</v>
      </c>
      <c r="T887" s="50">
        <v>45659</v>
      </c>
    </row>
    <row r="888" spans="1:20" x14ac:dyDescent="0.25">
      <c r="A888" s="26" t="s">
        <v>3426</v>
      </c>
      <c r="B888" s="49" t="s">
        <v>845</v>
      </c>
      <c r="C888" s="49" t="s">
        <v>841</v>
      </c>
      <c r="D888" s="49" t="s">
        <v>37</v>
      </c>
      <c r="E888" s="49" t="s">
        <v>38</v>
      </c>
      <c r="F888" s="50">
        <v>44642</v>
      </c>
      <c r="G888" s="49" t="s">
        <v>51</v>
      </c>
      <c r="H888" s="49" t="s">
        <v>138</v>
      </c>
      <c r="I888" s="49" t="s">
        <v>139</v>
      </c>
      <c r="J888" s="49" t="s">
        <v>28</v>
      </c>
      <c r="K888" s="49">
        <v>5</v>
      </c>
      <c r="L888" s="49">
        <v>999</v>
      </c>
      <c r="M888" s="49" t="s">
        <v>3427</v>
      </c>
      <c r="N888" s="50">
        <v>45309</v>
      </c>
      <c r="O888" s="49" t="s">
        <v>110</v>
      </c>
      <c r="P888" s="49" t="s">
        <v>31</v>
      </c>
      <c r="Q888" s="49">
        <v>2</v>
      </c>
      <c r="R888" s="49" t="s">
        <v>67</v>
      </c>
      <c r="S888" s="49" t="s">
        <v>3428</v>
      </c>
      <c r="T888" s="50">
        <v>44903</v>
      </c>
    </row>
    <row r="889" spans="1:20" x14ac:dyDescent="0.25">
      <c r="A889" s="26" t="s">
        <v>3429</v>
      </c>
      <c r="B889" s="49" t="s">
        <v>233</v>
      </c>
      <c r="C889" s="49" t="s">
        <v>3430</v>
      </c>
      <c r="D889" s="49" t="s">
        <v>37</v>
      </c>
      <c r="E889" s="49" t="s">
        <v>24</v>
      </c>
      <c r="F889" s="50">
        <v>45880</v>
      </c>
      <c r="G889" s="49" t="s">
        <v>62</v>
      </c>
      <c r="H889" s="49" t="s">
        <v>73</v>
      </c>
      <c r="I889" s="49" t="s">
        <v>74</v>
      </c>
      <c r="J889" s="49" t="s">
        <v>42</v>
      </c>
      <c r="K889" s="49">
        <v>3</v>
      </c>
      <c r="L889" s="49">
        <v>110</v>
      </c>
      <c r="M889" s="49" t="s">
        <v>3431</v>
      </c>
      <c r="N889" s="50">
        <v>45215</v>
      </c>
      <c r="O889" s="49" t="s">
        <v>76</v>
      </c>
      <c r="P889" s="49" t="s">
        <v>57</v>
      </c>
      <c r="Q889" s="49">
        <v>2</v>
      </c>
      <c r="R889" s="49" t="s">
        <v>67</v>
      </c>
      <c r="S889" s="49" t="s">
        <v>3432</v>
      </c>
      <c r="T889" s="50">
        <v>45655</v>
      </c>
    </row>
    <row r="890" spans="1:20" x14ac:dyDescent="0.25">
      <c r="A890" s="26" t="s">
        <v>3433</v>
      </c>
      <c r="B890" s="49" t="s">
        <v>3405</v>
      </c>
      <c r="C890" s="49" t="s">
        <v>212</v>
      </c>
      <c r="D890" s="49" t="s">
        <v>81</v>
      </c>
      <c r="E890" s="49" t="s">
        <v>24</v>
      </c>
      <c r="F890" s="50">
        <v>44279</v>
      </c>
      <c r="G890" s="49" t="s">
        <v>94</v>
      </c>
      <c r="H890" s="49" t="s">
        <v>138</v>
      </c>
      <c r="I890" s="49" t="s">
        <v>139</v>
      </c>
      <c r="J890" s="49" t="s">
        <v>28</v>
      </c>
      <c r="K890" s="49">
        <v>2</v>
      </c>
      <c r="L890" s="49">
        <v>999</v>
      </c>
      <c r="M890" s="49" t="s">
        <v>3434</v>
      </c>
      <c r="N890" s="50">
        <v>44876</v>
      </c>
      <c r="O890" s="49" t="s">
        <v>30</v>
      </c>
      <c r="P890" s="49" t="s">
        <v>44</v>
      </c>
      <c r="Q890" s="49">
        <v>2</v>
      </c>
      <c r="R890" s="49" t="s">
        <v>45</v>
      </c>
      <c r="S890" s="49" t="s">
        <v>3435</v>
      </c>
      <c r="T890" s="50">
        <v>45048</v>
      </c>
    </row>
    <row r="891" spans="1:20" x14ac:dyDescent="0.25">
      <c r="A891" s="26" t="s">
        <v>1070</v>
      </c>
      <c r="B891" s="49" t="s">
        <v>1071</v>
      </c>
      <c r="C891" s="49" t="s">
        <v>1072</v>
      </c>
      <c r="D891" s="49" t="s">
        <v>23</v>
      </c>
      <c r="E891" s="49" t="s">
        <v>50</v>
      </c>
      <c r="F891" s="50">
        <v>45616</v>
      </c>
      <c r="G891" s="49" t="s">
        <v>39</v>
      </c>
      <c r="H891" s="49" t="s">
        <v>73</v>
      </c>
      <c r="I891" s="49" t="s">
        <v>74</v>
      </c>
      <c r="J891" s="49" t="s">
        <v>42</v>
      </c>
      <c r="K891" s="49">
        <v>4</v>
      </c>
      <c r="L891" s="49">
        <v>110</v>
      </c>
      <c r="M891" s="49" t="s">
        <v>3436</v>
      </c>
      <c r="N891" s="50">
        <v>44899</v>
      </c>
      <c r="O891" s="49" t="s">
        <v>103</v>
      </c>
      <c r="P891" s="49" t="s">
        <v>57</v>
      </c>
      <c r="Q891" s="49">
        <v>2</v>
      </c>
      <c r="R891" s="49" t="s">
        <v>32</v>
      </c>
      <c r="S891" s="49" t="s">
        <v>3437</v>
      </c>
      <c r="T891" s="50">
        <v>45155</v>
      </c>
    </row>
    <row r="892" spans="1:20" x14ac:dyDescent="0.25">
      <c r="A892" s="26" t="s">
        <v>3438</v>
      </c>
      <c r="B892" s="49" t="s">
        <v>913</v>
      </c>
      <c r="C892" s="49" t="s">
        <v>681</v>
      </c>
      <c r="D892" s="49" t="s">
        <v>23</v>
      </c>
      <c r="E892" s="49" t="s">
        <v>24</v>
      </c>
      <c r="F892" s="50">
        <v>44174</v>
      </c>
      <c r="G892" s="49" t="s">
        <v>51</v>
      </c>
      <c r="H892" s="49" t="s">
        <v>100</v>
      </c>
      <c r="I892" s="49" t="s">
        <v>101</v>
      </c>
      <c r="J892" s="49" t="s">
        <v>28</v>
      </c>
      <c r="K892" s="49">
        <v>4</v>
      </c>
      <c r="L892" s="49">
        <v>199</v>
      </c>
      <c r="M892" s="49" t="s">
        <v>3439</v>
      </c>
      <c r="N892" s="50">
        <v>45809</v>
      </c>
      <c r="O892" s="49" t="s">
        <v>76</v>
      </c>
      <c r="P892" s="49" t="s">
        <v>44</v>
      </c>
      <c r="Q892" s="49">
        <v>2</v>
      </c>
      <c r="R892" s="49" t="s">
        <v>67</v>
      </c>
      <c r="S892" s="49" t="s">
        <v>3440</v>
      </c>
      <c r="T892" s="50">
        <v>45328</v>
      </c>
    </row>
    <row r="893" spans="1:20" x14ac:dyDescent="0.25">
      <c r="A893" s="26" t="s">
        <v>3441</v>
      </c>
      <c r="B893" s="49" t="s">
        <v>2786</v>
      </c>
      <c r="C893" s="49" t="s">
        <v>335</v>
      </c>
      <c r="D893" s="49" t="s">
        <v>37</v>
      </c>
      <c r="E893" s="49" t="s">
        <v>50</v>
      </c>
      <c r="F893" s="50">
        <v>44941</v>
      </c>
      <c r="G893" s="49" t="s">
        <v>152</v>
      </c>
      <c r="H893" s="49" t="s">
        <v>26</v>
      </c>
      <c r="I893" s="49" t="s">
        <v>27</v>
      </c>
      <c r="J893" s="49" t="s">
        <v>28</v>
      </c>
      <c r="K893" s="49">
        <v>1</v>
      </c>
      <c r="L893" s="49">
        <v>229</v>
      </c>
      <c r="M893" s="49" t="s">
        <v>3442</v>
      </c>
      <c r="N893" s="50">
        <v>45493</v>
      </c>
      <c r="O893" s="49" t="s">
        <v>30</v>
      </c>
      <c r="P893" s="49" t="s">
        <v>57</v>
      </c>
      <c r="Q893" s="49">
        <v>4</v>
      </c>
      <c r="R893" s="49" t="s">
        <v>133</v>
      </c>
      <c r="S893" s="49" t="s">
        <v>3443</v>
      </c>
      <c r="T893" s="50">
        <v>45320</v>
      </c>
    </row>
    <row r="894" spans="1:20" x14ac:dyDescent="0.25">
      <c r="A894" s="26" t="s">
        <v>3444</v>
      </c>
      <c r="B894" s="49" t="s">
        <v>936</v>
      </c>
      <c r="C894" s="49" t="s">
        <v>3445</v>
      </c>
      <c r="D894" s="49" t="s">
        <v>23</v>
      </c>
      <c r="E894" s="49" t="s">
        <v>50</v>
      </c>
      <c r="F894" s="50">
        <v>45820</v>
      </c>
      <c r="G894" s="49" t="s">
        <v>186</v>
      </c>
      <c r="H894" s="49" t="s">
        <v>145</v>
      </c>
      <c r="I894" s="49" t="s">
        <v>146</v>
      </c>
      <c r="J894" s="49" t="s">
        <v>54</v>
      </c>
      <c r="K894" s="49">
        <v>2</v>
      </c>
      <c r="L894" s="49">
        <v>199</v>
      </c>
      <c r="M894" s="49" t="s">
        <v>3446</v>
      </c>
      <c r="N894" s="50">
        <v>45778</v>
      </c>
      <c r="O894" s="49" t="s">
        <v>110</v>
      </c>
      <c r="P894" s="49" t="s">
        <v>57</v>
      </c>
      <c r="Q894" s="49">
        <v>3</v>
      </c>
      <c r="R894" s="49" t="s">
        <v>45</v>
      </c>
      <c r="S894" s="49" t="s">
        <v>3447</v>
      </c>
      <c r="T894" s="50">
        <v>44937</v>
      </c>
    </row>
    <row r="895" spans="1:20" x14ac:dyDescent="0.25">
      <c r="A895" s="26" t="s">
        <v>3448</v>
      </c>
      <c r="B895" s="49" t="s">
        <v>2350</v>
      </c>
      <c r="C895" s="49" t="s">
        <v>3449</v>
      </c>
      <c r="D895" s="49" t="s">
        <v>81</v>
      </c>
      <c r="E895" s="49" t="s">
        <v>50</v>
      </c>
      <c r="F895" s="50">
        <v>44383</v>
      </c>
      <c r="G895" s="49" t="s">
        <v>180</v>
      </c>
      <c r="H895" s="49" t="s">
        <v>145</v>
      </c>
      <c r="I895" s="49" t="s">
        <v>146</v>
      </c>
      <c r="J895" s="49" t="s">
        <v>54</v>
      </c>
      <c r="K895" s="49">
        <v>1</v>
      </c>
      <c r="L895" s="49">
        <v>199</v>
      </c>
      <c r="M895" s="49" t="s">
        <v>3450</v>
      </c>
      <c r="N895" s="50">
        <v>45884</v>
      </c>
      <c r="O895" s="49" t="s">
        <v>76</v>
      </c>
      <c r="P895" s="49" t="s">
        <v>44</v>
      </c>
      <c r="Q895" s="49">
        <v>5</v>
      </c>
      <c r="R895" s="49" t="s">
        <v>45</v>
      </c>
      <c r="S895" s="49" t="s">
        <v>3451</v>
      </c>
      <c r="T895" s="50">
        <v>45361</v>
      </c>
    </row>
    <row r="896" spans="1:20" x14ac:dyDescent="0.25">
      <c r="A896" s="26" t="s">
        <v>3452</v>
      </c>
      <c r="B896" s="49" t="s">
        <v>421</v>
      </c>
      <c r="C896" s="49" t="s">
        <v>1410</v>
      </c>
      <c r="D896" s="49" t="s">
        <v>37</v>
      </c>
      <c r="E896" s="49" t="s">
        <v>38</v>
      </c>
      <c r="F896" s="50">
        <v>44664</v>
      </c>
      <c r="G896" s="49" t="s">
        <v>94</v>
      </c>
      <c r="H896" s="49" t="s">
        <v>191</v>
      </c>
      <c r="I896" s="49" t="s">
        <v>192</v>
      </c>
      <c r="J896" s="49" t="s">
        <v>42</v>
      </c>
      <c r="K896" s="49">
        <v>1</v>
      </c>
      <c r="L896" s="49">
        <v>120</v>
      </c>
      <c r="M896" s="49" t="s">
        <v>3453</v>
      </c>
      <c r="N896" s="50">
        <v>45577</v>
      </c>
      <c r="O896" s="49" t="s">
        <v>56</v>
      </c>
      <c r="P896" s="49" t="s">
        <v>44</v>
      </c>
      <c r="Q896" s="49">
        <v>2</v>
      </c>
      <c r="R896" s="49" t="s">
        <v>67</v>
      </c>
      <c r="S896" s="49" t="s">
        <v>3454</v>
      </c>
      <c r="T896" s="50">
        <v>45453</v>
      </c>
    </row>
    <row r="897" spans="1:20" x14ac:dyDescent="0.25">
      <c r="A897" s="26" t="s">
        <v>2464</v>
      </c>
      <c r="B897" s="49" t="s">
        <v>98</v>
      </c>
      <c r="C897" s="49" t="s">
        <v>2465</v>
      </c>
      <c r="D897" s="49" t="s">
        <v>37</v>
      </c>
      <c r="E897" s="49" t="s">
        <v>38</v>
      </c>
      <c r="F897" s="50">
        <v>45728</v>
      </c>
      <c r="G897" s="49" t="s">
        <v>180</v>
      </c>
      <c r="H897" s="49" t="s">
        <v>87</v>
      </c>
      <c r="I897" s="49" t="s">
        <v>88</v>
      </c>
      <c r="J897" s="49" t="s">
        <v>65</v>
      </c>
      <c r="K897" s="49">
        <v>4</v>
      </c>
      <c r="L897" s="49">
        <v>99</v>
      </c>
      <c r="M897" s="49" t="s">
        <v>3455</v>
      </c>
      <c r="N897" s="50">
        <v>45342</v>
      </c>
      <c r="O897" s="49" t="s">
        <v>30</v>
      </c>
      <c r="P897" s="49" t="s">
        <v>44</v>
      </c>
      <c r="Q897" s="49">
        <v>5</v>
      </c>
      <c r="R897" s="49" t="s">
        <v>45</v>
      </c>
      <c r="S897" s="49" t="s">
        <v>3456</v>
      </c>
      <c r="T897" s="50">
        <v>45640</v>
      </c>
    </row>
    <row r="898" spans="1:20" x14ac:dyDescent="0.25">
      <c r="A898" s="26" t="s">
        <v>3457</v>
      </c>
      <c r="B898" s="49" t="s">
        <v>2894</v>
      </c>
      <c r="C898" s="49" t="s">
        <v>3458</v>
      </c>
      <c r="D898" s="49" t="s">
        <v>37</v>
      </c>
      <c r="E898" s="49" t="s">
        <v>50</v>
      </c>
      <c r="F898" s="50">
        <v>45578</v>
      </c>
      <c r="G898" s="49" t="s">
        <v>152</v>
      </c>
      <c r="H898" s="49" t="s">
        <v>40</v>
      </c>
      <c r="I898" s="49" t="s">
        <v>41</v>
      </c>
      <c r="J898" s="49" t="s">
        <v>42</v>
      </c>
      <c r="K898" s="49">
        <v>3</v>
      </c>
      <c r="L898" s="49">
        <v>59</v>
      </c>
      <c r="M898" s="49" t="s">
        <v>3459</v>
      </c>
      <c r="N898" s="50">
        <v>45629</v>
      </c>
      <c r="O898" s="49" t="s">
        <v>30</v>
      </c>
      <c r="P898" s="49" t="s">
        <v>31</v>
      </c>
      <c r="Q898" s="49">
        <v>2</v>
      </c>
      <c r="R898" s="49" t="s">
        <v>67</v>
      </c>
      <c r="S898" s="49" t="s">
        <v>3460</v>
      </c>
      <c r="T898" s="50">
        <v>45416</v>
      </c>
    </row>
    <row r="899" spans="1:20" x14ac:dyDescent="0.25">
      <c r="A899" s="26" t="s">
        <v>3461</v>
      </c>
      <c r="B899" s="49" t="s">
        <v>1305</v>
      </c>
      <c r="C899" s="49" t="s">
        <v>276</v>
      </c>
      <c r="D899" s="49" t="s">
        <v>37</v>
      </c>
      <c r="E899" s="49" t="s">
        <v>38</v>
      </c>
      <c r="F899" s="50">
        <v>44919</v>
      </c>
      <c r="G899" s="49" t="s">
        <v>39</v>
      </c>
      <c r="H899" s="49" t="s">
        <v>26</v>
      </c>
      <c r="I899" s="49" t="s">
        <v>27</v>
      </c>
      <c r="J899" s="49" t="s">
        <v>28</v>
      </c>
      <c r="K899" s="49">
        <v>1</v>
      </c>
      <c r="L899" s="49">
        <v>229</v>
      </c>
      <c r="M899" s="49" t="s">
        <v>3462</v>
      </c>
      <c r="N899" s="50">
        <v>44944</v>
      </c>
      <c r="O899" s="49" t="s">
        <v>56</v>
      </c>
      <c r="P899" s="49" t="s">
        <v>44</v>
      </c>
      <c r="Q899" s="49">
        <v>1</v>
      </c>
      <c r="R899" s="49" t="s">
        <v>67</v>
      </c>
      <c r="S899" s="49" t="s">
        <v>3463</v>
      </c>
      <c r="T899" s="50">
        <v>44837</v>
      </c>
    </row>
    <row r="900" spans="1:20" x14ac:dyDescent="0.25">
      <c r="A900" s="26" t="s">
        <v>3464</v>
      </c>
      <c r="B900" s="49" t="s">
        <v>1374</v>
      </c>
      <c r="C900" s="49" t="s">
        <v>3465</v>
      </c>
      <c r="D900" s="49" t="s">
        <v>37</v>
      </c>
      <c r="E900" s="49" t="s">
        <v>24</v>
      </c>
      <c r="F900" s="50">
        <v>44768</v>
      </c>
      <c r="G900" s="49" t="s">
        <v>62</v>
      </c>
      <c r="H900" s="49" t="s">
        <v>26</v>
      </c>
      <c r="I900" s="49" t="s">
        <v>27</v>
      </c>
      <c r="J900" s="49" t="s">
        <v>28</v>
      </c>
      <c r="K900" s="49">
        <v>5</v>
      </c>
      <c r="L900" s="49">
        <v>229</v>
      </c>
      <c r="M900" s="49" t="s">
        <v>3466</v>
      </c>
      <c r="N900" s="50">
        <v>45041</v>
      </c>
      <c r="O900" s="49" t="s">
        <v>103</v>
      </c>
      <c r="P900" s="49" t="s">
        <v>57</v>
      </c>
      <c r="Q900" s="49">
        <v>2</v>
      </c>
      <c r="R900" s="49" t="s">
        <v>67</v>
      </c>
      <c r="S900" s="49" t="s">
        <v>3467</v>
      </c>
      <c r="T900" s="50">
        <v>45484</v>
      </c>
    </row>
    <row r="901" spans="1:20" x14ac:dyDescent="0.25">
      <c r="A901" s="26" t="s">
        <v>3468</v>
      </c>
      <c r="B901" s="49" t="s">
        <v>565</v>
      </c>
      <c r="C901" s="49" t="s">
        <v>61</v>
      </c>
      <c r="D901" s="49" t="s">
        <v>81</v>
      </c>
      <c r="E901" s="49" t="s">
        <v>38</v>
      </c>
      <c r="F901" s="50">
        <v>44645</v>
      </c>
      <c r="G901" s="49" t="s">
        <v>25</v>
      </c>
      <c r="H901" s="49" t="s">
        <v>121</v>
      </c>
      <c r="I901" s="49" t="s">
        <v>122</v>
      </c>
      <c r="J901" s="49" t="s">
        <v>123</v>
      </c>
      <c r="K901" s="49">
        <v>3</v>
      </c>
      <c r="L901" s="49">
        <v>149</v>
      </c>
      <c r="M901" s="49" t="s">
        <v>3469</v>
      </c>
      <c r="N901" s="50">
        <v>45407</v>
      </c>
      <c r="O901" s="49" t="s">
        <v>110</v>
      </c>
      <c r="P901" s="49" t="s">
        <v>31</v>
      </c>
      <c r="Q901" s="49">
        <v>5</v>
      </c>
      <c r="R901" s="49" t="s">
        <v>45</v>
      </c>
      <c r="S901" s="49" t="s">
        <v>3470</v>
      </c>
      <c r="T901" s="50">
        <v>45763</v>
      </c>
    </row>
    <row r="902" spans="1:20" x14ac:dyDescent="0.25">
      <c r="A902" s="26" t="s">
        <v>3471</v>
      </c>
      <c r="B902" s="49" t="s">
        <v>3472</v>
      </c>
      <c r="C902" s="49" t="s">
        <v>1775</v>
      </c>
      <c r="D902" s="49" t="s">
        <v>37</v>
      </c>
      <c r="E902" s="49" t="s">
        <v>38</v>
      </c>
      <c r="F902" s="50">
        <v>45452</v>
      </c>
      <c r="G902" s="49" t="s">
        <v>25</v>
      </c>
      <c r="H902" s="49" t="s">
        <v>218</v>
      </c>
      <c r="I902" s="49" t="s">
        <v>219</v>
      </c>
      <c r="J902" s="49" t="s">
        <v>28</v>
      </c>
      <c r="K902" s="49">
        <v>5</v>
      </c>
      <c r="L902" s="49">
        <v>899</v>
      </c>
      <c r="M902" s="49" t="s">
        <v>3473</v>
      </c>
      <c r="N902" s="50">
        <v>45713</v>
      </c>
      <c r="O902" s="49" t="s">
        <v>56</v>
      </c>
      <c r="P902" s="49" t="s">
        <v>44</v>
      </c>
      <c r="Q902" s="49">
        <v>4</v>
      </c>
      <c r="R902" s="49" t="s">
        <v>45</v>
      </c>
      <c r="S902" s="49" t="s">
        <v>3474</v>
      </c>
      <c r="T902" s="50">
        <v>45206</v>
      </c>
    </row>
    <row r="903" spans="1:20" x14ac:dyDescent="0.25">
      <c r="A903" s="26" t="s">
        <v>3153</v>
      </c>
      <c r="B903" s="49" t="s">
        <v>1905</v>
      </c>
      <c r="C903" s="49" t="s">
        <v>3154</v>
      </c>
      <c r="D903" s="49" t="s">
        <v>23</v>
      </c>
      <c r="E903" s="49" t="s">
        <v>24</v>
      </c>
      <c r="F903" s="50">
        <v>44172</v>
      </c>
      <c r="G903" s="49" t="s">
        <v>94</v>
      </c>
      <c r="H903" s="49" t="s">
        <v>26</v>
      </c>
      <c r="I903" s="49" t="s">
        <v>27</v>
      </c>
      <c r="J903" s="49" t="s">
        <v>28</v>
      </c>
      <c r="K903" s="49">
        <v>4</v>
      </c>
      <c r="L903" s="49">
        <v>229</v>
      </c>
      <c r="M903" s="49" t="s">
        <v>3475</v>
      </c>
      <c r="N903" s="50">
        <v>44963</v>
      </c>
      <c r="O903" s="49" t="s">
        <v>110</v>
      </c>
      <c r="P903" s="49" t="s">
        <v>57</v>
      </c>
      <c r="Q903" s="49">
        <v>3</v>
      </c>
      <c r="R903" s="49" t="s">
        <v>45</v>
      </c>
      <c r="S903" s="49" t="s">
        <v>3476</v>
      </c>
      <c r="T903" s="50">
        <v>45886</v>
      </c>
    </row>
    <row r="904" spans="1:20" x14ac:dyDescent="0.25">
      <c r="A904" s="26" t="s">
        <v>3477</v>
      </c>
      <c r="B904" s="49" t="s">
        <v>3478</v>
      </c>
      <c r="C904" s="49" t="s">
        <v>977</v>
      </c>
      <c r="D904" s="49" t="s">
        <v>37</v>
      </c>
      <c r="E904" s="49" t="s">
        <v>50</v>
      </c>
      <c r="F904" s="50">
        <v>44182</v>
      </c>
      <c r="G904" s="49" t="s">
        <v>180</v>
      </c>
      <c r="H904" s="49" t="s">
        <v>121</v>
      </c>
      <c r="I904" s="49" t="s">
        <v>122</v>
      </c>
      <c r="J904" s="49" t="s">
        <v>123</v>
      </c>
      <c r="K904" s="49">
        <v>2</v>
      </c>
      <c r="L904" s="49">
        <v>149</v>
      </c>
      <c r="M904" s="49" t="s">
        <v>3479</v>
      </c>
      <c r="N904" s="50">
        <v>45298</v>
      </c>
      <c r="O904" s="49" t="s">
        <v>103</v>
      </c>
      <c r="P904" s="49" t="s">
        <v>44</v>
      </c>
      <c r="Q904" s="49">
        <v>4</v>
      </c>
      <c r="R904" s="49" t="s">
        <v>32</v>
      </c>
      <c r="S904" s="49" t="s">
        <v>3480</v>
      </c>
      <c r="T904" s="50">
        <v>45008</v>
      </c>
    </row>
    <row r="905" spans="1:20" x14ac:dyDescent="0.25">
      <c r="A905" s="26" t="s">
        <v>3481</v>
      </c>
      <c r="B905" s="49" t="s">
        <v>2181</v>
      </c>
      <c r="C905" s="49" t="s">
        <v>1435</v>
      </c>
      <c r="D905" s="49" t="s">
        <v>37</v>
      </c>
      <c r="E905" s="49" t="s">
        <v>38</v>
      </c>
      <c r="F905" s="50">
        <v>44122</v>
      </c>
      <c r="G905" s="49" t="s">
        <v>25</v>
      </c>
      <c r="H905" s="49" t="s">
        <v>26</v>
      </c>
      <c r="I905" s="49" t="s">
        <v>27</v>
      </c>
      <c r="J905" s="49" t="s">
        <v>28</v>
      </c>
      <c r="K905" s="49">
        <v>3</v>
      </c>
      <c r="L905" s="49">
        <v>229</v>
      </c>
      <c r="M905" s="49" t="s">
        <v>3482</v>
      </c>
      <c r="N905" s="50">
        <v>45838</v>
      </c>
      <c r="O905" s="49" t="s">
        <v>30</v>
      </c>
      <c r="P905" s="49" t="s">
        <v>31</v>
      </c>
      <c r="Q905" s="49">
        <v>1</v>
      </c>
      <c r="R905" s="49" t="s">
        <v>133</v>
      </c>
      <c r="S905" s="49" t="s">
        <v>3483</v>
      </c>
      <c r="T905" s="50">
        <v>45744</v>
      </c>
    </row>
    <row r="906" spans="1:20" x14ac:dyDescent="0.25">
      <c r="A906" s="26" t="s">
        <v>3484</v>
      </c>
      <c r="B906" s="49" t="s">
        <v>2862</v>
      </c>
      <c r="C906" s="49" t="s">
        <v>1164</v>
      </c>
      <c r="D906" s="49" t="s">
        <v>23</v>
      </c>
      <c r="E906" s="49" t="s">
        <v>38</v>
      </c>
      <c r="F906" s="50">
        <v>45091</v>
      </c>
      <c r="G906" s="49" t="s">
        <v>39</v>
      </c>
      <c r="H906" s="49" t="s">
        <v>191</v>
      </c>
      <c r="I906" s="49" t="s">
        <v>192</v>
      </c>
      <c r="J906" s="49" t="s">
        <v>42</v>
      </c>
      <c r="K906" s="49">
        <v>5</v>
      </c>
      <c r="L906" s="49">
        <v>120</v>
      </c>
      <c r="M906" s="49" t="s">
        <v>3485</v>
      </c>
      <c r="N906" s="50">
        <v>45014</v>
      </c>
      <c r="O906" s="49" t="s">
        <v>30</v>
      </c>
      <c r="P906" s="49" t="s">
        <v>44</v>
      </c>
      <c r="Q906" s="49">
        <v>3</v>
      </c>
      <c r="R906" s="49" t="s">
        <v>32</v>
      </c>
      <c r="S906" s="49" t="s">
        <v>3486</v>
      </c>
      <c r="T906" s="50">
        <v>44908</v>
      </c>
    </row>
    <row r="907" spans="1:20" x14ac:dyDescent="0.25">
      <c r="A907" s="26" t="s">
        <v>3487</v>
      </c>
      <c r="B907" s="49" t="s">
        <v>3161</v>
      </c>
      <c r="C907" s="49" t="s">
        <v>3488</v>
      </c>
      <c r="D907" s="49" t="s">
        <v>81</v>
      </c>
      <c r="E907" s="49" t="s">
        <v>38</v>
      </c>
      <c r="F907" s="50">
        <v>45310</v>
      </c>
      <c r="G907" s="49" t="s">
        <v>186</v>
      </c>
      <c r="H907" s="49" t="s">
        <v>63</v>
      </c>
      <c r="I907" s="49" t="s">
        <v>64</v>
      </c>
      <c r="J907" s="49" t="s">
        <v>65</v>
      </c>
      <c r="K907" s="49">
        <v>4</v>
      </c>
      <c r="L907" s="49">
        <v>399</v>
      </c>
      <c r="M907" s="49" t="s">
        <v>3489</v>
      </c>
      <c r="N907" s="50">
        <v>45774</v>
      </c>
      <c r="O907" s="49" t="s">
        <v>30</v>
      </c>
      <c r="P907" s="49" t="s">
        <v>44</v>
      </c>
      <c r="Q907" s="49">
        <v>2</v>
      </c>
      <c r="R907" s="49" t="s">
        <v>67</v>
      </c>
      <c r="S907" s="49" t="s">
        <v>3490</v>
      </c>
      <c r="T907" s="50">
        <v>45720</v>
      </c>
    </row>
    <row r="908" spans="1:20" x14ac:dyDescent="0.25">
      <c r="A908" s="26" t="s">
        <v>3491</v>
      </c>
      <c r="B908" s="49" t="s">
        <v>3492</v>
      </c>
      <c r="C908" s="49" t="s">
        <v>3493</v>
      </c>
      <c r="D908" s="49" t="s">
        <v>37</v>
      </c>
      <c r="E908" s="49" t="s">
        <v>38</v>
      </c>
      <c r="F908" s="50">
        <v>44119</v>
      </c>
      <c r="G908" s="49" t="s">
        <v>62</v>
      </c>
      <c r="H908" s="49" t="s">
        <v>40</v>
      </c>
      <c r="I908" s="49" t="s">
        <v>41</v>
      </c>
      <c r="J908" s="49" t="s">
        <v>42</v>
      </c>
      <c r="K908" s="49">
        <v>4</v>
      </c>
      <c r="L908" s="49">
        <v>59</v>
      </c>
      <c r="M908" s="49" t="s">
        <v>3494</v>
      </c>
      <c r="N908" s="50">
        <v>44911</v>
      </c>
      <c r="O908" s="49" t="s">
        <v>110</v>
      </c>
      <c r="P908" s="49" t="s">
        <v>57</v>
      </c>
      <c r="Q908" s="49">
        <v>3</v>
      </c>
      <c r="R908" s="49" t="s">
        <v>104</v>
      </c>
      <c r="S908" s="49" t="s">
        <v>3495</v>
      </c>
      <c r="T908" s="50">
        <v>45167</v>
      </c>
    </row>
    <row r="909" spans="1:20" x14ac:dyDescent="0.25">
      <c r="A909" s="26" t="s">
        <v>3496</v>
      </c>
      <c r="B909" s="49" t="s">
        <v>113</v>
      </c>
      <c r="C909" s="49" t="s">
        <v>714</v>
      </c>
      <c r="D909" s="49" t="s">
        <v>23</v>
      </c>
      <c r="E909" s="49" t="s">
        <v>38</v>
      </c>
      <c r="F909" s="50">
        <v>44560</v>
      </c>
      <c r="G909" s="49" t="s">
        <v>62</v>
      </c>
      <c r="H909" s="49" t="s">
        <v>218</v>
      </c>
      <c r="I909" s="49" t="s">
        <v>219</v>
      </c>
      <c r="J909" s="49" t="s">
        <v>28</v>
      </c>
      <c r="K909" s="49">
        <v>3</v>
      </c>
      <c r="L909" s="49">
        <v>899</v>
      </c>
      <c r="M909" s="49" t="s">
        <v>3497</v>
      </c>
      <c r="N909" s="50">
        <v>45134</v>
      </c>
      <c r="O909" s="49" t="s">
        <v>76</v>
      </c>
      <c r="P909" s="49" t="s">
        <v>44</v>
      </c>
      <c r="Q909" s="49">
        <v>4</v>
      </c>
      <c r="R909" s="49" t="s">
        <v>45</v>
      </c>
      <c r="S909" s="49" t="s">
        <v>3498</v>
      </c>
      <c r="T909" s="50">
        <v>45584</v>
      </c>
    </row>
    <row r="910" spans="1:20" x14ac:dyDescent="0.25">
      <c r="A910" s="26" t="s">
        <v>3499</v>
      </c>
      <c r="B910" s="49" t="s">
        <v>511</v>
      </c>
      <c r="C910" s="49" t="s">
        <v>2968</v>
      </c>
      <c r="D910" s="49" t="s">
        <v>23</v>
      </c>
      <c r="E910" s="49" t="s">
        <v>50</v>
      </c>
      <c r="F910" s="50">
        <v>44383</v>
      </c>
      <c r="G910" s="49" t="s">
        <v>180</v>
      </c>
      <c r="H910" s="49" t="s">
        <v>121</v>
      </c>
      <c r="I910" s="49" t="s">
        <v>122</v>
      </c>
      <c r="J910" s="49" t="s">
        <v>123</v>
      </c>
      <c r="K910" s="49">
        <v>2</v>
      </c>
      <c r="L910" s="49">
        <v>149</v>
      </c>
      <c r="M910" s="49" t="s">
        <v>3500</v>
      </c>
      <c r="N910" s="50">
        <v>45583</v>
      </c>
      <c r="O910" s="49" t="s">
        <v>103</v>
      </c>
      <c r="P910" s="49" t="s">
        <v>57</v>
      </c>
      <c r="Q910" s="49">
        <v>3</v>
      </c>
      <c r="R910" s="49" t="s">
        <v>45</v>
      </c>
      <c r="S910" s="49" t="s">
        <v>3501</v>
      </c>
      <c r="T910" s="50">
        <v>45458</v>
      </c>
    </row>
    <row r="911" spans="1:20" x14ac:dyDescent="0.25">
      <c r="A911" s="26" t="s">
        <v>3502</v>
      </c>
      <c r="B911" s="49" t="s">
        <v>1335</v>
      </c>
      <c r="C911" s="49" t="s">
        <v>435</v>
      </c>
      <c r="D911" s="49" t="s">
        <v>37</v>
      </c>
      <c r="E911" s="49" t="s">
        <v>50</v>
      </c>
      <c r="F911" s="50">
        <v>45859</v>
      </c>
      <c r="G911" s="49" t="s">
        <v>62</v>
      </c>
      <c r="H911" s="49" t="s">
        <v>63</v>
      </c>
      <c r="I911" s="49" t="s">
        <v>64</v>
      </c>
      <c r="J911" s="49" t="s">
        <v>65</v>
      </c>
      <c r="K911" s="49">
        <v>1</v>
      </c>
      <c r="L911" s="49">
        <v>399</v>
      </c>
      <c r="M911" s="49" t="s">
        <v>3503</v>
      </c>
      <c r="N911" s="50">
        <v>45808</v>
      </c>
      <c r="O911" s="49" t="s">
        <v>76</v>
      </c>
      <c r="P911" s="49" t="s">
        <v>44</v>
      </c>
      <c r="Q911" s="49">
        <v>4</v>
      </c>
      <c r="R911" s="49" t="s">
        <v>133</v>
      </c>
      <c r="S911" s="49" t="s">
        <v>3504</v>
      </c>
      <c r="T911" s="50">
        <v>45117</v>
      </c>
    </row>
    <row r="912" spans="1:20" x14ac:dyDescent="0.25">
      <c r="A912" s="26" t="s">
        <v>3505</v>
      </c>
      <c r="B912" s="49" t="s">
        <v>1774</v>
      </c>
      <c r="C912" s="49" t="s">
        <v>3506</v>
      </c>
      <c r="D912" s="49" t="s">
        <v>37</v>
      </c>
      <c r="E912" s="49" t="s">
        <v>50</v>
      </c>
      <c r="F912" s="50">
        <v>45119</v>
      </c>
      <c r="G912" s="49" t="s">
        <v>72</v>
      </c>
      <c r="H912" s="49" t="s">
        <v>100</v>
      </c>
      <c r="I912" s="49" t="s">
        <v>101</v>
      </c>
      <c r="J912" s="49" t="s">
        <v>28</v>
      </c>
      <c r="K912" s="49">
        <v>3</v>
      </c>
      <c r="L912" s="49">
        <v>199</v>
      </c>
      <c r="M912" s="49" t="s">
        <v>3507</v>
      </c>
      <c r="N912" s="50">
        <v>45190</v>
      </c>
      <c r="O912" s="49" t="s">
        <v>103</v>
      </c>
      <c r="P912" s="49" t="s">
        <v>57</v>
      </c>
      <c r="Q912" s="49">
        <v>2</v>
      </c>
      <c r="R912" s="49" t="s">
        <v>32</v>
      </c>
      <c r="S912" s="49" t="s">
        <v>3508</v>
      </c>
      <c r="T912" s="50">
        <v>45642</v>
      </c>
    </row>
    <row r="913" spans="1:20" x14ac:dyDescent="0.25">
      <c r="A913" s="26" t="s">
        <v>3509</v>
      </c>
      <c r="B913" s="49" t="s">
        <v>3510</v>
      </c>
      <c r="C913" s="49" t="s">
        <v>2026</v>
      </c>
      <c r="D913" s="49" t="s">
        <v>81</v>
      </c>
      <c r="E913" s="49" t="s">
        <v>38</v>
      </c>
      <c r="F913" s="50">
        <v>45801</v>
      </c>
      <c r="G913" s="49" t="s">
        <v>120</v>
      </c>
      <c r="H913" s="49" t="s">
        <v>52</v>
      </c>
      <c r="I913" s="49" t="s">
        <v>53</v>
      </c>
      <c r="J913" s="49" t="s">
        <v>54</v>
      </c>
      <c r="K913" s="49">
        <v>3</v>
      </c>
      <c r="L913" s="49">
        <v>59</v>
      </c>
      <c r="M913" s="49" t="s">
        <v>3511</v>
      </c>
      <c r="N913" s="50">
        <v>45529</v>
      </c>
      <c r="O913" s="49" t="s">
        <v>110</v>
      </c>
      <c r="P913" s="49" t="s">
        <v>57</v>
      </c>
      <c r="Q913" s="49">
        <v>1</v>
      </c>
      <c r="R913" s="49" t="s">
        <v>67</v>
      </c>
      <c r="S913" s="49" t="s">
        <v>3512</v>
      </c>
      <c r="T913" s="50">
        <v>45339</v>
      </c>
    </row>
    <row r="914" spans="1:20" x14ac:dyDescent="0.25">
      <c r="A914" s="26" t="s">
        <v>3513</v>
      </c>
      <c r="B914" s="49" t="s">
        <v>3514</v>
      </c>
      <c r="C914" s="49" t="s">
        <v>249</v>
      </c>
      <c r="D914" s="49" t="s">
        <v>81</v>
      </c>
      <c r="E914" s="49" t="s">
        <v>24</v>
      </c>
      <c r="F914" s="50">
        <v>45302</v>
      </c>
      <c r="G914" s="49" t="s">
        <v>120</v>
      </c>
      <c r="H914" s="49" t="s">
        <v>100</v>
      </c>
      <c r="I914" s="49" t="s">
        <v>101</v>
      </c>
      <c r="J914" s="49" t="s">
        <v>28</v>
      </c>
      <c r="K914" s="49">
        <v>4</v>
      </c>
      <c r="L914" s="49">
        <v>199</v>
      </c>
      <c r="M914" s="49" t="s">
        <v>3515</v>
      </c>
      <c r="N914" s="50">
        <v>45692</v>
      </c>
      <c r="O914" s="49" t="s">
        <v>103</v>
      </c>
      <c r="P914" s="49" t="s">
        <v>31</v>
      </c>
      <c r="Q914" s="49">
        <v>3</v>
      </c>
      <c r="R914" s="49" t="s">
        <v>67</v>
      </c>
      <c r="S914" s="49" t="s">
        <v>3516</v>
      </c>
      <c r="T914" s="50">
        <v>45589</v>
      </c>
    </row>
    <row r="915" spans="1:20" x14ac:dyDescent="0.25">
      <c r="A915" s="26" t="s">
        <v>3517</v>
      </c>
      <c r="B915" s="49" t="s">
        <v>2603</v>
      </c>
      <c r="C915" s="49" t="s">
        <v>3518</v>
      </c>
      <c r="D915" s="49" t="s">
        <v>23</v>
      </c>
      <c r="E915" s="49" t="s">
        <v>50</v>
      </c>
      <c r="F915" s="50">
        <v>44099</v>
      </c>
      <c r="G915" s="49" t="s">
        <v>39</v>
      </c>
      <c r="H915" s="49" t="s">
        <v>26</v>
      </c>
      <c r="I915" s="49" t="s">
        <v>27</v>
      </c>
      <c r="J915" s="49" t="s">
        <v>28</v>
      </c>
      <c r="K915" s="49">
        <v>1</v>
      </c>
      <c r="L915" s="49">
        <v>229</v>
      </c>
      <c r="M915" s="49" t="s">
        <v>3519</v>
      </c>
      <c r="N915" s="50">
        <v>44881</v>
      </c>
      <c r="O915" s="49" t="s">
        <v>56</v>
      </c>
      <c r="P915" s="49" t="s">
        <v>57</v>
      </c>
      <c r="Q915" s="49">
        <v>2</v>
      </c>
      <c r="R915" s="49" t="s">
        <v>67</v>
      </c>
      <c r="S915" s="49" t="s">
        <v>3520</v>
      </c>
      <c r="T915" s="50">
        <v>45818</v>
      </c>
    </row>
    <row r="916" spans="1:20" x14ac:dyDescent="0.25">
      <c r="A916" s="26" t="s">
        <v>3521</v>
      </c>
      <c r="B916" s="49" t="s">
        <v>275</v>
      </c>
      <c r="C916" s="49" t="s">
        <v>71</v>
      </c>
      <c r="D916" s="49" t="s">
        <v>81</v>
      </c>
      <c r="E916" s="49" t="s">
        <v>24</v>
      </c>
      <c r="F916" s="50">
        <v>45759</v>
      </c>
      <c r="G916" s="49" t="s">
        <v>51</v>
      </c>
      <c r="H916" s="49" t="s">
        <v>145</v>
      </c>
      <c r="I916" s="49" t="s">
        <v>146</v>
      </c>
      <c r="J916" s="49" t="s">
        <v>54</v>
      </c>
      <c r="K916" s="49">
        <v>1</v>
      </c>
      <c r="L916" s="49">
        <v>199</v>
      </c>
      <c r="M916" s="49" t="s">
        <v>3522</v>
      </c>
      <c r="N916" s="50">
        <v>45733</v>
      </c>
      <c r="O916" s="49" t="s">
        <v>76</v>
      </c>
      <c r="P916" s="49" t="s">
        <v>44</v>
      </c>
      <c r="Q916" s="49">
        <v>5</v>
      </c>
      <c r="R916" s="49" t="s">
        <v>45</v>
      </c>
      <c r="S916" s="49" t="s">
        <v>3523</v>
      </c>
      <c r="T916" s="50">
        <v>45050</v>
      </c>
    </row>
    <row r="917" spans="1:20" x14ac:dyDescent="0.25">
      <c r="A917" s="26" t="s">
        <v>3524</v>
      </c>
      <c r="B917" s="49" t="s">
        <v>376</v>
      </c>
      <c r="C917" s="49" t="s">
        <v>3525</v>
      </c>
      <c r="D917" s="49" t="s">
        <v>37</v>
      </c>
      <c r="E917" s="49" t="s">
        <v>24</v>
      </c>
      <c r="F917" s="50">
        <v>45644</v>
      </c>
      <c r="G917" s="49" t="s">
        <v>186</v>
      </c>
      <c r="H917" s="49" t="s">
        <v>129</v>
      </c>
      <c r="I917" s="49" t="s">
        <v>130</v>
      </c>
      <c r="J917" s="49" t="s">
        <v>131</v>
      </c>
      <c r="K917" s="49">
        <v>1</v>
      </c>
      <c r="L917" s="49">
        <v>129</v>
      </c>
      <c r="M917" s="49" t="s">
        <v>3526</v>
      </c>
      <c r="N917" s="50">
        <v>44867</v>
      </c>
      <c r="O917" s="49" t="s">
        <v>56</v>
      </c>
      <c r="P917" s="49" t="s">
        <v>31</v>
      </c>
      <c r="Q917" s="49">
        <v>4</v>
      </c>
      <c r="R917" s="49" t="s">
        <v>32</v>
      </c>
      <c r="S917" s="49" t="s">
        <v>3527</v>
      </c>
      <c r="T917" s="50">
        <v>44814</v>
      </c>
    </row>
    <row r="918" spans="1:20" x14ac:dyDescent="0.25">
      <c r="A918" s="26" t="s">
        <v>3528</v>
      </c>
      <c r="B918" s="49" t="s">
        <v>2260</v>
      </c>
      <c r="C918" s="49" t="s">
        <v>254</v>
      </c>
      <c r="D918" s="49" t="s">
        <v>23</v>
      </c>
      <c r="E918" s="49" t="s">
        <v>38</v>
      </c>
      <c r="F918" s="50">
        <v>45840</v>
      </c>
      <c r="G918" s="49" t="s">
        <v>152</v>
      </c>
      <c r="H918" s="49" t="s">
        <v>26</v>
      </c>
      <c r="I918" s="49" t="s">
        <v>27</v>
      </c>
      <c r="J918" s="49" t="s">
        <v>28</v>
      </c>
      <c r="K918" s="49">
        <v>1</v>
      </c>
      <c r="L918" s="49">
        <v>229</v>
      </c>
      <c r="M918" s="49" t="s">
        <v>3529</v>
      </c>
      <c r="N918" s="50">
        <v>45518</v>
      </c>
      <c r="O918" s="49" t="s">
        <v>103</v>
      </c>
      <c r="P918" s="49" t="s">
        <v>57</v>
      </c>
      <c r="Q918" s="49">
        <v>4</v>
      </c>
      <c r="R918" s="49" t="s">
        <v>32</v>
      </c>
      <c r="S918" s="49" t="s">
        <v>3530</v>
      </c>
      <c r="T918" s="50">
        <v>44858</v>
      </c>
    </row>
    <row r="919" spans="1:20" x14ac:dyDescent="0.25">
      <c r="A919" s="26" t="s">
        <v>3531</v>
      </c>
      <c r="B919" s="49" t="s">
        <v>2831</v>
      </c>
      <c r="C919" s="49" t="s">
        <v>466</v>
      </c>
      <c r="D919" s="49" t="s">
        <v>23</v>
      </c>
      <c r="E919" s="49" t="s">
        <v>50</v>
      </c>
      <c r="F919" s="50">
        <v>45320</v>
      </c>
      <c r="G919" s="49" t="s">
        <v>39</v>
      </c>
      <c r="H919" s="49" t="s">
        <v>87</v>
      </c>
      <c r="I919" s="49" t="s">
        <v>88</v>
      </c>
      <c r="J919" s="49" t="s">
        <v>65</v>
      </c>
      <c r="K919" s="49">
        <v>5</v>
      </c>
      <c r="L919" s="49">
        <v>99</v>
      </c>
      <c r="M919" s="49" t="s">
        <v>3532</v>
      </c>
      <c r="N919" s="50">
        <v>45151</v>
      </c>
      <c r="O919" s="49" t="s">
        <v>110</v>
      </c>
      <c r="P919" s="49" t="s">
        <v>44</v>
      </c>
      <c r="Q919" s="49">
        <v>4</v>
      </c>
      <c r="R919" s="49" t="s">
        <v>133</v>
      </c>
      <c r="S919" s="49" t="s">
        <v>3533</v>
      </c>
      <c r="T919" s="50">
        <v>44873</v>
      </c>
    </row>
    <row r="920" spans="1:20" x14ac:dyDescent="0.25">
      <c r="A920" s="26" t="s">
        <v>3534</v>
      </c>
      <c r="B920" s="49" t="s">
        <v>667</v>
      </c>
      <c r="C920" s="49" t="s">
        <v>3535</v>
      </c>
      <c r="D920" s="49" t="s">
        <v>81</v>
      </c>
      <c r="E920" s="49" t="s">
        <v>38</v>
      </c>
      <c r="F920" s="50">
        <v>45076</v>
      </c>
      <c r="G920" s="49" t="s">
        <v>186</v>
      </c>
      <c r="H920" s="49" t="s">
        <v>87</v>
      </c>
      <c r="I920" s="49" t="s">
        <v>88</v>
      </c>
      <c r="J920" s="49" t="s">
        <v>65</v>
      </c>
      <c r="K920" s="49">
        <v>1</v>
      </c>
      <c r="L920" s="49">
        <v>99</v>
      </c>
      <c r="M920" s="49" t="s">
        <v>3536</v>
      </c>
      <c r="N920" s="50">
        <v>44962</v>
      </c>
      <c r="O920" s="49" t="s">
        <v>110</v>
      </c>
      <c r="P920" s="49" t="s">
        <v>57</v>
      </c>
      <c r="Q920" s="49">
        <v>1</v>
      </c>
      <c r="R920" s="49" t="s">
        <v>133</v>
      </c>
      <c r="S920" s="49" t="s">
        <v>3537</v>
      </c>
      <c r="T920" s="50">
        <v>45672</v>
      </c>
    </row>
    <row r="921" spans="1:20" x14ac:dyDescent="0.25">
      <c r="A921" s="26" t="s">
        <v>3538</v>
      </c>
      <c r="B921" s="49" t="s">
        <v>206</v>
      </c>
      <c r="C921" s="49" t="s">
        <v>3539</v>
      </c>
      <c r="D921" s="49" t="s">
        <v>81</v>
      </c>
      <c r="E921" s="49" t="s">
        <v>38</v>
      </c>
      <c r="F921" s="50">
        <v>44790</v>
      </c>
      <c r="G921" s="49" t="s">
        <v>39</v>
      </c>
      <c r="H921" s="49" t="s">
        <v>129</v>
      </c>
      <c r="I921" s="49" t="s">
        <v>130</v>
      </c>
      <c r="J921" s="49" t="s">
        <v>131</v>
      </c>
      <c r="K921" s="49">
        <v>1</v>
      </c>
      <c r="L921" s="49">
        <v>129</v>
      </c>
      <c r="M921" s="49" t="s">
        <v>3540</v>
      </c>
      <c r="N921" s="50">
        <v>44937</v>
      </c>
      <c r="O921" s="49" t="s">
        <v>30</v>
      </c>
      <c r="P921" s="49" t="s">
        <v>44</v>
      </c>
      <c r="Q921" s="49">
        <v>4</v>
      </c>
      <c r="R921" s="49" t="s">
        <v>133</v>
      </c>
      <c r="S921" s="49" t="s">
        <v>3541</v>
      </c>
      <c r="T921" s="50">
        <v>45345</v>
      </c>
    </row>
    <row r="922" spans="1:20" x14ac:dyDescent="0.25">
      <c r="A922" s="26" t="s">
        <v>3542</v>
      </c>
      <c r="B922" s="49" t="s">
        <v>3543</v>
      </c>
      <c r="C922" s="49" t="s">
        <v>1991</v>
      </c>
      <c r="D922" s="49" t="s">
        <v>23</v>
      </c>
      <c r="E922" s="49" t="s">
        <v>38</v>
      </c>
      <c r="F922" s="50">
        <v>45836</v>
      </c>
      <c r="G922" s="49" t="s">
        <v>152</v>
      </c>
      <c r="H922" s="49" t="s">
        <v>129</v>
      </c>
      <c r="I922" s="49" t="s">
        <v>130</v>
      </c>
      <c r="J922" s="49" t="s">
        <v>131</v>
      </c>
      <c r="K922" s="49">
        <v>1</v>
      </c>
      <c r="L922" s="49">
        <v>129</v>
      </c>
      <c r="M922" s="49" t="s">
        <v>3544</v>
      </c>
      <c r="N922" s="50">
        <v>45514</v>
      </c>
      <c r="O922" s="49" t="s">
        <v>110</v>
      </c>
      <c r="P922" s="49" t="s">
        <v>57</v>
      </c>
      <c r="Q922" s="49">
        <v>3</v>
      </c>
      <c r="R922" s="49" t="s">
        <v>133</v>
      </c>
      <c r="S922" s="49" t="s">
        <v>3545</v>
      </c>
      <c r="T922" s="50">
        <v>45825</v>
      </c>
    </row>
    <row r="923" spans="1:20" x14ac:dyDescent="0.25">
      <c r="A923" s="26" t="s">
        <v>3546</v>
      </c>
      <c r="B923" s="49" t="s">
        <v>809</v>
      </c>
      <c r="C923" s="49" t="s">
        <v>1411</v>
      </c>
      <c r="D923" s="49" t="s">
        <v>23</v>
      </c>
      <c r="E923" s="49" t="s">
        <v>24</v>
      </c>
      <c r="F923" s="50">
        <v>45253</v>
      </c>
      <c r="G923" s="49" t="s">
        <v>186</v>
      </c>
      <c r="H923" s="49" t="s">
        <v>129</v>
      </c>
      <c r="I923" s="49" t="s">
        <v>130</v>
      </c>
      <c r="J923" s="49" t="s">
        <v>131</v>
      </c>
      <c r="K923" s="49">
        <v>1</v>
      </c>
      <c r="L923" s="49">
        <v>129</v>
      </c>
      <c r="M923" s="49" t="s">
        <v>3547</v>
      </c>
      <c r="N923" s="50">
        <v>45524</v>
      </c>
      <c r="O923" s="49" t="s">
        <v>56</v>
      </c>
      <c r="P923" s="49" t="s">
        <v>57</v>
      </c>
      <c r="Q923" s="49">
        <v>5</v>
      </c>
      <c r="R923" s="49" t="s">
        <v>45</v>
      </c>
      <c r="S923" s="49" t="s">
        <v>3548</v>
      </c>
      <c r="T923" s="50">
        <v>45722</v>
      </c>
    </row>
    <row r="924" spans="1:20" x14ac:dyDescent="0.25">
      <c r="A924" s="26" t="s">
        <v>3549</v>
      </c>
      <c r="B924" s="49" t="s">
        <v>2638</v>
      </c>
      <c r="C924" s="49" t="s">
        <v>1652</v>
      </c>
      <c r="D924" s="49" t="s">
        <v>37</v>
      </c>
      <c r="E924" s="49" t="s">
        <v>38</v>
      </c>
      <c r="F924" s="50">
        <v>44717</v>
      </c>
      <c r="G924" s="49" t="s">
        <v>152</v>
      </c>
      <c r="H924" s="49" t="s">
        <v>218</v>
      </c>
      <c r="I924" s="49" t="s">
        <v>219</v>
      </c>
      <c r="J924" s="49" t="s">
        <v>28</v>
      </c>
      <c r="K924" s="49">
        <v>3</v>
      </c>
      <c r="L924" s="49">
        <v>899</v>
      </c>
      <c r="M924" s="49" t="s">
        <v>3550</v>
      </c>
      <c r="N924" s="50">
        <v>45618</v>
      </c>
      <c r="O924" s="49" t="s">
        <v>103</v>
      </c>
      <c r="P924" s="49" t="s">
        <v>57</v>
      </c>
      <c r="Q924" s="49">
        <v>5</v>
      </c>
      <c r="R924" s="49" t="s">
        <v>104</v>
      </c>
      <c r="S924" s="49" t="s">
        <v>3551</v>
      </c>
      <c r="T924" s="50">
        <v>45022</v>
      </c>
    </row>
    <row r="925" spans="1:20" x14ac:dyDescent="0.25">
      <c r="A925" s="26" t="s">
        <v>3552</v>
      </c>
      <c r="B925" s="49" t="s">
        <v>2743</v>
      </c>
      <c r="C925" s="49" t="s">
        <v>813</v>
      </c>
      <c r="D925" s="49" t="s">
        <v>37</v>
      </c>
      <c r="E925" s="49" t="s">
        <v>38</v>
      </c>
      <c r="F925" s="50">
        <v>45203</v>
      </c>
      <c r="G925" s="49" t="s">
        <v>51</v>
      </c>
      <c r="H925" s="49" t="s">
        <v>191</v>
      </c>
      <c r="I925" s="49" t="s">
        <v>192</v>
      </c>
      <c r="J925" s="49" t="s">
        <v>42</v>
      </c>
      <c r="K925" s="49">
        <v>1</v>
      </c>
      <c r="L925" s="49">
        <v>120</v>
      </c>
      <c r="M925" s="49" t="s">
        <v>3553</v>
      </c>
      <c r="N925" s="50">
        <v>45586</v>
      </c>
      <c r="O925" s="49" t="s">
        <v>56</v>
      </c>
      <c r="P925" s="49" t="s">
        <v>44</v>
      </c>
      <c r="Q925" s="49">
        <v>3</v>
      </c>
      <c r="R925" s="49" t="s">
        <v>133</v>
      </c>
      <c r="S925" s="49" t="s">
        <v>3554</v>
      </c>
      <c r="T925" s="50">
        <v>45269</v>
      </c>
    </row>
    <row r="926" spans="1:20" x14ac:dyDescent="0.25">
      <c r="A926" s="26" t="s">
        <v>3555</v>
      </c>
      <c r="B926" s="49" t="s">
        <v>1615</v>
      </c>
      <c r="C926" s="49" t="s">
        <v>3556</v>
      </c>
      <c r="D926" s="49" t="s">
        <v>81</v>
      </c>
      <c r="E926" s="49" t="s">
        <v>50</v>
      </c>
      <c r="F926" s="50">
        <v>45857</v>
      </c>
      <c r="G926" s="49" t="s">
        <v>152</v>
      </c>
      <c r="H926" s="49" t="s">
        <v>191</v>
      </c>
      <c r="I926" s="49" t="s">
        <v>192</v>
      </c>
      <c r="J926" s="49" t="s">
        <v>42</v>
      </c>
      <c r="K926" s="49">
        <v>5</v>
      </c>
      <c r="L926" s="49">
        <v>120</v>
      </c>
      <c r="M926" s="49" t="s">
        <v>3557</v>
      </c>
      <c r="N926" s="50">
        <v>45846</v>
      </c>
      <c r="O926" s="49" t="s">
        <v>110</v>
      </c>
      <c r="P926" s="49" t="s">
        <v>57</v>
      </c>
      <c r="Q926" s="49">
        <v>3</v>
      </c>
      <c r="R926" s="49" t="s">
        <v>32</v>
      </c>
      <c r="S926" s="49" t="s">
        <v>3558</v>
      </c>
      <c r="T926" s="50">
        <v>45399</v>
      </c>
    </row>
    <row r="927" spans="1:20" x14ac:dyDescent="0.25">
      <c r="A927" s="26" t="s">
        <v>3559</v>
      </c>
      <c r="B927" s="49" t="s">
        <v>1492</v>
      </c>
      <c r="C927" s="49" t="s">
        <v>1238</v>
      </c>
      <c r="D927" s="49" t="s">
        <v>37</v>
      </c>
      <c r="E927" s="49" t="s">
        <v>50</v>
      </c>
      <c r="F927" s="50">
        <v>44185</v>
      </c>
      <c r="G927" s="49" t="s">
        <v>62</v>
      </c>
      <c r="H927" s="49" t="s">
        <v>40</v>
      </c>
      <c r="I927" s="49" t="s">
        <v>41</v>
      </c>
      <c r="J927" s="49" t="s">
        <v>42</v>
      </c>
      <c r="K927" s="49">
        <v>2</v>
      </c>
      <c r="L927" s="49">
        <v>59</v>
      </c>
      <c r="M927" s="49" t="s">
        <v>3560</v>
      </c>
      <c r="N927" s="50">
        <v>45221</v>
      </c>
      <c r="O927" s="49" t="s">
        <v>56</v>
      </c>
      <c r="P927" s="49" t="s">
        <v>44</v>
      </c>
      <c r="Q927" s="49">
        <v>1</v>
      </c>
      <c r="R927" s="49" t="s">
        <v>104</v>
      </c>
      <c r="S927" s="49" t="s">
        <v>3561</v>
      </c>
      <c r="T927" s="50">
        <v>45093</v>
      </c>
    </row>
    <row r="928" spans="1:20" x14ac:dyDescent="0.25">
      <c r="A928" s="26" t="s">
        <v>3562</v>
      </c>
      <c r="B928" s="49" t="s">
        <v>511</v>
      </c>
      <c r="C928" s="49" t="s">
        <v>3563</v>
      </c>
      <c r="D928" s="49" t="s">
        <v>37</v>
      </c>
      <c r="E928" s="49" t="s">
        <v>38</v>
      </c>
      <c r="F928" s="50">
        <v>45271</v>
      </c>
      <c r="G928" s="49" t="s">
        <v>94</v>
      </c>
      <c r="H928" s="49" t="s">
        <v>26</v>
      </c>
      <c r="I928" s="49" t="s">
        <v>27</v>
      </c>
      <c r="J928" s="49" t="s">
        <v>28</v>
      </c>
      <c r="K928" s="49">
        <v>2</v>
      </c>
      <c r="L928" s="49">
        <v>229</v>
      </c>
      <c r="M928" s="49" t="s">
        <v>3564</v>
      </c>
      <c r="N928" s="50">
        <v>45728</v>
      </c>
      <c r="O928" s="49" t="s">
        <v>76</v>
      </c>
      <c r="P928" s="49" t="s">
        <v>57</v>
      </c>
      <c r="Q928" s="49">
        <v>1</v>
      </c>
      <c r="R928" s="49" t="s">
        <v>45</v>
      </c>
      <c r="S928" s="49" t="s">
        <v>3565</v>
      </c>
      <c r="T928" s="50">
        <v>45331</v>
      </c>
    </row>
    <row r="929" spans="1:20" x14ac:dyDescent="0.25">
      <c r="A929" s="26" t="s">
        <v>3566</v>
      </c>
      <c r="B929" s="49" t="s">
        <v>1148</v>
      </c>
      <c r="C929" s="49" t="s">
        <v>2051</v>
      </c>
      <c r="D929" s="49" t="s">
        <v>81</v>
      </c>
      <c r="E929" s="49" t="s">
        <v>38</v>
      </c>
      <c r="F929" s="50">
        <v>45224</v>
      </c>
      <c r="G929" s="49" t="s">
        <v>51</v>
      </c>
      <c r="H929" s="49" t="s">
        <v>168</v>
      </c>
      <c r="I929" s="49" t="s">
        <v>169</v>
      </c>
      <c r="J929" s="49" t="s">
        <v>131</v>
      </c>
      <c r="K929" s="49">
        <v>5</v>
      </c>
      <c r="L929" s="49">
        <v>80</v>
      </c>
      <c r="M929" s="49" t="s">
        <v>3567</v>
      </c>
      <c r="N929" s="50">
        <v>45872</v>
      </c>
      <c r="O929" s="49" t="s">
        <v>103</v>
      </c>
      <c r="P929" s="49" t="s">
        <v>31</v>
      </c>
      <c r="Q929" s="49">
        <v>5</v>
      </c>
      <c r="R929" s="49" t="s">
        <v>32</v>
      </c>
      <c r="S929" s="49" t="s">
        <v>3568</v>
      </c>
      <c r="T929" s="50">
        <v>45498</v>
      </c>
    </row>
    <row r="930" spans="1:20" x14ac:dyDescent="0.25">
      <c r="A930" s="26" t="s">
        <v>461</v>
      </c>
      <c r="B930" s="49" t="s">
        <v>334</v>
      </c>
      <c r="C930" s="49" t="s">
        <v>462</v>
      </c>
      <c r="D930" s="49" t="s">
        <v>23</v>
      </c>
      <c r="E930" s="49" t="s">
        <v>50</v>
      </c>
      <c r="F930" s="50">
        <v>44650</v>
      </c>
      <c r="G930" s="49" t="s">
        <v>39</v>
      </c>
      <c r="H930" s="49" t="s">
        <v>73</v>
      </c>
      <c r="I930" s="49" t="s">
        <v>74</v>
      </c>
      <c r="J930" s="49" t="s">
        <v>42</v>
      </c>
      <c r="K930" s="49">
        <v>4</v>
      </c>
      <c r="L930" s="49">
        <v>110</v>
      </c>
      <c r="M930" s="49" t="s">
        <v>3569</v>
      </c>
      <c r="N930" s="50">
        <v>45504</v>
      </c>
      <c r="O930" s="49" t="s">
        <v>56</v>
      </c>
      <c r="P930" s="49" t="s">
        <v>31</v>
      </c>
      <c r="Q930" s="49">
        <v>1</v>
      </c>
      <c r="R930" s="49" t="s">
        <v>133</v>
      </c>
      <c r="S930" s="49" t="s">
        <v>3570</v>
      </c>
      <c r="T930" s="50">
        <v>45615</v>
      </c>
    </row>
    <row r="931" spans="1:20" x14ac:dyDescent="0.25">
      <c r="A931" s="26" t="s">
        <v>232</v>
      </c>
      <c r="B931" s="49" t="s">
        <v>233</v>
      </c>
      <c r="C931" s="49" t="s">
        <v>234</v>
      </c>
      <c r="D931" s="49" t="s">
        <v>23</v>
      </c>
      <c r="E931" s="49" t="s">
        <v>24</v>
      </c>
      <c r="F931" s="50">
        <v>45852</v>
      </c>
      <c r="G931" s="49" t="s">
        <v>94</v>
      </c>
      <c r="H931" s="49" t="s">
        <v>73</v>
      </c>
      <c r="I931" s="49" t="s">
        <v>74</v>
      </c>
      <c r="J931" s="49" t="s">
        <v>42</v>
      </c>
      <c r="K931" s="49">
        <v>4</v>
      </c>
      <c r="L931" s="49">
        <v>110</v>
      </c>
      <c r="M931" s="49" t="s">
        <v>3571</v>
      </c>
      <c r="N931" s="50">
        <v>45070</v>
      </c>
      <c r="O931" s="49" t="s">
        <v>76</v>
      </c>
      <c r="P931" s="49" t="s">
        <v>31</v>
      </c>
      <c r="Q931" s="49">
        <v>1</v>
      </c>
      <c r="R931" s="49" t="s">
        <v>67</v>
      </c>
      <c r="S931" s="49" t="s">
        <v>3572</v>
      </c>
      <c r="T931" s="50">
        <v>45487</v>
      </c>
    </row>
    <row r="932" spans="1:20" x14ac:dyDescent="0.25">
      <c r="A932" s="26" t="s">
        <v>3573</v>
      </c>
      <c r="B932" s="49" t="s">
        <v>143</v>
      </c>
      <c r="C932" s="49" t="s">
        <v>3574</v>
      </c>
      <c r="D932" s="49" t="s">
        <v>23</v>
      </c>
      <c r="E932" s="49" t="s">
        <v>50</v>
      </c>
      <c r="F932" s="50">
        <v>44585</v>
      </c>
      <c r="G932" s="49" t="s">
        <v>25</v>
      </c>
      <c r="H932" s="49" t="s">
        <v>40</v>
      </c>
      <c r="I932" s="49" t="s">
        <v>41</v>
      </c>
      <c r="J932" s="49" t="s">
        <v>42</v>
      </c>
      <c r="K932" s="49">
        <v>4</v>
      </c>
      <c r="L932" s="49">
        <v>59</v>
      </c>
      <c r="M932" s="49" t="s">
        <v>3575</v>
      </c>
      <c r="N932" s="50">
        <v>45441</v>
      </c>
      <c r="O932" s="49" t="s">
        <v>76</v>
      </c>
      <c r="P932" s="49" t="s">
        <v>44</v>
      </c>
      <c r="Q932" s="49">
        <v>1</v>
      </c>
      <c r="R932" s="49" t="s">
        <v>32</v>
      </c>
      <c r="S932" s="49" t="s">
        <v>3576</v>
      </c>
      <c r="T932" s="50">
        <v>45231</v>
      </c>
    </row>
    <row r="933" spans="1:20" x14ac:dyDescent="0.25">
      <c r="A933" s="26" t="s">
        <v>3577</v>
      </c>
      <c r="B933" s="49" t="s">
        <v>1025</v>
      </c>
      <c r="C933" s="49" t="s">
        <v>3578</v>
      </c>
      <c r="D933" s="49" t="s">
        <v>23</v>
      </c>
      <c r="E933" s="49" t="s">
        <v>38</v>
      </c>
      <c r="F933" s="50">
        <v>44174</v>
      </c>
      <c r="G933" s="49" t="s">
        <v>72</v>
      </c>
      <c r="H933" s="49" t="s">
        <v>191</v>
      </c>
      <c r="I933" s="49" t="s">
        <v>192</v>
      </c>
      <c r="J933" s="49" t="s">
        <v>42</v>
      </c>
      <c r="K933" s="49">
        <v>1</v>
      </c>
      <c r="L933" s="49">
        <v>120</v>
      </c>
      <c r="M933" s="49" t="s">
        <v>3579</v>
      </c>
      <c r="N933" s="50">
        <v>45067</v>
      </c>
      <c r="O933" s="49" t="s">
        <v>76</v>
      </c>
      <c r="P933" s="49" t="s">
        <v>31</v>
      </c>
      <c r="Q933" s="49">
        <v>3</v>
      </c>
      <c r="R933" s="49" t="s">
        <v>45</v>
      </c>
      <c r="S933" s="49" t="s">
        <v>3580</v>
      </c>
      <c r="T933" s="50">
        <v>45187</v>
      </c>
    </row>
    <row r="934" spans="1:20" x14ac:dyDescent="0.25">
      <c r="A934" s="26" t="s">
        <v>3581</v>
      </c>
      <c r="B934" s="49" t="s">
        <v>3582</v>
      </c>
      <c r="C934" s="49" t="s">
        <v>2498</v>
      </c>
      <c r="D934" s="49" t="s">
        <v>23</v>
      </c>
      <c r="E934" s="49" t="s">
        <v>50</v>
      </c>
      <c r="F934" s="50">
        <v>44875</v>
      </c>
      <c r="G934" s="49" t="s">
        <v>51</v>
      </c>
      <c r="H934" s="49" t="s">
        <v>52</v>
      </c>
      <c r="I934" s="49" t="s">
        <v>53</v>
      </c>
      <c r="J934" s="49" t="s">
        <v>54</v>
      </c>
      <c r="K934" s="49">
        <v>4</v>
      </c>
      <c r="L934" s="49">
        <v>59</v>
      </c>
      <c r="M934" s="49" t="s">
        <v>3583</v>
      </c>
      <c r="N934" s="50">
        <v>45667</v>
      </c>
      <c r="O934" s="49" t="s">
        <v>76</v>
      </c>
      <c r="P934" s="49" t="s">
        <v>44</v>
      </c>
      <c r="Q934" s="49">
        <v>5</v>
      </c>
      <c r="R934" s="49" t="s">
        <v>32</v>
      </c>
      <c r="S934" s="49" t="s">
        <v>3584</v>
      </c>
      <c r="T934" s="50">
        <v>45532</v>
      </c>
    </row>
    <row r="935" spans="1:20" x14ac:dyDescent="0.25">
      <c r="A935" s="26" t="s">
        <v>1221</v>
      </c>
      <c r="B935" s="49" t="s">
        <v>1222</v>
      </c>
      <c r="C935" s="49" t="s">
        <v>1223</v>
      </c>
      <c r="D935" s="49" t="s">
        <v>23</v>
      </c>
      <c r="E935" s="49" t="s">
        <v>38</v>
      </c>
      <c r="F935" s="50">
        <v>45602</v>
      </c>
      <c r="G935" s="49" t="s">
        <v>152</v>
      </c>
      <c r="H935" s="49" t="s">
        <v>138</v>
      </c>
      <c r="I935" s="49" t="s">
        <v>139</v>
      </c>
      <c r="J935" s="49" t="s">
        <v>28</v>
      </c>
      <c r="K935" s="49">
        <v>4</v>
      </c>
      <c r="L935" s="49">
        <v>999</v>
      </c>
      <c r="M935" s="49" t="s">
        <v>3585</v>
      </c>
      <c r="N935" s="50">
        <v>45626</v>
      </c>
      <c r="O935" s="49" t="s">
        <v>103</v>
      </c>
      <c r="P935" s="49" t="s">
        <v>31</v>
      </c>
      <c r="Q935" s="49">
        <v>3</v>
      </c>
      <c r="R935" s="49" t="s">
        <v>104</v>
      </c>
      <c r="S935" s="49" t="s">
        <v>3586</v>
      </c>
      <c r="T935" s="50">
        <v>45527</v>
      </c>
    </row>
    <row r="936" spans="1:20" x14ac:dyDescent="0.25">
      <c r="A936" s="26" t="s">
        <v>3587</v>
      </c>
      <c r="B936" s="49" t="s">
        <v>1905</v>
      </c>
      <c r="C936" s="49" t="s">
        <v>408</v>
      </c>
      <c r="D936" s="49" t="s">
        <v>37</v>
      </c>
      <c r="E936" s="49" t="s">
        <v>38</v>
      </c>
      <c r="F936" s="50">
        <v>45029</v>
      </c>
      <c r="G936" s="49" t="s">
        <v>180</v>
      </c>
      <c r="H936" s="49" t="s">
        <v>73</v>
      </c>
      <c r="I936" s="49" t="s">
        <v>74</v>
      </c>
      <c r="J936" s="49" t="s">
        <v>42</v>
      </c>
      <c r="K936" s="49">
        <v>2</v>
      </c>
      <c r="L936" s="49">
        <v>110</v>
      </c>
      <c r="M936" s="49" t="s">
        <v>3588</v>
      </c>
      <c r="N936" s="50">
        <v>45362</v>
      </c>
      <c r="O936" s="49" t="s">
        <v>76</v>
      </c>
      <c r="P936" s="49" t="s">
        <v>57</v>
      </c>
      <c r="Q936" s="49">
        <v>5</v>
      </c>
      <c r="R936" s="49" t="s">
        <v>104</v>
      </c>
      <c r="S936" s="49" t="s">
        <v>3589</v>
      </c>
      <c r="T936" s="50">
        <v>45701</v>
      </c>
    </row>
    <row r="937" spans="1:20" x14ac:dyDescent="0.25">
      <c r="A937" s="26" t="s">
        <v>3590</v>
      </c>
      <c r="B937" s="49" t="s">
        <v>233</v>
      </c>
      <c r="C937" s="49" t="s">
        <v>1012</v>
      </c>
      <c r="D937" s="49" t="s">
        <v>81</v>
      </c>
      <c r="E937" s="49" t="s">
        <v>38</v>
      </c>
      <c r="F937" s="50">
        <v>45795</v>
      </c>
      <c r="G937" s="49" t="s">
        <v>94</v>
      </c>
      <c r="H937" s="49" t="s">
        <v>218</v>
      </c>
      <c r="I937" s="49" t="s">
        <v>219</v>
      </c>
      <c r="J937" s="49" t="s">
        <v>28</v>
      </c>
      <c r="K937" s="49">
        <v>3</v>
      </c>
      <c r="L937" s="49">
        <v>899</v>
      </c>
      <c r="M937" s="49" t="s">
        <v>3591</v>
      </c>
      <c r="N937" s="50">
        <v>45679</v>
      </c>
      <c r="O937" s="49" t="s">
        <v>76</v>
      </c>
      <c r="P937" s="49" t="s">
        <v>31</v>
      </c>
      <c r="Q937" s="49">
        <v>5</v>
      </c>
      <c r="R937" s="49" t="s">
        <v>104</v>
      </c>
      <c r="S937" s="49" t="s">
        <v>3592</v>
      </c>
      <c r="T937" s="50">
        <v>45708</v>
      </c>
    </row>
    <row r="938" spans="1:20" x14ac:dyDescent="0.25">
      <c r="A938" s="26" t="s">
        <v>2614</v>
      </c>
      <c r="B938" s="49" t="s">
        <v>1052</v>
      </c>
      <c r="C938" s="49" t="s">
        <v>2615</v>
      </c>
      <c r="D938" s="49" t="s">
        <v>37</v>
      </c>
      <c r="E938" s="49" t="s">
        <v>38</v>
      </c>
      <c r="F938" s="50">
        <v>45227</v>
      </c>
      <c r="G938" s="49" t="s">
        <v>62</v>
      </c>
      <c r="H938" s="49" t="s">
        <v>52</v>
      </c>
      <c r="I938" s="49" t="s">
        <v>53</v>
      </c>
      <c r="J938" s="49" t="s">
        <v>54</v>
      </c>
      <c r="K938" s="49">
        <v>5</v>
      </c>
      <c r="L938" s="49">
        <v>59</v>
      </c>
      <c r="M938" s="49" t="s">
        <v>3593</v>
      </c>
      <c r="N938" s="50">
        <v>44895</v>
      </c>
      <c r="O938" s="49" t="s">
        <v>30</v>
      </c>
      <c r="P938" s="49" t="s">
        <v>44</v>
      </c>
      <c r="Q938" s="49">
        <v>2</v>
      </c>
      <c r="R938" s="49" t="s">
        <v>45</v>
      </c>
      <c r="S938" s="49" t="s">
        <v>3594</v>
      </c>
      <c r="T938" s="50">
        <v>45289</v>
      </c>
    </row>
    <row r="939" spans="1:20" x14ac:dyDescent="0.25">
      <c r="A939" s="26" t="s">
        <v>3595</v>
      </c>
      <c r="B939" s="49" t="s">
        <v>70</v>
      </c>
      <c r="C939" s="49" t="s">
        <v>3128</v>
      </c>
      <c r="D939" s="49" t="s">
        <v>81</v>
      </c>
      <c r="E939" s="49" t="s">
        <v>38</v>
      </c>
      <c r="F939" s="50">
        <v>44438</v>
      </c>
      <c r="G939" s="49" t="s">
        <v>51</v>
      </c>
      <c r="H939" s="49" t="s">
        <v>129</v>
      </c>
      <c r="I939" s="49" t="s">
        <v>130</v>
      </c>
      <c r="J939" s="49" t="s">
        <v>131</v>
      </c>
      <c r="K939" s="49">
        <v>3</v>
      </c>
      <c r="L939" s="49">
        <v>129</v>
      </c>
      <c r="M939" s="49" t="s">
        <v>3596</v>
      </c>
      <c r="N939" s="50">
        <v>45740</v>
      </c>
      <c r="O939" s="49" t="s">
        <v>56</v>
      </c>
      <c r="P939" s="49" t="s">
        <v>31</v>
      </c>
      <c r="Q939" s="49">
        <v>5</v>
      </c>
      <c r="R939" s="49" t="s">
        <v>104</v>
      </c>
      <c r="S939" s="49" t="s">
        <v>3597</v>
      </c>
      <c r="T939" s="50">
        <v>44817</v>
      </c>
    </row>
    <row r="940" spans="1:20" x14ac:dyDescent="0.25">
      <c r="A940" s="26" t="s">
        <v>2404</v>
      </c>
      <c r="B940" s="49" t="s">
        <v>1845</v>
      </c>
      <c r="C940" s="49" t="s">
        <v>254</v>
      </c>
      <c r="D940" s="49" t="s">
        <v>81</v>
      </c>
      <c r="E940" s="49" t="s">
        <v>50</v>
      </c>
      <c r="F940" s="50">
        <v>45125</v>
      </c>
      <c r="G940" s="49" t="s">
        <v>72</v>
      </c>
      <c r="H940" s="49" t="s">
        <v>138</v>
      </c>
      <c r="I940" s="49" t="s">
        <v>139</v>
      </c>
      <c r="J940" s="49" t="s">
        <v>28</v>
      </c>
      <c r="K940" s="49">
        <v>2</v>
      </c>
      <c r="L940" s="49">
        <v>999</v>
      </c>
      <c r="M940" s="49" t="s">
        <v>3598</v>
      </c>
      <c r="N940" s="50">
        <v>44819</v>
      </c>
      <c r="O940" s="49" t="s">
        <v>110</v>
      </c>
      <c r="P940" s="49" t="s">
        <v>31</v>
      </c>
      <c r="Q940" s="49">
        <v>2</v>
      </c>
      <c r="R940" s="49" t="s">
        <v>133</v>
      </c>
      <c r="S940" s="49" t="s">
        <v>3599</v>
      </c>
      <c r="T940" s="50">
        <v>45651</v>
      </c>
    </row>
    <row r="941" spans="1:20" x14ac:dyDescent="0.25">
      <c r="A941" s="26" t="s">
        <v>3600</v>
      </c>
      <c r="B941" s="49" t="s">
        <v>3601</v>
      </c>
      <c r="C941" s="49" t="s">
        <v>2474</v>
      </c>
      <c r="D941" s="49" t="s">
        <v>81</v>
      </c>
      <c r="E941" s="49" t="s">
        <v>50</v>
      </c>
      <c r="F941" s="50">
        <v>44371</v>
      </c>
      <c r="G941" s="49" t="s">
        <v>62</v>
      </c>
      <c r="H941" s="49" t="s">
        <v>191</v>
      </c>
      <c r="I941" s="49" t="s">
        <v>192</v>
      </c>
      <c r="J941" s="49" t="s">
        <v>42</v>
      </c>
      <c r="K941" s="49">
        <v>5</v>
      </c>
      <c r="L941" s="49">
        <v>120</v>
      </c>
      <c r="M941" s="49" t="s">
        <v>3602</v>
      </c>
      <c r="N941" s="50">
        <v>44871</v>
      </c>
      <c r="O941" s="49" t="s">
        <v>30</v>
      </c>
      <c r="P941" s="49" t="s">
        <v>44</v>
      </c>
      <c r="Q941" s="49">
        <v>5</v>
      </c>
      <c r="R941" s="49" t="s">
        <v>45</v>
      </c>
      <c r="S941" s="49" t="s">
        <v>3603</v>
      </c>
      <c r="T941" s="50">
        <v>45516</v>
      </c>
    </row>
    <row r="942" spans="1:20" x14ac:dyDescent="0.25">
      <c r="A942" s="26" t="s">
        <v>3604</v>
      </c>
      <c r="B942" s="49" t="s">
        <v>667</v>
      </c>
      <c r="C942" s="49" t="s">
        <v>2656</v>
      </c>
      <c r="D942" s="49" t="s">
        <v>23</v>
      </c>
      <c r="E942" s="49" t="s">
        <v>24</v>
      </c>
      <c r="F942" s="50">
        <v>44270</v>
      </c>
      <c r="G942" s="49" t="s">
        <v>180</v>
      </c>
      <c r="H942" s="49" t="s">
        <v>191</v>
      </c>
      <c r="I942" s="49" t="s">
        <v>192</v>
      </c>
      <c r="J942" s="49" t="s">
        <v>42</v>
      </c>
      <c r="K942" s="49">
        <v>1</v>
      </c>
      <c r="L942" s="49">
        <v>120</v>
      </c>
      <c r="M942" s="49" t="s">
        <v>3605</v>
      </c>
      <c r="N942" s="50">
        <v>44839</v>
      </c>
      <c r="O942" s="49" t="s">
        <v>76</v>
      </c>
      <c r="P942" s="49" t="s">
        <v>31</v>
      </c>
      <c r="Q942" s="49">
        <v>1</v>
      </c>
      <c r="R942" s="49" t="s">
        <v>133</v>
      </c>
      <c r="S942" s="49" t="s">
        <v>3606</v>
      </c>
      <c r="T942" s="50">
        <v>44987</v>
      </c>
    </row>
    <row r="943" spans="1:20" x14ac:dyDescent="0.25">
      <c r="A943" s="26" t="s">
        <v>3607</v>
      </c>
      <c r="B943" s="49" t="s">
        <v>1715</v>
      </c>
      <c r="C943" s="49" t="s">
        <v>408</v>
      </c>
      <c r="D943" s="49" t="s">
        <v>23</v>
      </c>
      <c r="E943" s="49" t="s">
        <v>38</v>
      </c>
      <c r="F943" s="50">
        <v>45483</v>
      </c>
      <c r="G943" s="49" t="s">
        <v>25</v>
      </c>
      <c r="H943" s="49" t="s">
        <v>218</v>
      </c>
      <c r="I943" s="49" t="s">
        <v>219</v>
      </c>
      <c r="J943" s="49" t="s">
        <v>28</v>
      </c>
      <c r="K943" s="49">
        <v>5</v>
      </c>
      <c r="L943" s="49">
        <v>899</v>
      </c>
      <c r="M943" s="49" t="s">
        <v>3608</v>
      </c>
      <c r="N943" s="50">
        <v>44961</v>
      </c>
      <c r="O943" s="49" t="s">
        <v>56</v>
      </c>
      <c r="P943" s="49" t="s">
        <v>44</v>
      </c>
      <c r="Q943" s="49">
        <v>2</v>
      </c>
      <c r="R943" s="49" t="s">
        <v>104</v>
      </c>
      <c r="S943" s="49" t="s">
        <v>3609</v>
      </c>
      <c r="T943" s="50">
        <v>44912</v>
      </c>
    </row>
    <row r="944" spans="1:20" x14ac:dyDescent="0.25">
      <c r="A944" s="26" t="s">
        <v>3610</v>
      </c>
      <c r="B944" s="49" t="s">
        <v>3611</v>
      </c>
      <c r="C944" s="49" t="s">
        <v>3612</v>
      </c>
      <c r="D944" s="49" t="s">
        <v>81</v>
      </c>
      <c r="E944" s="49" t="s">
        <v>50</v>
      </c>
      <c r="F944" s="50">
        <v>45522</v>
      </c>
      <c r="G944" s="49" t="s">
        <v>51</v>
      </c>
      <c r="H944" s="49" t="s">
        <v>145</v>
      </c>
      <c r="I944" s="49" t="s">
        <v>146</v>
      </c>
      <c r="J944" s="49" t="s">
        <v>54</v>
      </c>
      <c r="K944" s="49">
        <v>2</v>
      </c>
      <c r="L944" s="49">
        <v>199</v>
      </c>
      <c r="M944" s="49" t="s">
        <v>3613</v>
      </c>
      <c r="N944" s="50">
        <v>45244</v>
      </c>
      <c r="O944" s="49" t="s">
        <v>76</v>
      </c>
      <c r="P944" s="49" t="s">
        <v>31</v>
      </c>
      <c r="Q944" s="49">
        <v>5</v>
      </c>
      <c r="R944" s="49" t="s">
        <v>104</v>
      </c>
      <c r="S944" s="49" t="s">
        <v>3614</v>
      </c>
      <c r="T944" s="50">
        <v>45147</v>
      </c>
    </row>
    <row r="945" spans="1:20" x14ac:dyDescent="0.25">
      <c r="A945" s="26" t="s">
        <v>3600</v>
      </c>
      <c r="B945" s="49" t="s">
        <v>3601</v>
      </c>
      <c r="C945" s="49" t="s">
        <v>2474</v>
      </c>
      <c r="D945" s="49" t="s">
        <v>81</v>
      </c>
      <c r="E945" s="49" t="s">
        <v>50</v>
      </c>
      <c r="F945" s="50">
        <v>44371</v>
      </c>
      <c r="G945" s="49" t="s">
        <v>62</v>
      </c>
      <c r="H945" s="49" t="s">
        <v>191</v>
      </c>
      <c r="I945" s="49" t="s">
        <v>192</v>
      </c>
      <c r="J945" s="49" t="s">
        <v>42</v>
      </c>
      <c r="K945" s="49">
        <v>2</v>
      </c>
      <c r="L945" s="49">
        <v>120</v>
      </c>
      <c r="M945" s="49" t="s">
        <v>3615</v>
      </c>
      <c r="N945" s="50">
        <v>45517</v>
      </c>
      <c r="O945" s="49" t="s">
        <v>110</v>
      </c>
      <c r="P945" s="49" t="s">
        <v>31</v>
      </c>
      <c r="Q945" s="49">
        <v>1</v>
      </c>
      <c r="R945" s="49" t="s">
        <v>67</v>
      </c>
      <c r="S945" s="49" t="s">
        <v>3616</v>
      </c>
      <c r="T945" s="50">
        <v>45332</v>
      </c>
    </row>
    <row r="946" spans="1:20" x14ac:dyDescent="0.25">
      <c r="A946" s="26" t="s">
        <v>3617</v>
      </c>
      <c r="B946" s="49" t="s">
        <v>3618</v>
      </c>
      <c r="C946" s="49" t="s">
        <v>3619</v>
      </c>
      <c r="D946" s="49" t="s">
        <v>81</v>
      </c>
      <c r="E946" s="49" t="s">
        <v>38</v>
      </c>
      <c r="F946" s="50">
        <v>44765</v>
      </c>
      <c r="G946" s="49" t="s">
        <v>25</v>
      </c>
      <c r="H946" s="49" t="s">
        <v>191</v>
      </c>
      <c r="I946" s="49" t="s">
        <v>192</v>
      </c>
      <c r="J946" s="49" t="s">
        <v>42</v>
      </c>
      <c r="K946" s="49">
        <v>4</v>
      </c>
      <c r="L946" s="49">
        <v>120</v>
      </c>
      <c r="M946" s="49" t="s">
        <v>3620</v>
      </c>
      <c r="N946" s="50">
        <v>45583</v>
      </c>
      <c r="O946" s="49" t="s">
        <v>56</v>
      </c>
      <c r="P946" s="49" t="s">
        <v>44</v>
      </c>
      <c r="Q946" s="49">
        <v>3</v>
      </c>
      <c r="R946" s="49" t="s">
        <v>67</v>
      </c>
      <c r="S946" s="49" t="s">
        <v>3621</v>
      </c>
      <c r="T946" s="50">
        <v>45440</v>
      </c>
    </row>
    <row r="947" spans="1:20" x14ac:dyDescent="0.25">
      <c r="A947" s="26" t="s">
        <v>3622</v>
      </c>
      <c r="B947" s="49" t="s">
        <v>2473</v>
      </c>
      <c r="C947" s="49" t="s">
        <v>3623</v>
      </c>
      <c r="D947" s="49" t="s">
        <v>81</v>
      </c>
      <c r="E947" s="49" t="s">
        <v>24</v>
      </c>
      <c r="F947" s="50">
        <v>45125</v>
      </c>
      <c r="G947" s="49" t="s">
        <v>39</v>
      </c>
      <c r="H947" s="49" t="s">
        <v>218</v>
      </c>
      <c r="I947" s="49" t="s">
        <v>219</v>
      </c>
      <c r="J947" s="49" t="s">
        <v>28</v>
      </c>
      <c r="K947" s="49">
        <v>3</v>
      </c>
      <c r="L947" s="49">
        <v>899</v>
      </c>
      <c r="M947" s="49" t="s">
        <v>3624</v>
      </c>
      <c r="N947" s="50">
        <v>45831</v>
      </c>
      <c r="O947" s="49" t="s">
        <v>56</v>
      </c>
      <c r="P947" s="49" t="s">
        <v>31</v>
      </c>
      <c r="Q947" s="49">
        <v>2</v>
      </c>
      <c r="R947" s="49" t="s">
        <v>133</v>
      </c>
      <c r="S947" s="49" t="s">
        <v>3625</v>
      </c>
      <c r="T947" s="50">
        <v>45149</v>
      </c>
    </row>
    <row r="948" spans="1:20" x14ac:dyDescent="0.25">
      <c r="A948" s="26" t="s">
        <v>3626</v>
      </c>
      <c r="B948" s="49" t="s">
        <v>2176</v>
      </c>
      <c r="C948" s="49" t="s">
        <v>381</v>
      </c>
      <c r="D948" s="49" t="s">
        <v>23</v>
      </c>
      <c r="E948" s="49" t="s">
        <v>50</v>
      </c>
      <c r="F948" s="50">
        <v>44738</v>
      </c>
      <c r="G948" s="49" t="s">
        <v>39</v>
      </c>
      <c r="H948" s="49" t="s">
        <v>191</v>
      </c>
      <c r="I948" s="49" t="s">
        <v>192</v>
      </c>
      <c r="J948" s="49" t="s">
        <v>42</v>
      </c>
      <c r="K948" s="49">
        <v>1</v>
      </c>
      <c r="L948" s="49">
        <v>120</v>
      </c>
      <c r="M948" s="49" t="s">
        <v>3627</v>
      </c>
      <c r="N948" s="50">
        <v>45445</v>
      </c>
      <c r="O948" s="49" t="s">
        <v>76</v>
      </c>
      <c r="P948" s="49" t="s">
        <v>44</v>
      </c>
      <c r="Q948" s="49">
        <v>5</v>
      </c>
      <c r="R948" s="49" t="s">
        <v>67</v>
      </c>
      <c r="S948" s="49" t="s">
        <v>3628</v>
      </c>
      <c r="T948" s="50">
        <v>44941</v>
      </c>
    </row>
    <row r="949" spans="1:20" x14ac:dyDescent="0.25">
      <c r="A949" s="26" t="s">
        <v>3629</v>
      </c>
      <c r="B949" s="49" t="s">
        <v>2270</v>
      </c>
      <c r="C949" s="49" t="s">
        <v>1306</v>
      </c>
      <c r="D949" s="49" t="s">
        <v>23</v>
      </c>
      <c r="E949" s="49" t="s">
        <v>50</v>
      </c>
      <c r="F949" s="50">
        <v>44841</v>
      </c>
      <c r="G949" s="49" t="s">
        <v>120</v>
      </c>
      <c r="H949" s="49" t="s">
        <v>40</v>
      </c>
      <c r="I949" s="49" t="s">
        <v>41</v>
      </c>
      <c r="J949" s="49" t="s">
        <v>42</v>
      </c>
      <c r="K949" s="49">
        <v>5</v>
      </c>
      <c r="L949" s="49">
        <v>59</v>
      </c>
      <c r="M949" s="49" t="s">
        <v>3630</v>
      </c>
      <c r="N949" s="50">
        <v>45495</v>
      </c>
      <c r="O949" s="49" t="s">
        <v>110</v>
      </c>
      <c r="P949" s="49" t="s">
        <v>57</v>
      </c>
      <c r="Q949" s="49">
        <v>1</v>
      </c>
      <c r="R949" s="49" t="s">
        <v>67</v>
      </c>
      <c r="S949" s="49" t="s">
        <v>3631</v>
      </c>
      <c r="T949" s="50">
        <v>45789</v>
      </c>
    </row>
    <row r="950" spans="1:20" x14ac:dyDescent="0.25">
      <c r="A950" s="26" t="s">
        <v>3632</v>
      </c>
      <c r="B950" s="49" t="s">
        <v>1098</v>
      </c>
      <c r="C950" s="49" t="s">
        <v>291</v>
      </c>
      <c r="D950" s="49" t="s">
        <v>23</v>
      </c>
      <c r="E950" s="49" t="s">
        <v>38</v>
      </c>
      <c r="F950" s="50">
        <v>45665</v>
      </c>
      <c r="G950" s="49" t="s">
        <v>51</v>
      </c>
      <c r="H950" s="49" t="s">
        <v>87</v>
      </c>
      <c r="I950" s="49" t="s">
        <v>88</v>
      </c>
      <c r="J950" s="49" t="s">
        <v>65</v>
      </c>
      <c r="K950" s="49">
        <v>3</v>
      </c>
      <c r="L950" s="49">
        <v>99</v>
      </c>
      <c r="M950" s="49" t="s">
        <v>3633</v>
      </c>
      <c r="N950" s="50">
        <v>44854</v>
      </c>
      <c r="O950" s="49" t="s">
        <v>76</v>
      </c>
      <c r="P950" s="49" t="s">
        <v>44</v>
      </c>
      <c r="Q950" s="49">
        <v>3</v>
      </c>
      <c r="R950" s="49" t="s">
        <v>32</v>
      </c>
      <c r="S950" s="49" t="s">
        <v>3634</v>
      </c>
      <c r="T950" s="50">
        <v>45088</v>
      </c>
    </row>
    <row r="951" spans="1:20" x14ac:dyDescent="0.25">
      <c r="A951" s="26" t="s">
        <v>1965</v>
      </c>
      <c r="B951" s="49" t="s">
        <v>1966</v>
      </c>
      <c r="C951" s="49" t="s">
        <v>1967</v>
      </c>
      <c r="D951" s="49" t="s">
        <v>23</v>
      </c>
      <c r="E951" s="49" t="s">
        <v>24</v>
      </c>
      <c r="F951" s="50">
        <v>45230</v>
      </c>
      <c r="G951" s="49" t="s">
        <v>180</v>
      </c>
      <c r="H951" s="49" t="s">
        <v>218</v>
      </c>
      <c r="I951" s="49" t="s">
        <v>219</v>
      </c>
      <c r="J951" s="49" t="s">
        <v>28</v>
      </c>
      <c r="K951" s="49">
        <v>3</v>
      </c>
      <c r="L951" s="49">
        <v>899</v>
      </c>
      <c r="M951" s="49" t="s">
        <v>3635</v>
      </c>
      <c r="N951" s="50">
        <v>45544</v>
      </c>
      <c r="O951" s="49" t="s">
        <v>56</v>
      </c>
      <c r="P951" s="49" t="s">
        <v>57</v>
      </c>
      <c r="Q951" s="49">
        <v>2</v>
      </c>
      <c r="R951" s="49" t="s">
        <v>45</v>
      </c>
      <c r="S951" s="49" t="s">
        <v>3636</v>
      </c>
      <c r="T951" s="50">
        <v>45160</v>
      </c>
    </row>
    <row r="952" spans="1:20" x14ac:dyDescent="0.25">
      <c r="A952" s="26" t="s">
        <v>3531</v>
      </c>
      <c r="B952" s="49" t="s">
        <v>2831</v>
      </c>
      <c r="C952" s="49" t="s">
        <v>466</v>
      </c>
      <c r="D952" s="49" t="s">
        <v>23</v>
      </c>
      <c r="E952" s="49" t="s">
        <v>50</v>
      </c>
      <c r="F952" s="50">
        <v>45320</v>
      </c>
      <c r="G952" s="49" t="s">
        <v>39</v>
      </c>
      <c r="H952" s="49" t="s">
        <v>145</v>
      </c>
      <c r="I952" s="49" t="s">
        <v>146</v>
      </c>
      <c r="J952" s="49" t="s">
        <v>54</v>
      </c>
      <c r="K952" s="49">
        <v>1</v>
      </c>
      <c r="L952" s="49">
        <v>199</v>
      </c>
      <c r="M952" s="49" t="s">
        <v>3637</v>
      </c>
      <c r="N952" s="50">
        <v>45522</v>
      </c>
      <c r="O952" s="49" t="s">
        <v>103</v>
      </c>
      <c r="P952" s="49" t="s">
        <v>57</v>
      </c>
      <c r="Q952" s="49">
        <v>1</v>
      </c>
      <c r="R952" s="49" t="s">
        <v>45</v>
      </c>
      <c r="S952" s="49" t="s">
        <v>3638</v>
      </c>
      <c r="T952" s="50">
        <v>45652</v>
      </c>
    </row>
    <row r="953" spans="1:20" x14ac:dyDescent="0.25">
      <c r="A953" s="26" t="s">
        <v>3639</v>
      </c>
      <c r="B953" s="49" t="s">
        <v>1103</v>
      </c>
      <c r="C953" s="49" t="s">
        <v>701</v>
      </c>
      <c r="D953" s="49" t="s">
        <v>23</v>
      </c>
      <c r="E953" s="49" t="s">
        <v>50</v>
      </c>
      <c r="F953" s="50">
        <v>45837</v>
      </c>
      <c r="G953" s="49" t="s">
        <v>62</v>
      </c>
      <c r="H953" s="49" t="s">
        <v>100</v>
      </c>
      <c r="I953" s="49" t="s">
        <v>101</v>
      </c>
      <c r="J953" s="49" t="s">
        <v>28</v>
      </c>
      <c r="K953" s="49">
        <v>5</v>
      </c>
      <c r="L953" s="49">
        <v>199</v>
      </c>
      <c r="M953" s="49" t="s">
        <v>3640</v>
      </c>
      <c r="N953" s="50">
        <v>44940</v>
      </c>
      <c r="O953" s="49" t="s">
        <v>103</v>
      </c>
      <c r="P953" s="49" t="s">
        <v>31</v>
      </c>
      <c r="Q953" s="49">
        <v>2</v>
      </c>
      <c r="R953" s="49" t="s">
        <v>104</v>
      </c>
      <c r="S953" s="49" t="s">
        <v>3641</v>
      </c>
      <c r="T953" s="50">
        <v>45034</v>
      </c>
    </row>
    <row r="954" spans="1:20" x14ac:dyDescent="0.25">
      <c r="A954" s="26" t="s">
        <v>3642</v>
      </c>
      <c r="B954" s="49" t="s">
        <v>2260</v>
      </c>
      <c r="C954" s="49" t="s">
        <v>108</v>
      </c>
      <c r="D954" s="49" t="s">
        <v>81</v>
      </c>
      <c r="E954" s="49" t="s">
        <v>24</v>
      </c>
      <c r="F954" s="50">
        <v>45738</v>
      </c>
      <c r="G954" s="49" t="s">
        <v>39</v>
      </c>
      <c r="H954" s="49" t="s">
        <v>121</v>
      </c>
      <c r="I954" s="49" t="s">
        <v>122</v>
      </c>
      <c r="J954" s="49" t="s">
        <v>123</v>
      </c>
      <c r="K954" s="49">
        <v>2</v>
      </c>
      <c r="L954" s="49">
        <v>149</v>
      </c>
      <c r="M954" s="49" t="s">
        <v>3643</v>
      </c>
      <c r="N954" s="50">
        <v>44943</v>
      </c>
      <c r="O954" s="49" t="s">
        <v>30</v>
      </c>
      <c r="P954" s="49" t="s">
        <v>44</v>
      </c>
      <c r="Q954" s="49">
        <v>3</v>
      </c>
      <c r="R954" s="49" t="s">
        <v>32</v>
      </c>
      <c r="S954" s="49" t="s">
        <v>3644</v>
      </c>
      <c r="T954" s="50">
        <v>45748</v>
      </c>
    </row>
    <row r="955" spans="1:20" x14ac:dyDescent="0.25">
      <c r="A955" s="26" t="s">
        <v>3645</v>
      </c>
      <c r="B955" s="49" t="s">
        <v>1383</v>
      </c>
      <c r="C955" s="49" t="s">
        <v>3646</v>
      </c>
      <c r="D955" s="49" t="s">
        <v>81</v>
      </c>
      <c r="E955" s="49" t="s">
        <v>38</v>
      </c>
      <c r="F955" s="50">
        <v>45754</v>
      </c>
      <c r="G955" s="49" t="s">
        <v>152</v>
      </c>
      <c r="H955" s="49" t="s">
        <v>26</v>
      </c>
      <c r="I955" s="49" t="s">
        <v>27</v>
      </c>
      <c r="J955" s="49" t="s">
        <v>28</v>
      </c>
      <c r="K955" s="49">
        <v>4</v>
      </c>
      <c r="L955" s="49">
        <v>229</v>
      </c>
      <c r="M955" s="49" t="s">
        <v>3647</v>
      </c>
      <c r="N955" s="50">
        <v>45057</v>
      </c>
      <c r="O955" s="49" t="s">
        <v>30</v>
      </c>
      <c r="P955" s="49" t="s">
        <v>57</v>
      </c>
      <c r="Q955" s="49">
        <v>5</v>
      </c>
      <c r="R955" s="49" t="s">
        <v>32</v>
      </c>
      <c r="S955" s="49" t="s">
        <v>3648</v>
      </c>
      <c r="T955" s="50">
        <v>44823</v>
      </c>
    </row>
    <row r="956" spans="1:20" x14ac:dyDescent="0.25">
      <c r="A956" s="26" t="s">
        <v>3649</v>
      </c>
      <c r="B956" s="49" t="s">
        <v>107</v>
      </c>
      <c r="C956" s="49" t="s">
        <v>435</v>
      </c>
      <c r="D956" s="49" t="s">
        <v>37</v>
      </c>
      <c r="E956" s="49" t="s">
        <v>38</v>
      </c>
      <c r="F956" s="50">
        <v>44422</v>
      </c>
      <c r="G956" s="49" t="s">
        <v>25</v>
      </c>
      <c r="H956" s="49" t="s">
        <v>138</v>
      </c>
      <c r="I956" s="49" t="s">
        <v>139</v>
      </c>
      <c r="J956" s="49" t="s">
        <v>28</v>
      </c>
      <c r="K956" s="49">
        <v>2</v>
      </c>
      <c r="L956" s="49">
        <v>999</v>
      </c>
      <c r="M956" s="49" t="s">
        <v>3650</v>
      </c>
      <c r="N956" s="50">
        <v>45633</v>
      </c>
      <c r="O956" s="49" t="s">
        <v>56</v>
      </c>
      <c r="P956" s="49" t="s">
        <v>44</v>
      </c>
      <c r="Q956" s="49">
        <v>5</v>
      </c>
      <c r="R956" s="49" t="s">
        <v>45</v>
      </c>
      <c r="S956" s="49" t="s">
        <v>3651</v>
      </c>
      <c r="T956" s="50">
        <v>45574</v>
      </c>
    </row>
    <row r="957" spans="1:20" x14ac:dyDescent="0.25">
      <c r="A957" s="26" t="s">
        <v>3652</v>
      </c>
      <c r="B957" s="49" t="s">
        <v>2341</v>
      </c>
      <c r="C957" s="49" t="s">
        <v>3653</v>
      </c>
      <c r="D957" s="49" t="s">
        <v>37</v>
      </c>
      <c r="E957" s="49" t="s">
        <v>50</v>
      </c>
      <c r="F957" s="50">
        <v>45596</v>
      </c>
      <c r="G957" s="49" t="s">
        <v>25</v>
      </c>
      <c r="H957" s="49" t="s">
        <v>168</v>
      </c>
      <c r="I957" s="49" t="s">
        <v>169</v>
      </c>
      <c r="J957" s="49" t="s">
        <v>131</v>
      </c>
      <c r="K957" s="49">
        <v>5</v>
      </c>
      <c r="L957" s="49">
        <v>80</v>
      </c>
      <c r="M957" s="49" t="s">
        <v>3654</v>
      </c>
      <c r="N957" s="50">
        <v>45251</v>
      </c>
      <c r="O957" s="49" t="s">
        <v>103</v>
      </c>
      <c r="P957" s="49" t="s">
        <v>44</v>
      </c>
      <c r="Q957" s="49">
        <v>3</v>
      </c>
      <c r="R957" s="49" t="s">
        <v>67</v>
      </c>
      <c r="S957" s="49" t="s">
        <v>3655</v>
      </c>
      <c r="T957" s="50">
        <v>44897</v>
      </c>
    </row>
    <row r="958" spans="1:20" x14ac:dyDescent="0.25">
      <c r="A958" s="26" t="s">
        <v>3656</v>
      </c>
      <c r="B958" s="49" t="s">
        <v>1810</v>
      </c>
      <c r="C958" s="49" t="s">
        <v>167</v>
      </c>
      <c r="D958" s="49" t="s">
        <v>23</v>
      </c>
      <c r="E958" s="49" t="s">
        <v>24</v>
      </c>
      <c r="F958" s="50">
        <v>44110</v>
      </c>
      <c r="G958" s="49" t="s">
        <v>51</v>
      </c>
      <c r="H958" s="49" t="s">
        <v>121</v>
      </c>
      <c r="I958" s="49" t="s">
        <v>122</v>
      </c>
      <c r="J958" s="49" t="s">
        <v>123</v>
      </c>
      <c r="K958" s="49">
        <v>5</v>
      </c>
      <c r="L958" s="49">
        <v>149</v>
      </c>
      <c r="M958" s="49" t="s">
        <v>3657</v>
      </c>
      <c r="N958" s="50">
        <v>45779</v>
      </c>
      <c r="O958" s="49" t="s">
        <v>76</v>
      </c>
      <c r="P958" s="49" t="s">
        <v>57</v>
      </c>
      <c r="Q958" s="49">
        <v>1</v>
      </c>
      <c r="R958" s="49" t="s">
        <v>133</v>
      </c>
      <c r="S958" s="49" t="s">
        <v>3658</v>
      </c>
      <c r="T958" s="50">
        <v>45666</v>
      </c>
    </row>
    <row r="959" spans="1:20" x14ac:dyDescent="0.25">
      <c r="A959" s="26" t="s">
        <v>3659</v>
      </c>
      <c r="B959" s="49" t="s">
        <v>1588</v>
      </c>
      <c r="C959" s="49" t="s">
        <v>710</v>
      </c>
      <c r="D959" s="49" t="s">
        <v>23</v>
      </c>
      <c r="E959" s="49" t="s">
        <v>24</v>
      </c>
      <c r="F959" s="50">
        <v>45432</v>
      </c>
      <c r="G959" s="49" t="s">
        <v>152</v>
      </c>
      <c r="H959" s="49" t="s">
        <v>52</v>
      </c>
      <c r="I959" s="49" t="s">
        <v>53</v>
      </c>
      <c r="J959" s="49" t="s">
        <v>54</v>
      </c>
      <c r="K959" s="49">
        <v>5</v>
      </c>
      <c r="L959" s="49">
        <v>59</v>
      </c>
      <c r="M959" s="49" t="s">
        <v>3660</v>
      </c>
      <c r="N959" s="50">
        <v>44828</v>
      </c>
      <c r="O959" s="49" t="s">
        <v>30</v>
      </c>
      <c r="P959" s="49" t="s">
        <v>57</v>
      </c>
      <c r="Q959" s="49">
        <v>4</v>
      </c>
      <c r="R959" s="49" t="s">
        <v>32</v>
      </c>
      <c r="S959" s="49" t="s">
        <v>3661</v>
      </c>
      <c r="T959" s="50">
        <v>45701</v>
      </c>
    </row>
    <row r="960" spans="1:20" x14ac:dyDescent="0.25">
      <c r="A960" s="26" t="s">
        <v>2370</v>
      </c>
      <c r="B960" s="49" t="s">
        <v>2371</v>
      </c>
      <c r="C960" s="49" t="s">
        <v>2243</v>
      </c>
      <c r="D960" s="49" t="s">
        <v>23</v>
      </c>
      <c r="E960" s="49" t="s">
        <v>38</v>
      </c>
      <c r="F960" s="50">
        <v>45122</v>
      </c>
      <c r="G960" s="49" t="s">
        <v>72</v>
      </c>
      <c r="H960" s="49" t="s">
        <v>121</v>
      </c>
      <c r="I960" s="49" t="s">
        <v>122</v>
      </c>
      <c r="J960" s="49" t="s">
        <v>123</v>
      </c>
      <c r="K960" s="49">
        <v>5</v>
      </c>
      <c r="L960" s="49">
        <v>149</v>
      </c>
      <c r="M960" s="49" t="s">
        <v>3662</v>
      </c>
      <c r="N960" s="50">
        <v>44958</v>
      </c>
      <c r="O960" s="49" t="s">
        <v>110</v>
      </c>
      <c r="P960" s="49" t="s">
        <v>31</v>
      </c>
      <c r="Q960" s="49">
        <v>3</v>
      </c>
      <c r="R960" s="49" t="s">
        <v>45</v>
      </c>
      <c r="S960" s="49" t="s">
        <v>3663</v>
      </c>
      <c r="T960" s="50">
        <v>45259</v>
      </c>
    </row>
    <row r="961" spans="1:20" x14ac:dyDescent="0.25">
      <c r="A961" s="26" t="s">
        <v>2484</v>
      </c>
      <c r="B961" s="49" t="s">
        <v>376</v>
      </c>
      <c r="C961" s="49" t="s">
        <v>2047</v>
      </c>
      <c r="D961" s="49" t="s">
        <v>37</v>
      </c>
      <c r="E961" s="49" t="s">
        <v>50</v>
      </c>
      <c r="F961" s="50">
        <v>45683</v>
      </c>
      <c r="G961" s="49" t="s">
        <v>72</v>
      </c>
      <c r="H961" s="49" t="s">
        <v>121</v>
      </c>
      <c r="I961" s="49" t="s">
        <v>122</v>
      </c>
      <c r="J961" s="49" t="s">
        <v>123</v>
      </c>
      <c r="K961" s="49">
        <v>4</v>
      </c>
      <c r="L961" s="49">
        <v>149</v>
      </c>
      <c r="M961" s="49" t="s">
        <v>3664</v>
      </c>
      <c r="N961" s="50">
        <v>45842</v>
      </c>
      <c r="O961" s="49" t="s">
        <v>110</v>
      </c>
      <c r="P961" s="49" t="s">
        <v>44</v>
      </c>
      <c r="Q961" s="49">
        <v>3</v>
      </c>
      <c r="R961" s="49" t="s">
        <v>133</v>
      </c>
      <c r="S961" s="49" t="s">
        <v>3665</v>
      </c>
      <c r="T961" s="50">
        <v>45569</v>
      </c>
    </row>
    <row r="962" spans="1:20" x14ac:dyDescent="0.25">
      <c r="A962" s="26" t="s">
        <v>3666</v>
      </c>
      <c r="B962" s="49" t="s">
        <v>1651</v>
      </c>
      <c r="C962" s="49" t="s">
        <v>202</v>
      </c>
      <c r="D962" s="49" t="s">
        <v>23</v>
      </c>
      <c r="E962" s="49" t="s">
        <v>50</v>
      </c>
      <c r="F962" s="50">
        <v>45883</v>
      </c>
      <c r="G962" s="49" t="s">
        <v>120</v>
      </c>
      <c r="H962" s="49" t="s">
        <v>40</v>
      </c>
      <c r="I962" s="49" t="s">
        <v>41</v>
      </c>
      <c r="J962" s="49" t="s">
        <v>42</v>
      </c>
      <c r="K962" s="49">
        <v>5</v>
      </c>
      <c r="L962" s="49">
        <v>59</v>
      </c>
      <c r="M962" s="49" t="s">
        <v>3667</v>
      </c>
      <c r="N962" s="50">
        <v>45696</v>
      </c>
      <c r="O962" s="49" t="s">
        <v>110</v>
      </c>
      <c r="P962" s="49" t="s">
        <v>57</v>
      </c>
      <c r="Q962" s="49">
        <v>2</v>
      </c>
      <c r="R962" s="49" t="s">
        <v>133</v>
      </c>
      <c r="S962" s="49" t="s">
        <v>3668</v>
      </c>
      <c r="T962" s="50">
        <v>45207</v>
      </c>
    </row>
    <row r="963" spans="1:20" x14ac:dyDescent="0.25">
      <c r="A963" s="26" t="s">
        <v>3669</v>
      </c>
      <c r="B963" s="49" t="s">
        <v>1052</v>
      </c>
      <c r="C963" s="49" t="s">
        <v>1664</v>
      </c>
      <c r="D963" s="49" t="s">
        <v>37</v>
      </c>
      <c r="E963" s="49" t="s">
        <v>50</v>
      </c>
      <c r="F963" s="50">
        <v>45723</v>
      </c>
      <c r="G963" s="49" t="s">
        <v>72</v>
      </c>
      <c r="H963" s="49" t="s">
        <v>129</v>
      </c>
      <c r="I963" s="49" t="s">
        <v>130</v>
      </c>
      <c r="J963" s="49" t="s">
        <v>131</v>
      </c>
      <c r="K963" s="49">
        <v>2</v>
      </c>
      <c r="L963" s="49">
        <v>129</v>
      </c>
      <c r="M963" s="49" t="s">
        <v>3670</v>
      </c>
      <c r="N963" s="50">
        <v>45084</v>
      </c>
      <c r="O963" s="49" t="s">
        <v>103</v>
      </c>
      <c r="P963" s="49" t="s">
        <v>44</v>
      </c>
      <c r="Q963" s="49">
        <v>5</v>
      </c>
      <c r="R963" s="49" t="s">
        <v>67</v>
      </c>
      <c r="S963" s="49" t="s">
        <v>3671</v>
      </c>
      <c r="T963" s="50">
        <v>45764</v>
      </c>
    </row>
    <row r="964" spans="1:20" x14ac:dyDescent="0.25">
      <c r="A964" s="26" t="s">
        <v>3672</v>
      </c>
      <c r="B964" s="49" t="s">
        <v>1335</v>
      </c>
      <c r="C964" s="49" t="s">
        <v>335</v>
      </c>
      <c r="D964" s="49" t="s">
        <v>37</v>
      </c>
      <c r="E964" s="49" t="s">
        <v>24</v>
      </c>
      <c r="F964" s="50">
        <v>45008</v>
      </c>
      <c r="G964" s="49" t="s">
        <v>72</v>
      </c>
      <c r="H964" s="49" t="s">
        <v>73</v>
      </c>
      <c r="I964" s="49" t="s">
        <v>74</v>
      </c>
      <c r="J964" s="49" t="s">
        <v>42</v>
      </c>
      <c r="K964" s="49">
        <v>3</v>
      </c>
      <c r="L964" s="49">
        <v>110</v>
      </c>
      <c r="M964" s="49" t="s">
        <v>3673</v>
      </c>
      <c r="N964" s="50">
        <v>45585</v>
      </c>
      <c r="O964" s="49" t="s">
        <v>110</v>
      </c>
      <c r="P964" s="49" t="s">
        <v>57</v>
      </c>
      <c r="Q964" s="49">
        <v>5</v>
      </c>
      <c r="R964" s="49" t="s">
        <v>104</v>
      </c>
      <c r="S964" s="49" t="s">
        <v>3674</v>
      </c>
      <c r="T964" s="50">
        <v>45574</v>
      </c>
    </row>
    <row r="965" spans="1:20" x14ac:dyDescent="0.25">
      <c r="A965" s="26" t="s">
        <v>3675</v>
      </c>
      <c r="B965" s="49" t="s">
        <v>334</v>
      </c>
      <c r="C965" s="49" t="s">
        <v>1979</v>
      </c>
      <c r="D965" s="49" t="s">
        <v>81</v>
      </c>
      <c r="E965" s="49" t="s">
        <v>24</v>
      </c>
      <c r="F965" s="50">
        <v>44224</v>
      </c>
      <c r="G965" s="49" t="s">
        <v>180</v>
      </c>
      <c r="H965" s="49" t="s">
        <v>218</v>
      </c>
      <c r="I965" s="49" t="s">
        <v>219</v>
      </c>
      <c r="J965" s="49" t="s">
        <v>28</v>
      </c>
      <c r="K965" s="49">
        <v>1</v>
      </c>
      <c r="L965" s="49">
        <v>899</v>
      </c>
      <c r="M965" s="49" t="s">
        <v>3676</v>
      </c>
      <c r="N965" s="50">
        <v>45804</v>
      </c>
      <c r="O965" s="49" t="s">
        <v>56</v>
      </c>
      <c r="P965" s="49" t="s">
        <v>57</v>
      </c>
      <c r="Q965" s="49">
        <v>3</v>
      </c>
      <c r="R965" s="49" t="s">
        <v>32</v>
      </c>
      <c r="S965" s="49" t="s">
        <v>3677</v>
      </c>
      <c r="T965" s="50">
        <v>45267</v>
      </c>
    </row>
    <row r="966" spans="1:20" x14ac:dyDescent="0.25">
      <c r="A966" s="26" t="s">
        <v>1544</v>
      </c>
      <c r="B966" s="49" t="s">
        <v>1545</v>
      </c>
      <c r="C966" s="49" t="s">
        <v>212</v>
      </c>
      <c r="D966" s="49" t="s">
        <v>81</v>
      </c>
      <c r="E966" s="49" t="s">
        <v>38</v>
      </c>
      <c r="F966" s="50">
        <v>45836</v>
      </c>
      <c r="G966" s="49" t="s">
        <v>62</v>
      </c>
      <c r="H966" s="49" t="s">
        <v>26</v>
      </c>
      <c r="I966" s="49" t="s">
        <v>27</v>
      </c>
      <c r="J966" s="49" t="s">
        <v>28</v>
      </c>
      <c r="K966" s="49">
        <v>5</v>
      </c>
      <c r="L966" s="49">
        <v>229</v>
      </c>
      <c r="M966" s="49" t="s">
        <v>3678</v>
      </c>
      <c r="N966" s="50">
        <v>45333</v>
      </c>
      <c r="O966" s="49" t="s">
        <v>103</v>
      </c>
      <c r="P966" s="49" t="s">
        <v>31</v>
      </c>
      <c r="Q966" s="49">
        <v>1</v>
      </c>
      <c r="R966" s="49" t="s">
        <v>45</v>
      </c>
      <c r="S966" s="49" t="s">
        <v>3679</v>
      </c>
      <c r="T966" s="50">
        <v>45679</v>
      </c>
    </row>
    <row r="967" spans="1:20" x14ac:dyDescent="0.25">
      <c r="A967" s="26" t="s">
        <v>3680</v>
      </c>
      <c r="B967" s="49" t="s">
        <v>3681</v>
      </c>
      <c r="C967" s="49" t="s">
        <v>3682</v>
      </c>
      <c r="D967" s="49" t="s">
        <v>37</v>
      </c>
      <c r="E967" s="49" t="s">
        <v>38</v>
      </c>
      <c r="F967" s="50">
        <v>45795</v>
      </c>
      <c r="G967" s="49" t="s">
        <v>72</v>
      </c>
      <c r="H967" s="49" t="s">
        <v>191</v>
      </c>
      <c r="I967" s="49" t="s">
        <v>192</v>
      </c>
      <c r="J967" s="49" t="s">
        <v>42</v>
      </c>
      <c r="K967" s="49">
        <v>5</v>
      </c>
      <c r="L967" s="49">
        <v>120</v>
      </c>
      <c r="M967" s="49" t="s">
        <v>3683</v>
      </c>
      <c r="N967" s="50">
        <v>45331</v>
      </c>
      <c r="O967" s="49" t="s">
        <v>103</v>
      </c>
      <c r="P967" s="49" t="s">
        <v>31</v>
      </c>
      <c r="Q967" s="49">
        <v>3</v>
      </c>
      <c r="R967" s="49" t="s">
        <v>67</v>
      </c>
      <c r="S967" s="49" t="s">
        <v>3684</v>
      </c>
      <c r="T967" s="50">
        <v>44888</v>
      </c>
    </row>
    <row r="968" spans="1:20" x14ac:dyDescent="0.25">
      <c r="A968" s="26" t="s">
        <v>3685</v>
      </c>
      <c r="B968" s="49" t="s">
        <v>118</v>
      </c>
      <c r="C968" s="49" t="s">
        <v>1242</v>
      </c>
      <c r="D968" s="49" t="s">
        <v>23</v>
      </c>
      <c r="E968" s="49" t="s">
        <v>50</v>
      </c>
      <c r="F968" s="50">
        <v>45778</v>
      </c>
      <c r="G968" s="49" t="s">
        <v>94</v>
      </c>
      <c r="H968" s="49" t="s">
        <v>26</v>
      </c>
      <c r="I968" s="49" t="s">
        <v>27</v>
      </c>
      <c r="J968" s="49" t="s">
        <v>28</v>
      </c>
      <c r="K968" s="49">
        <v>5</v>
      </c>
      <c r="L968" s="49">
        <v>229</v>
      </c>
      <c r="M968" s="49" t="s">
        <v>3686</v>
      </c>
      <c r="N968" s="50">
        <v>45766</v>
      </c>
      <c r="O968" s="49" t="s">
        <v>103</v>
      </c>
      <c r="P968" s="49" t="s">
        <v>44</v>
      </c>
      <c r="Q968" s="49">
        <v>1</v>
      </c>
      <c r="R968" s="49" t="s">
        <v>104</v>
      </c>
      <c r="S968" s="49" t="s">
        <v>3687</v>
      </c>
      <c r="T968" s="50">
        <v>44926</v>
      </c>
    </row>
    <row r="969" spans="1:20" x14ac:dyDescent="0.25">
      <c r="A969" s="26" t="s">
        <v>3688</v>
      </c>
      <c r="B969" s="49" t="s">
        <v>206</v>
      </c>
      <c r="C969" s="49" t="s">
        <v>3689</v>
      </c>
      <c r="D969" s="49" t="s">
        <v>81</v>
      </c>
      <c r="E969" s="49" t="s">
        <v>24</v>
      </c>
      <c r="F969" s="50">
        <v>44263</v>
      </c>
      <c r="G969" s="49" t="s">
        <v>180</v>
      </c>
      <c r="H969" s="49" t="s">
        <v>63</v>
      </c>
      <c r="I969" s="49" t="s">
        <v>64</v>
      </c>
      <c r="J969" s="49" t="s">
        <v>65</v>
      </c>
      <c r="K969" s="49">
        <v>1</v>
      </c>
      <c r="L969" s="49">
        <v>399</v>
      </c>
      <c r="M969" s="49" t="s">
        <v>3690</v>
      </c>
      <c r="N969" s="50">
        <v>45212</v>
      </c>
      <c r="O969" s="49" t="s">
        <v>76</v>
      </c>
      <c r="P969" s="49" t="s">
        <v>31</v>
      </c>
      <c r="Q969" s="49">
        <v>1</v>
      </c>
      <c r="R969" s="49" t="s">
        <v>104</v>
      </c>
      <c r="S969" s="49" t="s">
        <v>3691</v>
      </c>
      <c r="T969" s="50">
        <v>45698</v>
      </c>
    </row>
    <row r="970" spans="1:20" x14ac:dyDescent="0.25">
      <c r="A970" s="26" t="s">
        <v>3692</v>
      </c>
      <c r="B970" s="49" t="s">
        <v>243</v>
      </c>
      <c r="C970" s="49" t="s">
        <v>128</v>
      </c>
      <c r="D970" s="49" t="s">
        <v>81</v>
      </c>
      <c r="E970" s="49" t="s">
        <v>38</v>
      </c>
      <c r="F970" s="50">
        <v>44373</v>
      </c>
      <c r="G970" s="49" t="s">
        <v>120</v>
      </c>
      <c r="H970" s="49" t="s">
        <v>100</v>
      </c>
      <c r="I970" s="49" t="s">
        <v>101</v>
      </c>
      <c r="J970" s="49" t="s">
        <v>28</v>
      </c>
      <c r="K970" s="49">
        <v>2</v>
      </c>
      <c r="L970" s="49">
        <v>199</v>
      </c>
      <c r="M970" s="49" t="s">
        <v>3693</v>
      </c>
      <c r="N970" s="50">
        <v>45204</v>
      </c>
      <c r="O970" s="49" t="s">
        <v>103</v>
      </c>
      <c r="P970" s="49" t="s">
        <v>57</v>
      </c>
      <c r="Q970" s="49">
        <v>4</v>
      </c>
      <c r="R970" s="49" t="s">
        <v>133</v>
      </c>
      <c r="S970" s="49" t="s">
        <v>3694</v>
      </c>
      <c r="T970" s="50">
        <v>45599</v>
      </c>
    </row>
    <row r="971" spans="1:20" x14ac:dyDescent="0.25">
      <c r="A971" s="26" t="s">
        <v>3695</v>
      </c>
      <c r="B971" s="49" t="s">
        <v>2071</v>
      </c>
      <c r="C971" s="49" t="s">
        <v>207</v>
      </c>
      <c r="D971" s="49" t="s">
        <v>81</v>
      </c>
      <c r="E971" s="49" t="s">
        <v>38</v>
      </c>
      <c r="F971" s="50">
        <v>44148</v>
      </c>
      <c r="G971" s="49" t="s">
        <v>51</v>
      </c>
      <c r="H971" s="49" t="s">
        <v>121</v>
      </c>
      <c r="I971" s="49" t="s">
        <v>122</v>
      </c>
      <c r="J971" s="49" t="s">
        <v>123</v>
      </c>
      <c r="K971" s="49">
        <v>3</v>
      </c>
      <c r="L971" s="49">
        <v>149</v>
      </c>
      <c r="M971" s="49" t="s">
        <v>3696</v>
      </c>
      <c r="N971" s="50">
        <v>45494</v>
      </c>
      <c r="O971" s="49" t="s">
        <v>103</v>
      </c>
      <c r="P971" s="49" t="s">
        <v>44</v>
      </c>
      <c r="Q971" s="49">
        <v>2</v>
      </c>
      <c r="R971" s="49" t="s">
        <v>67</v>
      </c>
      <c r="S971" s="49" t="s">
        <v>3697</v>
      </c>
      <c r="T971" s="50">
        <v>45699</v>
      </c>
    </row>
    <row r="972" spans="1:20" x14ac:dyDescent="0.25">
      <c r="A972" s="26" t="s">
        <v>3698</v>
      </c>
      <c r="B972" s="49" t="s">
        <v>258</v>
      </c>
      <c r="C972" s="49" t="s">
        <v>1137</v>
      </c>
      <c r="D972" s="49" t="s">
        <v>23</v>
      </c>
      <c r="E972" s="49" t="s">
        <v>50</v>
      </c>
      <c r="F972" s="50">
        <v>45070</v>
      </c>
      <c r="G972" s="49" t="s">
        <v>25</v>
      </c>
      <c r="H972" s="49" t="s">
        <v>218</v>
      </c>
      <c r="I972" s="49" t="s">
        <v>219</v>
      </c>
      <c r="J972" s="49" t="s">
        <v>28</v>
      </c>
      <c r="K972" s="49">
        <v>4</v>
      </c>
      <c r="L972" s="49">
        <v>899</v>
      </c>
      <c r="M972" s="49" t="s">
        <v>3699</v>
      </c>
      <c r="N972" s="50">
        <v>44878</v>
      </c>
      <c r="O972" s="49" t="s">
        <v>30</v>
      </c>
      <c r="P972" s="49" t="s">
        <v>31</v>
      </c>
      <c r="Q972" s="49">
        <v>1</v>
      </c>
      <c r="R972" s="49" t="s">
        <v>45</v>
      </c>
      <c r="S972" s="49" t="s">
        <v>3700</v>
      </c>
      <c r="T972" s="50">
        <v>44854</v>
      </c>
    </row>
    <row r="973" spans="1:20" x14ac:dyDescent="0.25">
      <c r="A973" s="26" t="s">
        <v>3701</v>
      </c>
      <c r="B973" s="49" t="s">
        <v>3492</v>
      </c>
      <c r="C973" s="49" t="s">
        <v>36</v>
      </c>
      <c r="D973" s="49" t="s">
        <v>23</v>
      </c>
      <c r="E973" s="49" t="s">
        <v>38</v>
      </c>
      <c r="F973" s="50">
        <v>45180</v>
      </c>
      <c r="G973" s="49" t="s">
        <v>39</v>
      </c>
      <c r="H973" s="49" t="s">
        <v>168</v>
      </c>
      <c r="I973" s="49" t="s">
        <v>169</v>
      </c>
      <c r="J973" s="49" t="s">
        <v>131</v>
      </c>
      <c r="K973" s="49">
        <v>4</v>
      </c>
      <c r="L973" s="49">
        <v>80</v>
      </c>
      <c r="M973" s="49" t="s">
        <v>3702</v>
      </c>
      <c r="N973" s="50">
        <v>45479</v>
      </c>
      <c r="O973" s="49" t="s">
        <v>56</v>
      </c>
      <c r="P973" s="49" t="s">
        <v>44</v>
      </c>
      <c r="Q973" s="49">
        <v>5</v>
      </c>
      <c r="R973" s="49" t="s">
        <v>32</v>
      </c>
      <c r="S973" s="49" t="s">
        <v>3703</v>
      </c>
      <c r="T973" s="50">
        <v>45778</v>
      </c>
    </row>
    <row r="974" spans="1:20" x14ac:dyDescent="0.25">
      <c r="A974" s="26" t="s">
        <v>3704</v>
      </c>
      <c r="B974" s="49" t="s">
        <v>877</v>
      </c>
      <c r="C974" s="49" t="s">
        <v>400</v>
      </c>
      <c r="D974" s="49" t="s">
        <v>81</v>
      </c>
      <c r="E974" s="49" t="s">
        <v>24</v>
      </c>
      <c r="F974" s="50">
        <v>45346</v>
      </c>
      <c r="G974" s="49" t="s">
        <v>180</v>
      </c>
      <c r="H974" s="49" t="s">
        <v>100</v>
      </c>
      <c r="I974" s="49" t="s">
        <v>101</v>
      </c>
      <c r="J974" s="49" t="s">
        <v>28</v>
      </c>
      <c r="K974" s="49">
        <v>3</v>
      </c>
      <c r="L974" s="49">
        <v>199</v>
      </c>
      <c r="M974" s="49" t="s">
        <v>3705</v>
      </c>
      <c r="N974" s="50">
        <v>45453</v>
      </c>
      <c r="O974" s="49" t="s">
        <v>110</v>
      </c>
      <c r="P974" s="49" t="s">
        <v>31</v>
      </c>
      <c r="Q974" s="49">
        <v>4</v>
      </c>
      <c r="R974" s="49" t="s">
        <v>45</v>
      </c>
      <c r="S974" s="49" t="s">
        <v>3706</v>
      </c>
      <c r="T974" s="50">
        <v>45756</v>
      </c>
    </row>
    <row r="975" spans="1:20" x14ac:dyDescent="0.25">
      <c r="A975" s="26" t="s">
        <v>493</v>
      </c>
      <c r="B975" s="49" t="s">
        <v>494</v>
      </c>
      <c r="C975" s="49" t="s">
        <v>495</v>
      </c>
      <c r="D975" s="49" t="s">
        <v>37</v>
      </c>
      <c r="E975" s="49" t="s">
        <v>38</v>
      </c>
      <c r="F975" s="50">
        <v>45468</v>
      </c>
      <c r="G975" s="49" t="s">
        <v>180</v>
      </c>
      <c r="H975" s="49" t="s">
        <v>168</v>
      </c>
      <c r="I975" s="49" t="s">
        <v>169</v>
      </c>
      <c r="J975" s="49" t="s">
        <v>131</v>
      </c>
      <c r="K975" s="49">
        <v>4</v>
      </c>
      <c r="L975" s="49">
        <v>80</v>
      </c>
      <c r="M975" s="49" t="s">
        <v>3707</v>
      </c>
      <c r="N975" s="50">
        <v>44823</v>
      </c>
      <c r="O975" s="49" t="s">
        <v>30</v>
      </c>
      <c r="P975" s="49" t="s">
        <v>57</v>
      </c>
      <c r="Q975" s="49">
        <v>2</v>
      </c>
      <c r="R975" s="49" t="s">
        <v>67</v>
      </c>
      <c r="S975" s="49" t="s">
        <v>3708</v>
      </c>
      <c r="T975" s="50">
        <v>45334</v>
      </c>
    </row>
    <row r="976" spans="1:20" x14ac:dyDescent="0.25">
      <c r="A976" s="26" t="s">
        <v>3709</v>
      </c>
      <c r="B976" s="49" t="s">
        <v>789</v>
      </c>
      <c r="C976" s="49" t="s">
        <v>3710</v>
      </c>
      <c r="D976" s="49" t="s">
        <v>37</v>
      </c>
      <c r="E976" s="49" t="s">
        <v>24</v>
      </c>
      <c r="F976" s="50">
        <v>45713</v>
      </c>
      <c r="G976" s="49" t="s">
        <v>51</v>
      </c>
      <c r="H976" s="49" t="s">
        <v>40</v>
      </c>
      <c r="I976" s="49" t="s">
        <v>41</v>
      </c>
      <c r="J976" s="49" t="s">
        <v>42</v>
      </c>
      <c r="K976" s="49">
        <v>5</v>
      </c>
      <c r="L976" s="49">
        <v>59</v>
      </c>
      <c r="M976" s="49" t="s">
        <v>3711</v>
      </c>
      <c r="N976" s="50">
        <v>44880</v>
      </c>
      <c r="O976" s="49" t="s">
        <v>30</v>
      </c>
      <c r="P976" s="49" t="s">
        <v>57</v>
      </c>
      <c r="Q976" s="49">
        <v>4</v>
      </c>
      <c r="R976" s="49" t="s">
        <v>133</v>
      </c>
      <c r="S976" s="49" t="s">
        <v>3712</v>
      </c>
      <c r="T976" s="50">
        <v>45447</v>
      </c>
    </row>
    <row r="977" spans="1:20" x14ac:dyDescent="0.25">
      <c r="A977" s="26" t="s">
        <v>3713</v>
      </c>
      <c r="B977" s="49" t="s">
        <v>3714</v>
      </c>
      <c r="C977" s="49" t="s">
        <v>3715</v>
      </c>
      <c r="D977" s="49" t="s">
        <v>37</v>
      </c>
      <c r="E977" s="49" t="s">
        <v>24</v>
      </c>
      <c r="F977" s="50">
        <v>45018</v>
      </c>
      <c r="G977" s="49" t="s">
        <v>180</v>
      </c>
      <c r="H977" s="49" t="s">
        <v>26</v>
      </c>
      <c r="I977" s="49" t="s">
        <v>27</v>
      </c>
      <c r="J977" s="49" t="s">
        <v>28</v>
      </c>
      <c r="K977" s="49">
        <v>4</v>
      </c>
      <c r="L977" s="49">
        <v>229</v>
      </c>
      <c r="M977" s="49" t="s">
        <v>3716</v>
      </c>
      <c r="N977" s="50">
        <v>44827</v>
      </c>
      <c r="O977" s="49" t="s">
        <v>76</v>
      </c>
      <c r="P977" s="49" t="s">
        <v>31</v>
      </c>
      <c r="Q977" s="49">
        <v>5</v>
      </c>
      <c r="R977" s="49" t="s">
        <v>32</v>
      </c>
      <c r="S977" s="49" t="s">
        <v>3717</v>
      </c>
      <c r="T977" s="50">
        <v>45809</v>
      </c>
    </row>
    <row r="978" spans="1:20" x14ac:dyDescent="0.25">
      <c r="A978" s="26" t="s">
        <v>333</v>
      </c>
      <c r="B978" s="49" t="s">
        <v>334</v>
      </c>
      <c r="C978" s="49" t="s">
        <v>335</v>
      </c>
      <c r="D978" s="49" t="s">
        <v>23</v>
      </c>
      <c r="E978" s="49" t="s">
        <v>24</v>
      </c>
      <c r="F978" s="50">
        <v>44902</v>
      </c>
      <c r="G978" s="49" t="s">
        <v>51</v>
      </c>
      <c r="H978" s="49" t="s">
        <v>121</v>
      </c>
      <c r="I978" s="49" t="s">
        <v>122</v>
      </c>
      <c r="J978" s="49" t="s">
        <v>123</v>
      </c>
      <c r="K978" s="49">
        <v>5</v>
      </c>
      <c r="L978" s="49">
        <v>149</v>
      </c>
      <c r="M978" s="49" t="s">
        <v>3718</v>
      </c>
      <c r="N978" s="50">
        <v>45190</v>
      </c>
      <c r="O978" s="49" t="s">
        <v>56</v>
      </c>
      <c r="P978" s="49" t="s">
        <v>57</v>
      </c>
      <c r="Q978" s="49">
        <v>2</v>
      </c>
      <c r="R978" s="49" t="s">
        <v>45</v>
      </c>
      <c r="S978" s="49" t="s">
        <v>3719</v>
      </c>
      <c r="T978" s="50">
        <v>44988</v>
      </c>
    </row>
    <row r="979" spans="1:20" x14ac:dyDescent="0.25">
      <c r="A979" s="26" t="s">
        <v>3720</v>
      </c>
      <c r="B979" s="49" t="s">
        <v>936</v>
      </c>
      <c r="C979" s="49" t="s">
        <v>2218</v>
      </c>
      <c r="D979" s="49" t="s">
        <v>23</v>
      </c>
      <c r="E979" s="49" t="s">
        <v>50</v>
      </c>
      <c r="F979" s="50">
        <v>45741</v>
      </c>
      <c r="G979" s="49" t="s">
        <v>39</v>
      </c>
      <c r="H979" s="49" t="s">
        <v>63</v>
      </c>
      <c r="I979" s="49" t="s">
        <v>64</v>
      </c>
      <c r="J979" s="49" t="s">
        <v>65</v>
      </c>
      <c r="K979" s="49">
        <v>1</v>
      </c>
      <c r="L979" s="49">
        <v>399</v>
      </c>
      <c r="M979" s="49" t="s">
        <v>3721</v>
      </c>
      <c r="N979" s="50">
        <v>45134</v>
      </c>
      <c r="O979" s="49" t="s">
        <v>76</v>
      </c>
      <c r="P979" s="49" t="s">
        <v>44</v>
      </c>
      <c r="Q979" s="49">
        <v>1</v>
      </c>
      <c r="R979" s="49" t="s">
        <v>67</v>
      </c>
      <c r="S979" s="49" t="s">
        <v>3722</v>
      </c>
      <c r="T979" s="50">
        <v>45805</v>
      </c>
    </row>
    <row r="980" spans="1:20" x14ac:dyDescent="0.25">
      <c r="A980" s="26" t="s">
        <v>2484</v>
      </c>
      <c r="B980" s="49" t="s">
        <v>376</v>
      </c>
      <c r="C980" s="49" t="s">
        <v>2047</v>
      </c>
      <c r="D980" s="49" t="s">
        <v>37</v>
      </c>
      <c r="E980" s="49" t="s">
        <v>50</v>
      </c>
      <c r="F980" s="50">
        <v>45683</v>
      </c>
      <c r="G980" s="49" t="s">
        <v>72</v>
      </c>
      <c r="H980" s="49" t="s">
        <v>138</v>
      </c>
      <c r="I980" s="49" t="s">
        <v>139</v>
      </c>
      <c r="J980" s="49" t="s">
        <v>28</v>
      </c>
      <c r="K980" s="49">
        <v>1</v>
      </c>
      <c r="L980" s="49">
        <v>999</v>
      </c>
      <c r="M980" s="49" t="s">
        <v>3723</v>
      </c>
      <c r="N980" s="50">
        <v>45070</v>
      </c>
      <c r="O980" s="49" t="s">
        <v>56</v>
      </c>
      <c r="P980" s="49" t="s">
        <v>57</v>
      </c>
      <c r="Q980" s="49">
        <v>2</v>
      </c>
      <c r="R980" s="49" t="s">
        <v>45</v>
      </c>
      <c r="S980" s="49" t="s">
        <v>3724</v>
      </c>
      <c r="T980" s="50">
        <v>45166</v>
      </c>
    </row>
    <row r="981" spans="1:20" x14ac:dyDescent="0.25">
      <c r="A981" s="26" t="s">
        <v>3552</v>
      </c>
      <c r="B981" s="49" t="s">
        <v>2743</v>
      </c>
      <c r="C981" s="49" t="s">
        <v>813</v>
      </c>
      <c r="D981" s="49" t="s">
        <v>37</v>
      </c>
      <c r="E981" s="49" t="s">
        <v>38</v>
      </c>
      <c r="F981" s="50">
        <v>45203</v>
      </c>
      <c r="G981" s="49" t="s">
        <v>51</v>
      </c>
      <c r="H981" s="49" t="s">
        <v>145</v>
      </c>
      <c r="I981" s="49" t="s">
        <v>146</v>
      </c>
      <c r="J981" s="49" t="s">
        <v>54</v>
      </c>
      <c r="K981" s="49">
        <v>4</v>
      </c>
      <c r="L981" s="49">
        <v>199</v>
      </c>
      <c r="M981" s="49" t="s">
        <v>3725</v>
      </c>
      <c r="N981" s="50">
        <v>44998</v>
      </c>
      <c r="O981" s="49" t="s">
        <v>56</v>
      </c>
      <c r="P981" s="49" t="s">
        <v>31</v>
      </c>
      <c r="Q981" s="49">
        <v>5</v>
      </c>
      <c r="R981" s="49" t="s">
        <v>32</v>
      </c>
      <c r="S981" s="49" t="s">
        <v>3726</v>
      </c>
      <c r="T981" s="50">
        <v>45405</v>
      </c>
    </row>
    <row r="982" spans="1:20" x14ac:dyDescent="0.25">
      <c r="A982" s="26" t="s">
        <v>3727</v>
      </c>
      <c r="B982" s="49" t="s">
        <v>390</v>
      </c>
      <c r="C982" s="49" t="s">
        <v>3728</v>
      </c>
      <c r="D982" s="49" t="s">
        <v>37</v>
      </c>
      <c r="E982" s="49" t="s">
        <v>24</v>
      </c>
      <c r="F982" s="50">
        <v>45859</v>
      </c>
      <c r="G982" s="49" t="s">
        <v>39</v>
      </c>
      <c r="H982" s="49" t="s">
        <v>391</v>
      </c>
      <c r="I982" s="49" t="s">
        <v>392</v>
      </c>
      <c r="J982" s="49" t="s">
        <v>123</v>
      </c>
      <c r="K982" s="49">
        <v>4</v>
      </c>
      <c r="L982" s="49">
        <v>25</v>
      </c>
      <c r="M982" s="49" t="s">
        <v>3729</v>
      </c>
      <c r="N982" s="50">
        <v>45551</v>
      </c>
      <c r="O982" s="49" t="s">
        <v>56</v>
      </c>
      <c r="P982" s="49" t="s">
        <v>44</v>
      </c>
      <c r="Q982" s="49">
        <v>4</v>
      </c>
      <c r="R982" s="49" t="s">
        <v>67</v>
      </c>
      <c r="S982" s="49" t="s">
        <v>3730</v>
      </c>
      <c r="T982" s="50">
        <v>45378</v>
      </c>
    </row>
    <row r="983" spans="1:20" x14ac:dyDescent="0.25">
      <c r="A983" s="26" t="s">
        <v>3731</v>
      </c>
      <c r="B983" s="49" t="s">
        <v>3353</v>
      </c>
      <c r="C983" s="49" t="s">
        <v>813</v>
      </c>
      <c r="D983" s="49" t="s">
        <v>81</v>
      </c>
      <c r="E983" s="49" t="s">
        <v>50</v>
      </c>
      <c r="F983" s="50">
        <v>45304</v>
      </c>
      <c r="G983" s="49" t="s">
        <v>186</v>
      </c>
      <c r="H983" s="49" t="s">
        <v>73</v>
      </c>
      <c r="I983" s="49" t="s">
        <v>74</v>
      </c>
      <c r="J983" s="49" t="s">
        <v>42</v>
      </c>
      <c r="K983" s="49">
        <v>5</v>
      </c>
      <c r="L983" s="49">
        <v>110</v>
      </c>
      <c r="M983" s="49" t="s">
        <v>3732</v>
      </c>
      <c r="N983" s="50">
        <v>45191</v>
      </c>
      <c r="O983" s="49" t="s">
        <v>30</v>
      </c>
      <c r="P983" s="49" t="s">
        <v>31</v>
      </c>
      <c r="Q983" s="49">
        <v>4</v>
      </c>
      <c r="R983" s="49" t="s">
        <v>67</v>
      </c>
      <c r="S983" s="49" t="s">
        <v>3733</v>
      </c>
      <c r="T983" s="50">
        <v>44872</v>
      </c>
    </row>
    <row r="984" spans="1:20" x14ac:dyDescent="0.25">
      <c r="A984" s="26" t="s">
        <v>3734</v>
      </c>
      <c r="B984" s="49" t="s">
        <v>515</v>
      </c>
      <c r="C984" s="49" t="s">
        <v>276</v>
      </c>
      <c r="D984" s="49" t="s">
        <v>37</v>
      </c>
      <c r="E984" s="49" t="s">
        <v>50</v>
      </c>
      <c r="F984" s="50">
        <v>45751</v>
      </c>
      <c r="G984" s="49" t="s">
        <v>94</v>
      </c>
      <c r="H984" s="49" t="s">
        <v>218</v>
      </c>
      <c r="I984" s="49" t="s">
        <v>219</v>
      </c>
      <c r="J984" s="49" t="s">
        <v>28</v>
      </c>
      <c r="K984" s="49">
        <v>5</v>
      </c>
      <c r="L984" s="49">
        <v>899</v>
      </c>
      <c r="M984" s="49" t="s">
        <v>3735</v>
      </c>
      <c r="N984" s="50">
        <v>44902</v>
      </c>
      <c r="O984" s="49" t="s">
        <v>30</v>
      </c>
      <c r="P984" s="49" t="s">
        <v>57</v>
      </c>
      <c r="Q984" s="49">
        <v>1</v>
      </c>
      <c r="R984" s="49" t="s">
        <v>104</v>
      </c>
      <c r="S984" s="49" t="s">
        <v>3736</v>
      </c>
      <c r="T984" s="50">
        <v>44987</v>
      </c>
    </row>
    <row r="985" spans="1:20" x14ac:dyDescent="0.25">
      <c r="A985" s="26" t="s">
        <v>3737</v>
      </c>
      <c r="B985" s="49" t="s">
        <v>680</v>
      </c>
      <c r="C985" s="49" t="s">
        <v>825</v>
      </c>
      <c r="D985" s="49" t="s">
        <v>23</v>
      </c>
      <c r="E985" s="49" t="s">
        <v>38</v>
      </c>
      <c r="F985" s="50">
        <v>44397</v>
      </c>
      <c r="G985" s="49" t="s">
        <v>62</v>
      </c>
      <c r="H985" s="49" t="s">
        <v>138</v>
      </c>
      <c r="I985" s="49" t="s">
        <v>139</v>
      </c>
      <c r="J985" s="49" t="s">
        <v>28</v>
      </c>
      <c r="K985" s="49">
        <v>5</v>
      </c>
      <c r="L985" s="49">
        <v>999</v>
      </c>
      <c r="M985" s="49" t="s">
        <v>3738</v>
      </c>
      <c r="N985" s="50">
        <v>45203</v>
      </c>
      <c r="O985" s="49" t="s">
        <v>103</v>
      </c>
      <c r="P985" s="49" t="s">
        <v>57</v>
      </c>
      <c r="Q985" s="49">
        <v>3</v>
      </c>
      <c r="R985" s="49" t="s">
        <v>104</v>
      </c>
      <c r="S985" s="49" t="s">
        <v>3739</v>
      </c>
      <c r="T985" s="50">
        <v>45798</v>
      </c>
    </row>
    <row r="986" spans="1:20" x14ac:dyDescent="0.25">
      <c r="A986" s="26" t="s">
        <v>3740</v>
      </c>
      <c r="B986" s="49" t="s">
        <v>1052</v>
      </c>
      <c r="C986" s="49" t="s">
        <v>3741</v>
      </c>
      <c r="D986" s="49" t="s">
        <v>37</v>
      </c>
      <c r="E986" s="49" t="s">
        <v>24</v>
      </c>
      <c r="F986" s="50">
        <v>44493</v>
      </c>
      <c r="G986" s="49" t="s">
        <v>94</v>
      </c>
      <c r="H986" s="49" t="s">
        <v>121</v>
      </c>
      <c r="I986" s="49" t="s">
        <v>122</v>
      </c>
      <c r="J986" s="49" t="s">
        <v>123</v>
      </c>
      <c r="K986" s="49">
        <v>1</v>
      </c>
      <c r="L986" s="49">
        <v>149</v>
      </c>
      <c r="M986" s="49" t="s">
        <v>3742</v>
      </c>
      <c r="N986" s="50">
        <v>45275</v>
      </c>
      <c r="O986" s="49" t="s">
        <v>56</v>
      </c>
      <c r="P986" s="49" t="s">
        <v>31</v>
      </c>
      <c r="Q986" s="49">
        <v>4</v>
      </c>
      <c r="R986" s="49" t="s">
        <v>133</v>
      </c>
      <c r="S986" s="49" t="s">
        <v>3743</v>
      </c>
      <c r="T986" s="50">
        <v>44814</v>
      </c>
    </row>
    <row r="987" spans="1:20" x14ac:dyDescent="0.25">
      <c r="A987" s="26" t="s">
        <v>3744</v>
      </c>
      <c r="B987" s="49" t="s">
        <v>2494</v>
      </c>
      <c r="C987" s="49" t="s">
        <v>3745</v>
      </c>
      <c r="D987" s="49" t="s">
        <v>37</v>
      </c>
      <c r="E987" s="49" t="s">
        <v>24</v>
      </c>
      <c r="F987" s="50">
        <v>45335</v>
      </c>
      <c r="G987" s="49" t="s">
        <v>62</v>
      </c>
      <c r="H987" s="49" t="s">
        <v>40</v>
      </c>
      <c r="I987" s="49" t="s">
        <v>41</v>
      </c>
      <c r="J987" s="49" t="s">
        <v>42</v>
      </c>
      <c r="K987" s="49">
        <v>5</v>
      </c>
      <c r="L987" s="49">
        <v>59</v>
      </c>
      <c r="M987" s="49" t="s">
        <v>3746</v>
      </c>
      <c r="N987" s="50">
        <v>44887</v>
      </c>
      <c r="O987" s="49" t="s">
        <v>110</v>
      </c>
      <c r="P987" s="49" t="s">
        <v>44</v>
      </c>
      <c r="Q987" s="49">
        <v>5</v>
      </c>
      <c r="R987" s="49" t="s">
        <v>133</v>
      </c>
      <c r="S987" s="49" t="s">
        <v>3747</v>
      </c>
      <c r="T987" s="50">
        <v>45843</v>
      </c>
    </row>
    <row r="988" spans="1:20" x14ac:dyDescent="0.25">
      <c r="A988" s="26" t="s">
        <v>1511</v>
      </c>
      <c r="B988" s="49" t="s">
        <v>1512</v>
      </c>
      <c r="C988" s="49" t="s">
        <v>620</v>
      </c>
      <c r="D988" s="49" t="s">
        <v>81</v>
      </c>
      <c r="E988" s="49" t="s">
        <v>24</v>
      </c>
      <c r="F988" s="50">
        <v>44899</v>
      </c>
      <c r="G988" s="49" t="s">
        <v>120</v>
      </c>
      <c r="H988" s="49" t="s">
        <v>100</v>
      </c>
      <c r="I988" s="49" t="s">
        <v>101</v>
      </c>
      <c r="J988" s="49" t="s">
        <v>28</v>
      </c>
      <c r="K988" s="49">
        <v>5</v>
      </c>
      <c r="L988" s="49">
        <v>199</v>
      </c>
      <c r="M988" s="49" t="s">
        <v>3748</v>
      </c>
      <c r="N988" s="50">
        <v>44941</v>
      </c>
      <c r="O988" s="49" t="s">
        <v>56</v>
      </c>
      <c r="P988" s="49" t="s">
        <v>31</v>
      </c>
      <c r="Q988" s="49">
        <v>1</v>
      </c>
      <c r="R988" s="49" t="s">
        <v>104</v>
      </c>
      <c r="S988" s="49" t="s">
        <v>3749</v>
      </c>
      <c r="T988" s="50">
        <v>44886</v>
      </c>
    </row>
    <row r="989" spans="1:20" x14ac:dyDescent="0.25">
      <c r="A989" s="26" t="s">
        <v>3750</v>
      </c>
      <c r="B989" s="49" t="s">
        <v>258</v>
      </c>
      <c r="C989" s="49" t="s">
        <v>340</v>
      </c>
      <c r="D989" s="49" t="s">
        <v>23</v>
      </c>
      <c r="E989" s="49" t="s">
        <v>38</v>
      </c>
      <c r="F989" s="50">
        <v>45124</v>
      </c>
      <c r="G989" s="49" t="s">
        <v>72</v>
      </c>
      <c r="H989" s="49" t="s">
        <v>145</v>
      </c>
      <c r="I989" s="49" t="s">
        <v>146</v>
      </c>
      <c r="J989" s="49" t="s">
        <v>54</v>
      </c>
      <c r="K989" s="49">
        <v>4</v>
      </c>
      <c r="L989" s="49">
        <v>199</v>
      </c>
      <c r="M989" s="49" t="s">
        <v>3751</v>
      </c>
      <c r="N989" s="50">
        <v>45379</v>
      </c>
      <c r="O989" s="49" t="s">
        <v>103</v>
      </c>
      <c r="P989" s="49" t="s">
        <v>31</v>
      </c>
      <c r="Q989" s="49">
        <v>5</v>
      </c>
      <c r="R989" s="49" t="s">
        <v>32</v>
      </c>
      <c r="S989" s="49" t="s">
        <v>3752</v>
      </c>
      <c r="T989" s="50">
        <v>45619</v>
      </c>
    </row>
    <row r="990" spans="1:20" x14ac:dyDescent="0.25">
      <c r="A990" s="26" t="s">
        <v>3753</v>
      </c>
      <c r="B990" s="49" t="s">
        <v>2371</v>
      </c>
      <c r="C990" s="49" t="s">
        <v>3754</v>
      </c>
      <c r="D990" s="49" t="s">
        <v>81</v>
      </c>
      <c r="E990" s="49" t="s">
        <v>38</v>
      </c>
      <c r="F990" s="50">
        <v>45348</v>
      </c>
      <c r="G990" s="49" t="s">
        <v>94</v>
      </c>
      <c r="H990" s="49" t="s">
        <v>73</v>
      </c>
      <c r="I990" s="49" t="s">
        <v>74</v>
      </c>
      <c r="J990" s="49" t="s">
        <v>42</v>
      </c>
      <c r="K990" s="49">
        <v>3</v>
      </c>
      <c r="L990" s="49">
        <v>110</v>
      </c>
      <c r="M990" s="49" t="s">
        <v>3755</v>
      </c>
      <c r="N990" s="50">
        <v>45821</v>
      </c>
      <c r="O990" s="49" t="s">
        <v>30</v>
      </c>
      <c r="P990" s="49" t="s">
        <v>31</v>
      </c>
      <c r="Q990" s="49">
        <v>4</v>
      </c>
      <c r="R990" s="49" t="s">
        <v>32</v>
      </c>
      <c r="S990" s="49" t="s">
        <v>3756</v>
      </c>
      <c r="T990" s="50">
        <v>45713</v>
      </c>
    </row>
    <row r="991" spans="1:20" x14ac:dyDescent="0.25">
      <c r="A991" s="26" t="s">
        <v>3757</v>
      </c>
      <c r="B991" s="49" t="s">
        <v>637</v>
      </c>
      <c r="C991" s="49" t="s">
        <v>239</v>
      </c>
      <c r="D991" s="49" t="s">
        <v>81</v>
      </c>
      <c r="E991" s="49" t="s">
        <v>24</v>
      </c>
      <c r="F991" s="50">
        <v>45560</v>
      </c>
      <c r="G991" s="49" t="s">
        <v>51</v>
      </c>
      <c r="H991" s="49" t="s">
        <v>63</v>
      </c>
      <c r="I991" s="49" t="s">
        <v>64</v>
      </c>
      <c r="J991" s="49" t="s">
        <v>65</v>
      </c>
      <c r="K991" s="49">
        <v>1</v>
      </c>
      <c r="L991" s="49">
        <v>399</v>
      </c>
      <c r="M991" s="49" t="s">
        <v>3758</v>
      </c>
      <c r="N991" s="50">
        <v>45528</v>
      </c>
      <c r="O991" s="49" t="s">
        <v>30</v>
      </c>
      <c r="P991" s="49" t="s">
        <v>31</v>
      </c>
      <c r="Q991" s="49">
        <v>1</v>
      </c>
      <c r="R991" s="49" t="s">
        <v>32</v>
      </c>
      <c r="S991" s="49" t="s">
        <v>3759</v>
      </c>
      <c r="T991" s="50">
        <v>44986</v>
      </c>
    </row>
    <row r="992" spans="1:20" x14ac:dyDescent="0.25">
      <c r="A992" s="26" t="s">
        <v>3760</v>
      </c>
      <c r="B992" s="49" t="s">
        <v>1831</v>
      </c>
      <c r="C992" s="49" t="s">
        <v>3761</v>
      </c>
      <c r="D992" s="49" t="s">
        <v>81</v>
      </c>
      <c r="E992" s="49" t="s">
        <v>50</v>
      </c>
      <c r="F992" s="50">
        <v>44156</v>
      </c>
      <c r="G992" s="49" t="s">
        <v>120</v>
      </c>
      <c r="H992" s="49" t="s">
        <v>73</v>
      </c>
      <c r="I992" s="49" t="s">
        <v>74</v>
      </c>
      <c r="J992" s="49" t="s">
        <v>42</v>
      </c>
      <c r="K992" s="49">
        <v>5</v>
      </c>
      <c r="L992" s="49">
        <v>110</v>
      </c>
      <c r="M992" s="49" t="s">
        <v>3762</v>
      </c>
      <c r="N992" s="50">
        <v>45151</v>
      </c>
      <c r="O992" s="49" t="s">
        <v>56</v>
      </c>
      <c r="P992" s="49" t="s">
        <v>44</v>
      </c>
      <c r="Q992" s="49">
        <v>5</v>
      </c>
      <c r="R992" s="49" t="s">
        <v>67</v>
      </c>
      <c r="S992" s="49" t="s">
        <v>3763</v>
      </c>
      <c r="T992" s="50">
        <v>45306</v>
      </c>
    </row>
    <row r="993" spans="1:20" x14ac:dyDescent="0.25">
      <c r="A993" s="26" t="s">
        <v>3764</v>
      </c>
      <c r="B993" s="49" t="s">
        <v>258</v>
      </c>
      <c r="C993" s="49" t="s">
        <v>536</v>
      </c>
      <c r="D993" s="49" t="s">
        <v>37</v>
      </c>
      <c r="E993" s="49" t="s">
        <v>50</v>
      </c>
      <c r="F993" s="50">
        <v>44928</v>
      </c>
      <c r="G993" s="49" t="s">
        <v>94</v>
      </c>
      <c r="H993" s="49" t="s">
        <v>121</v>
      </c>
      <c r="I993" s="49" t="s">
        <v>122</v>
      </c>
      <c r="J993" s="49" t="s">
        <v>123</v>
      </c>
      <c r="K993" s="49">
        <v>1</v>
      </c>
      <c r="L993" s="49">
        <v>149</v>
      </c>
      <c r="M993" s="49" t="s">
        <v>3765</v>
      </c>
      <c r="N993" s="50">
        <v>45599</v>
      </c>
      <c r="O993" s="49" t="s">
        <v>76</v>
      </c>
      <c r="P993" s="49" t="s">
        <v>44</v>
      </c>
      <c r="Q993" s="49">
        <v>4</v>
      </c>
      <c r="R993" s="49" t="s">
        <v>67</v>
      </c>
      <c r="S993" s="49" t="s">
        <v>3766</v>
      </c>
      <c r="T993" s="50">
        <v>45635</v>
      </c>
    </row>
    <row r="994" spans="1:20" x14ac:dyDescent="0.25">
      <c r="A994" s="26" t="s">
        <v>324</v>
      </c>
      <c r="B994" s="49" t="s">
        <v>325</v>
      </c>
      <c r="C994" s="49" t="s">
        <v>326</v>
      </c>
      <c r="D994" s="49" t="s">
        <v>81</v>
      </c>
      <c r="E994" s="49" t="s">
        <v>38</v>
      </c>
      <c r="F994" s="50">
        <v>45853</v>
      </c>
      <c r="G994" s="49" t="s">
        <v>25</v>
      </c>
      <c r="H994" s="49" t="s">
        <v>26</v>
      </c>
      <c r="I994" s="49" t="s">
        <v>27</v>
      </c>
      <c r="J994" s="49" t="s">
        <v>28</v>
      </c>
      <c r="K994" s="49">
        <v>2</v>
      </c>
      <c r="L994" s="49">
        <v>229</v>
      </c>
      <c r="M994" s="49" t="s">
        <v>3767</v>
      </c>
      <c r="N994" s="50">
        <v>44997</v>
      </c>
      <c r="O994" s="49" t="s">
        <v>30</v>
      </c>
      <c r="P994" s="49" t="s">
        <v>57</v>
      </c>
      <c r="Q994" s="49">
        <v>2</v>
      </c>
      <c r="R994" s="49" t="s">
        <v>133</v>
      </c>
      <c r="S994" s="49" t="s">
        <v>3768</v>
      </c>
      <c r="T994" s="50">
        <v>44854</v>
      </c>
    </row>
    <row r="995" spans="1:20" x14ac:dyDescent="0.25">
      <c r="A995" s="26" t="s">
        <v>3769</v>
      </c>
      <c r="B995" s="49" t="s">
        <v>249</v>
      </c>
      <c r="C995" s="49" t="s">
        <v>3770</v>
      </c>
      <c r="D995" s="49" t="s">
        <v>81</v>
      </c>
      <c r="E995" s="49" t="s">
        <v>24</v>
      </c>
      <c r="F995" s="50">
        <v>45203</v>
      </c>
      <c r="G995" s="49" t="s">
        <v>51</v>
      </c>
      <c r="H995" s="49" t="s">
        <v>121</v>
      </c>
      <c r="I995" s="49" t="s">
        <v>122</v>
      </c>
      <c r="J995" s="49" t="s">
        <v>123</v>
      </c>
      <c r="K995" s="49">
        <v>4</v>
      </c>
      <c r="L995" s="49">
        <v>149</v>
      </c>
      <c r="M995" s="49" t="s">
        <v>3771</v>
      </c>
      <c r="N995" s="50">
        <v>45781</v>
      </c>
      <c r="O995" s="49" t="s">
        <v>110</v>
      </c>
      <c r="P995" s="49" t="s">
        <v>44</v>
      </c>
      <c r="Q995" s="49">
        <v>2</v>
      </c>
      <c r="R995" s="49" t="s">
        <v>104</v>
      </c>
      <c r="S995" s="49" t="s">
        <v>3772</v>
      </c>
      <c r="T995" s="50">
        <v>45376</v>
      </c>
    </row>
    <row r="996" spans="1:20" x14ac:dyDescent="0.25">
      <c r="A996" s="26" t="s">
        <v>3773</v>
      </c>
      <c r="B996" s="49" t="s">
        <v>769</v>
      </c>
      <c r="C996" s="49" t="s">
        <v>1722</v>
      </c>
      <c r="D996" s="49" t="s">
        <v>81</v>
      </c>
      <c r="E996" s="49" t="s">
        <v>50</v>
      </c>
      <c r="F996" s="50">
        <v>45083</v>
      </c>
      <c r="G996" s="49" t="s">
        <v>94</v>
      </c>
      <c r="H996" s="49" t="s">
        <v>52</v>
      </c>
      <c r="I996" s="49" t="s">
        <v>53</v>
      </c>
      <c r="J996" s="49" t="s">
        <v>54</v>
      </c>
      <c r="K996" s="49">
        <v>3</v>
      </c>
      <c r="L996" s="49">
        <v>59</v>
      </c>
      <c r="M996" s="49" t="s">
        <v>3774</v>
      </c>
      <c r="N996" s="50">
        <v>45611</v>
      </c>
      <c r="O996" s="49" t="s">
        <v>56</v>
      </c>
      <c r="P996" s="49" t="s">
        <v>31</v>
      </c>
      <c r="Q996" s="49">
        <v>3</v>
      </c>
      <c r="R996" s="49" t="s">
        <v>104</v>
      </c>
      <c r="S996" s="49" t="s">
        <v>3775</v>
      </c>
      <c r="T996" s="50">
        <v>45389</v>
      </c>
    </row>
    <row r="997" spans="1:20" x14ac:dyDescent="0.25">
      <c r="A997" s="26" t="s">
        <v>3776</v>
      </c>
      <c r="B997" s="49" t="s">
        <v>2721</v>
      </c>
      <c r="C997" s="49" t="s">
        <v>36</v>
      </c>
      <c r="D997" s="49" t="s">
        <v>81</v>
      </c>
      <c r="E997" s="49" t="s">
        <v>38</v>
      </c>
      <c r="F997" s="50">
        <v>44811</v>
      </c>
      <c r="G997" s="49" t="s">
        <v>120</v>
      </c>
      <c r="H997" s="49" t="s">
        <v>63</v>
      </c>
      <c r="I997" s="49" t="s">
        <v>64</v>
      </c>
      <c r="J997" s="49" t="s">
        <v>65</v>
      </c>
      <c r="K997" s="49">
        <v>1</v>
      </c>
      <c r="L997" s="49">
        <v>399</v>
      </c>
      <c r="M997" s="49" t="s">
        <v>3777</v>
      </c>
      <c r="N997" s="50">
        <v>45698</v>
      </c>
      <c r="O997" s="49" t="s">
        <v>30</v>
      </c>
      <c r="P997" s="49" t="s">
        <v>31</v>
      </c>
      <c r="Q997" s="49">
        <v>5</v>
      </c>
      <c r="R997" s="49" t="s">
        <v>104</v>
      </c>
      <c r="S997" s="49" t="s">
        <v>3778</v>
      </c>
      <c r="T997" s="50">
        <v>45290</v>
      </c>
    </row>
    <row r="998" spans="1:20" x14ac:dyDescent="0.25">
      <c r="A998" s="26" t="s">
        <v>1001</v>
      </c>
      <c r="B998" s="49" t="s">
        <v>701</v>
      </c>
      <c r="C998" s="49" t="s">
        <v>1002</v>
      </c>
      <c r="D998" s="49" t="s">
        <v>37</v>
      </c>
      <c r="E998" s="49" t="s">
        <v>50</v>
      </c>
      <c r="F998" s="50">
        <v>44910</v>
      </c>
      <c r="G998" s="49" t="s">
        <v>72</v>
      </c>
      <c r="H998" s="49" t="s">
        <v>121</v>
      </c>
      <c r="I998" s="49" t="s">
        <v>122</v>
      </c>
      <c r="J998" s="49" t="s">
        <v>123</v>
      </c>
      <c r="K998" s="49">
        <v>4</v>
      </c>
      <c r="L998" s="49">
        <v>149</v>
      </c>
      <c r="M998" s="49" t="s">
        <v>3779</v>
      </c>
      <c r="N998" s="50">
        <v>45585</v>
      </c>
      <c r="O998" s="49" t="s">
        <v>110</v>
      </c>
      <c r="P998" s="49" t="s">
        <v>57</v>
      </c>
      <c r="Q998" s="49">
        <v>4</v>
      </c>
      <c r="R998" s="49" t="s">
        <v>67</v>
      </c>
      <c r="S998" s="49" t="s">
        <v>3780</v>
      </c>
      <c r="T998" s="50">
        <v>45257</v>
      </c>
    </row>
    <row r="999" spans="1:20" x14ac:dyDescent="0.25">
      <c r="A999" s="26" t="s">
        <v>3781</v>
      </c>
      <c r="B999" s="49" t="s">
        <v>3782</v>
      </c>
      <c r="C999" s="49" t="s">
        <v>1108</v>
      </c>
      <c r="D999" s="49" t="s">
        <v>81</v>
      </c>
      <c r="E999" s="49" t="s">
        <v>38</v>
      </c>
      <c r="F999" s="50">
        <v>45274</v>
      </c>
      <c r="G999" s="49" t="s">
        <v>94</v>
      </c>
      <c r="H999" s="49" t="s">
        <v>121</v>
      </c>
      <c r="I999" s="49" t="s">
        <v>122</v>
      </c>
      <c r="J999" s="49" t="s">
        <v>123</v>
      </c>
      <c r="K999" s="49">
        <v>2</v>
      </c>
      <c r="L999" s="49">
        <v>149</v>
      </c>
      <c r="M999" s="49" t="s">
        <v>3783</v>
      </c>
      <c r="N999" s="50">
        <v>45192</v>
      </c>
      <c r="O999" s="49" t="s">
        <v>76</v>
      </c>
      <c r="P999" s="49" t="s">
        <v>31</v>
      </c>
      <c r="Q999" s="49">
        <v>4</v>
      </c>
      <c r="R999" s="49" t="s">
        <v>67</v>
      </c>
      <c r="S999" s="49" t="s">
        <v>3784</v>
      </c>
      <c r="T999" s="50">
        <v>45883</v>
      </c>
    </row>
    <row r="1000" spans="1:20" x14ac:dyDescent="0.25">
      <c r="A1000" s="26" t="s">
        <v>3087</v>
      </c>
      <c r="B1000" s="49" t="s">
        <v>1535</v>
      </c>
      <c r="C1000" s="49" t="s">
        <v>296</v>
      </c>
      <c r="D1000" s="49" t="s">
        <v>81</v>
      </c>
      <c r="E1000" s="49" t="s">
        <v>50</v>
      </c>
      <c r="F1000" s="50">
        <v>44960</v>
      </c>
      <c r="G1000" s="49" t="s">
        <v>39</v>
      </c>
      <c r="H1000" s="49" t="s">
        <v>52</v>
      </c>
      <c r="I1000" s="49" t="s">
        <v>53</v>
      </c>
      <c r="J1000" s="49" t="s">
        <v>54</v>
      </c>
      <c r="K1000" s="49">
        <v>3</v>
      </c>
      <c r="L1000" s="49">
        <v>59</v>
      </c>
      <c r="M1000" s="49" t="s">
        <v>3785</v>
      </c>
      <c r="N1000" s="50">
        <v>45783</v>
      </c>
      <c r="O1000" s="49" t="s">
        <v>76</v>
      </c>
      <c r="P1000" s="49" t="s">
        <v>31</v>
      </c>
      <c r="Q1000" s="49">
        <v>3</v>
      </c>
      <c r="R1000" s="49" t="s">
        <v>32</v>
      </c>
      <c r="S1000" s="49" t="s">
        <v>3786</v>
      </c>
      <c r="T1000" s="50">
        <v>45732</v>
      </c>
    </row>
    <row r="1001" spans="1:20" x14ac:dyDescent="0.25">
      <c r="A1001" s="26" t="s">
        <v>3787</v>
      </c>
      <c r="B1001" s="49" t="s">
        <v>3788</v>
      </c>
      <c r="C1001" s="49" t="s">
        <v>49</v>
      </c>
      <c r="D1001" s="49" t="s">
        <v>23</v>
      </c>
      <c r="E1001" s="49" t="s">
        <v>38</v>
      </c>
      <c r="F1001" s="50">
        <v>45792</v>
      </c>
      <c r="G1001" s="49" t="s">
        <v>186</v>
      </c>
      <c r="H1001" s="49" t="s">
        <v>40</v>
      </c>
      <c r="I1001" s="49" t="s">
        <v>41</v>
      </c>
      <c r="J1001" s="49" t="s">
        <v>42</v>
      </c>
      <c r="K1001" s="49">
        <v>3</v>
      </c>
      <c r="L1001" s="49">
        <v>59</v>
      </c>
      <c r="M1001" s="49" t="s">
        <v>3789</v>
      </c>
      <c r="N1001" s="50">
        <v>45693</v>
      </c>
      <c r="O1001" s="49" t="s">
        <v>103</v>
      </c>
      <c r="P1001" s="49" t="s">
        <v>57</v>
      </c>
      <c r="Q1001" s="49">
        <v>1</v>
      </c>
      <c r="R1001" s="49" t="s">
        <v>133</v>
      </c>
      <c r="S1001" s="49" t="s">
        <v>3790</v>
      </c>
      <c r="T1001" s="50">
        <v>45462</v>
      </c>
    </row>
    <row r="1002" spans="1:20" x14ac:dyDescent="0.25">
      <c r="A1002" s="26" t="s">
        <v>3791</v>
      </c>
      <c r="B1002" s="49" t="s">
        <v>2709</v>
      </c>
      <c r="C1002" s="49" t="s">
        <v>3792</v>
      </c>
      <c r="D1002" s="49" t="s">
        <v>37</v>
      </c>
      <c r="E1002" s="49" t="s">
        <v>50</v>
      </c>
      <c r="F1002" s="50">
        <v>44434</v>
      </c>
      <c r="G1002" s="49" t="s">
        <v>39</v>
      </c>
      <c r="H1002" s="49" t="s">
        <v>63</v>
      </c>
      <c r="I1002" s="49" t="s">
        <v>64</v>
      </c>
      <c r="J1002" s="49" t="s">
        <v>65</v>
      </c>
      <c r="K1002" s="49">
        <v>5</v>
      </c>
      <c r="L1002" s="49">
        <v>399</v>
      </c>
      <c r="M1002" s="49" t="s">
        <v>3793</v>
      </c>
      <c r="N1002" s="50">
        <v>45061</v>
      </c>
      <c r="O1002" s="49" t="s">
        <v>103</v>
      </c>
      <c r="P1002" s="49" t="s">
        <v>44</v>
      </c>
      <c r="Q1002" s="49">
        <v>2</v>
      </c>
      <c r="R1002" s="49" t="s">
        <v>67</v>
      </c>
      <c r="S1002" s="49" t="s">
        <v>3794</v>
      </c>
      <c r="T1002" s="50">
        <v>45469</v>
      </c>
    </row>
    <row r="1003" spans="1:20" x14ac:dyDescent="0.25">
      <c r="A1003" s="26" t="s">
        <v>3795</v>
      </c>
      <c r="B1003" s="49" t="s">
        <v>701</v>
      </c>
      <c r="C1003" s="49" t="s">
        <v>3796</v>
      </c>
      <c r="D1003" s="49" t="s">
        <v>81</v>
      </c>
      <c r="E1003" s="49" t="s">
        <v>24</v>
      </c>
      <c r="F1003" s="50">
        <v>45419</v>
      </c>
      <c r="G1003" s="49" t="s">
        <v>51</v>
      </c>
      <c r="H1003" s="49" t="s">
        <v>40</v>
      </c>
      <c r="I1003" s="49" t="s">
        <v>41</v>
      </c>
      <c r="J1003" s="49" t="s">
        <v>42</v>
      </c>
      <c r="K1003" s="49">
        <v>3</v>
      </c>
      <c r="L1003" s="49">
        <v>59</v>
      </c>
      <c r="M1003" s="49" t="s">
        <v>3797</v>
      </c>
      <c r="N1003" s="50">
        <v>45859</v>
      </c>
      <c r="O1003" s="49" t="s">
        <v>30</v>
      </c>
      <c r="P1003" s="49" t="s">
        <v>44</v>
      </c>
      <c r="Q1003" s="49">
        <v>4</v>
      </c>
      <c r="R1003" s="49" t="s">
        <v>45</v>
      </c>
      <c r="S1003" s="49" t="s">
        <v>3798</v>
      </c>
      <c r="T1003" s="50">
        <v>44867</v>
      </c>
    </row>
    <row r="1004" spans="1:20" x14ac:dyDescent="0.25">
      <c r="A1004" s="26" t="s">
        <v>3799</v>
      </c>
      <c r="B1004" s="49" t="s">
        <v>1802</v>
      </c>
      <c r="C1004" s="49" t="s">
        <v>3800</v>
      </c>
      <c r="D1004" s="49" t="s">
        <v>23</v>
      </c>
      <c r="E1004" s="49" t="s">
        <v>50</v>
      </c>
      <c r="F1004" s="50">
        <v>45644</v>
      </c>
      <c r="G1004" s="49" t="s">
        <v>62</v>
      </c>
      <c r="H1004" s="49" t="s">
        <v>145</v>
      </c>
      <c r="I1004" s="49" t="s">
        <v>146</v>
      </c>
      <c r="J1004" s="49" t="s">
        <v>54</v>
      </c>
      <c r="K1004" s="49">
        <v>5</v>
      </c>
      <c r="L1004" s="49">
        <v>199</v>
      </c>
      <c r="M1004" s="49" t="s">
        <v>3801</v>
      </c>
      <c r="N1004" s="50">
        <v>45138</v>
      </c>
      <c r="O1004" s="49" t="s">
        <v>103</v>
      </c>
      <c r="P1004" s="49" t="s">
        <v>31</v>
      </c>
      <c r="Q1004" s="49">
        <v>3</v>
      </c>
      <c r="R1004" s="49" t="s">
        <v>45</v>
      </c>
      <c r="S1004" s="49" t="s">
        <v>3802</v>
      </c>
      <c r="T1004" s="50">
        <v>45631</v>
      </c>
    </row>
    <row r="1005" spans="1:20" x14ac:dyDescent="0.25">
      <c r="A1005" s="26" t="s">
        <v>3803</v>
      </c>
      <c r="B1005" s="49" t="s">
        <v>315</v>
      </c>
      <c r="C1005" s="49" t="s">
        <v>3804</v>
      </c>
      <c r="D1005" s="49" t="s">
        <v>81</v>
      </c>
      <c r="E1005" s="49" t="s">
        <v>50</v>
      </c>
      <c r="F1005" s="50">
        <v>45554</v>
      </c>
      <c r="G1005" s="49" t="s">
        <v>72</v>
      </c>
      <c r="H1005" s="49" t="s">
        <v>73</v>
      </c>
      <c r="I1005" s="49" t="s">
        <v>74</v>
      </c>
      <c r="J1005" s="49" t="s">
        <v>42</v>
      </c>
      <c r="K1005" s="49">
        <v>1</v>
      </c>
      <c r="L1005" s="49">
        <v>110</v>
      </c>
      <c r="M1005" s="49" t="s">
        <v>3805</v>
      </c>
      <c r="N1005" s="50">
        <v>45157</v>
      </c>
      <c r="O1005" s="49" t="s">
        <v>56</v>
      </c>
      <c r="P1005" s="49" t="s">
        <v>44</v>
      </c>
      <c r="Q1005" s="49">
        <v>5</v>
      </c>
      <c r="R1005" s="49" t="s">
        <v>45</v>
      </c>
      <c r="S1005" s="49" t="s">
        <v>3806</v>
      </c>
      <c r="T1005" s="50">
        <v>45162</v>
      </c>
    </row>
    <row r="1006" spans="1:20" x14ac:dyDescent="0.25">
      <c r="A1006" s="26" t="s">
        <v>3807</v>
      </c>
      <c r="B1006" s="49" t="s">
        <v>1990</v>
      </c>
      <c r="C1006" s="49" t="s">
        <v>504</v>
      </c>
      <c r="D1006" s="49" t="s">
        <v>81</v>
      </c>
      <c r="E1006" s="49" t="s">
        <v>24</v>
      </c>
      <c r="F1006" s="50">
        <v>45856</v>
      </c>
      <c r="G1006" s="49" t="s">
        <v>120</v>
      </c>
      <c r="H1006" s="49" t="s">
        <v>87</v>
      </c>
      <c r="I1006" s="49" t="s">
        <v>88</v>
      </c>
      <c r="J1006" s="49" t="s">
        <v>65</v>
      </c>
      <c r="K1006" s="49">
        <v>3</v>
      </c>
      <c r="L1006" s="49">
        <v>99</v>
      </c>
      <c r="M1006" s="49" t="s">
        <v>3808</v>
      </c>
      <c r="N1006" s="50">
        <v>45646</v>
      </c>
      <c r="O1006" s="49" t="s">
        <v>110</v>
      </c>
      <c r="P1006" s="49" t="s">
        <v>44</v>
      </c>
      <c r="Q1006" s="49">
        <v>5</v>
      </c>
      <c r="R1006" s="49" t="s">
        <v>104</v>
      </c>
      <c r="S1006" s="49" t="s">
        <v>3809</v>
      </c>
      <c r="T1006" s="50">
        <v>44848</v>
      </c>
    </row>
    <row r="1007" spans="1:20" x14ac:dyDescent="0.25">
      <c r="A1007" s="26" t="s">
        <v>3810</v>
      </c>
      <c r="B1007" s="49" t="s">
        <v>750</v>
      </c>
      <c r="C1007" s="49" t="s">
        <v>458</v>
      </c>
      <c r="D1007" s="49" t="s">
        <v>37</v>
      </c>
      <c r="E1007" s="49" t="s">
        <v>38</v>
      </c>
      <c r="F1007" s="50">
        <v>44114</v>
      </c>
      <c r="G1007" s="49" t="s">
        <v>94</v>
      </c>
      <c r="H1007" s="49" t="s">
        <v>191</v>
      </c>
      <c r="I1007" s="49" t="s">
        <v>192</v>
      </c>
      <c r="J1007" s="49" t="s">
        <v>42</v>
      </c>
      <c r="K1007" s="49">
        <v>2</v>
      </c>
      <c r="L1007" s="49">
        <v>120</v>
      </c>
      <c r="M1007" s="49" t="s">
        <v>3811</v>
      </c>
      <c r="N1007" s="50">
        <v>45340</v>
      </c>
      <c r="O1007" s="49" t="s">
        <v>110</v>
      </c>
      <c r="P1007" s="49" t="s">
        <v>31</v>
      </c>
      <c r="Q1007" s="49">
        <v>4</v>
      </c>
      <c r="R1007" s="49" t="s">
        <v>67</v>
      </c>
      <c r="S1007" s="49" t="s">
        <v>3812</v>
      </c>
      <c r="T1007" s="50">
        <v>45418</v>
      </c>
    </row>
    <row r="1008" spans="1:20" x14ac:dyDescent="0.25">
      <c r="A1008" s="26" t="s">
        <v>3813</v>
      </c>
      <c r="B1008" s="49" t="s">
        <v>113</v>
      </c>
      <c r="C1008" s="49" t="s">
        <v>3814</v>
      </c>
      <c r="D1008" s="49" t="s">
        <v>81</v>
      </c>
      <c r="E1008" s="49" t="s">
        <v>50</v>
      </c>
      <c r="F1008" s="50">
        <v>45482</v>
      </c>
      <c r="G1008" s="49" t="s">
        <v>120</v>
      </c>
      <c r="H1008" s="49" t="s">
        <v>87</v>
      </c>
      <c r="I1008" s="49" t="s">
        <v>88</v>
      </c>
      <c r="J1008" s="49" t="s">
        <v>65</v>
      </c>
      <c r="K1008" s="49">
        <v>1</v>
      </c>
      <c r="L1008" s="49">
        <v>99</v>
      </c>
      <c r="M1008" s="49" t="s">
        <v>3815</v>
      </c>
      <c r="N1008" s="50">
        <v>45655</v>
      </c>
      <c r="O1008" s="49" t="s">
        <v>110</v>
      </c>
      <c r="P1008" s="49" t="s">
        <v>31</v>
      </c>
      <c r="Q1008" s="49">
        <v>3</v>
      </c>
      <c r="R1008" s="49" t="s">
        <v>133</v>
      </c>
      <c r="S1008" s="49" t="s">
        <v>3816</v>
      </c>
      <c r="T1008" s="50">
        <v>45563</v>
      </c>
    </row>
    <row r="1009" spans="1:20" x14ac:dyDescent="0.25">
      <c r="A1009" s="26" t="s">
        <v>3817</v>
      </c>
      <c r="B1009" s="49" t="s">
        <v>600</v>
      </c>
      <c r="C1009" s="49" t="s">
        <v>3818</v>
      </c>
      <c r="D1009" s="49" t="s">
        <v>23</v>
      </c>
      <c r="E1009" s="49" t="s">
        <v>50</v>
      </c>
      <c r="F1009" s="50">
        <v>44311</v>
      </c>
      <c r="G1009" s="49" t="s">
        <v>152</v>
      </c>
      <c r="H1009" s="49" t="s">
        <v>100</v>
      </c>
      <c r="I1009" s="49" t="s">
        <v>101</v>
      </c>
      <c r="J1009" s="49" t="s">
        <v>28</v>
      </c>
      <c r="K1009" s="49">
        <v>5</v>
      </c>
      <c r="L1009" s="49">
        <v>199</v>
      </c>
      <c r="M1009" s="49" t="s">
        <v>3819</v>
      </c>
      <c r="N1009" s="50">
        <v>45531</v>
      </c>
      <c r="O1009" s="49" t="s">
        <v>30</v>
      </c>
      <c r="P1009" s="49" t="s">
        <v>44</v>
      </c>
      <c r="Q1009" s="49">
        <v>1</v>
      </c>
      <c r="R1009" s="49" t="s">
        <v>104</v>
      </c>
      <c r="S1009" s="49" t="s">
        <v>3820</v>
      </c>
      <c r="T1009" s="50">
        <v>45203</v>
      </c>
    </row>
    <row r="1010" spans="1:20" x14ac:dyDescent="0.25">
      <c r="A1010" s="26" t="s">
        <v>3821</v>
      </c>
      <c r="B1010" s="49" t="s">
        <v>305</v>
      </c>
      <c r="C1010" s="49" t="s">
        <v>1349</v>
      </c>
      <c r="D1010" s="49" t="s">
        <v>37</v>
      </c>
      <c r="E1010" s="49" t="s">
        <v>24</v>
      </c>
      <c r="F1010" s="50">
        <v>44203</v>
      </c>
      <c r="G1010" s="49" t="s">
        <v>51</v>
      </c>
      <c r="H1010" s="49" t="s">
        <v>191</v>
      </c>
      <c r="I1010" s="49" t="s">
        <v>192</v>
      </c>
      <c r="J1010" s="49" t="s">
        <v>42</v>
      </c>
      <c r="K1010" s="49">
        <v>1</v>
      </c>
      <c r="L1010" s="49">
        <v>120</v>
      </c>
      <c r="M1010" s="49" t="s">
        <v>3822</v>
      </c>
      <c r="N1010" s="50">
        <v>45669</v>
      </c>
      <c r="O1010" s="49" t="s">
        <v>30</v>
      </c>
      <c r="P1010" s="49" t="s">
        <v>44</v>
      </c>
      <c r="Q1010" s="49">
        <v>5</v>
      </c>
      <c r="R1010" s="49" t="s">
        <v>67</v>
      </c>
      <c r="S1010" s="49" t="s">
        <v>3823</v>
      </c>
      <c r="T1010" s="50">
        <v>44965</v>
      </c>
    </row>
    <row r="1011" spans="1:20" x14ac:dyDescent="0.25">
      <c r="A1011" s="26" t="s">
        <v>3824</v>
      </c>
      <c r="B1011" s="49" t="s">
        <v>85</v>
      </c>
      <c r="C1011" s="49" t="s">
        <v>3825</v>
      </c>
      <c r="D1011" s="49" t="s">
        <v>37</v>
      </c>
      <c r="E1011" s="49" t="s">
        <v>38</v>
      </c>
      <c r="F1011" s="50">
        <v>44612</v>
      </c>
      <c r="G1011" s="49" t="s">
        <v>62</v>
      </c>
      <c r="H1011" s="49" t="s">
        <v>100</v>
      </c>
      <c r="I1011" s="49" t="s">
        <v>101</v>
      </c>
      <c r="J1011" s="49" t="s">
        <v>28</v>
      </c>
      <c r="K1011" s="49">
        <v>2</v>
      </c>
      <c r="L1011" s="49">
        <v>199</v>
      </c>
      <c r="M1011" s="49" t="s">
        <v>3826</v>
      </c>
      <c r="N1011" s="50">
        <v>44938</v>
      </c>
      <c r="O1011" s="49" t="s">
        <v>76</v>
      </c>
      <c r="P1011" s="49" t="s">
        <v>44</v>
      </c>
      <c r="Q1011" s="49">
        <v>1</v>
      </c>
      <c r="R1011" s="49" t="s">
        <v>32</v>
      </c>
      <c r="S1011" s="49" t="s">
        <v>3827</v>
      </c>
      <c r="T1011" s="50">
        <v>45542</v>
      </c>
    </row>
    <row r="1012" spans="1:20" x14ac:dyDescent="0.25">
      <c r="A1012" s="26" t="s">
        <v>3828</v>
      </c>
      <c r="B1012" s="49" t="s">
        <v>1818</v>
      </c>
      <c r="C1012" s="49" t="s">
        <v>417</v>
      </c>
      <c r="D1012" s="49" t="s">
        <v>23</v>
      </c>
      <c r="E1012" s="49" t="s">
        <v>38</v>
      </c>
      <c r="F1012" s="50">
        <v>45444</v>
      </c>
      <c r="G1012" s="49" t="s">
        <v>94</v>
      </c>
      <c r="H1012" s="49" t="s">
        <v>391</v>
      </c>
      <c r="I1012" s="49" t="s">
        <v>392</v>
      </c>
      <c r="J1012" s="49" t="s">
        <v>123</v>
      </c>
      <c r="K1012" s="49">
        <v>5</v>
      </c>
      <c r="L1012" s="49">
        <v>25</v>
      </c>
      <c r="M1012" s="49" t="s">
        <v>3829</v>
      </c>
      <c r="N1012" s="50">
        <v>45383</v>
      </c>
      <c r="O1012" s="49" t="s">
        <v>56</v>
      </c>
      <c r="P1012" s="49" t="s">
        <v>44</v>
      </c>
      <c r="Q1012" s="49">
        <v>1</v>
      </c>
      <c r="R1012" s="49" t="s">
        <v>133</v>
      </c>
      <c r="S1012" s="49" t="s">
        <v>3830</v>
      </c>
      <c r="T1012" s="50">
        <v>45182</v>
      </c>
    </row>
    <row r="1013" spans="1:20" x14ac:dyDescent="0.25">
      <c r="A1013" s="26" t="s">
        <v>1400</v>
      </c>
      <c r="B1013" s="49" t="s">
        <v>70</v>
      </c>
      <c r="C1013" s="49" t="s">
        <v>1401</v>
      </c>
      <c r="D1013" s="49" t="s">
        <v>81</v>
      </c>
      <c r="E1013" s="49" t="s">
        <v>24</v>
      </c>
      <c r="F1013" s="50">
        <v>45601</v>
      </c>
      <c r="G1013" s="49" t="s">
        <v>25</v>
      </c>
      <c r="H1013" s="49" t="s">
        <v>218</v>
      </c>
      <c r="I1013" s="49" t="s">
        <v>219</v>
      </c>
      <c r="J1013" s="49" t="s">
        <v>28</v>
      </c>
      <c r="K1013" s="49">
        <v>5</v>
      </c>
      <c r="L1013" s="49">
        <v>899</v>
      </c>
      <c r="M1013" s="49" t="s">
        <v>3831</v>
      </c>
      <c r="N1013" s="50">
        <v>45030</v>
      </c>
      <c r="O1013" s="49" t="s">
        <v>30</v>
      </c>
      <c r="P1013" s="49" t="s">
        <v>57</v>
      </c>
      <c r="Q1013" s="49">
        <v>2</v>
      </c>
      <c r="R1013" s="49" t="s">
        <v>133</v>
      </c>
      <c r="S1013" s="49" t="s">
        <v>3832</v>
      </c>
      <c r="T1013" s="50">
        <v>45338</v>
      </c>
    </row>
    <row r="1014" spans="1:20" x14ac:dyDescent="0.25">
      <c r="A1014" s="26" t="s">
        <v>3833</v>
      </c>
      <c r="B1014" s="49" t="s">
        <v>85</v>
      </c>
      <c r="C1014" s="49" t="s">
        <v>276</v>
      </c>
      <c r="D1014" s="49" t="s">
        <v>81</v>
      </c>
      <c r="E1014" s="49" t="s">
        <v>38</v>
      </c>
      <c r="F1014" s="50">
        <v>44562</v>
      </c>
      <c r="G1014" s="49" t="s">
        <v>72</v>
      </c>
      <c r="H1014" s="49" t="s">
        <v>40</v>
      </c>
      <c r="I1014" s="49" t="s">
        <v>41</v>
      </c>
      <c r="J1014" s="49" t="s">
        <v>42</v>
      </c>
      <c r="K1014" s="49">
        <v>2</v>
      </c>
      <c r="L1014" s="49">
        <v>59</v>
      </c>
      <c r="M1014" s="49" t="s">
        <v>3834</v>
      </c>
      <c r="N1014" s="50">
        <v>45250</v>
      </c>
      <c r="O1014" s="49" t="s">
        <v>103</v>
      </c>
      <c r="P1014" s="49" t="s">
        <v>31</v>
      </c>
      <c r="Q1014" s="49">
        <v>3</v>
      </c>
      <c r="R1014" s="49" t="s">
        <v>104</v>
      </c>
      <c r="S1014" s="49" t="s">
        <v>3835</v>
      </c>
      <c r="T1014" s="50">
        <v>44810</v>
      </c>
    </row>
    <row r="1015" spans="1:20" x14ac:dyDescent="0.25">
      <c r="A1015" s="26" t="s">
        <v>3836</v>
      </c>
      <c r="B1015" s="49" t="s">
        <v>1756</v>
      </c>
      <c r="C1015" s="49" t="s">
        <v>987</v>
      </c>
      <c r="D1015" s="49" t="s">
        <v>23</v>
      </c>
      <c r="E1015" s="49" t="s">
        <v>50</v>
      </c>
      <c r="F1015" s="50">
        <v>45712</v>
      </c>
      <c r="G1015" s="49" t="s">
        <v>51</v>
      </c>
      <c r="H1015" s="49" t="s">
        <v>100</v>
      </c>
      <c r="I1015" s="49" t="s">
        <v>101</v>
      </c>
      <c r="J1015" s="49" t="s">
        <v>28</v>
      </c>
      <c r="K1015" s="49">
        <v>5</v>
      </c>
      <c r="L1015" s="49">
        <v>199</v>
      </c>
      <c r="M1015" s="49" t="s">
        <v>3837</v>
      </c>
      <c r="N1015" s="50">
        <v>44868</v>
      </c>
      <c r="O1015" s="49" t="s">
        <v>56</v>
      </c>
      <c r="P1015" s="49" t="s">
        <v>57</v>
      </c>
      <c r="Q1015" s="49">
        <v>3</v>
      </c>
      <c r="R1015" s="49" t="s">
        <v>32</v>
      </c>
      <c r="S1015" s="49" t="s">
        <v>3838</v>
      </c>
      <c r="T1015" s="50">
        <v>45687</v>
      </c>
    </row>
    <row r="1016" spans="1:20" x14ac:dyDescent="0.25">
      <c r="A1016" s="26" t="s">
        <v>3839</v>
      </c>
      <c r="B1016" s="49" t="s">
        <v>439</v>
      </c>
      <c r="C1016" s="49" t="s">
        <v>359</v>
      </c>
      <c r="D1016" s="49" t="s">
        <v>81</v>
      </c>
      <c r="E1016" s="49" t="s">
        <v>38</v>
      </c>
      <c r="F1016" s="50">
        <v>44394</v>
      </c>
      <c r="G1016" s="49" t="s">
        <v>51</v>
      </c>
      <c r="H1016" s="49" t="s">
        <v>40</v>
      </c>
      <c r="I1016" s="49" t="s">
        <v>41</v>
      </c>
      <c r="J1016" s="49" t="s">
        <v>42</v>
      </c>
      <c r="K1016" s="49">
        <v>5</v>
      </c>
      <c r="L1016" s="49">
        <v>59</v>
      </c>
      <c r="M1016" s="49" t="s">
        <v>3840</v>
      </c>
      <c r="N1016" s="50">
        <v>45338</v>
      </c>
      <c r="O1016" s="49" t="s">
        <v>76</v>
      </c>
      <c r="P1016" s="49" t="s">
        <v>31</v>
      </c>
      <c r="Q1016" s="49">
        <v>5</v>
      </c>
      <c r="R1016" s="49" t="s">
        <v>32</v>
      </c>
      <c r="S1016" s="49" t="s">
        <v>3841</v>
      </c>
      <c r="T1016" s="50">
        <v>45016</v>
      </c>
    </row>
    <row r="1017" spans="1:20" x14ac:dyDescent="0.25">
      <c r="A1017" s="26" t="s">
        <v>3842</v>
      </c>
      <c r="B1017" s="49" t="s">
        <v>416</v>
      </c>
      <c r="C1017" s="49" t="s">
        <v>977</v>
      </c>
      <c r="D1017" s="49" t="s">
        <v>23</v>
      </c>
      <c r="E1017" s="49" t="s">
        <v>50</v>
      </c>
      <c r="F1017" s="50">
        <v>44493</v>
      </c>
      <c r="G1017" s="49" t="s">
        <v>186</v>
      </c>
      <c r="H1017" s="49" t="s">
        <v>129</v>
      </c>
      <c r="I1017" s="49" t="s">
        <v>130</v>
      </c>
      <c r="J1017" s="49" t="s">
        <v>131</v>
      </c>
      <c r="K1017" s="49">
        <v>5</v>
      </c>
      <c r="L1017" s="49">
        <v>129</v>
      </c>
      <c r="M1017" s="49" t="s">
        <v>3843</v>
      </c>
      <c r="N1017" s="50">
        <v>44923</v>
      </c>
      <c r="O1017" s="49" t="s">
        <v>56</v>
      </c>
      <c r="P1017" s="49" t="s">
        <v>31</v>
      </c>
      <c r="Q1017" s="49">
        <v>5</v>
      </c>
      <c r="R1017" s="49" t="s">
        <v>104</v>
      </c>
      <c r="S1017" s="49" t="s">
        <v>3844</v>
      </c>
      <c r="T1017" s="50">
        <v>45232</v>
      </c>
    </row>
    <row r="1018" spans="1:20" x14ac:dyDescent="0.25">
      <c r="A1018" s="26" t="s">
        <v>3845</v>
      </c>
      <c r="B1018" s="49" t="s">
        <v>2494</v>
      </c>
      <c r="C1018" s="49" t="s">
        <v>2774</v>
      </c>
      <c r="D1018" s="49" t="s">
        <v>37</v>
      </c>
      <c r="E1018" s="49" t="s">
        <v>38</v>
      </c>
      <c r="F1018" s="50">
        <v>44700</v>
      </c>
      <c r="G1018" s="49" t="s">
        <v>186</v>
      </c>
      <c r="H1018" s="49" t="s">
        <v>129</v>
      </c>
      <c r="I1018" s="49" t="s">
        <v>130</v>
      </c>
      <c r="J1018" s="49" t="s">
        <v>131</v>
      </c>
      <c r="K1018" s="49">
        <v>5</v>
      </c>
      <c r="L1018" s="49">
        <v>129</v>
      </c>
      <c r="M1018" s="49" t="s">
        <v>3846</v>
      </c>
      <c r="N1018" s="50">
        <v>45408</v>
      </c>
      <c r="O1018" s="49" t="s">
        <v>76</v>
      </c>
      <c r="P1018" s="49" t="s">
        <v>44</v>
      </c>
      <c r="Q1018" s="49">
        <v>4</v>
      </c>
      <c r="R1018" s="49" t="s">
        <v>67</v>
      </c>
      <c r="S1018" s="49" t="s">
        <v>3847</v>
      </c>
      <c r="T1018" s="50">
        <v>45546</v>
      </c>
    </row>
    <row r="1019" spans="1:20" x14ac:dyDescent="0.25">
      <c r="A1019" s="26" t="s">
        <v>3848</v>
      </c>
      <c r="B1019" s="49" t="s">
        <v>316</v>
      </c>
      <c r="C1019" s="49" t="s">
        <v>3849</v>
      </c>
      <c r="D1019" s="49" t="s">
        <v>81</v>
      </c>
      <c r="E1019" s="49" t="s">
        <v>50</v>
      </c>
      <c r="F1019" s="50">
        <v>44207</v>
      </c>
      <c r="G1019" s="49" t="s">
        <v>180</v>
      </c>
      <c r="H1019" s="49" t="s">
        <v>191</v>
      </c>
      <c r="I1019" s="49" t="s">
        <v>192</v>
      </c>
      <c r="J1019" s="49" t="s">
        <v>42</v>
      </c>
      <c r="K1019" s="49">
        <v>3</v>
      </c>
      <c r="L1019" s="49">
        <v>120</v>
      </c>
      <c r="M1019" s="49" t="s">
        <v>3850</v>
      </c>
      <c r="N1019" s="50">
        <v>45391</v>
      </c>
      <c r="O1019" s="49" t="s">
        <v>56</v>
      </c>
      <c r="P1019" s="49" t="s">
        <v>31</v>
      </c>
      <c r="Q1019" s="49">
        <v>4</v>
      </c>
      <c r="R1019" s="49" t="s">
        <v>67</v>
      </c>
      <c r="S1019" s="49" t="s">
        <v>3851</v>
      </c>
      <c r="T1019" s="50">
        <v>44895</v>
      </c>
    </row>
    <row r="1020" spans="1:20" x14ac:dyDescent="0.25">
      <c r="A1020" s="26" t="s">
        <v>3852</v>
      </c>
      <c r="B1020" s="49" t="s">
        <v>107</v>
      </c>
      <c r="C1020" s="49" t="s">
        <v>620</v>
      </c>
      <c r="D1020" s="49" t="s">
        <v>37</v>
      </c>
      <c r="E1020" s="49" t="s">
        <v>50</v>
      </c>
      <c r="F1020" s="50">
        <v>44999</v>
      </c>
      <c r="G1020" s="49" t="s">
        <v>51</v>
      </c>
      <c r="H1020" s="49" t="s">
        <v>138</v>
      </c>
      <c r="I1020" s="49" t="s">
        <v>139</v>
      </c>
      <c r="J1020" s="49" t="s">
        <v>28</v>
      </c>
      <c r="K1020" s="49">
        <v>2</v>
      </c>
      <c r="L1020" s="49">
        <v>999</v>
      </c>
      <c r="M1020" s="49" t="s">
        <v>3853</v>
      </c>
      <c r="N1020" s="50">
        <v>45598</v>
      </c>
      <c r="O1020" s="49" t="s">
        <v>56</v>
      </c>
      <c r="P1020" s="49" t="s">
        <v>44</v>
      </c>
      <c r="Q1020" s="49">
        <v>2</v>
      </c>
      <c r="R1020" s="49" t="s">
        <v>67</v>
      </c>
      <c r="S1020" s="49" t="s">
        <v>3854</v>
      </c>
      <c r="T1020" s="50">
        <v>44953</v>
      </c>
    </row>
    <row r="1021" spans="1:20" x14ac:dyDescent="0.25">
      <c r="A1021" s="26" t="s">
        <v>3855</v>
      </c>
      <c r="B1021" s="49" t="s">
        <v>1251</v>
      </c>
      <c r="C1021" s="49" t="s">
        <v>3849</v>
      </c>
      <c r="D1021" s="49" t="s">
        <v>37</v>
      </c>
      <c r="E1021" s="49" t="s">
        <v>50</v>
      </c>
      <c r="F1021" s="50">
        <v>45022</v>
      </c>
      <c r="G1021" s="49" t="s">
        <v>180</v>
      </c>
      <c r="H1021" s="49" t="s">
        <v>138</v>
      </c>
      <c r="I1021" s="49" t="s">
        <v>139</v>
      </c>
      <c r="J1021" s="49" t="s">
        <v>28</v>
      </c>
      <c r="K1021" s="49">
        <v>5</v>
      </c>
      <c r="L1021" s="49">
        <v>999</v>
      </c>
      <c r="M1021" s="49" t="s">
        <v>3856</v>
      </c>
      <c r="N1021" s="50">
        <v>44870</v>
      </c>
      <c r="O1021" s="49" t="s">
        <v>110</v>
      </c>
      <c r="P1021" s="49" t="s">
        <v>44</v>
      </c>
      <c r="Q1021" s="49">
        <v>1</v>
      </c>
      <c r="R1021" s="49" t="s">
        <v>45</v>
      </c>
      <c r="S1021" s="49" t="s">
        <v>3857</v>
      </c>
      <c r="T1021" s="50">
        <v>45426</v>
      </c>
    </row>
    <row r="1022" spans="1:20" x14ac:dyDescent="0.25">
      <c r="A1022" s="26" t="s">
        <v>3858</v>
      </c>
      <c r="B1022" s="49" t="s">
        <v>1039</v>
      </c>
      <c r="C1022" s="49" t="s">
        <v>3623</v>
      </c>
      <c r="D1022" s="49" t="s">
        <v>81</v>
      </c>
      <c r="E1022" s="49" t="s">
        <v>50</v>
      </c>
      <c r="F1022" s="50">
        <v>44316</v>
      </c>
      <c r="G1022" s="49" t="s">
        <v>180</v>
      </c>
      <c r="H1022" s="49" t="s">
        <v>218</v>
      </c>
      <c r="I1022" s="49" t="s">
        <v>219</v>
      </c>
      <c r="J1022" s="49" t="s">
        <v>28</v>
      </c>
      <c r="K1022" s="49">
        <v>1</v>
      </c>
      <c r="L1022" s="49">
        <v>899</v>
      </c>
      <c r="M1022" s="49" t="s">
        <v>3859</v>
      </c>
      <c r="N1022" s="50">
        <v>45516</v>
      </c>
      <c r="O1022" s="49" t="s">
        <v>110</v>
      </c>
      <c r="P1022" s="49" t="s">
        <v>57</v>
      </c>
      <c r="Q1022" s="49">
        <v>1</v>
      </c>
      <c r="R1022" s="49" t="s">
        <v>45</v>
      </c>
      <c r="S1022" s="49" t="s">
        <v>3860</v>
      </c>
      <c r="T1022" s="50">
        <v>45093</v>
      </c>
    </row>
    <row r="1023" spans="1:20" x14ac:dyDescent="0.25">
      <c r="A1023" s="26" t="s">
        <v>3861</v>
      </c>
      <c r="B1023" s="49" t="s">
        <v>35</v>
      </c>
      <c r="C1023" s="49" t="s">
        <v>825</v>
      </c>
      <c r="D1023" s="49" t="s">
        <v>23</v>
      </c>
      <c r="E1023" s="49" t="s">
        <v>50</v>
      </c>
      <c r="F1023" s="50">
        <v>45331</v>
      </c>
      <c r="G1023" s="49" t="s">
        <v>39</v>
      </c>
      <c r="H1023" s="49" t="s">
        <v>40</v>
      </c>
      <c r="I1023" s="49" t="s">
        <v>41</v>
      </c>
      <c r="J1023" s="49" t="s">
        <v>42</v>
      </c>
      <c r="K1023" s="49">
        <v>3</v>
      </c>
      <c r="L1023" s="49">
        <v>59</v>
      </c>
      <c r="M1023" s="49" t="s">
        <v>3862</v>
      </c>
      <c r="N1023" s="50">
        <v>45490</v>
      </c>
      <c r="O1023" s="49" t="s">
        <v>103</v>
      </c>
      <c r="P1023" s="49" t="s">
        <v>44</v>
      </c>
      <c r="Q1023" s="49">
        <v>2</v>
      </c>
      <c r="R1023" s="49" t="s">
        <v>104</v>
      </c>
      <c r="S1023" s="49" t="s">
        <v>3863</v>
      </c>
      <c r="T1023" s="50">
        <v>45746</v>
      </c>
    </row>
    <row r="1024" spans="1:20" x14ac:dyDescent="0.25">
      <c r="A1024" s="26" t="s">
        <v>3864</v>
      </c>
      <c r="B1024" s="49" t="s">
        <v>243</v>
      </c>
      <c r="C1024" s="49" t="s">
        <v>825</v>
      </c>
      <c r="D1024" s="49" t="s">
        <v>37</v>
      </c>
      <c r="E1024" s="49" t="s">
        <v>24</v>
      </c>
      <c r="F1024" s="50">
        <v>44744</v>
      </c>
      <c r="G1024" s="49" t="s">
        <v>25</v>
      </c>
      <c r="H1024" s="49" t="s">
        <v>168</v>
      </c>
      <c r="I1024" s="49" t="s">
        <v>169</v>
      </c>
      <c r="J1024" s="49" t="s">
        <v>131</v>
      </c>
      <c r="K1024" s="49">
        <v>3</v>
      </c>
      <c r="L1024" s="49">
        <v>80</v>
      </c>
      <c r="M1024" s="49" t="s">
        <v>3865</v>
      </c>
      <c r="N1024" s="50">
        <v>45028</v>
      </c>
      <c r="O1024" s="49" t="s">
        <v>76</v>
      </c>
      <c r="P1024" s="49" t="s">
        <v>57</v>
      </c>
      <c r="Q1024" s="49">
        <v>1</v>
      </c>
      <c r="R1024" s="49" t="s">
        <v>67</v>
      </c>
      <c r="S1024" s="49" t="s">
        <v>3866</v>
      </c>
      <c r="T1024" s="50">
        <v>45498</v>
      </c>
    </row>
    <row r="1025" spans="1:20" x14ac:dyDescent="0.25">
      <c r="A1025" s="26" t="s">
        <v>3867</v>
      </c>
      <c r="B1025" s="49" t="s">
        <v>113</v>
      </c>
      <c r="C1025" s="49" t="s">
        <v>417</v>
      </c>
      <c r="D1025" s="49" t="s">
        <v>23</v>
      </c>
      <c r="E1025" s="49" t="s">
        <v>50</v>
      </c>
      <c r="F1025" s="50">
        <v>44692</v>
      </c>
      <c r="G1025" s="49" t="s">
        <v>62</v>
      </c>
      <c r="H1025" s="49" t="s">
        <v>26</v>
      </c>
      <c r="I1025" s="49" t="s">
        <v>27</v>
      </c>
      <c r="J1025" s="49" t="s">
        <v>28</v>
      </c>
      <c r="K1025" s="49">
        <v>5</v>
      </c>
      <c r="L1025" s="49">
        <v>229</v>
      </c>
      <c r="M1025" s="49" t="s">
        <v>3868</v>
      </c>
      <c r="N1025" s="50">
        <v>45166</v>
      </c>
      <c r="O1025" s="49" t="s">
        <v>56</v>
      </c>
      <c r="P1025" s="49" t="s">
        <v>31</v>
      </c>
      <c r="Q1025" s="49">
        <v>4</v>
      </c>
      <c r="R1025" s="49" t="s">
        <v>45</v>
      </c>
      <c r="S1025" s="49" t="s">
        <v>3869</v>
      </c>
      <c r="T1025" s="50">
        <v>44841</v>
      </c>
    </row>
    <row r="1026" spans="1:20" x14ac:dyDescent="0.25">
      <c r="A1026" s="26" t="s">
        <v>741</v>
      </c>
      <c r="B1026" s="49" t="s">
        <v>248</v>
      </c>
      <c r="C1026" s="49" t="s">
        <v>742</v>
      </c>
      <c r="D1026" s="49" t="s">
        <v>37</v>
      </c>
      <c r="E1026" s="49" t="s">
        <v>24</v>
      </c>
      <c r="F1026" s="50">
        <v>45699</v>
      </c>
      <c r="G1026" s="49" t="s">
        <v>25</v>
      </c>
      <c r="H1026" s="49" t="s">
        <v>100</v>
      </c>
      <c r="I1026" s="49" t="s">
        <v>101</v>
      </c>
      <c r="J1026" s="49" t="s">
        <v>28</v>
      </c>
      <c r="K1026" s="49">
        <v>5</v>
      </c>
      <c r="L1026" s="49">
        <v>199</v>
      </c>
      <c r="M1026" s="49" t="s">
        <v>3870</v>
      </c>
      <c r="N1026" s="50">
        <v>44988</v>
      </c>
      <c r="O1026" s="49" t="s">
        <v>76</v>
      </c>
      <c r="P1026" s="49" t="s">
        <v>57</v>
      </c>
      <c r="Q1026" s="49">
        <v>3</v>
      </c>
      <c r="R1026" s="49" t="s">
        <v>104</v>
      </c>
      <c r="S1026" s="49" t="s">
        <v>3871</v>
      </c>
      <c r="T1026" s="50">
        <v>45548</v>
      </c>
    </row>
    <row r="1027" spans="1:20" x14ac:dyDescent="0.25">
      <c r="A1027" s="26" t="s">
        <v>3872</v>
      </c>
      <c r="B1027" s="49" t="s">
        <v>263</v>
      </c>
      <c r="C1027" s="49" t="s">
        <v>354</v>
      </c>
      <c r="D1027" s="49" t="s">
        <v>23</v>
      </c>
      <c r="E1027" s="49" t="s">
        <v>24</v>
      </c>
      <c r="F1027" s="50">
        <v>45468</v>
      </c>
      <c r="G1027" s="49" t="s">
        <v>120</v>
      </c>
      <c r="H1027" s="49" t="s">
        <v>73</v>
      </c>
      <c r="I1027" s="49" t="s">
        <v>74</v>
      </c>
      <c r="J1027" s="49" t="s">
        <v>42</v>
      </c>
      <c r="K1027" s="49">
        <v>3</v>
      </c>
      <c r="L1027" s="49">
        <v>110</v>
      </c>
      <c r="M1027" s="49" t="s">
        <v>3873</v>
      </c>
      <c r="N1027" s="50">
        <v>44911</v>
      </c>
      <c r="O1027" s="49" t="s">
        <v>76</v>
      </c>
      <c r="P1027" s="49" t="s">
        <v>31</v>
      </c>
      <c r="Q1027" s="49">
        <v>2</v>
      </c>
      <c r="R1027" s="49" t="s">
        <v>32</v>
      </c>
      <c r="S1027" s="49" t="s">
        <v>3874</v>
      </c>
      <c r="T1027" s="50">
        <v>45870</v>
      </c>
    </row>
    <row r="1028" spans="1:20" x14ac:dyDescent="0.25">
      <c r="A1028" s="26" t="s">
        <v>2255</v>
      </c>
      <c r="B1028" s="49" t="s">
        <v>2256</v>
      </c>
      <c r="C1028" s="49" t="s">
        <v>544</v>
      </c>
      <c r="D1028" s="49" t="s">
        <v>37</v>
      </c>
      <c r="E1028" s="49" t="s">
        <v>50</v>
      </c>
      <c r="F1028" s="50">
        <v>44538</v>
      </c>
      <c r="G1028" s="49" t="s">
        <v>62</v>
      </c>
      <c r="H1028" s="49" t="s">
        <v>191</v>
      </c>
      <c r="I1028" s="49" t="s">
        <v>192</v>
      </c>
      <c r="J1028" s="49" t="s">
        <v>42</v>
      </c>
      <c r="K1028" s="49">
        <v>2</v>
      </c>
      <c r="L1028" s="49">
        <v>120</v>
      </c>
      <c r="M1028" s="49" t="s">
        <v>3875</v>
      </c>
      <c r="N1028" s="50">
        <v>45720</v>
      </c>
      <c r="O1028" s="49" t="s">
        <v>56</v>
      </c>
      <c r="P1028" s="49" t="s">
        <v>57</v>
      </c>
      <c r="Q1028" s="49">
        <v>4</v>
      </c>
      <c r="R1028" s="49" t="s">
        <v>133</v>
      </c>
      <c r="S1028" s="49" t="s">
        <v>3876</v>
      </c>
      <c r="T1028" s="50">
        <v>44990</v>
      </c>
    </row>
    <row r="1029" spans="1:20" x14ac:dyDescent="0.25">
      <c r="A1029" s="26" t="s">
        <v>3877</v>
      </c>
      <c r="B1029" s="49" t="s">
        <v>3878</v>
      </c>
      <c r="C1029" s="49" t="s">
        <v>3879</v>
      </c>
      <c r="D1029" s="49" t="s">
        <v>23</v>
      </c>
      <c r="E1029" s="49" t="s">
        <v>24</v>
      </c>
      <c r="F1029" s="50">
        <v>45727</v>
      </c>
      <c r="G1029" s="49" t="s">
        <v>120</v>
      </c>
      <c r="H1029" s="49" t="s">
        <v>100</v>
      </c>
      <c r="I1029" s="49" t="s">
        <v>101</v>
      </c>
      <c r="J1029" s="49" t="s">
        <v>28</v>
      </c>
      <c r="K1029" s="49">
        <v>3</v>
      </c>
      <c r="L1029" s="49">
        <v>199</v>
      </c>
      <c r="M1029" s="49" t="s">
        <v>3880</v>
      </c>
      <c r="N1029" s="50">
        <v>44883</v>
      </c>
      <c r="O1029" s="49" t="s">
        <v>56</v>
      </c>
      <c r="P1029" s="49" t="s">
        <v>31</v>
      </c>
      <c r="Q1029" s="49">
        <v>2</v>
      </c>
      <c r="R1029" s="49" t="s">
        <v>67</v>
      </c>
      <c r="S1029" s="49" t="s">
        <v>3881</v>
      </c>
      <c r="T1029" s="50">
        <v>45755</v>
      </c>
    </row>
    <row r="1030" spans="1:20" x14ac:dyDescent="0.25">
      <c r="A1030" s="26" t="s">
        <v>1409</v>
      </c>
      <c r="B1030" s="49" t="s">
        <v>1410</v>
      </c>
      <c r="C1030" s="49" t="s">
        <v>1411</v>
      </c>
      <c r="D1030" s="49" t="s">
        <v>37</v>
      </c>
      <c r="E1030" s="49" t="s">
        <v>50</v>
      </c>
      <c r="F1030" s="50">
        <v>44945</v>
      </c>
      <c r="G1030" s="49" t="s">
        <v>39</v>
      </c>
      <c r="H1030" s="49" t="s">
        <v>52</v>
      </c>
      <c r="I1030" s="49" t="s">
        <v>53</v>
      </c>
      <c r="J1030" s="49" t="s">
        <v>54</v>
      </c>
      <c r="K1030" s="49">
        <v>1</v>
      </c>
      <c r="L1030" s="49">
        <v>59</v>
      </c>
      <c r="M1030" s="49" t="s">
        <v>3882</v>
      </c>
      <c r="N1030" s="50">
        <v>45255</v>
      </c>
      <c r="O1030" s="49" t="s">
        <v>56</v>
      </c>
      <c r="P1030" s="49" t="s">
        <v>44</v>
      </c>
      <c r="Q1030" s="49">
        <v>4</v>
      </c>
      <c r="R1030" s="49" t="s">
        <v>104</v>
      </c>
      <c r="S1030" s="49" t="s">
        <v>3883</v>
      </c>
      <c r="T1030" s="50">
        <v>45071</v>
      </c>
    </row>
    <row r="1031" spans="1:20" x14ac:dyDescent="0.25">
      <c r="A1031" s="26" t="s">
        <v>3884</v>
      </c>
      <c r="B1031" s="49" t="s">
        <v>21</v>
      </c>
      <c r="C1031" s="49" t="s">
        <v>3885</v>
      </c>
      <c r="D1031" s="49" t="s">
        <v>23</v>
      </c>
      <c r="E1031" s="49" t="s">
        <v>50</v>
      </c>
      <c r="F1031" s="50">
        <v>44747</v>
      </c>
      <c r="G1031" s="49" t="s">
        <v>72</v>
      </c>
      <c r="H1031" s="49" t="s">
        <v>129</v>
      </c>
      <c r="I1031" s="49" t="s">
        <v>130</v>
      </c>
      <c r="J1031" s="49" t="s">
        <v>131</v>
      </c>
      <c r="K1031" s="49">
        <v>5</v>
      </c>
      <c r="L1031" s="49">
        <v>129</v>
      </c>
      <c r="M1031" s="49" t="s">
        <v>3886</v>
      </c>
      <c r="N1031" s="50">
        <v>44814</v>
      </c>
      <c r="O1031" s="49" t="s">
        <v>30</v>
      </c>
      <c r="P1031" s="49" t="s">
        <v>44</v>
      </c>
      <c r="Q1031" s="49">
        <v>5</v>
      </c>
      <c r="R1031" s="49" t="s">
        <v>133</v>
      </c>
      <c r="S1031" s="49" t="s">
        <v>3887</v>
      </c>
      <c r="T1031" s="50">
        <v>45615</v>
      </c>
    </row>
    <row r="1032" spans="1:20" x14ac:dyDescent="0.25">
      <c r="A1032" s="26" t="s">
        <v>1986</v>
      </c>
      <c r="B1032" s="49" t="s">
        <v>565</v>
      </c>
      <c r="C1032" s="49" t="s">
        <v>207</v>
      </c>
      <c r="D1032" s="49" t="s">
        <v>81</v>
      </c>
      <c r="E1032" s="49" t="s">
        <v>50</v>
      </c>
      <c r="F1032" s="50">
        <v>44375</v>
      </c>
      <c r="G1032" s="49" t="s">
        <v>186</v>
      </c>
      <c r="H1032" s="49" t="s">
        <v>138</v>
      </c>
      <c r="I1032" s="49" t="s">
        <v>139</v>
      </c>
      <c r="J1032" s="49" t="s">
        <v>28</v>
      </c>
      <c r="K1032" s="49">
        <v>5</v>
      </c>
      <c r="L1032" s="49">
        <v>999</v>
      </c>
      <c r="M1032" s="49" t="s">
        <v>3888</v>
      </c>
      <c r="N1032" s="50">
        <v>45049</v>
      </c>
      <c r="O1032" s="49" t="s">
        <v>30</v>
      </c>
      <c r="P1032" s="49" t="s">
        <v>44</v>
      </c>
      <c r="Q1032" s="49">
        <v>4</v>
      </c>
      <c r="R1032" s="49" t="s">
        <v>104</v>
      </c>
      <c r="S1032" s="49" t="s">
        <v>3889</v>
      </c>
      <c r="T1032" s="50">
        <v>45369</v>
      </c>
    </row>
    <row r="1033" spans="1:20" x14ac:dyDescent="0.25">
      <c r="A1033" s="26" t="s">
        <v>3890</v>
      </c>
      <c r="B1033" s="49" t="s">
        <v>3891</v>
      </c>
      <c r="C1033" s="49" t="s">
        <v>3892</v>
      </c>
      <c r="D1033" s="49" t="s">
        <v>23</v>
      </c>
      <c r="E1033" s="49" t="s">
        <v>24</v>
      </c>
      <c r="F1033" s="50">
        <v>44926</v>
      </c>
      <c r="G1033" s="49" t="s">
        <v>25</v>
      </c>
      <c r="H1033" s="49" t="s">
        <v>218</v>
      </c>
      <c r="I1033" s="49" t="s">
        <v>219</v>
      </c>
      <c r="J1033" s="49" t="s">
        <v>28</v>
      </c>
      <c r="K1033" s="49">
        <v>3</v>
      </c>
      <c r="L1033" s="49">
        <v>899</v>
      </c>
      <c r="M1033" s="49" t="s">
        <v>3893</v>
      </c>
      <c r="N1033" s="50">
        <v>45234</v>
      </c>
      <c r="O1033" s="49" t="s">
        <v>110</v>
      </c>
      <c r="P1033" s="49" t="s">
        <v>31</v>
      </c>
      <c r="Q1033" s="49">
        <v>5</v>
      </c>
      <c r="R1033" s="49" t="s">
        <v>133</v>
      </c>
      <c r="S1033" s="49" t="s">
        <v>3894</v>
      </c>
      <c r="T1033" s="50">
        <v>44845</v>
      </c>
    </row>
    <row r="1034" spans="1:20" x14ac:dyDescent="0.25">
      <c r="A1034" s="26" t="s">
        <v>3867</v>
      </c>
      <c r="B1034" s="49" t="s">
        <v>113</v>
      </c>
      <c r="C1034" s="49" t="s">
        <v>417</v>
      </c>
      <c r="D1034" s="49" t="s">
        <v>23</v>
      </c>
      <c r="E1034" s="49" t="s">
        <v>50</v>
      </c>
      <c r="F1034" s="50">
        <v>44692</v>
      </c>
      <c r="G1034" s="49" t="s">
        <v>62</v>
      </c>
      <c r="H1034" s="49" t="s">
        <v>138</v>
      </c>
      <c r="I1034" s="49" t="s">
        <v>139</v>
      </c>
      <c r="J1034" s="49" t="s">
        <v>28</v>
      </c>
      <c r="K1034" s="49">
        <v>1</v>
      </c>
      <c r="L1034" s="49">
        <v>999</v>
      </c>
      <c r="M1034" s="49" t="s">
        <v>3895</v>
      </c>
      <c r="N1034" s="50">
        <v>45624</v>
      </c>
      <c r="O1034" s="49" t="s">
        <v>30</v>
      </c>
      <c r="P1034" s="49" t="s">
        <v>57</v>
      </c>
      <c r="Q1034" s="49">
        <v>2</v>
      </c>
      <c r="R1034" s="49" t="s">
        <v>32</v>
      </c>
      <c r="S1034" s="49" t="s">
        <v>3896</v>
      </c>
      <c r="T1034" s="50">
        <v>45859</v>
      </c>
    </row>
    <row r="1035" spans="1:20" x14ac:dyDescent="0.25">
      <c r="A1035" s="26" t="s">
        <v>3897</v>
      </c>
      <c r="B1035" s="49" t="s">
        <v>658</v>
      </c>
      <c r="C1035" s="49" t="s">
        <v>3898</v>
      </c>
      <c r="D1035" s="49" t="s">
        <v>37</v>
      </c>
      <c r="E1035" s="49" t="s">
        <v>38</v>
      </c>
      <c r="F1035" s="50">
        <v>44988</v>
      </c>
      <c r="G1035" s="49" t="s">
        <v>152</v>
      </c>
      <c r="H1035" s="49" t="s">
        <v>168</v>
      </c>
      <c r="I1035" s="49" t="s">
        <v>169</v>
      </c>
      <c r="J1035" s="49" t="s">
        <v>131</v>
      </c>
      <c r="K1035" s="49">
        <v>5</v>
      </c>
      <c r="L1035" s="49">
        <v>80</v>
      </c>
      <c r="M1035" s="49" t="s">
        <v>3899</v>
      </c>
      <c r="N1035" s="50">
        <v>45468</v>
      </c>
      <c r="O1035" s="49" t="s">
        <v>103</v>
      </c>
      <c r="P1035" s="49" t="s">
        <v>57</v>
      </c>
      <c r="Q1035" s="49">
        <v>2</v>
      </c>
      <c r="R1035" s="49" t="s">
        <v>133</v>
      </c>
      <c r="S1035" s="49" t="s">
        <v>3900</v>
      </c>
      <c r="T1035" s="50">
        <v>45065</v>
      </c>
    </row>
    <row r="1036" spans="1:20" x14ac:dyDescent="0.25">
      <c r="A1036" s="26" t="s">
        <v>3901</v>
      </c>
      <c r="B1036" s="49" t="s">
        <v>3902</v>
      </c>
      <c r="C1036" s="49" t="s">
        <v>71</v>
      </c>
      <c r="D1036" s="49" t="s">
        <v>81</v>
      </c>
      <c r="E1036" s="49" t="s">
        <v>50</v>
      </c>
      <c r="F1036" s="50">
        <v>45226</v>
      </c>
      <c r="G1036" s="49" t="s">
        <v>152</v>
      </c>
      <c r="H1036" s="49" t="s">
        <v>121</v>
      </c>
      <c r="I1036" s="49" t="s">
        <v>122</v>
      </c>
      <c r="J1036" s="49" t="s">
        <v>123</v>
      </c>
      <c r="K1036" s="49">
        <v>3</v>
      </c>
      <c r="L1036" s="49">
        <v>149</v>
      </c>
      <c r="M1036" s="49" t="s">
        <v>3903</v>
      </c>
      <c r="N1036" s="50">
        <v>45616</v>
      </c>
      <c r="O1036" s="49" t="s">
        <v>30</v>
      </c>
      <c r="P1036" s="49" t="s">
        <v>57</v>
      </c>
      <c r="Q1036" s="49">
        <v>3</v>
      </c>
      <c r="R1036" s="49" t="s">
        <v>67</v>
      </c>
      <c r="S1036" s="49" t="s">
        <v>3904</v>
      </c>
      <c r="T1036" s="50">
        <v>45244</v>
      </c>
    </row>
    <row r="1037" spans="1:20" x14ac:dyDescent="0.25">
      <c r="A1037" s="26" t="s">
        <v>3905</v>
      </c>
      <c r="B1037" s="49" t="s">
        <v>1272</v>
      </c>
      <c r="C1037" s="49" t="s">
        <v>1979</v>
      </c>
      <c r="D1037" s="49" t="s">
        <v>37</v>
      </c>
      <c r="E1037" s="49" t="s">
        <v>24</v>
      </c>
      <c r="F1037" s="50">
        <v>44378</v>
      </c>
      <c r="G1037" s="49" t="s">
        <v>186</v>
      </c>
      <c r="H1037" s="49" t="s">
        <v>138</v>
      </c>
      <c r="I1037" s="49" t="s">
        <v>139</v>
      </c>
      <c r="J1037" s="49" t="s">
        <v>28</v>
      </c>
      <c r="K1037" s="49">
        <v>5</v>
      </c>
      <c r="L1037" s="49">
        <v>999</v>
      </c>
      <c r="M1037" s="49" t="s">
        <v>3906</v>
      </c>
      <c r="N1037" s="50">
        <v>45001</v>
      </c>
      <c r="O1037" s="49" t="s">
        <v>56</v>
      </c>
      <c r="P1037" s="49" t="s">
        <v>44</v>
      </c>
      <c r="Q1037" s="49">
        <v>5</v>
      </c>
      <c r="R1037" s="49" t="s">
        <v>104</v>
      </c>
      <c r="S1037" s="49" t="s">
        <v>3907</v>
      </c>
      <c r="T1037" s="50">
        <v>45303</v>
      </c>
    </row>
    <row r="1038" spans="1:20" x14ac:dyDescent="0.25">
      <c r="A1038" s="26" t="s">
        <v>3908</v>
      </c>
      <c r="B1038" s="49" t="s">
        <v>2071</v>
      </c>
      <c r="C1038" s="49" t="s">
        <v>742</v>
      </c>
      <c r="D1038" s="49" t="s">
        <v>23</v>
      </c>
      <c r="E1038" s="49" t="s">
        <v>50</v>
      </c>
      <c r="F1038" s="50">
        <v>45672</v>
      </c>
      <c r="G1038" s="49" t="s">
        <v>186</v>
      </c>
      <c r="H1038" s="49" t="s">
        <v>145</v>
      </c>
      <c r="I1038" s="49" t="s">
        <v>146</v>
      </c>
      <c r="J1038" s="49" t="s">
        <v>54</v>
      </c>
      <c r="K1038" s="49">
        <v>4</v>
      </c>
      <c r="L1038" s="49">
        <v>199</v>
      </c>
      <c r="M1038" s="49" t="s">
        <v>3909</v>
      </c>
      <c r="N1038" s="50">
        <v>45879</v>
      </c>
      <c r="O1038" s="49" t="s">
        <v>110</v>
      </c>
      <c r="P1038" s="49" t="s">
        <v>31</v>
      </c>
      <c r="Q1038" s="49">
        <v>5</v>
      </c>
      <c r="R1038" s="49" t="s">
        <v>133</v>
      </c>
      <c r="S1038" s="49" t="s">
        <v>3910</v>
      </c>
      <c r="T1038" s="50">
        <v>45229</v>
      </c>
    </row>
    <row r="1039" spans="1:20" x14ac:dyDescent="0.25">
      <c r="A1039" s="26" t="s">
        <v>3911</v>
      </c>
      <c r="B1039" s="49" t="s">
        <v>964</v>
      </c>
      <c r="C1039" s="49" t="s">
        <v>2919</v>
      </c>
      <c r="D1039" s="49" t="s">
        <v>23</v>
      </c>
      <c r="E1039" s="49" t="s">
        <v>38</v>
      </c>
      <c r="F1039" s="50">
        <v>44078</v>
      </c>
      <c r="G1039" s="49" t="s">
        <v>39</v>
      </c>
      <c r="H1039" s="49" t="s">
        <v>121</v>
      </c>
      <c r="I1039" s="49" t="s">
        <v>122</v>
      </c>
      <c r="J1039" s="49" t="s">
        <v>123</v>
      </c>
      <c r="K1039" s="49">
        <v>2</v>
      </c>
      <c r="L1039" s="49">
        <v>149</v>
      </c>
      <c r="M1039" s="49" t="s">
        <v>3912</v>
      </c>
      <c r="N1039" s="50">
        <v>45474</v>
      </c>
      <c r="O1039" s="49" t="s">
        <v>30</v>
      </c>
      <c r="P1039" s="49" t="s">
        <v>57</v>
      </c>
      <c r="Q1039" s="49">
        <v>5</v>
      </c>
      <c r="R1039" s="49" t="s">
        <v>104</v>
      </c>
      <c r="S1039" s="49" t="s">
        <v>3913</v>
      </c>
      <c r="T1039" s="50">
        <v>45679</v>
      </c>
    </row>
    <row r="1040" spans="1:20" x14ac:dyDescent="0.25">
      <c r="A1040" s="26" t="s">
        <v>3914</v>
      </c>
      <c r="B1040" s="49" t="s">
        <v>60</v>
      </c>
      <c r="C1040" s="49" t="s">
        <v>3915</v>
      </c>
      <c r="D1040" s="49" t="s">
        <v>37</v>
      </c>
      <c r="E1040" s="49" t="s">
        <v>38</v>
      </c>
      <c r="F1040" s="50">
        <v>45626</v>
      </c>
      <c r="G1040" s="49" t="s">
        <v>62</v>
      </c>
      <c r="H1040" s="49" t="s">
        <v>391</v>
      </c>
      <c r="I1040" s="49" t="s">
        <v>392</v>
      </c>
      <c r="J1040" s="49" t="s">
        <v>123</v>
      </c>
      <c r="K1040" s="49">
        <v>1</v>
      </c>
      <c r="L1040" s="49">
        <v>25</v>
      </c>
      <c r="M1040" s="49" t="s">
        <v>3916</v>
      </c>
      <c r="N1040" s="50">
        <v>44935</v>
      </c>
      <c r="O1040" s="49" t="s">
        <v>30</v>
      </c>
      <c r="P1040" s="49" t="s">
        <v>31</v>
      </c>
      <c r="Q1040" s="49">
        <v>1</v>
      </c>
      <c r="R1040" s="49" t="s">
        <v>67</v>
      </c>
      <c r="S1040" s="49" t="s">
        <v>3917</v>
      </c>
      <c r="T1040" s="50">
        <v>44799</v>
      </c>
    </row>
    <row r="1041" spans="1:20" x14ac:dyDescent="0.25">
      <c r="A1041" s="26" t="s">
        <v>3918</v>
      </c>
      <c r="B1041" s="49" t="s">
        <v>515</v>
      </c>
      <c r="C1041" s="49" t="s">
        <v>249</v>
      </c>
      <c r="D1041" s="49" t="s">
        <v>81</v>
      </c>
      <c r="E1041" s="49" t="s">
        <v>38</v>
      </c>
      <c r="F1041" s="50">
        <v>45617</v>
      </c>
      <c r="G1041" s="49" t="s">
        <v>62</v>
      </c>
      <c r="H1041" s="49" t="s">
        <v>129</v>
      </c>
      <c r="I1041" s="49" t="s">
        <v>130</v>
      </c>
      <c r="J1041" s="49" t="s">
        <v>131</v>
      </c>
      <c r="K1041" s="49">
        <v>5</v>
      </c>
      <c r="L1041" s="49">
        <v>129</v>
      </c>
      <c r="M1041" s="49" t="s">
        <v>3919</v>
      </c>
      <c r="N1041" s="50">
        <v>45211</v>
      </c>
      <c r="O1041" s="49" t="s">
        <v>103</v>
      </c>
      <c r="P1041" s="49" t="s">
        <v>44</v>
      </c>
      <c r="Q1041" s="49">
        <v>4</v>
      </c>
      <c r="R1041" s="49" t="s">
        <v>133</v>
      </c>
      <c r="S1041" s="49" t="s">
        <v>3920</v>
      </c>
      <c r="T1041" s="50">
        <v>45175</v>
      </c>
    </row>
    <row r="1042" spans="1:20" x14ac:dyDescent="0.25">
      <c r="A1042" s="26" t="s">
        <v>3921</v>
      </c>
      <c r="B1042" s="49" t="s">
        <v>248</v>
      </c>
      <c r="C1042" s="49" t="s">
        <v>3922</v>
      </c>
      <c r="D1042" s="49" t="s">
        <v>23</v>
      </c>
      <c r="E1042" s="49" t="s">
        <v>50</v>
      </c>
      <c r="F1042" s="50">
        <v>44808</v>
      </c>
      <c r="G1042" s="49" t="s">
        <v>39</v>
      </c>
      <c r="H1042" s="49" t="s">
        <v>63</v>
      </c>
      <c r="I1042" s="49" t="s">
        <v>64</v>
      </c>
      <c r="J1042" s="49" t="s">
        <v>65</v>
      </c>
      <c r="K1042" s="49">
        <v>3</v>
      </c>
      <c r="L1042" s="49">
        <v>399</v>
      </c>
      <c r="M1042" s="49" t="s">
        <v>3923</v>
      </c>
      <c r="N1042" s="50">
        <v>45465</v>
      </c>
      <c r="O1042" s="49" t="s">
        <v>103</v>
      </c>
      <c r="P1042" s="49" t="s">
        <v>44</v>
      </c>
      <c r="Q1042" s="49">
        <v>5</v>
      </c>
      <c r="R1042" s="49" t="s">
        <v>104</v>
      </c>
      <c r="S1042" s="49" t="s">
        <v>3924</v>
      </c>
      <c r="T1042" s="50">
        <v>45468</v>
      </c>
    </row>
    <row r="1043" spans="1:20" x14ac:dyDescent="0.25">
      <c r="A1043" s="26" t="s">
        <v>3925</v>
      </c>
      <c r="B1043" s="49" t="s">
        <v>300</v>
      </c>
      <c r="C1043" s="49" t="s">
        <v>3814</v>
      </c>
      <c r="D1043" s="49" t="s">
        <v>23</v>
      </c>
      <c r="E1043" s="49" t="s">
        <v>24</v>
      </c>
      <c r="F1043" s="50">
        <v>45083</v>
      </c>
      <c r="G1043" s="49" t="s">
        <v>152</v>
      </c>
      <c r="H1043" s="49" t="s">
        <v>52</v>
      </c>
      <c r="I1043" s="49" t="s">
        <v>53</v>
      </c>
      <c r="J1043" s="49" t="s">
        <v>54</v>
      </c>
      <c r="K1043" s="49">
        <v>3</v>
      </c>
      <c r="L1043" s="49">
        <v>59</v>
      </c>
      <c r="M1043" s="49" t="s">
        <v>3926</v>
      </c>
      <c r="N1043" s="50">
        <v>44948</v>
      </c>
      <c r="O1043" s="49" t="s">
        <v>30</v>
      </c>
      <c r="P1043" s="49" t="s">
        <v>31</v>
      </c>
      <c r="Q1043" s="49">
        <v>2</v>
      </c>
      <c r="R1043" s="49" t="s">
        <v>104</v>
      </c>
      <c r="S1043" s="49" t="s">
        <v>3927</v>
      </c>
      <c r="T1043" s="50">
        <v>45757</v>
      </c>
    </row>
    <row r="1044" spans="1:20" x14ac:dyDescent="0.25">
      <c r="A1044" s="26" t="s">
        <v>3928</v>
      </c>
      <c r="B1044" s="49" t="s">
        <v>161</v>
      </c>
      <c r="C1044" s="49" t="s">
        <v>714</v>
      </c>
      <c r="D1044" s="49" t="s">
        <v>37</v>
      </c>
      <c r="E1044" s="49" t="s">
        <v>24</v>
      </c>
      <c r="F1044" s="50">
        <v>44896</v>
      </c>
      <c r="G1044" s="49" t="s">
        <v>186</v>
      </c>
      <c r="H1044" s="49" t="s">
        <v>218</v>
      </c>
      <c r="I1044" s="49" t="s">
        <v>219</v>
      </c>
      <c r="J1044" s="49" t="s">
        <v>28</v>
      </c>
      <c r="K1044" s="49">
        <v>1</v>
      </c>
      <c r="L1044" s="49">
        <v>899</v>
      </c>
      <c r="M1044" s="49" t="s">
        <v>3929</v>
      </c>
      <c r="N1044" s="50">
        <v>45390</v>
      </c>
      <c r="O1044" s="49" t="s">
        <v>56</v>
      </c>
      <c r="P1044" s="49" t="s">
        <v>31</v>
      </c>
      <c r="Q1044" s="49">
        <v>4</v>
      </c>
      <c r="R1044" s="49" t="s">
        <v>67</v>
      </c>
      <c r="S1044" s="49" t="s">
        <v>3930</v>
      </c>
      <c r="T1044" s="50">
        <v>45651</v>
      </c>
    </row>
    <row r="1045" spans="1:20" x14ac:dyDescent="0.25">
      <c r="A1045" s="26" t="s">
        <v>2614</v>
      </c>
      <c r="B1045" s="49" t="s">
        <v>1052</v>
      </c>
      <c r="C1045" s="49" t="s">
        <v>2615</v>
      </c>
      <c r="D1045" s="49" t="s">
        <v>37</v>
      </c>
      <c r="E1045" s="49" t="s">
        <v>38</v>
      </c>
      <c r="F1045" s="50">
        <v>45227</v>
      </c>
      <c r="G1045" s="49" t="s">
        <v>62</v>
      </c>
      <c r="H1045" s="49" t="s">
        <v>391</v>
      </c>
      <c r="I1045" s="49" t="s">
        <v>392</v>
      </c>
      <c r="J1045" s="49" t="s">
        <v>123</v>
      </c>
      <c r="K1045" s="49">
        <v>5</v>
      </c>
      <c r="L1045" s="49">
        <v>25</v>
      </c>
      <c r="M1045" s="49" t="s">
        <v>3931</v>
      </c>
      <c r="N1045" s="50">
        <v>44847</v>
      </c>
      <c r="O1045" s="49" t="s">
        <v>30</v>
      </c>
      <c r="P1045" s="49" t="s">
        <v>31</v>
      </c>
      <c r="Q1045" s="49">
        <v>3</v>
      </c>
      <c r="R1045" s="49" t="s">
        <v>45</v>
      </c>
      <c r="S1045" s="49" t="s">
        <v>3932</v>
      </c>
      <c r="T1045" s="50">
        <v>45352</v>
      </c>
    </row>
    <row r="1046" spans="1:20" x14ac:dyDescent="0.25">
      <c r="A1046" s="26" t="s">
        <v>3933</v>
      </c>
      <c r="B1046" s="49" t="s">
        <v>3934</v>
      </c>
      <c r="C1046" s="49" t="s">
        <v>570</v>
      </c>
      <c r="D1046" s="49" t="s">
        <v>81</v>
      </c>
      <c r="E1046" s="49" t="s">
        <v>38</v>
      </c>
      <c r="F1046" s="50">
        <v>44304</v>
      </c>
      <c r="G1046" s="49" t="s">
        <v>94</v>
      </c>
      <c r="H1046" s="49" t="s">
        <v>26</v>
      </c>
      <c r="I1046" s="49" t="s">
        <v>27</v>
      </c>
      <c r="J1046" s="49" t="s">
        <v>28</v>
      </c>
      <c r="K1046" s="49">
        <v>5</v>
      </c>
      <c r="L1046" s="49">
        <v>229</v>
      </c>
      <c r="M1046" s="49" t="s">
        <v>3935</v>
      </c>
      <c r="N1046" s="50">
        <v>45615</v>
      </c>
      <c r="O1046" s="49" t="s">
        <v>103</v>
      </c>
      <c r="P1046" s="49" t="s">
        <v>31</v>
      </c>
      <c r="Q1046" s="49">
        <v>2</v>
      </c>
      <c r="R1046" s="49" t="s">
        <v>133</v>
      </c>
      <c r="S1046" s="49" t="s">
        <v>3936</v>
      </c>
      <c r="T1046" s="50">
        <v>45614</v>
      </c>
    </row>
    <row r="1047" spans="1:20" x14ac:dyDescent="0.25">
      <c r="A1047" s="26" t="s">
        <v>91</v>
      </c>
      <c r="B1047" s="49" t="s">
        <v>92</v>
      </c>
      <c r="C1047" s="49" t="s">
        <v>93</v>
      </c>
      <c r="D1047" s="49" t="s">
        <v>23</v>
      </c>
      <c r="E1047" s="49" t="s">
        <v>38</v>
      </c>
      <c r="F1047" s="50">
        <v>45606</v>
      </c>
      <c r="G1047" s="49" t="s">
        <v>94</v>
      </c>
      <c r="H1047" s="49" t="s">
        <v>145</v>
      </c>
      <c r="I1047" s="49" t="s">
        <v>146</v>
      </c>
      <c r="J1047" s="49" t="s">
        <v>54</v>
      </c>
      <c r="K1047" s="49">
        <v>3</v>
      </c>
      <c r="L1047" s="49">
        <v>199</v>
      </c>
      <c r="M1047" s="49" t="s">
        <v>3937</v>
      </c>
      <c r="N1047" s="50">
        <v>45605</v>
      </c>
      <c r="O1047" s="49" t="s">
        <v>30</v>
      </c>
      <c r="P1047" s="49" t="s">
        <v>44</v>
      </c>
      <c r="Q1047" s="49">
        <v>5</v>
      </c>
      <c r="R1047" s="49" t="s">
        <v>133</v>
      </c>
      <c r="S1047" s="49" t="s">
        <v>3938</v>
      </c>
      <c r="T1047" s="50">
        <v>45015</v>
      </c>
    </row>
    <row r="1048" spans="1:20" x14ac:dyDescent="0.25">
      <c r="A1048" s="26" t="s">
        <v>3939</v>
      </c>
      <c r="B1048" s="49" t="s">
        <v>60</v>
      </c>
      <c r="C1048" s="49" t="s">
        <v>2147</v>
      </c>
      <c r="D1048" s="49" t="s">
        <v>23</v>
      </c>
      <c r="E1048" s="49" t="s">
        <v>50</v>
      </c>
      <c r="F1048" s="50">
        <v>45489</v>
      </c>
      <c r="G1048" s="49" t="s">
        <v>72</v>
      </c>
      <c r="H1048" s="49" t="s">
        <v>121</v>
      </c>
      <c r="I1048" s="49" t="s">
        <v>122</v>
      </c>
      <c r="J1048" s="49" t="s">
        <v>123</v>
      </c>
      <c r="K1048" s="49">
        <v>3</v>
      </c>
      <c r="L1048" s="49">
        <v>149</v>
      </c>
      <c r="M1048" s="49" t="s">
        <v>3940</v>
      </c>
      <c r="N1048" s="50">
        <v>45824</v>
      </c>
      <c r="O1048" s="49" t="s">
        <v>56</v>
      </c>
      <c r="P1048" s="49" t="s">
        <v>57</v>
      </c>
      <c r="Q1048" s="49">
        <v>5</v>
      </c>
      <c r="R1048" s="49" t="s">
        <v>133</v>
      </c>
      <c r="S1048" s="49" t="s">
        <v>3941</v>
      </c>
      <c r="T1048" s="50">
        <v>45315</v>
      </c>
    </row>
    <row r="1049" spans="1:20" x14ac:dyDescent="0.25">
      <c r="A1049" s="26" t="s">
        <v>3942</v>
      </c>
      <c r="B1049" s="49" t="s">
        <v>535</v>
      </c>
      <c r="C1049" s="49" t="s">
        <v>3710</v>
      </c>
      <c r="D1049" s="49" t="s">
        <v>81</v>
      </c>
      <c r="E1049" s="49" t="s">
        <v>38</v>
      </c>
      <c r="F1049" s="50">
        <v>45288</v>
      </c>
      <c r="G1049" s="49" t="s">
        <v>72</v>
      </c>
      <c r="H1049" s="49" t="s">
        <v>168</v>
      </c>
      <c r="I1049" s="49" t="s">
        <v>169</v>
      </c>
      <c r="J1049" s="49" t="s">
        <v>131</v>
      </c>
      <c r="K1049" s="49">
        <v>5</v>
      </c>
      <c r="L1049" s="49">
        <v>80</v>
      </c>
      <c r="M1049" s="49" t="s">
        <v>3943</v>
      </c>
      <c r="N1049" s="50">
        <v>45567</v>
      </c>
      <c r="O1049" s="49" t="s">
        <v>103</v>
      </c>
      <c r="P1049" s="49" t="s">
        <v>31</v>
      </c>
      <c r="Q1049" s="49">
        <v>1</v>
      </c>
      <c r="R1049" s="49" t="s">
        <v>45</v>
      </c>
      <c r="S1049" s="49" t="s">
        <v>3944</v>
      </c>
      <c r="T1049" s="50">
        <v>45265</v>
      </c>
    </row>
    <row r="1050" spans="1:20" x14ac:dyDescent="0.25">
      <c r="A1050" s="26" t="s">
        <v>3945</v>
      </c>
      <c r="B1050" s="49" t="s">
        <v>2831</v>
      </c>
      <c r="C1050" s="49" t="s">
        <v>1306</v>
      </c>
      <c r="D1050" s="49" t="s">
        <v>37</v>
      </c>
      <c r="E1050" s="49" t="s">
        <v>50</v>
      </c>
      <c r="F1050" s="50">
        <v>45130</v>
      </c>
      <c r="G1050" s="49" t="s">
        <v>39</v>
      </c>
      <c r="H1050" s="49" t="s">
        <v>100</v>
      </c>
      <c r="I1050" s="49" t="s">
        <v>101</v>
      </c>
      <c r="J1050" s="49" t="s">
        <v>28</v>
      </c>
      <c r="K1050" s="49">
        <v>2</v>
      </c>
      <c r="L1050" s="49">
        <v>199</v>
      </c>
      <c r="M1050" s="49" t="s">
        <v>3946</v>
      </c>
      <c r="N1050" s="50">
        <v>44890</v>
      </c>
      <c r="O1050" s="49" t="s">
        <v>110</v>
      </c>
      <c r="P1050" s="49" t="s">
        <v>31</v>
      </c>
      <c r="Q1050" s="49">
        <v>1</v>
      </c>
      <c r="R1050" s="49" t="s">
        <v>104</v>
      </c>
      <c r="S1050" s="49" t="s">
        <v>3947</v>
      </c>
      <c r="T1050" s="50">
        <v>45093</v>
      </c>
    </row>
    <row r="1051" spans="1:20" x14ac:dyDescent="0.25">
      <c r="A1051" s="26" t="s">
        <v>3948</v>
      </c>
      <c r="B1051" s="49" t="s">
        <v>1756</v>
      </c>
      <c r="C1051" s="49" t="s">
        <v>3949</v>
      </c>
      <c r="D1051" s="49" t="s">
        <v>23</v>
      </c>
      <c r="E1051" s="49" t="s">
        <v>38</v>
      </c>
      <c r="F1051" s="50">
        <v>45408</v>
      </c>
      <c r="G1051" s="49" t="s">
        <v>25</v>
      </c>
      <c r="H1051" s="49" t="s">
        <v>218</v>
      </c>
      <c r="I1051" s="49" t="s">
        <v>219</v>
      </c>
      <c r="J1051" s="49" t="s">
        <v>28</v>
      </c>
      <c r="K1051" s="49">
        <v>2</v>
      </c>
      <c r="L1051" s="49">
        <v>899</v>
      </c>
      <c r="M1051" s="49" t="s">
        <v>3950</v>
      </c>
      <c r="N1051" s="50">
        <v>45005</v>
      </c>
      <c r="O1051" s="49" t="s">
        <v>110</v>
      </c>
      <c r="P1051" s="49" t="s">
        <v>31</v>
      </c>
      <c r="Q1051" s="49">
        <v>5</v>
      </c>
      <c r="R1051" s="49" t="s">
        <v>133</v>
      </c>
      <c r="S1051" s="49" t="s">
        <v>3951</v>
      </c>
      <c r="T1051" s="50">
        <v>44867</v>
      </c>
    </row>
    <row r="1052" spans="1:20" x14ac:dyDescent="0.25">
      <c r="A1052" s="26" t="s">
        <v>3952</v>
      </c>
      <c r="B1052" s="49" t="s">
        <v>917</v>
      </c>
      <c r="C1052" s="49" t="s">
        <v>3953</v>
      </c>
      <c r="D1052" s="49" t="s">
        <v>23</v>
      </c>
      <c r="E1052" s="49" t="s">
        <v>50</v>
      </c>
      <c r="F1052" s="50">
        <v>45550</v>
      </c>
      <c r="G1052" s="49" t="s">
        <v>186</v>
      </c>
      <c r="H1052" s="49" t="s">
        <v>52</v>
      </c>
      <c r="I1052" s="49" t="s">
        <v>53</v>
      </c>
      <c r="J1052" s="49" t="s">
        <v>54</v>
      </c>
      <c r="K1052" s="49">
        <v>5</v>
      </c>
      <c r="L1052" s="49">
        <v>59</v>
      </c>
      <c r="M1052" s="49" t="s">
        <v>3954</v>
      </c>
      <c r="N1052" s="50">
        <v>45014</v>
      </c>
      <c r="O1052" s="49" t="s">
        <v>30</v>
      </c>
      <c r="P1052" s="49" t="s">
        <v>31</v>
      </c>
      <c r="Q1052" s="49">
        <v>4</v>
      </c>
      <c r="R1052" s="49" t="s">
        <v>67</v>
      </c>
      <c r="S1052" s="49" t="s">
        <v>3955</v>
      </c>
      <c r="T1052" s="50">
        <v>44808</v>
      </c>
    </row>
    <row r="1053" spans="1:20" x14ac:dyDescent="0.25">
      <c r="A1053" s="26" t="s">
        <v>3956</v>
      </c>
      <c r="B1053" s="49" t="s">
        <v>3957</v>
      </c>
      <c r="C1053" s="49" t="s">
        <v>1242</v>
      </c>
      <c r="D1053" s="49" t="s">
        <v>37</v>
      </c>
      <c r="E1053" s="49" t="s">
        <v>24</v>
      </c>
      <c r="F1053" s="50">
        <v>44560</v>
      </c>
      <c r="G1053" s="49" t="s">
        <v>72</v>
      </c>
      <c r="H1053" s="49" t="s">
        <v>145</v>
      </c>
      <c r="I1053" s="49" t="s">
        <v>146</v>
      </c>
      <c r="J1053" s="49" t="s">
        <v>54</v>
      </c>
      <c r="K1053" s="49">
        <v>4</v>
      </c>
      <c r="L1053" s="49">
        <v>199</v>
      </c>
      <c r="M1053" s="49" t="s">
        <v>3958</v>
      </c>
      <c r="N1053" s="50">
        <v>45074</v>
      </c>
      <c r="O1053" s="49" t="s">
        <v>56</v>
      </c>
      <c r="P1053" s="49" t="s">
        <v>57</v>
      </c>
      <c r="Q1053" s="49">
        <v>4</v>
      </c>
      <c r="R1053" s="49" t="s">
        <v>133</v>
      </c>
      <c r="S1053" s="49" t="s">
        <v>3959</v>
      </c>
      <c r="T1053" s="50">
        <v>44954</v>
      </c>
    </row>
    <row r="1054" spans="1:20" x14ac:dyDescent="0.25">
      <c r="A1054" s="26" t="s">
        <v>3960</v>
      </c>
      <c r="B1054" s="49" t="s">
        <v>1272</v>
      </c>
      <c r="C1054" s="49" t="s">
        <v>1651</v>
      </c>
      <c r="D1054" s="49" t="s">
        <v>37</v>
      </c>
      <c r="E1054" s="49" t="s">
        <v>24</v>
      </c>
      <c r="F1054" s="50">
        <v>45689</v>
      </c>
      <c r="G1054" s="49" t="s">
        <v>186</v>
      </c>
      <c r="H1054" s="49" t="s">
        <v>52</v>
      </c>
      <c r="I1054" s="49" t="s">
        <v>53</v>
      </c>
      <c r="J1054" s="49" t="s">
        <v>54</v>
      </c>
      <c r="K1054" s="49">
        <v>5</v>
      </c>
      <c r="L1054" s="49">
        <v>59</v>
      </c>
      <c r="M1054" s="49" t="s">
        <v>3961</v>
      </c>
      <c r="N1054" s="50">
        <v>45754</v>
      </c>
      <c r="O1054" s="49" t="s">
        <v>30</v>
      </c>
      <c r="P1054" s="49" t="s">
        <v>44</v>
      </c>
      <c r="Q1054" s="49">
        <v>4</v>
      </c>
      <c r="R1054" s="49" t="s">
        <v>133</v>
      </c>
      <c r="S1054" s="49" t="s">
        <v>3962</v>
      </c>
      <c r="T1054" s="50">
        <v>45521</v>
      </c>
    </row>
    <row r="1055" spans="1:20" x14ac:dyDescent="0.25">
      <c r="A1055" s="26" t="s">
        <v>3963</v>
      </c>
      <c r="B1055" s="49" t="s">
        <v>1732</v>
      </c>
      <c r="C1055" s="49" t="s">
        <v>3964</v>
      </c>
      <c r="D1055" s="49" t="s">
        <v>81</v>
      </c>
      <c r="E1055" s="49" t="s">
        <v>38</v>
      </c>
      <c r="F1055" s="50">
        <v>45615</v>
      </c>
      <c r="G1055" s="49" t="s">
        <v>152</v>
      </c>
      <c r="H1055" s="49" t="s">
        <v>63</v>
      </c>
      <c r="I1055" s="49" t="s">
        <v>64</v>
      </c>
      <c r="J1055" s="49" t="s">
        <v>65</v>
      </c>
      <c r="K1055" s="49">
        <v>1</v>
      </c>
      <c r="L1055" s="49">
        <v>399</v>
      </c>
      <c r="M1055" s="49" t="s">
        <v>3965</v>
      </c>
      <c r="N1055" s="50">
        <v>44939</v>
      </c>
      <c r="O1055" s="49" t="s">
        <v>30</v>
      </c>
      <c r="P1055" s="49" t="s">
        <v>57</v>
      </c>
      <c r="Q1055" s="49">
        <v>2</v>
      </c>
      <c r="R1055" s="49" t="s">
        <v>32</v>
      </c>
      <c r="S1055" s="49" t="s">
        <v>3966</v>
      </c>
      <c r="T1055" s="50">
        <v>45464</v>
      </c>
    </row>
    <row r="1056" spans="1:20" x14ac:dyDescent="0.25">
      <c r="A1056" s="26" t="s">
        <v>3914</v>
      </c>
      <c r="B1056" s="49" t="s">
        <v>60</v>
      </c>
      <c r="C1056" s="49" t="s">
        <v>3915</v>
      </c>
      <c r="D1056" s="49" t="s">
        <v>37</v>
      </c>
      <c r="E1056" s="49" t="s">
        <v>38</v>
      </c>
      <c r="F1056" s="50">
        <v>45626</v>
      </c>
      <c r="G1056" s="49" t="s">
        <v>62</v>
      </c>
      <c r="H1056" s="49" t="s">
        <v>63</v>
      </c>
      <c r="I1056" s="49" t="s">
        <v>64</v>
      </c>
      <c r="J1056" s="49" t="s">
        <v>65</v>
      </c>
      <c r="K1056" s="49">
        <v>1</v>
      </c>
      <c r="L1056" s="49">
        <v>399</v>
      </c>
      <c r="M1056" s="49" t="s">
        <v>3967</v>
      </c>
      <c r="N1056" s="50">
        <v>44852</v>
      </c>
      <c r="O1056" s="49" t="s">
        <v>76</v>
      </c>
      <c r="P1056" s="49" t="s">
        <v>44</v>
      </c>
      <c r="Q1056" s="49">
        <v>4</v>
      </c>
      <c r="R1056" s="49" t="s">
        <v>32</v>
      </c>
      <c r="S1056" s="49" t="s">
        <v>3968</v>
      </c>
      <c r="T1056" s="50">
        <v>45384</v>
      </c>
    </row>
    <row r="1057" spans="1:20" x14ac:dyDescent="0.25">
      <c r="A1057" s="26" t="s">
        <v>3969</v>
      </c>
      <c r="B1057" s="49" t="s">
        <v>671</v>
      </c>
      <c r="C1057" s="49" t="s">
        <v>883</v>
      </c>
      <c r="D1057" s="49" t="s">
        <v>81</v>
      </c>
      <c r="E1057" s="49" t="s">
        <v>24</v>
      </c>
      <c r="F1057" s="50">
        <v>45144</v>
      </c>
      <c r="G1057" s="49" t="s">
        <v>152</v>
      </c>
      <c r="H1057" s="49" t="s">
        <v>100</v>
      </c>
      <c r="I1057" s="49" t="s">
        <v>101</v>
      </c>
      <c r="J1057" s="49" t="s">
        <v>28</v>
      </c>
      <c r="K1057" s="49">
        <v>1</v>
      </c>
      <c r="L1057" s="49">
        <v>199</v>
      </c>
      <c r="M1057" s="49" t="s">
        <v>3970</v>
      </c>
      <c r="N1057" s="50">
        <v>45449</v>
      </c>
      <c r="O1057" s="49" t="s">
        <v>56</v>
      </c>
      <c r="P1057" s="49" t="s">
        <v>57</v>
      </c>
      <c r="Q1057" s="49">
        <v>4</v>
      </c>
      <c r="R1057" s="49" t="s">
        <v>133</v>
      </c>
      <c r="S1057" s="49" t="s">
        <v>3971</v>
      </c>
      <c r="T1057" s="50">
        <v>44900</v>
      </c>
    </row>
    <row r="1058" spans="1:20" x14ac:dyDescent="0.25">
      <c r="A1058" s="26" t="s">
        <v>3972</v>
      </c>
      <c r="B1058" s="49" t="s">
        <v>701</v>
      </c>
      <c r="C1058" s="49" t="s">
        <v>264</v>
      </c>
      <c r="D1058" s="49" t="s">
        <v>23</v>
      </c>
      <c r="E1058" s="49" t="s">
        <v>38</v>
      </c>
      <c r="F1058" s="50">
        <v>45415</v>
      </c>
      <c r="G1058" s="49" t="s">
        <v>62</v>
      </c>
      <c r="H1058" s="49" t="s">
        <v>100</v>
      </c>
      <c r="I1058" s="49" t="s">
        <v>101</v>
      </c>
      <c r="J1058" s="49" t="s">
        <v>28</v>
      </c>
      <c r="K1058" s="49">
        <v>1</v>
      </c>
      <c r="L1058" s="49">
        <v>199</v>
      </c>
      <c r="M1058" s="49" t="s">
        <v>3973</v>
      </c>
      <c r="N1058" s="50">
        <v>45219</v>
      </c>
      <c r="O1058" s="49" t="s">
        <v>103</v>
      </c>
      <c r="P1058" s="49" t="s">
        <v>31</v>
      </c>
      <c r="Q1058" s="49">
        <v>5</v>
      </c>
      <c r="R1058" s="49" t="s">
        <v>67</v>
      </c>
      <c r="S1058" s="49" t="s">
        <v>3974</v>
      </c>
      <c r="T1058" s="50">
        <v>45053</v>
      </c>
    </row>
    <row r="1059" spans="1:20" x14ac:dyDescent="0.25">
      <c r="A1059" s="26" t="s">
        <v>2274</v>
      </c>
      <c r="B1059" s="49" t="s">
        <v>2275</v>
      </c>
      <c r="C1059" s="49" t="s">
        <v>2276</v>
      </c>
      <c r="D1059" s="49" t="s">
        <v>23</v>
      </c>
      <c r="E1059" s="49" t="s">
        <v>38</v>
      </c>
      <c r="F1059" s="50">
        <v>44750</v>
      </c>
      <c r="G1059" s="49" t="s">
        <v>39</v>
      </c>
      <c r="H1059" s="49" t="s">
        <v>87</v>
      </c>
      <c r="I1059" s="49" t="s">
        <v>88</v>
      </c>
      <c r="J1059" s="49" t="s">
        <v>65</v>
      </c>
      <c r="K1059" s="49">
        <v>1</v>
      </c>
      <c r="L1059" s="49">
        <v>99</v>
      </c>
      <c r="M1059" s="49" t="s">
        <v>3975</v>
      </c>
      <c r="N1059" s="50">
        <v>45582</v>
      </c>
      <c r="O1059" s="49" t="s">
        <v>56</v>
      </c>
      <c r="P1059" s="49" t="s">
        <v>31</v>
      </c>
      <c r="Q1059" s="49">
        <v>2</v>
      </c>
      <c r="R1059" s="49" t="s">
        <v>45</v>
      </c>
      <c r="S1059" s="49" t="s">
        <v>3976</v>
      </c>
      <c r="T1059" s="50">
        <v>45548</v>
      </c>
    </row>
    <row r="1060" spans="1:20" x14ac:dyDescent="0.25">
      <c r="A1060" s="26" t="s">
        <v>3977</v>
      </c>
      <c r="B1060" s="49" t="s">
        <v>2128</v>
      </c>
      <c r="C1060" s="49" t="s">
        <v>3067</v>
      </c>
      <c r="D1060" s="49" t="s">
        <v>23</v>
      </c>
      <c r="E1060" s="49" t="s">
        <v>50</v>
      </c>
      <c r="F1060" s="50">
        <v>45338</v>
      </c>
      <c r="G1060" s="49" t="s">
        <v>186</v>
      </c>
      <c r="H1060" s="49" t="s">
        <v>63</v>
      </c>
      <c r="I1060" s="49" t="s">
        <v>64</v>
      </c>
      <c r="J1060" s="49" t="s">
        <v>65</v>
      </c>
      <c r="K1060" s="49">
        <v>5</v>
      </c>
      <c r="L1060" s="49">
        <v>399</v>
      </c>
      <c r="M1060" s="49" t="s">
        <v>3978</v>
      </c>
      <c r="N1060" s="50">
        <v>45482</v>
      </c>
      <c r="O1060" s="49" t="s">
        <v>103</v>
      </c>
      <c r="P1060" s="49" t="s">
        <v>31</v>
      </c>
      <c r="Q1060" s="49">
        <v>5</v>
      </c>
      <c r="R1060" s="49" t="s">
        <v>67</v>
      </c>
      <c r="S1060" s="49" t="s">
        <v>3979</v>
      </c>
      <c r="T1060" s="50">
        <v>44805</v>
      </c>
    </row>
    <row r="1061" spans="1:20" x14ac:dyDescent="0.25">
      <c r="A1061" s="26" t="s">
        <v>3980</v>
      </c>
      <c r="B1061" s="49" t="s">
        <v>1456</v>
      </c>
      <c r="C1061" s="49" t="s">
        <v>1242</v>
      </c>
      <c r="D1061" s="49" t="s">
        <v>81</v>
      </c>
      <c r="E1061" s="49" t="s">
        <v>24</v>
      </c>
      <c r="F1061" s="50">
        <v>45300</v>
      </c>
      <c r="G1061" s="49" t="s">
        <v>62</v>
      </c>
      <c r="H1061" s="49" t="s">
        <v>138</v>
      </c>
      <c r="I1061" s="49" t="s">
        <v>139</v>
      </c>
      <c r="J1061" s="49" t="s">
        <v>28</v>
      </c>
      <c r="K1061" s="49">
        <v>5</v>
      </c>
      <c r="L1061" s="49">
        <v>999</v>
      </c>
      <c r="M1061" s="49" t="s">
        <v>3981</v>
      </c>
      <c r="N1061" s="50">
        <v>45387</v>
      </c>
      <c r="O1061" s="49" t="s">
        <v>76</v>
      </c>
      <c r="P1061" s="49" t="s">
        <v>31</v>
      </c>
      <c r="Q1061" s="49">
        <v>4</v>
      </c>
      <c r="R1061" s="49" t="s">
        <v>32</v>
      </c>
      <c r="S1061" s="49" t="s">
        <v>3982</v>
      </c>
      <c r="T1061" s="50">
        <v>45212</v>
      </c>
    </row>
    <row r="1062" spans="1:20" x14ac:dyDescent="0.25">
      <c r="A1062" s="26" t="s">
        <v>3983</v>
      </c>
      <c r="B1062" s="49" t="s">
        <v>334</v>
      </c>
      <c r="C1062" s="49" t="s">
        <v>2710</v>
      </c>
      <c r="D1062" s="49" t="s">
        <v>37</v>
      </c>
      <c r="E1062" s="49" t="s">
        <v>50</v>
      </c>
      <c r="F1062" s="50">
        <v>45796</v>
      </c>
      <c r="G1062" s="49" t="s">
        <v>25</v>
      </c>
      <c r="H1062" s="49" t="s">
        <v>191</v>
      </c>
      <c r="I1062" s="49" t="s">
        <v>192</v>
      </c>
      <c r="J1062" s="49" t="s">
        <v>42</v>
      </c>
      <c r="K1062" s="49">
        <v>1</v>
      </c>
      <c r="L1062" s="49">
        <v>120</v>
      </c>
      <c r="M1062" s="49" t="s">
        <v>3984</v>
      </c>
      <c r="N1062" s="50">
        <v>45496</v>
      </c>
      <c r="O1062" s="49" t="s">
        <v>56</v>
      </c>
      <c r="P1062" s="49" t="s">
        <v>57</v>
      </c>
      <c r="Q1062" s="49">
        <v>3</v>
      </c>
      <c r="R1062" s="49" t="s">
        <v>45</v>
      </c>
      <c r="S1062" s="49" t="s">
        <v>3985</v>
      </c>
      <c r="T1062" s="50">
        <v>45033</v>
      </c>
    </row>
    <row r="1063" spans="1:20" x14ac:dyDescent="0.25">
      <c r="A1063" s="26" t="s">
        <v>3986</v>
      </c>
      <c r="B1063" s="49" t="s">
        <v>425</v>
      </c>
      <c r="C1063" s="49" t="s">
        <v>548</v>
      </c>
      <c r="D1063" s="49" t="s">
        <v>81</v>
      </c>
      <c r="E1063" s="49" t="s">
        <v>24</v>
      </c>
      <c r="F1063" s="50">
        <v>45132</v>
      </c>
      <c r="G1063" s="49" t="s">
        <v>180</v>
      </c>
      <c r="H1063" s="49" t="s">
        <v>73</v>
      </c>
      <c r="I1063" s="49" t="s">
        <v>74</v>
      </c>
      <c r="J1063" s="49" t="s">
        <v>42</v>
      </c>
      <c r="K1063" s="49">
        <v>3</v>
      </c>
      <c r="L1063" s="49">
        <v>110</v>
      </c>
      <c r="M1063" s="49" t="s">
        <v>3987</v>
      </c>
      <c r="N1063" s="50">
        <v>45292</v>
      </c>
      <c r="O1063" s="49" t="s">
        <v>103</v>
      </c>
      <c r="P1063" s="49" t="s">
        <v>44</v>
      </c>
      <c r="Q1063" s="49">
        <v>1</v>
      </c>
      <c r="R1063" s="49" t="s">
        <v>45</v>
      </c>
      <c r="S1063" s="49" t="s">
        <v>3988</v>
      </c>
      <c r="T1063" s="50">
        <v>45787</v>
      </c>
    </row>
    <row r="1064" spans="1:20" x14ac:dyDescent="0.25">
      <c r="A1064" s="26" t="s">
        <v>3989</v>
      </c>
      <c r="B1064" s="49" t="s">
        <v>1611</v>
      </c>
      <c r="C1064" s="49" t="s">
        <v>462</v>
      </c>
      <c r="D1064" s="49" t="s">
        <v>23</v>
      </c>
      <c r="E1064" s="49" t="s">
        <v>24</v>
      </c>
      <c r="F1064" s="50">
        <v>44427</v>
      </c>
      <c r="G1064" s="49" t="s">
        <v>152</v>
      </c>
      <c r="H1064" s="49" t="s">
        <v>191</v>
      </c>
      <c r="I1064" s="49" t="s">
        <v>192</v>
      </c>
      <c r="J1064" s="49" t="s">
        <v>42</v>
      </c>
      <c r="K1064" s="49">
        <v>1</v>
      </c>
      <c r="L1064" s="49">
        <v>120</v>
      </c>
      <c r="M1064" s="49" t="s">
        <v>3990</v>
      </c>
      <c r="N1064" s="50">
        <v>45641</v>
      </c>
      <c r="O1064" s="49" t="s">
        <v>76</v>
      </c>
      <c r="P1064" s="49" t="s">
        <v>31</v>
      </c>
      <c r="Q1064" s="49">
        <v>5</v>
      </c>
      <c r="R1064" s="49" t="s">
        <v>67</v>
      </c>
      <c r="S1064" s="49" t="s">
        <v>3991</v>
      </c>
      <c r="T1064" s="50">
        <v>45354</v>
      </c>
    </row>
    <row r="1065" spans="1:20" x14ac:dyDescent="0.25">
      <c r="A1065" s="26" t="s">
        <v>3992</v>
      </c>
      <c r="B1065" s="49" t="s">
        <v>3543</v>
      </c>
      <c r="C1065" s="49" t="s">
        <v>878</v>
      </c>
      <c r="D1065" s="49" t="s">
        <v>23</v>
      </c>
      <c r="E1065" s="49" t="s">
        <v>24</v>
      </c>
      <c r="F1065" s="50">
        <v>45270</v>
      </c>
      <c r="G1065" s="49" t="s">
        <v>186</v>
      </c>
      <c r="H1065" s="49" t="s">
        <v>87</v>
      </c>
      <c r="I1065" s="49" t="s">
        <v>88</v>
      </c>
      <c r="J1065" s="49" t="s">
        <v>65</v>
      </c>
      <c r="K1065" s="49">
        <v>5</v>
      </c>
      <c r="L1065" s="49">
        <v>99</v>
      </c>
      <c r="M1065" s="49" t="s">
        <v>3993</v>
      </c>
      <c r="N1065" s="50">
        <v>45483</v>
      </c>
      <c r="O1065" s="49" t="s">
        <v>30</v>
      </c>
      <c r="P1065" s="49" t="s">
        <v>57</v>
      </c>
      <c r="Q1065" s="49">
        <v>1</v>
      </c>
      <c r="R1065" s="49" t="s">
        <v>67</v>
      </c>
      <c r="S1065" s="49" t="s">
        <v>3994</v>
      </c>
      <c r="T1065" s="50">
        <v>45606</v>
      </c>
    </row>
    <row r="1066" spans="1:20" x14ac:dyDescent="0.25">
      <c r="A1066" s="26" t="s">
        <v>3995</v>
      </c>
      <c r="B1066" s="49" t="s">
        <v>1774</v>
      </c>
      <c r="C1066" s="49" t="s">
        <v>417</v>
      </c>
      <c r="D1066" s="49" t="s">
        <v>37</v>
      </c>
      <c r="E1066" s="49" t="s">
        <v>24</v>
      </c>
      <c r="F1066" s="50">
        <v>45805</v>
      </c>
      <c r="G1066" s="49" t="s">
        <v>186</v>
      </c>
      <c r="H1066" s="49" t="s">
        <v>168</v>
      </c>
      <c r="I1066" s="49" t="s">
        <v>169</v>
      </c>
      <c r="J1066" s="49" t="s">
        <v>131</v>
      </c>
      <c r="K1066" s="49">
        <v>2</v>
      </c>
      <c r="L1066" s="49">
        <v>80</v>
      </c>
      <c r="M1066" s="49" t="s">
        <v>3996</v>
      </c>
      <c r="N1066" s="50">
        <v>45540</v>
      </c>
      <c r="O1066" s="49" t="s">
        <v>56</v>
      </c>
      <c r="P1066" s="49" t="s">
        <v>44</v>
      </c>
      <c r="Q1066" s="49">
        <v>2</v>
      </c>
      <c r="R1066" s="49" t="s">
        <v>67</v>
      </c>
      <c r="S1066" s="49" t="s">
        <v>3997</v>
      </c>
      <c r="T1066" s="50">
        <v>45276</v>
      </c>
    </row>
    <row r="1067" spans="1:20" x14ac:dyDescent="0.25">
      <c r="A1067" s="26" t="s">
        <v>3998</v>
      </c>
      <c r="B1067" s="49" t="s">
        <v>2769</v>
      </c>
      <c r="C1067" s="49" t="s">
        <v>276</v>
      </c>
      <c r="D1067" s="49" t="s">
        <v>81</v>
      </c>
      <c r="E1067" s="49" t="s">
        <v>50</v>
      </c>
      <c r="F1067" s="50">
        <v>45511</v>
      </c>
      <c r="G1067" s="49" t="s">
        <v>186</v>
      </c>
      <c r="H1067" s="49" t="s">
        <v>26</v>
      </c>
      <c r="I1067" s="49" t="s">
        <v>27</v>
      </c>
      <c r="J1067" s="49" t="s">
        <v>28</v>
      </c>
      <c r="K1067" s="49">
        <v>5</v>
      </c>
      <c r="L1067" s="49">
        <v>229</v>
      </c>
      <c r="M1067" s="49" t="s">
        <v>3999</v>
      </c>
      <c r="N1067" s="50">
        <v>45369</v>
      </c>
      <c r="O1067" s="49" t="s">
        <v>30</v>
      </c>
      <c r="P1067" s="49" t="s">
        <v>31</v>
      </c>
      <c r="Q1067" s="49">
        <v>4</v>
      </c>
      <c r="R1067" s="49" t="s">
        <v>104</v>
      </c>
      <c r="S1067" s="49" t="s">
        <v>4000</v>
      </c>
      <c r="T1067" s="50">
        <v>44837</v>
      </c>
    </row>
    <row r="1068" spans="1:20" x14ac:dyDescent="0.25">
      <c r="A1068" s="26" t="s">
        <v>4001</v>
      </c>
      <c r="B1068" s="49" t="s">
        <v>385</v>
      </c>
      <c r="C1068" s="49" t="s">
        <v>137</v>
      </c>
      <c r="D1068" s="49" t="s">
        <v>23</v>
      </c>
      <c r="E1068" s="49" t="s">
        <v>38</v>
      </c>
      <c r="F1068" s="50">
        <v>44130</v>
      </c>
      <c r="G1068" s="49" t="s">
        <v>180</v>
      </c>
      <c r="H1068" s="49" t="s">
        <v>138</v>
      </c>
      <c r="I1068" s="49" t="s">
        <v>139</v>
      </c>
      <c r="J1068" s="49" t="s">
        <v>28</v>
      </c>
      <c r="K1068" s="49">
        <v>3</v>
      </c>
      <c r="L1068" s="49">
        <v>999</v>
      </c>
      <c r="M1068" s="49" t="s">
        <v>4002</v>
      </c>
      <c r="N1068" s="50">
        <v>45072</v>
      </c>
      <c r="O1068" s="49" t="s">
        <v>103</v>
      </c>
      <c r="P1068" s="49" t="s">
        <v>57</v>
      </c>
      <c r="Q1068" s="49">
        <v>2</v>
      </c>
      <c r="R1068" s="49" t="s">
        <v>104</v>
      </c>
      <c r="S1068" s="49" t="s">
        <v>4003</v>
      </c>
      <c r="T1068" s="50">
        <v>45102</v>
      </c>
    </row>
    <row r="1069" spans="1:20" x14ac:dyDescent="0.25">
      <c r="A1069" s="26" t="s">
        <v>4004</v>
      </c>
      <c r="B1069" s="49" t="s">
        <v>2988</v>
      </c>
      <c r="C1069" s="49" t="s">
        <v>276</v>
      </c>
      <c r="D1069" s="49" t="s">
        <v>81</v>
      </c>
      <c r="E1069" s="49" t="s">
        <v>38</v>
      </c>
      <c r="F1069" s="50">
        <v>44235</v>
      </c>
      <c r="G1069" s="49" t="s">
        <v>62</v>
      </c>
      <c r="H1069" s="49" t="s">
        <v>138</v>
      </c>
      <c r="I1069" s="49" t="s">
        <v>139</v>
      </c>
      <c r="J1069" s="49" t="s">
        <v>28</v>
      </c>
      <c r="K1069" s="49">
        <v>4</v>
      </c>
      <c r="L1069" s="49">
        <v>999</v>
      </c>
      <c r="M1069" s="49" t="s">
        <v>4005</v>
      </c>
      <c r="N1069" s="50">
        <v>45409</v>
      </c>
      <c r="O1069" s="49" t="s">
        <v>110</v>
      </c>
      <c r="P1069" s="49" t="s">
        <v>31</v>
      </c>
      <c r="Q1069" s="49">
        <v>4</v>
      </c>
      <c r="R1069" s="49" t="s">
        <v>67</v>
      </c>
      <c r="S1069" s="49" t="s">
        <v>4006</v>
      </c>
      <c r="T1069" s="50">
        <v>45857</v>
      </c>
    </row>
    <row r="1070" spans="1:20" x14ac:dyDescent="0.25">
      <c r="A1070" s="26" t="s">
        <v>172</v>
      </c>
      <c r="B1070" s="49" t="s">
        <v>173</v>
      </c>
      <c r="C1070" s="49" t="s">
        <v>174</v>
      </c>
      <c r="D1070" s="49" t="s">
        <v>23</v>
      </c>
      <c r="E1070" s="49" t="s">
        <v>38</v>
      </c>
      <c r="F1070" s="50">
        <v>44563</v>
      </c>
      <c r="G1070" s="49" t="s">
        <v>25</v>
      </c>
      <c r="H1070" s="49" t="s">
        <v>63</v>
      </c>
      <c r="I1070" s="49" t="s">
        <v>64</v>
      </c>
      <c r="J1070" s="49" t="s">
        <v>65</v>
      </c>
      <c r="K1070" s="49">
        <v>2</v>
      </c>
      <c r="L1070" s="49">
        <v>399</v>
      </c>
      <c r="M1070" s="49" t="s">
        <v>4007</v>
      </c>
      <c r="N1070" s="50">
        <v>45249</v>
      </c>
      <c r="O1070" s="49" t="s">
        <v>103</v>
      </c>
      <c r="P1070" s="49" t="s">
        <v>31</v>
      </c>
      <c r="Q1070" s="49">
        <v>5</v>
      </c>
      <c r="R1070" s="49" t="s">
        <v>45</v>
      </c>
      <c r="S1070" s="49" t="s">
        <v>4008</v>
      </c>
      <c r="T1070" s="50">
        <v>44918</v>
      </c>
    </row>
    <row r="1071" spans="1:20" x14ac:dyDescent="0.25">
      <c r="A1071" s="26" t="s">
        <v>4009</v>
      </c>
      <c r="B1071" s="49" t="s">
        <v>4010</v>
      </c>
      <c r="C1071" s="49" t="s">
        <v>4011</v>
      </c>
      <c r="D1071" s="49" t="s">
        <v>81</v>
      </c>
      <c r="E1071" s="49" t="s">
        <v>24</v>
      </c>
      <c r="F1071" s="50">
        <v>44866</v>
      </c>
      <c r="G1071" s="49" t="s">
        <v>72</v>
      </c>
      <c r="H1071" s="49" t="s">
        <v>129</v>
      </c>
      <c r="I1071" s="49" t="s">
        <v>130</v>
      </c>
      <c r="J1071" s="49" t="s">
        <v>131</v>
      </c>
      <c r="K1071" s="49">
        <v>2</v>
      </c>
      <c r="L1071" s="49">
        <v>129</v>
      </c>
      <c r="M1071" s="49" t="s">
        <v>4012</v>
      </c>
      <c r="N1071" s="50">
        <v>45445</v>
      </c>
      <c r="O1071" s="49" t="s">
        <v>30</v>
      </c>
      <c r="P1071" s="49" t="s">
        <v>31</v>
      </c>
      <c r="Q1071" s="49">
        <v>3</v>
      </c>
      <c r="R1071" s="49" t="s">
        <v>133</v>
      </c>
      <c r="S1071" s="49" t="s">
        <v>4013</v>
      </c>
      <c r="T1071" s="50">
        <v>45540</v>
      </c>
    </row>
    <row r="1072" spans="1:20" x14ac:dyDescent="0.25">
      <c r="A1072" s="26" t="s">
        <v>4014</v>
      </c>
      <c r="B1072" s="49" t="s">
        <v>4015</v>
      </c>
      <c r="C1072" s="49" t="s">
        <v>702</v>
      </c>
      <c r="D1072" s="49" t="s">
        <v>23</v>
      </c>
      <c r="E1072" s="49" t="s">
        <v>24</v>
      </c>
      <c r="F1072" s="50">
        <v>45211</v>
      </c>
      <c r="G1072" s="49" t="s">
        <v>25</v>
      </c>
      <c r="H1072" s="49" t="s">
        <v>191</v>
      </c>
      <c r="I1072" s="49" t="s">
        <v>192</v>
      </c>
      <c r="J1072" s="49" t="s">
        <v>42</v>
      </c>
      <c r="K1072" s="49">
        <v>3</v>
      </c>
      <c r="L1072" s="49">
        <v>120</v>
      </c>
      <c r="M1072" s="49" t="s">
        <v>4016</v>
      </c>
      <c r="N1072" s="50">
        <v>45465</v>
      </c>
      <c r="O1072" s="49" t="s">
        <v>110</v>
      </c>
      <c r="P1072" s="49" t="s">
        <v>57</v>
      </c>
      <c r="Q1072" s="49">
        <v>3</v>
      </c>
      <c r="R1072" s="49" t="s">
        <v>104</v>
      </c>
      <c r="S1072" s="49" t="s">
        <v>4017</v>
      </c>
      <c r="T1072" s="50">
        <v>45188</v>
      </c>
    </row>
    <row r="1073" spans="1:20" x14ac:dyDescent="0.25">
      <c r="A1073" s="26" t="s">
        <v>4018</v>
      </c>
      <c r="B1073" s="49" t="s">
        <v>494</v>
      </c>
      <c r="C1073" s="49" t="s">
        <v>4019</v>
      </c>
      <c r="D1073" s="49" t="s">
        <v>37</v>
      </c>
      <c r="E1073" s="49" t="s">
        <v>38</v>
      </c>
      <c r="F1073" s="50">
        <v>44422</v>
      </c>
      <c r="G1073" s="49" t="s">
        <v>25</v>
      </c>
      <c r="H1073" s="49" t="s">
        <v>40</v>
      </c>
      <c r="I1073" s="49" t="s">
        <v>41</v>
      </c>
      <c r="J1073" s="49" t="s">
        <v>42</v>
      </c>
      <c r="K1073" s="49">
        <v>2</v>
      </c>
      <c r="L1073" s="49">
        <v>59</v>
      </c>
      <c r="M1073" s="49" t="s">
        <v>4020</v>
      </c>
      <c r="N1073" s="50">
        <v>45315</v>
      </c>
      <c r="O1073" s="49" t="s">
        <v>56</v>
      </c>
      <c r="P1073" s="49" t="s">
        <v>31</v>
      </c>
      <c r="Q1073" s="49">
        <v>1</v>
      </c>
      <c r="R1073" s="49" t="s">
        <v>133</v>
      </c>
      <c r="S1073" s="49" t="s">
        <v>4021</v>
      </c>
      <c r="T1073" s="50">
        <v>45095</v>
      </c>
    </row>
    <row r="1074" spans="1:20" x14ac:dyDescent="0.25">
      <c r="A1074" s="26" t="s">
        <v>4022</v>
      </c>
      <c r="B1074" s="49" t="s">
        <v>1774</v>
      </c>
      <c r="C1074" s="49" t="s">
        <v>2204</v>
      </c>
      <c r="D1074" s="49" t="s">
        <v>37</v>
      </c>
      <c r="E1074" s="49" t="s">
        <v>50</v>
      </c>
      <c r="F1074" s="50">
        <v>45723</v>
      </c>
      <c r="G1074" s="49" t="s">
        <v>25</v>
      </c>
      <c r="H1074" s="49" t="s">
        <v>87</v>
      </c>
      <c r="I1074" s="49" t="s">
        <v>88</v>
      </c>
      <c r="J1074" s="49" t="s">
        <v>65</v>
      </c>
      <c r="K1074" s="49">
        <v>5</v>
      </c>
      <c r="L1074" s="49">
        <v>99</v>
      </c>
      <c r="M1074" s="49" t="s">
        <v>4023</v>
      </c>
      <c r="N1074" s="50">
        <v>45378</v>
      </c>
      <c r="O1074" s="49" t="s">
        <v>76</v>
      </c>
      <c r="P1074" s="49" t="s">
        <v>31</v>
      </c>
      <c r="Q1074" s="49">
        <v>2</v>
      </c>
      <c r="R1074" s="49" t="s">
        <v>104</v>
      </c>
      <c r="S1074" s="49" t="s">
        <v>4024</v>
      </c>
      <c r="T1074" s="50">
        <v>45349</v>
      </c>
    </row>
    <row r="1075" spans="1:20" x14ac:dyDescent="0.25">
      <c r="A1075" s="26" t="s">
        <v>4025</v>
      </c>
      <c r="B1075" s="49" t="s">
        <v>714</v>
      </c>
      <c r="C1075" s="49" t="s">
        <v>4026</v>
      </c>
      <c r="D1075" s="49" t="s">
        <v>37</v>
      </c>
      <c r="E1075" s="49" t="s">
        <v>38</v>
      </c>
      <c r="F1075" s="50">
        <v>45346</v>
      </c>
      <c r="G1075" s="49" t="s">
        <v>186</v>
      </c>
      <c r="H1075" s="49" t="s">
        <v>63</v>
      </c>
      <c r="I1075" s="49" t="s">
        <v>64</v>
      </c>
      <c r="J1075" s="49" t="s">
        <v>65</v>
      </c>
      <c r="K1075" s="49">
        <v>5</v>
      </c>
      <c r="L1075" s="49">
        <v>399</v>
      </c>
      <c r="M1075" s="49" t="s">
        <v>4027</v>
      </c>
      <c r="N1075" s="50">
        <v>45088</v>
      </c>
      <c r="O1075" s="49" t="s">
        <v>103</v>
      </c>
      <c r="P1075" s="49" t="s">
        <v>57</v>
      </c>
      <c r="Q1075" s="49">
        <v>5</v>
      </c>
      <c r="R1075" s="49" t="s">
        <v>133</v>
      </c>
      <c r="S1075" s="49" t="s">
        <v>4028</v>
      </c>
      <c r="T1075" s="50">
        <v>45112</v>
      </c>
    </row>
    <row r="1076" spans="1:20" x14ac:dyDescent="0.25">
      <c r="A1076" s="26" t="s">
        <v>4029</v>
      </c>
      <c r="B1076" s="49" t="s">
        <v>425</v>
      </c>
      <c r="C1076" s="49" t="s">
        <v>4030</v>
      </c>
      <c r="D1076" s="49" t="s">
        <v>81</v>
      </c>
      <c r="E1076" s="49" t="s">
        <v>24</v>
      </c>
      <c r="F1076" s="50">
        <v>44235</v>
      </c>
      <c r="G1076" s="49" t="s">
        <v>25</v>
      </c>
      <c r="H1076" s="49" t="s">
        <v>121</v>
      </c>
      <c r="I1076" s="49" t="s">
        <v>122</v>
      </c>
      <c r="J1076" s="49" t="s">
        <v>123</v>
      </c>
      <c r="K1076" s="49">
        <v>1</v>
      </c>
      <c r="L1076" s="49">
        <v>149</v>
      </c>
      <c r="M1076" s="49" t="s">
        <v>4031</v>
      </c>
      <c r="N1076" s="50">
        <v>45528</v>
      </c>
      <c r="O1076" s="49" t="s">
        <v>110</v>
      </c>
      <c r="P1076" s="49" t="s">
        <v>44</v>
      </c>
      <c r="Q1076" s="49">
        <v>3</v>
      </c>
      <c r="R1076" s="49" t="s">
        <v>133</v>
      </c>
      <c r="S1076" s="49" t="s">
        <v>4032</v>
      </c>
      <c r="T1076" s="50">
        <v>44919</v>
      </c>
    </row>
    <row r="1077" spans="1:20" x14ac:dyDescent="0.25">
      <c r="A1077" s="26" t="s">
        <v>3695</v>
      </c>
      <c r="B1077" s="49" t="s">
        <v>2071</v>
      </c>
      <c r="C1077" s="49" t="s">
        <v>207</v>
      </c>
      <c r="D1077" s="49" t="s">
        <v>81</v>
      </c>
      <c r="E1077" s="49" t="s">
        <v>38</v>
      </c>
      <c r="F1077" s="50">
        <v>44148</v>
      </c>
      <c r="G1077" s="49" t="s">
        <v>51</v>
      </c>
      <c r="H1077" s="49" t="s">
        <v>191</v>
      </c>
      <c r="I1077" s="49" t="s">
        <v>192</v>
      </c>
      <c r="J1077" s="49" t="s">
        <v>42</v>
      </c>
      <c r="K1077" s="49">
        <v>3</v>
      </c>
      <c r="L1077" s="49">
        <v>120</v>
      </c>
      <c r="M1077" s="49" t="s">
        <v>4033</v>
      </c>
      <c r="N1077" s="50">
        <v>45199</v>
      </c>
      <c r="O1077" s="49" t="s">
        <v>76</v>
      </c>
      <c r="P1077" s="49" t="s">
        <v>31</v>
      </c>
      <c r="Q1077" s="49">
        <v>5</v>
      </c>
      <c r="R1077" s="49" t="s">
        <v>133</v>
      </c>
      <c r="S1077" s="49" t="s">
        <v>4034</v>
      </c>
      <c r="T1077" s="50">
        <v>45075</v>
      </c>
    </row>
    <row r="1078" spans="1:20" x14ac:dyDescent="0.25">
      <c r="A1078" s="26" t="s">
        <v>4035</v>
      </c>
      <c r="B1078" s="49" t="s">
        <v>2203</v>
      </c>
      <c r="C1078" s="49" t="s">
        <v>2755</v>
      </c>
      <c r="D1078" s="49" t="s">
        <v>23</v>
      </c>
      <c r="E1078" s="49" t="s">
        <v>24</v>
      </c>
      <c r="F1078" s="50">
        <v>44685</v>
      </c>
      <c r="G1078" s="49" t="s">
        <v>120</v>
      </c>
      <c r="H1078" s="49" t="s">
        <v>100</v>
      </c>
      <c r="I1078" s="49" t="s">
        <v>101</v>
      </c>
      <c r="J1078" s="49" t="s">
        <v>28</v>
      </c>
      <c r="K1078" s="49">
        <v>5</v>
      </c>
      <c r="L1078" s="49">
        <v>199</v>
      </c>
      <c r="M1078" s="49" t="s">
        <v>4036</v>
      </c>
      <c r="N1078" s="50">
        <v>45491</v>
      </c>
      <c r="O1078" s="49" t="s">
        <v>76</v>
      </c>
      <c r="P1078" s="49" t="s">
        <v>31</v>
      </c>
      <c r="Q1078" s="49">
        <v>4</v>
      </c>
      <c r="R1078" s="49" t="s">
        <v>67</v>
      </c>
      <c r="S1078" s="49" t="s">
        <v>4037</v>
      </c>
      <c r="T1078" s="50">
        <v>44809</v>
      </c>
    </row>
    <row r="1079" spans="1:20" x14ac:dyDescent="0.25">
      <c r="A1079" s="26" t="s">
        <v>4038</v>
      </c>
      <c r="B1079" s="49" t="s">
        <v>696</v>
      </c>
      <c r="C1079" s="49" t="s">
        <v>4039</v>
      </c>
      <c r="D1079" s="49" t="s">
        <v>37</v>
      </c>
      <c r="E1079" s="49" t="s">
        <v>50</v>
      </c>
      <c r="F1079" s="50">
        <v>44224</v>
      </c>
      <c r="G1079" s="49" t="s">
        <v>25</v>
      </c>
      <c r="H1079" s="49" t="s">
        <v>168</v>
      </c>
      <c r="I1079" s="49" t="s">
        <v>169</v>
      </c>
      <c r="J1079" s="49" t="s">
        <v>131</v>
      </c>
      <c r="K1079" s="49">
        <v>2</v>
      </c>
      <c r="L1079" s="49">
        <v>80</v>
      </c>
      <c r="M1079" s="49" t="s">
        <v>4040</v>
      </c>
      <c r="N1079" s="50">
        <v>45563</v>
      </c>
      <c r="O1079" s="49" t="s">
        <v>103</v>
      </c>
      <c r="P1079" s="49" t="s">
        <v>57</v>
      </c>
      <c r="Q1079" s="49">
        <v>5</v>
      </c>
      <c r="R1079" s="49" t="s">
        <v>104</v>
      </c>
      <c r="S1079" s="49" t="s">
        <v>4041</v>
      </c>
      <c r="T1079" s="50">
        <v>45489</v>
      </c>
    </row>
    <row r="1080" spans="1:20" x14ac:dyDescent="0.25">
      <c r="A1080" s="26" t="s">
        <v>3688</v>
      </c>
      <c r="B1080" s="49" t="s">
        <v>206</v>
      </c>
      <c r="C1080" s="49" t="s">
        <v>3689</v>
      </c>
      <c r="D1080" s="49" t="s">
        <v>81</v>
      </c>
      <c r="E1080" s="49" t="s">
        <v>24</v>
      </c>
      <c r="F1080" s="50">
        <v>44263</v>
      </c>
      <c r="G1080" s="49" t="s">
        <v>180</v>
      </c>
      <c r="H1080" s="49" t="s">
        <v>168</v>
      </c>
      <c r="I1080" s="49" t="s">
        <v>169</v>
      </c>
      <c r="J1080" s="49" t="s">
        <v>131</v>
      </c>
      <c r="K1080" s="49">
        <v>1</v>
      </c>
      <c r="L1080" s="49">
        <v>80</v>
      </c>
      <c r="M1080" s="49" t="s">
        <v>4042</v>
      </c>
      <c r="N1080" s="50">
        <v>44912</v>
      </c>
      <c r="O1080" s="49" t="s">
        <v>30</v>
      </c>
      <c r="P1080" s="49" t="s">
        <v>57</v>
      </c>
      <c r="Q1080" s="49">
        <v>2</v>
      </c>
      <c r="R1080" s="49" t="s">
        <v>133</v>
      </c>
      <c r="S1080" s="49" t="s">
        <v>4043</v>
      </c>
      <c r="T1080" s="50">
        <v>45721</v>
      </c>
    </row>
    <row r="1081" spans="1:20" x14ac:dyDescent="0.25">
      <c r="A1081" s="26" t="s">
        <v>4044</v>
      </c>
      <c r="B1081" s="49" t="s">
        <v>1943</v>
      </c>
      <c r="C1081" s="49" t="s">
        <v>1722</v>
      </c>
      <c r="D1081" s="49" t="s">
        <v>23</v>
      </c>
      <c r="E1081" s="49" t="s">
        <v>24</v>
      </c>
      <c r="F1081" s="50">
        <v>45454</v>
      </c>
      <c r="G1081" s="49" t="s">
        <v>120</v>
      </c>
      <c r="H1081" s="49" t="s">
        <v>191</v>
      </c>
      <c r="I1081" s="49" t="s">
        <v>192</v>
      </c>
      <c r="J1081" s="49" t="s">
        <v>42</v>
      </c>
      <c r="K1081" s="49">
        <v>2</v>
      </c>
      <c r="L1081" s="49">
        <v>120</v>
      </c>
      <c r="M1081" s="49" t="s">
        <v>4045</v>
      </c>
      <c r="N1081" s="50">
        <v>45082</v>
      </c>
      <c r="O1081" s="49" t="s">
        <v>30</v>
      </c>
      <c r="P1081" s="49" t="s">
        <v>44</v>
      </c>
      <c r="Q1081" s="49">
        <v>4</v>
      </c>
      <c r="R1081" s="49" t="s">
        <v>67</v>
      </c>
      <c r="S1081" s="49" t="s">
        <v>4046</v>
      </c>
      <c r="T1081" s="50">
        <v>45278</v>
      </c>
    </row>
    <row r="1082" spans="1:20" x14ac:dyDescent="0.25">
      <c r="A1082" s="26" t="s">
        <v>4047</v>
      </c>
      <c r="B1082" s="49" t="s">
        <v>60</v>
      </c>
      <c r="C1082" s="49" t="s">
        <v>71</v>
      </c>
      <c r="D1082" s="49" t="s">
        <v>81</v>
      </c>
      <c r="E1082" s="49" t="s">
        <v>38</v>
      </c>
      <c r="F1082" s="50">
        <v>45008</v>
      </c>
      <c r="G1082" s="49" t="s">
        <v>120</v>
      </c>
      <c r="H1082" s="49" t="s">
        <v>73</v>
      </c>
      <c r="I1082" s="49" t="s">
        <v>74</v>
      </c>
      <c r="J1082" s="49" t="s">
        <v>42</v>
      </c>
      <c r="K1082" s="49">
        <v>5</v>
      </c>
      <c r="L1082" s="49">
        <v>110</v>
      </c>
      <c r="M1082" s="49" t="s">
        <v>4048</v>
      </c>
      <c r="N1082" s="50">
        <v>45262</v>
      </c>
      <c r="O1082" s="49" t="s">
        <v>110</v>
      </c>
      <c r="P1082" s="49" t="s">
        <v>57</v>
      </c>
      <c r="Q1082" s="49">
        <v>1</v>
      </c>
      <c r="R1082" s="49" t="s">
        <v>32</v>
      </c>
      <c r="S1082" s="49" t="s">
        <v>4049</v>
      </c>
      <c r="T1082" s="50">
        <v>44913</v>
      </c>
    </row>
    <row r="1083" spans="1:20" x14ac:dyDescent="0.25">
      <c r="A1083" s="26" t="s">
        <v>4050</v>
      </c>
      <c r="B1083" s="49" t="s">
        <v>2046</v>
      </c>
      <c r="C1083" s="49" t="s">
        <v>4051</v>
      </c>
      <c r="D1083" s="49" t="s">
        <v>37</v>
      </c>
      <c r="E1083" s="49" t="s">
        <v>24</v>
      </c>
      <c r="F1083" s="50">
        <v>44814</v>
      </c>
      <c r="G1083" s="49" t="s">
        <v>51</v>
      </c>
      <c r="H1083" s="49" t="s">
        <v>129</v>
      </c>
      <c r="I1083" s="49" t="s">
        <v>130</v>
      </c>
      <c r="J1083" s="49" t="s">
        <v>131</v>
      </c>
      <c r="K1083" s="49">
        <v>2</v>
      </c>
      <c r="L1083" s="49">
        <v>129</v>
      </c>
      <c r="M1083" s="49" t="s">
        <v>4052</v>
      </c>
      <c r="N1083" s="50">
        <v>44988</v>
      </c>
      <c r="O1083" s="49" t="s">
        <v>30</v>
      </c>
      <c r="P1083" s="49" t="s">
        <v>57</v>
      </c>
      <c r="Q1083" s="49">
        <v>4</v>
      </c>
      <c r="R1083" s="49" t="s">
        <v>32</v>
      </c>
      <c r="S1083" s="49" t="s">
        <v>4053</v>
      </c>
      <c r="T1083" s="50">
        <v>45302</v>
      </c>
    </row>
    <row r="1084" spans="1:20" x14ac:dyDescent="0.25">
      <c r="A1084" s="26" t="s">
        <v>4009</v>
      </c>
      <c r="B1084" s="49" t="s">
        <v>4010</v>
      </c>
      <c r="C1084" s="49" t="s">
        <v>4011</v>
      </c>
      <c r="D1084" s="49" t="s">
        <v>81</v>
      </c>
      <c r="E1084" s="49" t="s">
        <v>24</v>
      </c>
      <c r="F1084" s="50">
        <v>44866</v>
      </c>
      <c r="G1084" s="49" t="s">
        <v>72</v>
      </c>
      <c r="H1084" s="49" t="s">
        <v>63</v>
      </c>
      <c r="I1084" s="49" t="s">
        <v>64</v>
      </c>
      <c r="J1084" s="49" t="s">
        <v>65</v>
      </c>
      <c r="K1084" s="49">
        <v>5</v>
      </c>
      <c r="L1084" s="49">
        <v>399</v>
      </c>
      <c r="M1084" s="49" t="s">
        <v>4054</v>
      </c>
      <c r="N1084" s="50">
        <v>45688</v>
      </c>
      <c r="O1084" s="49" t="s">
        <v>30</v>
      </c>
      <c r="P1084" s="49" t="s">
        <v>44</v>
      </c>
      <c r="Q1084" s="49">
        <v>1</v>
      </c>
      <c r="R1084" s="49" t="s">
        <v>67</v>
      </c>
      <c r="S1084" s="49" t="s">
        <v>4055</v>
      </c>
      <c r="T1084" s="50">
        <v>45098</v>
      </c>
    </row>
    <row r="1085" spans="1:20" x14ac:dyDescent="0.25">
      <c r="A1085" s="26" t="s">
        <v>4056</v>
      </c>
      <c r="B1085" s="49" t="s">
        <v>629</v>
      </c>
      <c r="C1085" s="49" t="s">
        <v>4057</v>
      </c>
      <c r="D1085" s="49" t="s">
        <v>37</v>
      </c>
      <c r="E1085" s="49" t="s">
        <v>24</v>
      </c>
      <c r="F1085" s="50">
        <v>45487</v>
      </c>
      <c r="G1085" s="49" t="s">
        <v>25</v>
      </c>
      <c r="H1085" s="49" t="s">
        <v>52</v>
      </c>
      <c r="I1085" s="49" t="s">
        <v>53</v>
      </c>
      <c r="J1085" s="49" t="s">
        <v>54</v>
      </c>
      <c r="K1085" s="49">
        <v>1</v>
      </c>
      <c r="L1085" s="49">
        <v>59</v>
      </c>
      <c r="M1085" s="49" t="s">
        <v>4058</v>
      </c>
      <c r="N1085" s="50">
        <v>45227</v>
      </c>
      <c r="O1085" s="49" t="s">
        <v>56</v>
      </c>
      <c r="P1085" s="49" t="s">
        <v>57</v>
      </c>
      <c r="Q1085" s="49">
        <v>1</v>
      </c>
      <c r="R1085" s="49" t="s">
        <v>32</v>
      </c>
      <c r="S1085" s="49" t="s">
        <v>4059</v>
      </c>
      <c r="T1085" s="50">
        <v>45802</v>
      </c>
    </row>
    <row r="1086" spans="1:20" x14ac:dyDescent="0.25">
      <c r="A1086" s="26" t="s">
        <v>3244</v>
      </c>
      <c r="B1086" s="49" t="s">
        <v>565</v>
      </c>
      <c r="C1086" s="49" t="s">
        <v>137</v>
      </c>
      <c r="D1086" s="49" t="s">
        <v>37</v>
      </c>
      <c r="E1086" s="49" t="s">
        <v>38</v>
      </c>
      <c r="F1086" s="50">
        <v>44442</v>
      </c>
      <c r="G1086" s="49" t="s">
        <v>120</v>
      </c>
      <c r="H1086" s="49" t="s">
        <v>100</v>
      </c>
      <c r="I1086" s="49" t="s">
        <v>101</v>
      </c>
      <c r="J1086" s="49" t="s">
        <v>28</v>
      </c>
      <c r="K1086" s="49">
        <v>4</v>
      </c>
      <c r="L1086" s="49">
        <v>199</v>
      </c>
      <c r="M1086" s="49" t="s">
        <v>4060</v>
      </c>
      <c r="N1086" s="50">
        <v>45403</v>
      </c>
      <c r="O1086" s="49" t="s">
        <v>103</v>
      </c>
      <c r="P1086" s="49" t="s">
        <v>57</v>
      </c>
      <c r="Q1086" s="49">
        <v>3</v>
      </c>
      <c r="R1086" s="49" t="s">
        <v>32</v>
      </c>
      <c r="S1086" s="49" t="s">
        <v>4061</v>
      </c>
      <c r="T1086" s="50">
        <v>45097</v>
      </c>
    </row>
    <row r="1087" spans="1:20" x14ac:dyDescent="0.25">
      <c r="A1087" s="26" t="s">
        <v>3632</v>
      </c>
      <c r="B1087" s="49" t="s">
        <v>1098</v>
      </c>
      <c r="C1087" s="49" t="s">
        <v>291</v>
      </c>
      <c r="D1087" s="49" t="s">
        <v>23</v>
      </c>
      <c r="E1087" s="49" t="s">
        <v>38</v>
      </c>
      <c r="F1087" s="50">
        <v>45665</v>
      </c>
      <c r="G1087" s="49" t="s">
        <v>51</v>
      </c>
      <c r="H1087" s="49" t="s">
        <v>87</v>
      </c>
      <c r="I1087" s="49" t="s">
        <v>88</v>
      </c>
      <c r="J1087" s="49" t="s">
        <v>65</v>
      </c>
      <c r="K1087" s="49">
        <v>2</v>
      </c>
      <c r="L1087" s="49">
        <v>99</v>
      </c>
      <c r="M1087" s="49" t="s">
        <v>4062</v>
      </c>
      <c r="N1087" s="50">
        <v>45657</v>
      </c>
      <c r="O1087" s="49" t="s">
        <v>56</v>
      </c>
      <c r="P1087" s="49" t="s">
        <v>57</v>
      </c>
      <c r="Q1087" s="49">
        <v>5</v>
      </c>
      <c r="R1087" s="49" t="s">
        <v>67</v>
      </c>
      <c r="S1087" s="49" t="s">
        <v>4063</v>
      </c>
      <c r="T1087" s="50">
        <v>45826</v>
      </c>
    </row>
    <row r="1088" spans="1:20" x14ac:dyDescent="0.25">
      <c r="A1088" s="26" t="s">
        <v>357</v>
      </c>
      <c r="B1088" s="49" t="s">
        <v>358</v>
      </c>
      <c r="C1088" s="49" t="s">
        <v>359</v>
      </c>
      <c r="D1088" s="49" t="s">
        <v>23</v>
      </c>
      <c r="E1088" s="49" t="s">
        <v>38</v>
      </c>
      <c r="F1088" s="50">
        <v>44230</v>
      </c>
      <c r="G1088" s="49" t="s">
        <v>62</v>
      </c>
      <c r="H1088" s="49" t="s">
        <v>87</v>
      </c>
      <c r="I1088" s="49" t="s">
        <v>88</v>
      </c>
      <c r="J1088" s="49" t="s">
        <v>65</v>
      </c>
      <c r="K1088" s="49">
        <v>5</v>
      </c>
      <c r="L1088" s="49">
        <v>99</v>
      </c>
      <c r="M1088" s="49" t="s">
        <v>4064</v>
      </c>
      <c r="N1088" s="50">
        <v>45365</v>
      </c>
      <c r="O1088" s="49" t="s">
        <v>103</v>
      </c>
      <c r="P1088" s="49" t="s">
        <v>57</v>
      </c>
      <c r="Q1088" s="49">
        <v>2</v>
      </c>
      <c r="R1088" s="49" t="s">
        <v>45</v>
      </c>
      <c r="S1088" s="49" t="s">
        <v>4065</v>
      </c>
      <c r="T1088" s="50">
        <v>45235</v>
      </c>
    </row>
    <row r="1089" spans="1:20" x14ac:dyDescent="0.25">
      <c r="A1089" s="26" t="s">
        <v>4066</v>
      </c>
      <c r="B1089" s="49" t="s">
        <v>637</v>
      </c>
      <c r="C1089" s="49" t="s">
        <v>620</v>
      </c>
      <c r="D1089" s="49" t="s">
        <v>37</v>
      </c>
      <c r="E1089" s="49" t="s">
        <v>50</v>
      </c>
      <c r="F1089" s="50">
        <v>44869</v>
      </c>
      <c r="G1089" s="49" t="s">
        <v>94</v>
      </c>
      <c r="H1089" s="49" t="s">
        <v>129</v>
      </c>
      <c r="I1089" s="49" t="s">
        <v>130</v>
      </c>
      <c r="J1089" s="49" t="s">
        <v>131</v>
      </c>
      <c r="K1089" s="49">
        <v>1</v>
      </c>
      <c r="L1089" s="49">
        <v>129</v>
      </c>
      <c r="M1089" s="49" t="s">
        <v>4067</v>
      </c>
      <c r="N1089" s="50">
        <v>45768</v>
      </c>
      <c r="O1089" s="49" t="s">
        <v>76</v>
      </c>
      <c r="P1089" s="49" t="s">
        <v>31</v>
      </c>
      <c r="Q1089" s="49">
        <v>3</v>
      </c>
      <c r="R1089" s="49" t="s">
        <v>45</v>
      </c>
      <c r="S1089" s="49" t="s">
        <v>4068</v>
      </c>
      <c r="T1089" s="50">
        <v>45336</v>
      </c>
    </row>
    <row r="1090" spans="1:20" x14ac:dyDescent="0.25">
      <c r="A1090" s="26" t="s">
        <v>3995</v>
      </c>
      <c r="B1090" s="49" t="s">
        <v>1774</v>
      </c>
      <c r="C1090" s="49" t="s">
        <v>417</v>
      </c>
      <c r="D1090" s="49" t="s">
        <v>37</v>
      </c>
      <c r="E1090" s="49" t="s">
        <v>24</v>
      </c>
      <c r="F1090" s="50">
        <v>45805</v>
      </c>
      <c r="G1090" s="49" t="s">
        <v>186</v>
      </c>
      <c r="H1090" s="49" t="s">
        <v>63</v>
      </c>
      <c r="I1090" s="49" t="s">
        <v>64</v>
      </c>
      <c r="J1090" s="49" t="s">
        <v>65</v>
      </c>
      <c r="K1090" s="49">
        <v>1</v>
      </c>
      <c r="L1090" s="49">
        <v>399</v>
      </c>
      <c r="M1090" s="49" t="s">
        <v>4069</v>
      </c>
      <c r="N1090" s="50">
        <v>45517</v>
      </c>
      <c r="O1090" s="49" t="s">
        <v>30</v>
      </c>
      <c r="P1090" s="49" t="s">
        <v>44</v>
      </c>
      <c r="Q1090" s="49">
        <v>2</v>
      </c>
      <c r="R1090" s="49" t="s">
        <v>133</v>
      </c>
      <c r="S1090" s="49" t="s">
        <v>4070</v>
      </c>
      <c r="T1090" s="50">
        <v>45075</v>
      </c>
    </row>
    <row r="1091" spans="1:20" x14ac:dyDescent="0.25">
      <c r="A1091" s="26" t="s">
        <v>4071</v>
      </c>
      <c r="B1091" s="49" t="s">
        <v>1148</v>
      </c>
      <c r="C1091" s="49" t="s">
        <v>1202</v>
      </c>
      <c r="D1091" s="49" t="s">
        <v>81</v>
      </c>
      <c r="E1091" s="49" t="s">
        <v>38</v>
      </c>
      <c r="F1091" s="50">
        <v>45430</v>
      </c>
      <c r="G1091" s="49" t="s">
        <v>152</v>
      </c>
      <c r="H1091" s="49" t="s">
        <v>168</v>
      </c>
      <c r="I1091" s="49" t="s">
        <v>169</v>
      </c>
      <c r="J1091" s="49" t="s">
        <v>131</v>
      </c>
      <c r="K1091" s="49">
        <v>3</v>
      </c>
      <c r="L1091" s="49">
        <v>80</v>
      </c>
      <c r="M1091" s="49" t="s">
        <v>4072</v>
      </c>
      <c r="N1091" s="50">
        <v>44946</v>
      </c>
      <c r="O1091" s="49" t="s">
        <v>110</v>
      </c>
      <c r="P1091" s="49" t="s">
        <v>31</v>
      </c>
      <c r="Q1091" s="49">
        <v>5</v>
      </c>
      <c r="R1091" s="49" t="s">
        <v>67</v>
      </c>
      <c r="S1091" s="49" t="s">
        <v>4073</v>
      </c>
      <c r="T1091" s="50">
        <v>45545</v>
      </c>
    </row>
    <row r="1092" spans="1:20" x14ac:dyDescent="0.25">
      <c r="A1092" s="26" t="s">
        <v>3542</v>
      </c>
      <c r="B1092" s="49" t="s">
        <v>3543</v>
      </c>
      <c r="C1092" s="49" t="s">
        <v>1991</v>
      </c>
      <c r="D1092" s="49" t="s">
        <v>23</v>
      </c>
      <c r="E1092" s="49" t="s">
        <v>38</v>
      </c>
      <c r="F1092" s="50">
        <v>45836</v>
      </c>
      <c r="G1092" s="49" t="s">
        <v>152</v>
      </c>
      <c r="H1092" s="49" t="s">
        <v>138</v>
      </c>
      <c r="I1092" s="49" t="s">
        <v>139</v>
      </c>
      <c r="J1092" s="49" t="s">
        <v>28</v>
      </c>
      <c r="K1092" s="49">
        <v>5</v>
      </c>
      <c r="L1092" s="49">
        <v>999</v>
      </c>
      <c r="M1092" s="49" t="s">
        <v>4074</v>
      </c>
      <c r="N1092" s="50">
        <v>45501</v>
      </c>
      <c r="O1092" s="49" t="s">
        <v>56</v>
      </c>
      <c r="P1092" s="49" t="s">
        <v>57</v>
      </c>
      <c r="Q1092" s="49">
        <v>5</v>
      </c>
      <c r="R1092" s="49" t="s">
        <v>133</v>
      </c>
      <c r="S1092" s="49" t="s">
        <v>4075</v>
      </c>
      <c r="T1092" s="50">
        <v>45876</v>
      </c>
    </row>
    <row r="1093" spans="1:20" x14ac:dyDescent="0.25">
      <c r="A1093" s="26" t="s">
        <v>4076</v>
      </c>
      <c r="B1093" s="49" t="s">
        <v>845</v>
      </c>
      <c r="C1093" s="49" t="s">
        <v>2656</v>
      </c>
      <c r="D1093" s="49" t="s">
        <v>37</v>
      </c>
      <c r="E1093" s="49" t="s">
        <v>50</v>
      </c>
      <c r="F1093" s="50">
        <v>44999</v>
      </c>
      <c r="G1093" s="49" t="s">
        <v>62</v>
      </c>
      <c r="H1093" s="49" t="s">
        <v>121</v>
      </c>
      <c r="I1093" s="49" t="s">
        <v>122</v>
      </c>
      <c r="J1093" s="49" t="s">
        <v>123</v>
      </c>
      <c r="K1093" s="49">
        <v>2</v>
      </c>
      <c r="L1093" s="49">
        <v>149</v>
      </c>
      <c r="M1093" s="49" t="s">
        <v>4077</v>
      </c>
      <c r="N1093" s="50">
        <v>45136</v>
      </c>
      <c r="O1093" s="49" t="s">
        <v>76</v>
      </c>
      <c r="P1093" s="49" t="s">
        <v>31</v>
      </c>
      <c r="Q1093" s="49">
        <v>4</v>
      </c>
      <c r="R1093" s="49" t="s">
        <v>67</v>
      </c>
      <c r="S1093" s="49" t="s">
        <v>4078</v>
      </c>
      <c r="T1093" s="50">
        <v>45229</v>
      </c>
    </row>
    <row r="1094" spans="1:20" x14ac:dyDescent="0.25">
      <c r="A1094" s="26" t="s">
        <v>4079</v>
      </c>
      <c r="B1094" s="49" t="s">
        <v>769</v>
      </c>
      <c r="C1094" s="49" t="s">
        <v>4080</v>
      </c>
      <c r="D1094" s="49" t="s">
        <v>37</v>
      </c>
      <c r="E1094" s="49" t="s">
        <v>24</v>
      </c>
      <c r="F1094" s="50">
        <v>44851</v>
      </c>
      <c r="G1094" s="49" t="s">
        <v>72</v>
      </c>
      <c r="H1094" s="49" t="s">
        <v>52</v>
      </c>
      <c r="I1094" s="49" t="s">
        <v>53</v>
      </c>
      <c r="J1094" s="49" t="s">
        <v>54</v>
      </c>
      <c r="K1094" s="49">
        <v>5</v>
      </c>
      <c r="L1094" s="49">
        <v>59</v>
      </c>
      <c r="M1094" s="49" t="s">
        <v>4081</v>
      </c>
      <c r="N1094" s="50">
        <v>45643</v>
      </c>
      <c r="O1094" s="49" t="s">
        <v>103</v>
      </c>
      <c r="P1094" s="49" t="s">
        <v>31</v>
      </c>
      <c r="Q1094" s="49">
        <v>5</v>
      </c>
      <c r="R1094" s="49" t="s">
        <v>45</v>
      </c>
      <c r="S1094" s="49" t="s">
        <v>4082</v>
      </c>
      <c r="T1094" s="50">
        <v>44914</v>
      </c>
    </row>
    <row r="1095" spans="1:20" x14ac:dyDescent="0.25">
      <c r="A1095" s="26" t="s">
        <v>3160</v>
      </c>
      <c r="B1095" s="49" t="s">
        <v>3161</v>
      </c>
      <c r="C1095" s="49" t="s">
        <v>396</v>
      </c>
      <c r="D1095" s="49" t="s">
        <v>23</v>
      </c>
      <c r="E1095" s="49" t="s">
        <v>38</v>
      </c>
      <c r="F1095" s="50">
        <v>44905</v>
      </c>
      <c r="G1095" s="49" t="s">
        <v>62</v>
      </c>
      <c r="H1095" s="49" t="s">
        <v>218</v>
      </c>
      <c r="I1095" s="49" t="s">
        <v>219</v>
      </c>
      <c r="J1095" s="49" t="s">
        <v>28</v>
      </c>
      <c r="K1095" s="49">
        <v>5</v>
      </c>
      <c r="L1095" s="49">
        <v>899</v>
      </c>
      <c r="M1095" s="49" t="s">
        <v>4083</v>
      </c>
      <c r="N1095" s="50">
        <v>45852</v>
      </c>
      <c r="O1095" s="49" t="s">
        <v>56</v>
      </c>
      <c r="P1095" s="49" t="s">
        <v>31</v>
      </c>
      <c r="Q1095" s="49">
        <v>5</v>
      </c>
      <c r="R1095" s="49" t="s">
        <v>104</v>
      </c>
      <c r="S1095" s="49" t="s">
        <v>4084</v>
      </c>
      <c r="T1095" s="50">
        <v>45007</v>
      </c>
    </row>
    <row r="1096" spans="1:20" x14ac:dyDescent="0.25">
      <c r="A1096" s="26" t="s">
        <v>4085</v>
      </c>
      <c r="B1096" s="49" t="s">
        <v>290</v>
      </c>
      <c r="C1096" s="49" t="s">
        <v>4086</v>
      </c>
      <c r="D1096" s="49" t="s">
        <v>81</v>
      </c>
      <c r="E1096" s="49" t="s">
        <v>38</v>
      </c>
      <c r="F1096" s="50">
        <v>44828</v>
      </c>
      <c r="G1096" s="49" t="s">
        <v>62</v>
      </c>
      <c r="H1096" s="49" t="s">
        <v>52</v>
      </c>
      <c r="I1096" s="49" t="s">
        <v>53</v>
      </c>
      <c r="J1096" s="49" t="s">
        <v>54</v>
      </c>
      <c r="K1096" s="49">
        <v>3</v>
      </c>
      <c r="L1096" s="49">
        <v>59</v>
      </c>
      <c r="M1096" s="49" t="s">
        <v>4087</v>
      </c>
      <c r="N1096" s="50">
        <v>45825</v>
      </c>
      <c r="O1096" s="49" t="s">
        <v>103</v>
      </c>
      <c r="P1096" s="49" t="s">
        <v>44</v>
      </c>
      <c r="Q1096" s="49">
        <v>1</v>
      </c>
      <c r="R1096" s="49" t="s">
        <v>133</v>
      </c>
      <c r="S1096" s="49" t="s">
        <v>4088</v>
      </c>
      <c r="T1096" s="50">
        <v>44940</v>
      </c>
    </row>
    <row r="1097" spans="1:20" x14ac:dyDescent="0.25">
      <c r="A1097" s="26" t="s">
        <v>4089</v>
      </c>
      <c r="B1097" s="49" t="s">
        <v>789</v>
      </c>
      <c r="C1097" s="49" t="s">
        <v>3445</v>
      </c>
      <c r="D1097" s="49" t="s">
        <v>37</v>
      </c>
      <c r="E1097" s="49" t="s">
        <v>38</v>
      </c>
      <c r="F1097" s="50">
        <v>45112</v>
      </c>
      <c r="G1097" s="49" t="s">
        <v>39</v>
      </c>
      <c r="H1097" s="49" t="s">
        <v>391</v>
      </c>
      <c r="I1097" s="49" t="s">
        <v>392</v>
      </c>
      <c r="J1097" s="49" t="s">
        <v>123</v>
      </c>
      <c r="K1097" s="49">
        <v>3</v>
      </c>
      <c r="L1097" s="49">
        <v>25</v>
      </c>
      <c r="M1097" s="49" t="s">
        <v>4090</v>
      </c>
      <c r="N1097" s="50">
        <v>45425</v>
      </c>
      <c r="O1097" s="49" t="s">
        <v>56</v>
      </c>
      <c r="P1097" s="49" t="s">
        <v>57</v>
      </c>
      <c r="Q1097" s="49">
        <v>1</v>
      </c>
      <c r="R1097" s="49" t="s">
        <v>104</v>
      </c>
      <c r="S1097" s="49" t="s">
        <v>4091</v>
      </c>
      <c r="T1097" s="50">
        <v>45195</v>
      </c>
    </row>
    <row r="1098" spans="1:20" x14ac:dyDescent="0.25">
      <c r="A1098" s="26" t="s">
        <v>4092</v>
      </c>
      <c r="B1098" s="49" t="s">
        <v>248</v>
      </c>
      <c r="C1098" s="49" t="s">
        <v>3349</v>
      </c>
      <c r="D1098" s="49" t="s">
        <v>37</v>
      </c>
      <c r="E1098" s="49" t="s">
        <v>38</v>
      </c>
      <c r="F1098" s="50">
        <v>45695</v>
      </c>
      <c r="G1098" s="49" t="s">
        <v>51</v>
      </c>
      <c r="H1098" s="49" t="s">
        <v>73</v>
      </c>
      <c r="I1098" s="49" t="s">
        <v>74</v>
      </c>
      <c r="J1098" s="49" t="s">
        <v>42</v>
      </c>
      <c r="K1098" s="49">
        <v>5</v>
      </c>
      <c r="L1098" s="49">
        <v>110</v>
      </c>
      <c r="M1098" s="49" t="s">
        <v>4093</v>
      </c>
      <c r="N1098" s="50">
        <v>45287</v>
      </c>
      <c r="O1098" s="49" t="s">
        <v>76</v>
      </c>
      <c r="P1098" s="49" t="s">
        <v>44</v>
      </c>
      <c r="Q1098" s="49">
        <v>2</v>
      </c>
      <c r="R1098" s="49" t="s">
        <v>32</v>
      </c>
      <c r="S1098" s="49" t="s">
        <v>4094</v>
      </c>
      <c r="T1098" s="50">
        <v>45097</v>
      </c>
    </row>
    <row r="1099" spans="1:20" x14ac:dyDescent="0.25">
      <c r="A1099" s="26" t="s">
        <v>4095</v>
      </c>
      <c r="B1099" s="49" t="s">
        <v>1272</v>
      </c>
      <c r="C1099" s="49" t="s">
        <v>4096</v>
      </c>
      <c r="D1099" s="49" t="s">
        <v>23</v>
      </c>
      <c r="E1099" s="49" t="s">
        <v>50</v>
      </c>
      <c r="F1099" s="50">
        <v>44165</v>
      </c>
      <c r="G1099" s="49" t="s">
        <v>51</v>
      </c>
      <c r="H1099" s="49" t="s">
        <v>129</v>
      </c>
      <c r="I1099" s="49" t="s">
        <v>130</v>
      </c>
      <c r="J1099" s="49" t="s">
        <v>131</v>
      </c>
      <c r="K1099" s="49">
        <v>3</v>
      </c>
      <c r="L1099" s="49">
        <v>129</v>
      </c>
      <c r="M1099" s="49" t="s">
        <v>4097</v>
      </c>
      <c r="N1099" s="50">
        <v>45766</v>
      </c>
      <c r="O1099" s="49" t="s">
        <v>30</v>
      </c>
      <c r="P1099" s="49" t="s">
        <v>44</v>
      </c>
      <c r="Q1099" s="49">
        <v>4</v>
      </c>
      <c r="R1099" s="49" t="s">
        <v>45</v>
      </c>
      <c r="S1099" s="49" t="s">
        <v>4098</v>
      </c>
      <c r="T1099" s="50">
        <v>45346</v>
      </c>
    </row>
    <row r="1100" spans="1:20" x14ac:dyDescent="0.25">
      <c r="A1100" s="26" t="s">
        <v>1236</v>
      </c>
      <c r="B1100" s="49" t="s">
        <v>1237</v>
      </c>
      <c r="C1100" s="49" t="s">
        <v>1238</v>
      </c>
      <c r="D1100" s="49" t="s">
        <v>23</v>
      </c>
      <c r="E1100" s="49" t="s">
        <v>50</v>
      </c>
      <c r="F1100" s="50">
        <v>44283</v>
      </c>
      <c r="G1100" s="49" t="s">
        <v>62</v>
      </c>
      <c r="H1100" s="49" t="s">
        <v>138</v>
      </c>
      <c r="I1100" s="49" t="s">
        <v>139</v>
      </c>
      <c r="J1100" s="49" t="s">
        <v>28</v>
      </c>
      <c r="K1100" s="49">
        <v>4</v>
      </c>
      <c r="L1100" s="49">
        <v>999</v>
      </c>
      <c r="M1100" s="49" t="s">
        <v>4099</v>
      </c>
      <c r="N1100" s="50">
        <v>45041</v>
      </c>
      <c r="O1100" s="49" t="s">
        <v>56</v>
      </c>
      <c r="P1100" s="49" t="s">
        <v>44</v>
      </c>
      <c r="Q1100" s="49">
        <v>3</v>
      </c>
      <c r="R1100" s="49" t="s">
        <v>104</v>
      </c>
      <c r="S1100" s="49" t="s">
        <v>4100</v>
      </c>
      <c r="T1100" s="50">
        <v>45512</v>
      </c>
    </row>
    <row r="1101" spans="1:20" x14ac:dyDescent="0.25">
      <c r="A1101" s="26" t="s">
        <v>4101</v>
      </c>
      <c r="B1101" s="49" t="s">
        <v>4102</v>
      </c>
      <c r="C1101" s="49" t="s">
        <v>4103</v>
      </c>
      <c r="D1101" s="49" t="s">
        <v>23</v>
      </c>
      <c r="E1101" s="49" t="s">
        <v>24</v>
      </c>
      <c r="F1101" s="50">
        <v>44780</v>
      </c>
      <c r="G1101" s="49" t="s">
        <v>186</v>
      </c>
      <c r="H1101" s="49" t="s">
        <v>100</v>
      </c>
      <c r="I1101" s="49" t="s">
        <v>101</v>
      </c>
      <c r="J1101" s="49" t="s">
        <v>28</v>
      </c>
      <c r="K1101" s="49">
        <v>4</v>
      </c>
      <c r="L1101" s="49">
        <v>199</v>
      </c>
      <c r="M1101" s="49" t="s">
        <v>4104</v>
      </c>
      <c r="N1101" s="50">
        <v>45283</v>
      </c>
      <c r="O1101" s="49" t="s">
        <v>76</v>
      </c>
      <c r="P1101" s="49" t="s">
        <v>57</v>
      </c>
      <c r="Q1101" s="49">
        <v>5</v>
      </c>
      <c r="R1101" s="49" t="s">
        <v>45</v>
      </c>
      <c r="S1101" s="49" t="s">
        <v>4105</v>
      </c>
      <c r="T1101" s="50">
        <v>45507</v>
      </c>
    </row>
    <row r="1102" spans="1:20" x14ac:dyDescent="0.25">
      <c r="A1102" s="26" t="s">
        <v>4106</v>
      </c>
      <c r="B1102" s="49" t="s">
        <v>2176</v>
      </c>
      <c r="C1102" s="49" t="s">
        <v>1783</v>
      </c>
      <c r="D1102" s="49" t="s">
        <v>37</v>
      </c>
      <c r="E1102" s="49" t="s">
        <v>24</v>
      </c>
      <c r="F1102" s="50">
        <v>45600</v>
      </c>
      <c r="G1102" s="49" t="s">
        <v>72</v>
      </c>
      <c r="H1102" s="49" t="s">
        <v>52</v>
      </c>
      <c r="I1102" s="49" t="s">
        <v>53</v>
      </c>
      <c r="J1102" s="49" t="s">
        <v>54</v>
      </c>
      <c r="K1102" s="49">
        <v>3</v>
      </c>
      <c r="L1102" s="49">
        <v>59</v>
      </c>
      <c r="M1102" s="49" t="s">
        <v>4107</v>
      </c>
      <c r="N1102" s="50">
        <v>44962</v>
      </c>
      <c r="O1102" s="49" t="s">
        <v>103</v>
      </c>
      <c r="P1102" s="49" t="s">
        <v>31</v>
      </c>
      <c r="Q1102" s="49">
        <v>5</v>
      </c>
      <c r="R1102" s="49" t="s">
        <v>32</v>
      </c>
      <c r="S1102" s="49" t="s">
        <v>4108</v>
      </c>
      <c r="T1102" s="50">
        <v>45869</v>
      </c>
    </row>
    <row r="1103" spans="1:20" x14ac:dyDescent="0.25">
      <c r="A1103" s="26" t="s">
        <v>4109</v>
      </c>
      <c r="B1103" s="49" t="s">
        <v>1083</v>
      </c>
      <c r="C1103" s="49" t="s">
        <v>878</v>
      </c>
      <c r="D1103" s="49" t="s">
        <v>37</v>
      </c>
      <c r="E1103" s="49" t="s">
        <v>24</v>
      </c>
      <c r="F1103" s="50">
        <v>44328</v>
      </c>
      <c r="G1103" s="49" t="s">
        <v>62</v>
      </c>
      <c r="H1103" s="49" t="s">
        <v>87</v>
      </c>
      <c r="I1103" s="49" t="s">
        <v>88</v>
      </c>
      <c r="J1103" s="49" t="s">
        <v>65</v>
      </c>
      <c r="K1103" s="49">
        <v>5</v>
      </c>
      <c r="L1103" s="49">
        <v>99</v>
      </c>
      <c r="M1103" s="49" t="s">
        <v>4110</v>
      </c>
      <c r="N1103" s="50">
        <v>44998</v>
      </c>
      <c r="O1103" s="49" t="s">
        <v>30</v>
      </c>
      <c r="P1103" s="49" t="s">
        <v>31</v>
      </c>
      <c r="Q1103" s="49">
        <v>3</v>
      </c>
      <c r="R1103" s="49" t="s">
        <v>133</v>
      </c>
      <c r="S1103" s="49" t="s">
        <v>4111</v>
      </c>
      <c r="T1103" s="50">
        <v>45141</v>
      </c>
    </row>
    <row r="1104" spans="1:20" x14ac:dyDescent="0.25">
      <c r="A1104" s="26" t="s">
        <v>4112</v>
      </c>
      <c r="B1104" s="49" t="s">
        <v>4113</v>
      </c>
      <c r="C1104" s="49" t="s">
        <v>4114</v>
      </c>
      <c r="D1104" s="49" t="s">
        <v>81</v>
      </c>
      <c r="E1104" s="49" t="s">
        <v>50</v>
      </c>
      <c r="F1104" s="50">
        <v>44659</v>
      </c>
      <c r="G1104" s="49" t="s">
        <v>94</v>
      </c>
      <c r="H1104" s="49" t="s">
        <v>391</v>
      </c>
      <c r="I1104" s="49" t="s">
        <v>392</v>
      </c>
      <c r="J1104" s="49" t="s">
        <v>123</v>
      </c>
      <c r="K1104" s="49">
        <v>4</v>
      </c>
      <c r="L1104" s="49">
        <v>25</v>
      </c>
      <c r="M1104" s="49" t="s">
        <v>4115</v>
      </c>
      <c r="N1104" s="50">
        <v>44853</v>
      </c>
      <c r="O1104" s="49" t="s">
        <v>110</v>
      </c>
      <c r="P1104" s="49" t="s">
        <v>44</v>
      </c>
      <c r="Q1104" s="49">
        <v>5</v>
      </c>
      <c r="R1104" s="49" t="s">
        <v>67</v>
      </c>
      <c r="S1104" s="49" t="s">
        <v>4116</v>
      </c>
      <c r="T1104" s="50">
        <v>45021</v>
      </c>
    </row>
    <row r="1105" spans="1:20" x14ac:dyDescent="0.25">
      <c r="A1105" s="26" t="s">
        <v>4117</v>
      </c>
      <c r="B1105" s="49" t="s">
        <v>701</v>
      </c>
      <c r="C1105" s="49" t="s">
        <v>2318</v>
      </c>
      <c r="D1105" s="49" t="s">
        <v>81</v>
      </c>
      <c r="E1105" s="49" t="s">
        <v>24</v>
      </c>
      <c r="F1105" s="50">
        <v>44185</v>
      </c>
      <c r="G1105" s="49" t="s">
        <v>120</v>
      </c>
      <c r="H1105" s="49" t="s">
        <v>73</v>
      </c>
      <c r="I1105" s="49" t="s">
        <v>74</v>
      </c>
      <c r="J1105" s="49" t="s">
        <v>42</v>
      </c>
      <c r="K1105" s="49">
        <v>5</v>
      </c>
      <c r="L1105" s="49">
        <v>110</v>
      </c>
      <c r="M1105" s="49" t="s">
        <v>4118</v>
      </c>
      <c r="N1105" s="50">
        <v>45570</v>
      </c>
      <c r="O1105" s="49" t="s">
        <v>30</v>
      </c>
      <c r="P1105" s="49" t="s">
        <v>31</v>
      </c>
      <c r="Q1105" s="49">
        <v>2</v>
      </c>
      <c r="R1105" s="49" t="s">
        <v>133</v>
      </c>
      <c r="S1105" s="49" t="s">
        <v>4119</v>
      </c>
      <c r="T1105" s="50">
        <v>44977</v>
      </c>
    </row>
    <row r="1106" spans="1:20" x14ac:dyDescent="0.25">
      <c r="A1106" s="26" t="s">
        <v>4120</v>
      </c>
      <c r="B1106" s="49" t="s">
        <v>936</v>
      </c>
      <c r="C1106" s="49" t="s">
        <v>3915</v>
      </c>
      <c r="D1106" s="49" t="s">
        <v>37</v>
      </c>
      <c r="E1106" s="49" t="s">
        <v>38</v>
      </c>
      <c r="F1106" s="50">
        <v>44351</v>
      </c>
      <c r="G1106" s="49" t="s">
        <v>51</v>
      </c>
      <c r="H1106" s="49" t="s">
        <v>191</v>
      </c>
      <c r="I1106" s="49" t="s">
        <v>192</v>
      </c>
      <c r="J1106" s="49" t="s">
        <v>42</v>
      </c>
      <c r="K1106" s="49">
        <v>4</v>
      </c>
      <c r="L1106" s="49">
        <v>120</v>
      </c>
      <c r="M1106" s="49" t="s">
        <v>4121</v>
      </c>
      <c r="N1106" s="50">
        <v>45671</v>
      </c>
      <c r="O1106" s="49" t="s">
        <v>110</v>
      </c>
      <c r="P1106" s="49" t="s">
        <v>44</v>
      </c>
      <c r="Q1106" s="49">
        <v>4</v>
      </c>
      <c r="R1106" s="49" t="s">
        <v>45</v>
      </c>
      <c r="S1106" s="49" t="s">
        <v>4122</v>
      </c>
      <c r="T1106" s="50">
        <v>44866</v>
      </c>
    </row>
    <row r="1107" spans="1:20" x14ac:dyDescent="0.25">
      <c r="A1107" s="26" t="s">
        <v>4123</v>
      </c>
      <c r="B1107" s="49" t="s">
        <v>233</v>
      </c>
      <c r="C1107" s="49" t="s">
        <v>1176</v>
      </c>
      <c r="D1107" s="49" t="s">
        <v>23</v>
      </c>
      <c r="E1107" s="49" t="s">
        <v>24</v>
      </c>
      <c r="F1107" s="50">
        <v>45664</v>
      </c>
      <c r="G1107" s="49" t="s">
        <v>120</v>
      </c>
      <c r="H1107" s="49" t="s">
        <v>40</v>
      </c>
      <c r="I1107" s="49" t="s">
        <v>41</v>
      </c>
      <c r="J1107" s="49" t="s">
        <v>42</v>
      </c>
      <c r="K1107" s="49">
        <v>4</v>
      </c>
      <c r="L1107" s="49">
        <v>59</v>
      </c>
      <c r="M1107" s="49" t="s">
        <v>4124</v>
      </c>
      <c r="N1107" s="50">
        <v>45742</v>
      </c>
      <c r="O1107" s="49" t="s">
        <v>30</v>
      </c>
      <c r="P1107" s="49" t="s">
        <v>57</v>
      </c>
      <c r="Q1107" s="49">
        <v>5</v>
      </c>
      <c r="R1107" s="49" t="s">
        <v>32</v>
      </c>
      <c r="S1107" s="49" t="s">
        <v>4125</v>
      </c>
      <c r="T1107" s="50">
        <v>45067</v>
      </c>
    </row>
    <row r="1108" spans="1:20" x14ac:dyDescent="0.25">
      <c r="A1108" s="26" t="s">
        <v>4126</v>
      </c>
      <c r="B1108" s="49" t="s">
        <v>258</v>
      </c>
      <c r="C1108" s="49" t="s">
        <v>1521</v>
      </c>
      <c r="D1108" s="49" t="s">
        <v>81</v>
      </c>
      <c r="E1108" s="49" t="s">
        <v>38</v>
      </c>
      <c r="F1108" s="50">
        <v>44535</v>
      </c>
      <c r="G1108" s="49" t="s">
        <v>186</v>
      </c>
      <c r="H1108" s="49" t="s">
        <v>121</v>
      </c>
      <c r="I1108" s="49" t="s">
        <v>122</v>
      </c>
      <c r="J1108" s="49" t="s">
        <v>123</v>
      </c>
      <c r="K1108" s="49">
        <v>3</v>
      </c>
      <c r="L1108" s="49">
        <v>149</v>
      </c>
      <c r="M1108" s="49" t="s">
        <v>4127</v>
      </c>
      <c r="N1108" s="50">
        <v>45390</v>
      </c>
      <c r="O1108" s="49" t="s">
        <v>103</v>
      </c>
      <c r="P1108" s="49" t="s">
        <v>31</v>
      </c>
      <c r="Q1108" s="49">
        <v>5</v>
      </c>
      <c r="R1108" s="49" t="s">
        <v>104</v>
      </c>
      <c r="S1108" s="49" t="s">
        <v>4128</v>
      </c>
      <c r="T1108" s="50">
        <v>45398</v>
      </c>
    </row>
    <row r="1109" spans="1:20" x14ac:dyDescent="0.25">
      <c r="A1109" s="26" t="s">
        <v>820</v>
      </c>
      <c r="B1109" s="49" t="s">
        <v>258</v>
      </c>
      <c r="C1109" s="49" t="s">
        <v>71</v>
      </c>
      <c r="D1109" s="49" t="s">
        <v>23</v>
      </c>
      <c r="E1109" s="49" t="s">
        <v>38</v>
      </c>
      <c r="F1109" s="50">
        <v>45192</v>
      </c>
      <c r="G1109" s="49" t="s">
        <v>180</v>
      </c>
      <c r="H1109" s="49" t="s">
        <v>63</v>
      </c>
      <c r="I1109" s="49" t="s">
        <v>64</v>
      </c>
      <c r="J1109" s="49" t="s">
        <v>65</v>
      </c>
      <c r="K1109" s="49">
        <v>2</v>
      </c>
      <c r="L1109" s="49">
        <v>399</v>
      </c>
      <c r="M1109" s="49" t="s">
        <v>4129</v>
      </c>
      <c r="N1109" s="50">
        <v>45878</v>
      </c>
      <c r="O1109" s="49" t="s">
        <v>110</v>
      </c>
      <c r="P1109" s="49" t="s">
        <v>57</v>
      </c>
      <c r="Q1109" s="49">
        <v>1</v>
      </c>
      <c r="R1109" s="49" t="s">
        <v>45</v>
      </c>
      <c r="S1109" s="49" t="s">
        <v>4130</v>
      </c>
      <c r="T1109" s="50">
        <v>44930</v>
      </c>
    </row>
    <row r="1110" spans="1:20" x14ac:dyDescent="0.25">
      <c r="A1110" s="26" t="s">
        <v>4131</v>
      </c>
      <c r="B1110" s="49" t="s">
        <v>637</v>
      </c>
      <c r="C1110" s="49" t="s">
        <v>3682</v>
      </c>
      <c r="D1110" s="49" t="s">
        <v>23</v>
      </c>
      <c r="E1110" s="49" t="s">
        <v>38</v>
      </c>
      <c r="F1110" s="50">
        <v>45080</v>
      </c>
      <c r="G1110" s="49" t="s">
        <v>72</v>
      </c>
      <c r="H1110" s="49" t="s">
        <v>121</v>
      </c>
      <c r="I1110" s="49" t="s">
        <v>122</v>
      </c>
      <c r="J1110" s="49" t="s">
        <v>123</v>
      </c>
      <c r="K1110" s="49">
        <v>4</v>
      </c>
      <c r="L1110" s="49">
        <v>149</v>
      </c>
      <c r="M1110" s="49" t="s">
        <v>4132</v>
      </c>
      <c r="N1110" s="50">
        <v>45371</v>
      </c>
      <c r="O1110" s="49" t="s">
        <v>56</v>
      </c>
      <c r="P1110" s="49" t="s">
        <v>44</v>
      </c>
      <c r="Q1110" s="49">
        <v>2</v>
      </c>
      <c r="R1110" s="49" t="s">
        <v>133</v>
      </c>
      <c r="S1110" s="49" t="s">
        <v>4133</v>
      </c>
      <c r="T1110" s="50">
        <v>45240</v>
      </c>
    </row>
    <row r="1111" spans="1:20" x14ac:dyDescent="0.25">
      <c r="A1111" s="26" t="s">
        <v>4134</v>
      </c>
      <c r="B1111" s="49" t="s">
        <v>887</v>
      </c>
      <c r="C1111" s="49" t="s">
        <v>1149</v>
      </c>
      <c r="D1111" s="49" t="s">
        <v>81</v>
      </c>
      <c r="E1111" s="49" t="s">
        <v>50</v>
      </c>
      <c r="F1111" s="50">
        <v>44512</v>
      </c>
      <c r="G1111" s="49" t="s">
        <v>62</v>
      </c>
      <c r="H1111" s="49" t="s">
        <v>40</v>
      </c>
      <c r="I1111" s="49" t="s">
        <v>41</v>
      </c>
      <c r="J1111" s="49" t="s">
        <v>42</v>
      </c>
      <c r="K1111" s="49">
        <v>1</v>
      </c>
      <c r="L1111" s="49">
        <v>59</v>
      </c>
      <c r="M1111" s="49" t="s">
        <v>4135</v>
      </c>
      <c r="N1111" s="50">
        <v>45785</v>
      </c>
      <c r="O1111" s="49" t="s">
        <v>30</v>
      </c>
      <c r="P1111" s="49" t="s">
        <v>57</v>
      </c>
      <c r="Q1111" s="49">
        <v>1</v>
      </c>
      <c r="R1111" s="49" t="s">
        <v>133</v>
      </c>
      <c r="S1111" s="49" t="s">
        <v>4136</v>
      </c>
      <c r="T1111" s="50">
        <v>44913</v>
      </c>
    </row>
    <row r="1112" spans="1:20" x14ac:dyDescent="0.25">
      <c r="A1112" s="26" t="s">
        <v>4137</v>
      </c>
      <c r="B1112" s="49" t="s">
        <v>143</v>
      </c>
      <c r="C1112" s="49" t="s">
        <v>340</v>
      </c>
      <c r="D1112" s="49" t="s">
        <v>37</v>
      </c>
      <c r="E1112" s="49" t="s">
        <v>38</v>
      </c>
      <c r="F1112" s="50">
        <v>44203</v>
      </c>
      <c r="G1112" s="49" t="s">
        <v>72</v>
      </c>
      <c r="H1112" s="49" t="s">
        <v>129</v>
      </c>
      <c r="I1112" s="49" t="s">
        <v>130</v>
      </c>
      <c r="J1112" s="49" t="s">
        <v>131</v>
      </c>
      <c r="K1112" s="49">
        <v>1</v>
      </c>
      <c r="L1112" s="49">
        <v>129</v>
      </c>
      <c r="M1112" s="49" t="s">
        <v>4138</v>
      </c>
      <c r="N1112" s="50">
        <v>45176</v>
      </c>
      <c r="O1112" s="49" t="s">
        <v>76</v>
      </c>
      <c r="P1112" s="49" t="s">
        <v>44</v>
      </c>
      <c r="Q1112" s="49">
        <v>3</v>
      </c>
      <c r="R1112" s="49" t="s">
        <v>67</v>
      </c>
      <c r="S1112" s="49" t="s">
        <v>4139</v>
      </c>
      <c r="T1112" s="50">
        <v>45316</v>
      </c>
    </row>
    <row r="1113" spans="1:20" x14ac:dyDescent="0.25">
      <c r="A1113" s="26" t="s">
        <v>4140</v>
      </c>
      <c r="B1113" s="49" t="s">
        <v>1884</v>
      </c>
      <c r="C1113" s="49" t="s">
        <v>316</v>
      </c>
      <c r="D1113" s="49" t="s">
        <v>81</v>
      </c>
      <c r="E1113" s="49" t="s">
        <v>38</v>
      </c>
      <c r="F1113" s="50">
        <v>44856</v>
      </c>
      <c r="G1113" s="49" t="s">
        <v>186</v>
      </c>
      <c r="H1113" s="49" t="s">
        <v>129</v>
      </c>
      <c r="I1113" s="49" t="s">
        <v>130</v>
      </c>
      <c r="J1113" s="49" t="s">
        <v>131</v>
      </c>
      <c r="K1113" s="49">
        <v>4</v>
      </c>
      <c r="L1113" s="49">
        <v>129</v>
      </c>
      <c r="M1113" s="49" t="s">
        <v>4141</v>
      </c>
      <c r="N1113" s="50">
        <v>45588</v>
      </c>
      <c r="O1113" s="49" t="s">
        <v>30</v>
      </c>
      <c r="P1113" s="49" t="s">
        <v>31</v>
      </c>
      <c r="Q1113" s="49">
        <v>2</v>
      </c>
      <c r="R1113" s="49" t="s">
        <v>67</v>
      </c>
      <c r="S1113" s="49" t="s">
        <v>4142</v>
      </c>
      <c r="T1113" s="50">
        <v>45017</v>
      </c>
    </row>
    <row r="1114" spans="1:20" x14ac:dyDescent="0.25">
      <c r="A1114" s="26" t="s">
        <v>4143</v>
      </c>
      <c r="B1114" s="49" t="s">
        <v>113</v>
      </c>
      <c r="C1114" s="49" t="s">
        <v>1775</v>
      </c>
      <c r="D1114" s="49" t="s">
        <v>23</v>
      </c>
      <c r="E1114" s="49" t="s">
        <v>24</v>
      </c>
      <c r="F1114" s="50">
        <v>44475</v>
      </c>
      <c r="G1114" s="49" t="s">
        <v>180</v>
      </c>
      <c r="H1114" s="49" t="s">
        <v>63</v>
      </c>
      <c r="I1114" s="49" t="s">
        <v>64</v>
      </c>
      <c r="J1114" s="49" t="s">
        <v>65</v>
      </c>
      <c r="K1114" s="49">
        <v>3</v>
      </c>
      <c r="L1114" s="49">
        <v>399</v>
      </c>
      <c r="M1114" s="49" t="s">
        <v>4144</v>
      </c>
      <c r="N1114" s="50">
        <v>45716</v>
      </c>
      <c r="O1114" s="49" t="s">
        <v>56</v>
      </c>
      <c r="P1114" s="49" t="s">
        <v>31</v>
      </c>
      <c r="Q1114" s="49">
        <v>5</v>
      </c>
      <c r="R1114" s="49" t="s">
        <v>67</v>
      </c>
      <c r="S1114" s="49" t="s">
        <v>4145</v>
      </c>
      <c r="T1114" s="50">
        <v>45770</v>
      </c>
    </row>
    <row r="1115" spans="1:20" x14ac:dyDescent="0.25">
      <c r="A1115" s="26" t="s">
        <v>4146</v>
      </c>
      <c r="B1115" s="49" t="s">
        <v>936</v>
      </c>
      <c r="C1115" s="49" t="s">
        <v>2413</v>
      </c>
      <c r="D1115" s="49" t="s">
        <v>81</v>
      </c>
      <c r="E1115" s="49" t="s">
        <v>24</v>
      </c>
      <c r="F1115" s="50">
        <v>44608</v>
      </c>
      <c r="G1115" s="49" t="s">
        <v>62</v>
      </c>
      <c r="H1115" s="49" t="s">
        <v>87</v>
      </c>
      <c r="I1115" s="49" t="s">
        <v>88</v>
      </c>
      <c r="J1115" s="49" t="s">
        <v>65</v>
      </c>
      <c r="K1115" s="49">
        <v>2</v>
      </c>
      <c r="L1115" s="49">
        <v>99</v>
      </c>
      <c r="M1115" s="49" t="s">
        <v>4147</v>
      </c>
      <c r="N1115" s="50">
        <v>45298</v>
      </c>
      <c r="O1115" s="49" t="s">
        <v>30</v>
      </c>
      <c r="P1115" s="49" t="s">
        <v>44</v>
      </c>
      <c r="Q1115" s="49">
        <v>3</v>
      </c>
      <c r="R1115" s="49" t="s">
        <v>67</v>
      </c>
      <c r="S1115" s="49" t="s">
        <v>4148</v>
      </c>
      <c r="T1115" s="50">
        <v>45425</v>
      </c>
    </row>
    <row r="1116" spans="1:20" x14ac:dyDescent="0.25">
      <c r="A1116" s="26" t="s">
        <v>4149</v>
      </c>
      <c r="B1116" s="49" t="s">
        <v>746</v>
      </c>
      <c r="C1116" s="49" t="s">
        <v>746</v>
      </c>
      <c r="D1116" s="49" t="s">
        <v>23</v>
      </c>
      <c r="E1116" s="49" t="s">
        <v>50</v>
      </c>
      <c r="F1116" s="50">
        <v>44605</v>
      </c>
      <c r="G1116" s="49" t="s">
        <v>51</v>
      </c>
      <c r="H1116" s="49" t="s">
        <v>391</v>
      </c>
      <c r="I1116" s="49" t="s">
        <v>392</v>
      </c>
      <c r="J1116" s="49" t="s">
        <v>123</v>
      </c>
      <c r="K1116" s="49">
        <v>5</v>
      </c>
      <c r="L1116" s="49">
        <v>25</v>
      </c>
      <c r="M1116" s="49" t="s">
        <v>4150</v>
      </c>
      <c r="N1116" s="50">
        <v>44865</v>
      </c>
      <c r="O1116" s="49" t="s">
        <v>30</v>
      </c>
      <c r="P1116" s="49" t="s">
        <v>57</v>
      </c>
      <c r="Q1116" s="49">
        <v>5</v>
      </c>
      <c r="R1116" s="49" t="s">
        <v>133</v>
      </c>
      <c r="S1116" s="49" t="s">
        <v>4151</v>
      </c>
      <c r="T1116" s="50">
        <v>45087</v>
      </c>
    </row>
    <row r="1117" spans="1:20" x14ac:dyDescent="0.25">
      <c r="A1117" s="26" t="s">
        <v>4152</v>
      </c>
      <c r="B1117" s="49" t="s">
        <v>60</v>
      </c>
      <c r="C1117" s="49" t="s">
        <v>48</v>
      </c>
      <c r="D1117" s="49" t="s">
        <v>81</v>
      </c>
      <c r="E1117" s="49" t="s">
        <v>38</v>
      </c>
      <c r="F1117" s="50">
        <v>44210</v>
      </c>
      <c r="G1117" s="49" t="s">
        <v>180</v>
      </c>
      <c r="H1117" s="49" t="s">
        <v>145</v>
      </c>
      <c r="I1117" s="49" t="s">
        <v>146</v>
      </c>
      <c r="J1117" s="49" t="s">
        <v>54</v>
      </c>
      <c r="K1117" s="49">
        <v>1</v>
      </c>
      <c r="L1117" s="49">
        <v>199</v>
      </c>
      <c r="M1117" s="49" t="s">
        <v>4153</v>
      </c>
      <c r="N1117" s="50">
        <v>45271</v>
      </c>
      <c r="O1117" s="49" t="s">
        <v>30</v>
      </c>
      <c r="P1117" s="49" t="s">
        <v>31</v>
      </c>
      <c r="Q1117" s="49">
        <v>3</v>
      </c>
      <c r="R1117" s="49" t="s">
        <v>133</v>
      </c>
      <c r="S1117" s="49" t="s">
        <v>4154</v>
      </c>
      <c r="T1117" s="50">
        <v>44904</v>
      </c>
    </row>
    <row r="1118" spans="1:20" x14ac:dyDescent="0.25">
      <c r="A1118" s="26" t="s">
        <v>1844</v>
      </c>
      <c r="B1118" s="49" t="s">
        <v>1845</v>
      </c>
      <c r="C1118" s="49" t="s">
        <v>681</v>
      </c>
      <c r="D1118" s="49" t="s">
        <v>23</v>
      </c>
      <c r="E1118" s="49" t="s">
        <v>50</v>
      </c>
      <c r="F1118" s="50">
        <v>44203</v>
      </c>
      <c r="G1118" s="49" t="s">
        <v>72</v>
      </c>
      <c r="H1118" s="49" t="s">
        <v>40</v>
      </c>
      <c r="I1118" s="49" t="s">
        <v>41</v>
      </c>
      <c r="J1118" s="49" t="s">
        <v>42</v>
      </c>
      <c r="K1118" s="49">
        <v>5</v>
      </c>
      <c r="L1118" s="49">
        <v>59</v>
      </c>
      <c r="M1118" s="49" t="s">
        <v>4155</v>
      </c>
      <c r="N1118" s="50">
        <v>45862</v>
      </c>
      <c r="O1118" s="49" t="s">
        <v>103</v>
      </c>
      <c r="P1118" s="49" t="s">
        <v>44</v>
      </c>
      <c r="Q1118" s="49">
        <v>5</v>
      </c>
      <c r="R1118" s="49" t="s">
        <v>45</v>
      </c>
      <c r="S1118" s="49" t="s">
        <v>4156</v>
      </c>
      <c r="T1118" s="50">
        <v>44869</v>
      </c>
    </row>
    <row r="1119" spans="1:20" x14ac:dyDescent="0.25">
      <c r="A1119" s="26" t="s">
        <v>4157</v>
      </c>
      <c r="B1119" s="49" t="s">
        <v>263</v>
      </c>
      <c r="C1119" s="49" t="s">
        <v>2469</v>
      </c>
      <c r="D1119" s="49" t="s">
        <v>23</v>
      </c>
      <c r="E1119" s="49" t="s">
        <v>24</v>
      </c>
      <c r="F1119" s="50">
        <v>45303</v>
      </c>
      <c r="G1119" s="49" t="s">
        <v>72</v>
      </c>
      <c r="H1119" s="49" t="s">
        <v>63</v>
      </c>
      <c r="I1119" s="49" t="s">
        <v>64</v>
      </c>
      <c r="J1119" s="49" t="s">
        <v>65</v>
      </c>
      <c r="K1119" s="49">
        <v>3</v>
      </c>
      <c r="L1119" s="49">
        <v>399</v>
      </c>
      <c r="M1119" s="49" t="s">
        <v>4158</v>
      </c>
      <c r="N1119" s="50">
        <v>45257</v>
      </c>
      <c r="O1119" s="49" t="s">
        <v>110</v>
      </c>
      <c r="P1119" s="49" t="s">
        <v>44</v>
      </c>
      <c r="Q1119" s="49">
        <v>4</v>
      </c>
      <c r="R1119" s="49" t="s">
        <v>45</v>
      </c>
      <c r="S1119" s="49" t="s">
        <v>4159</v>
      </c>
      <c r="T1119" s="50">
        <v>45554</v>
      </c>
    </row>
    <row r="1120" spans="1:20" x14ac:dyDescent="0.25">
      <c r="A1120" s="26" t="s">
        <v>4160</v>
      </c>
      <c r="B1120" s="49" t="s">
        <v>667</v>
      </c>
      <c r="C1120" s="49" t="s">
        <v>4161</v>
      </c>
      <c r="D1120" s="49" t="s">
        <v>37</v>
      </c>
      <c r="E1120" s="49" t="s">
        <v>38</v>
      </c>
      <c r="F1120" s="50">
        <v>45625</v>
      </c>
      <c r="G1120" s="49" t="s">
        <v>186</v>
      </c>
      <c r="H1120" s="49" t="s">
        <v>73</v>
      </c>
      <c r="I1120" s="49" t="s">
        <v>74</v>
      </c>
      <c r="J1120" s="49" t="s">
        <v>42</v>
      </c>
      <c r="K1120" s="49">
        <v>2</v>
      </c>
      <c r="L1120" s="49">
        <v>110</v>
      </c>
      <c r="M1120" s="49" t="s">
        <v>4162</v>
      </c>
      <c r="N1120" s="50">
        <v>45078</v>
      </c>
      <c r="O1120" s="49" t="s">
        <v>110</v>
      </c>
      <c r="P1120" s="49" t="s">
        <v>31</v>
      </c>
      <c r="Q1120" s="49">
        <v>1</v>
      </c>
      <c r="R1120" s="49" t="s">
        <v>45</v>
      </c>
      <c r="S1120" s="49" t="s">
        <v>4163</v>
      </c>
      <c r="T1120" s="50">
        <v>45037</v>
      </c>
    </row>
    <row r="1121" spans="1:20" x14ac:dyDescent="0.25">
      <c r="A1121" s="26" t="s">
        <v>1286</v>
      </c>
      <c r="B1121" s="49" t="s">
        <v>1287</v>
      </c>
      <c r="C1121" s="49" t="s">
        <v>883</v>
      </c>
      <c r="D1121" s="49" t="s">
        <v>23</v>
      </c>
      <c r="E1121" s="49" t="s">
        <v>50</v>
      </c>
      <c r="F1121" s="50">
        <v>45130</v>
      </c>
      <c r="G1121" s="49" t="s">
        <v>94</v>
      </c>
      <c r="H1121" s="49" t="s">
        <v>218</v>
      </c>
      <c r="I1121" s="49" t="s">
        <v>219</v>
      </c>
      <c r="J1121" s="49" t="s">
        <v>28</v>
      </c>
      <c r="K1121" s="49">
        <v>1</v>
      </c>
      <c r="L1121" s="49">
        <v>899</v>
      </c>
      <c r="M1121" s="49" t="s">
        <v>4164</v>
      </c>
      <c r="N1121" s="50">
        <v>45160</v>
      </c>
      <c r="O1121" s="49" t="s">
        <v>56</v>
      </c>
      <c r="P1121" s="49" t="s">
        <v>31</v>
      </c>
      <c r="Q1121" s="49">
        <v>3</v>
      </c>
      <c r="R1121" s="49" t="s">
        <v>133</v>
      </c>
      <c r="S1121" s="49" t="s">
        <v>4165</v>
      </c>
      <c r="T1121" s="50">
        <v>45419</v>
      </c>
    </row>
    <row r="1122" spans="1:20" x14ac:dyDescent="0.25">
      <c r="A1122" s="26" t="s">
        <v>4166</v>
      </c>
      <c r="B1122" s="49" t="s">
        <v>658</v>
      </c>
      <c r="C1122" s="49" t="s">
        <v>641</v>
      </c>
      <c r="D1122" s="49" t="s">
        <v>81</v>
      </c>
      <c r="E1122" s="49" t="s">
        <v>38</v>
      </c>
      <c r="F1122" s="50">
        <v>44860</v>
      </c>
      <c r="G1122" s="49" t="s">
        <v>120</v>
      </c>
      <c r="H1122" s="49" t="s">
        <v>391</v>
      </c>
      <c r="I1122" s="49" t="s">
        <v>392</v>
      </c>
      <c r="J1122" s="49" t="s">
        <v>123</v>
      </c>
      <c r="K1122" s="49">
        <v>1</v>
      </c>
      <c r="L1122" s="49">
        <v>25</v>
      </c>
      <c r="M1122" s="49" t="s">
        <v>4167</v>
      </c>
      <c r="N1122" s="50">
        <v>45199</v>
      </c>
      <c r="O1122" s="49" t="s">
        <v>110</v>
      </c>
      <c r="P1122" s="49" t="s">
        <v>57</v>
      </c>
      <c r="Q1122" s="49">
        <v>5</v>
      </c>
      <c r="R1122" s="49" t="s">
        <v>67</v>
      </c>
      <c r="S1122" s="49" t="s">
        <v>4168</v>
      </c>
      <c r="T1122" s="50">
        <v>44878</v>
      </c>
    </row>
    <row r="1123" spans="1:20" x14ac:dyDescent="0.25">
      <c r="A1123" s="26" t="s">
        <v>4169</v>
      </c>
      <c r="B1123" s="49" t="s">
        <v>569</v>
      </c>
      <c r="C1123" s="49" t="s">
        <v>1112</v>
      </c>
      <c r="D1123" s="49" t="s">
        <v>81</v>
      </c>
      <c r="E1123" s="49" t="s">
        <v>24</v>
      </c>
      <c r="F1123" s="50">
        <v>45187</v>
      </c>
      <c r="G1123" s="49" t="s">
        <v>180</v>
      </c>
      <c r="H1123" s="49" t="s">
        <v>145</v>
      </c>
      <c r="I1123" s="49" t="s">
        <v>146</v>
      </c>
      <c r="J1123" s="49" t="s">
        <v>54</v>
      </c>
      <c r="K1123" s="49">
        <v>5</v>
      </c>
      <c r="L1123" s="49">
        <v>199</v>
      </c>
      <c r="M1123" s="49" t="s">
        <v>4170</v>
      </c>
      <c r="N1123" s="50">
        <v>45116</v>
      </c>
      <c r="O1123" s="49" t="s">
        <v>103</v>
      </c>
      <c r="P1123" s="49" t="s">
        <v>57</v>
      </c>
      <c r="Q1123" s="49">
        <v>1</v>
      </c>
      <c r="R1123" s="49" t="s">
        <v>45</v>
      </c>
      <c r="S1123" s="49" t="s">
        <v>4171</v>
      </c>
      <c r="T1123" s="50">
        <v>45573</v>
      </c>
    </row>
    <row r="1124" spans="1:20" x14ac:dyDescent="0.25">
      <c r="A1124" s="26" t="s">
        <v>4172</v>
      </c>
      <c r="B1124" s="49" t="s">
        <v>196</v>
      </c>
      <c r="C1124" s="49" t="s">
        <v>504</v>
      </c>
      <c r="D1124" s="49" t="s">
        <v>23</v>
      </c>
      <c r="E1124" s="49" t="s">
        <v>38</v>
      </c>
      <c r="F1124" s="50">
        <v>45017</v>
      </c>
      <c r="G1124" s="49" t="s">
        <v>180</v>
      </c>
      <c r="H1124" s="49" t="s">
        <v>26</v>
      </c>
      <c r="I1124" s="49" t="s">
        <v>27</v>
      </c>
      <c r="J1124" s="49" t="s">
        <v>28</v>
      </c>
      <c r="K1124" s="49">
        <v>5</v>
      </c>
      <c r="L1124" s="49">
        <v>229</v>
      </c>
      <c r="M1124" s="49" t="s">
        <v>4173</v>
      </c>
      <c r="N1124" s="50">
        <v>45468</v>
      </c>
      <c r="O1124" s="49" t="s">
        <v>76</v>
      </c>
      <c r="P1124" s="49" t="s">
        <v>31</v>
      </c>
      <c r="Q1124" s="49">
        <v>4</v>
      </c>
      <c r="R1124" s="49" t="s">
        <v>133</v>
      </c>
      <c r="S1124" s="49" t="s">
        <v>4174</v>
      </c>
      <c r="T1124" s="50">
        <v>45030</v>
      </c>
    </row>
    <row r="1125" spans="1:20" x14ac:dyDescent="0.25">
      <c r="A1125" s="26" t="s">
        <v>4175</v>
      </c>
      <c r="B1125" s="49" t="s">
        <v>216</v>
      </c>
      <c r="C1125" s="49" t="s">
        <v>672</v>
      </c>
      <c r="D1125" s="49" t="s">
        <v>23</v>
      </c>
      <c r="E1125" s="49" t="s">
        <v>50</v>
      </c>
      <c r="F1125" s="50">
        <v>45395</v>
      </c>
      <c r="G1125" s="49" t="s">
        <v>51</v>
      </c>
      <c r="H1125" s="49" t="s">
        <v>26</v>
      </c>
      <c r="I1125" s="49" t="s">
        <v>27</v>
      </c>
      <c r="J1125" s="49" t="s">
        <v>28</v>
      </c>
      <c r="K1125" s="49">
        <v>1</v>
      </c>
      <c r="L1125" s="49">
        <v>229</v>
      </c>
      <c r="M1125" s="49" t="s">
        <v>4176</v>
      </c>
      <c r="N1125" s="50">
        <v>44824</v>
      </c>
      <c r="O1125" s="49" t="s">
        <v>110</v>
      </c>
      <c r="P1125" s="49" t="s">
        <v>31</v>
      </c>
      <c r="Q1125" s="49">
        <v>3</v>
      </c>
      <c r="R1125" s="49" t="s">
        <v>67</v>
      </c>
      <c r="S1125" s="49" t="s">
        <v>4177</v>
      </c>
      <c r="T1125" s="50">
        <v>45688</v>
      </c>
    </row>
    <row r="1126" spans="1:20" x14ac:dyDescent="0.25">
      <c r="A1126" s="26" t="s">
        <v>4178</v>
      </c>
      <c r="B1126" s="49" t="s">
        <v>570</v>
      </c>
      <c r="C1126" s="49" t="s">
        <v>435</v>
      </c>
      <c r="D1126" s="49" t="s">
        <v>81</v>
      </c>
      <c r="E1126" s="49" t="s">
        <v>50</v>
      </c>
      <c r="F1126" s="50">
        <v>44466</v>
      </c>
      <c r="G1126" s="49" t="s">
        <v>120</v>
      </c>
      <c r="H1126" s="49" t="s">
        <v>129</v>
      </c>
      <c r="I1126" s="49" t="s">
        <v>130</v>
      </c>
      <c r="J1126" s="49" t="s">
        <v>131</v>
      </c>
      <c r="K1126" s="49">
        <v>3</v>
      </c>
      <c r="L1126" s="49">
        <v>129</v>
      </c>
      <c r="M1126" s="49" t="s">
        <v>4179</v>
      </c>
      <c r="N1126" s="50">
        <v>45099</v>
      </c>
      <c r="O1126" s="49" t="s">
        <v>30</v>
      </c>
      <c r="P1126" s="49" t="s">
        <v>57</v>
      </c>
      <c r="Q1126" s="49">
        <v>4</v>
      </c>
      <c r="R1126" s="49" t="s">
        <v>32</v>
      </c>
      <c r="S1126" s="49" t="s">
        <v>4180</v>
      </c>
      <c r="T1126" s="50">
        <v>44959</v>
      </c>
    </row>
    <row r="1127" spans="1:20" x14ac:dyDescent="0.25">
      <c r="A1127" s="26" t="s">
        <v>4181</v>
      </c>
      <c r="B1127" s="49" t="s">
        <v>3405</v>
      </c>
      <c r="C1127" s="49" t="s">
        <v>4182</v>
      </c>
      <c r="D1127" s="49" t="s">
        <v>81</v>
      </c>
      <c r="E1127" s="49" t="s">
        <v>50</v>
      </c>
      <c r="F1127" s="50">
        <v>45387</v>
      </c>
      <c r="G1127" s="49" t="s">
        <v>186</v>
      </c>
      <c r="H1127" s="49" t="s">
        <v>218</v>
      </c>
      <c r="I1127" s="49" t="s">
        <v>219</v>
      </c>
      <c r="J1127" s="49" t="s">
        <v>28</v>
      </c>
      <c r="K1127" s="49">
        <v>3</v>
      </c>
      <c r="L1127" s="49">
        <v>899</v>
      </c>
      <c r="M1127" s="49" t="s">
        <v>4183</v>
      </c>
      <c r="N1127" s="50">
        <v>45396</v>
      </c>
      <c r="O1127" s="49" t="s">
        <v>56</v>
      </c>
      <c r="P1127" s="49" t="s">
        <v>57</v>
      </c>
      <c r="Q1127" s="49">
        <v>3</v>
      </c>
      <c r="R1127" s="49" t="s">
        <v>67</v>
      </c>
      <c r="S1127" s="49" t="s">
        <v>4184</v>
      </c>
      <c r="T1127" s="50">
        <v>45640</v>
      </c>
    </row>
    <row r="1128" spans="1:20" x14ac:dyDescent="0.25">
      <c r="A1128" s="26" t="s">
        <v>4185</v>
      </c>
      <c r="B1128" s="49" t="s">
        <v>248</v>
      </c>
      <c r="C1128" s="49" t="s">
        <v>4186</v>
      </c>
      <c r="D1128" s="49" t="s">
        <v>37</v>
      </c>
      <c r="E1128" s="49" t="s">
        <v>24</v>
      </c>
      <c r="F1128" s="50">
        <v>45835</v>
      </c>
      <c r="G1128" s="49" t="s">
        <v>51</v>
      </c>
      <c r="H1128" s="49" t="s">
        <v>168</v>
      </c>
      <c r="I1128" s="49" t="s">
        <v>169</v>
      </c>
      <c r="J1128" s="49" t="s">
        <v>131</v>
      </c>
      <c r="K1128" s="49">
        <v>3</v>
      </c>
      <c r="L1128" s="49">
        <v>80</v>
      </c>
      <c r="M1128" s="49" t="s">
        <v>4187</v>
      </c>
      <c r="N1128" s="50">
        <v>44833</v>
      </c>
      <c r="O1128" s="49" t="s">
        <v>103</v>
      </c>
      <c r="P1128" s="49" t="s">
        <v>31</v>
      </c>
      <c r="Q1128" s="49">
        <v>5</v>
      </c>
      <c r="R1128" s="49" t="s">
        <v>32</v>
      </c>
      <c r="S1128" s="49" t="s">
        <v>4188</v>
      </c>
      <c r="T1128" s="50">
        <v>45127</v>
      </c>
    </row>
    <row r="1129" spans="1:20" x14ac:dyDescent="0.25">
      <c r="A1129" s="26" t="s">
        <v>4189</v>
      </c>
      <c r="B1129" s="49" t="s">
        <v>696</v>
      </c>
      <c r="C1129" s="49" t="s">
        <v>4190</v>
      </c>
      <c r="D1129" s="49" t="s">
        <v>23</v>
      </c>
      <c r="E1129" s="49" t="s">
        <v>38</v>
      </c>
      <c r="F1129" s="50">
        <v>44322</v>
      </c>
      <c r="G1129" s="49" t="s">
        <v>152</v>
      </c>
      <c r="H1129" s="49" t="s">
        <v>52</v>
      </c>
      <c r="I1129" s="49" t="s">
        <v>53</v>
      </c>
      <c r="J1129" s="49" t="s">
        <v>54</v>
      </c>
      <c r="K1129" s="49">
        <v>4</v>
      </c>
      <c r="L1129" s="49">
        <v>59</v>
      </c>
      <c r="M1129" s="49" t="s">
        <v>4191</v>
      </c>
      <c r="N1129" s="50">
        <v>45610</v>
      </c>
      <c r="O1129" s="49" t="s">
        <v>103</v>
      </c>
      <c r="P1129" s="49" t="s">
        <v>31</v>
      </c>
      <c r="Q1129" s="49">
        <v>4</v>
      </c>
      <c r="R1129" s="49" t="s">
        <v>133</v>
      </c>
      <c r="S1129" s="49" t="s">
        <v>4192</v>
      </c>
      <c r="T1129" s="50">
        <v>44953</v>
      </c>
    </row>
    <row r="1130" spans="1:20" x14ac:dyDescent="0.25">
      <c r="A1130" s="26" t="s">
        <v>4193</v>
      </c>
      <c r="B1130" s="49" t="s">
        <v>439</v>
      </c>
      <c r="C1130" s="49" t="s">
        <v>689</v>
      </c>
      <c r="D1130" s="49" t="s">
        <v>37</v>
      </c>
      <c r="E1130" s="49" t="s">
        <v>50</v>
      </c>
      <c r="F1130" s="50">
        <v>45530</v>
      </c>
      <c r="G1130" s="49" t="s">
        <v>72</v>
      </c>
      <c r="H1130" s="49" t="s">
        <v>391</v>
      </c>
      <c r="I1130" s="49" t="s">
        <v>392</v>
      </c>
      <c r="J1130" s="49" t="s">
        <v>123</v>
      </c>
      <c r="K1130" s="49">
        <v>1</v>
      </c>
      <c r="L1130" s="49">
        <v>25</v>
      </c>
      <c r="M1130" s="49" t="s">
        <v>4194</v>
      </c>
      <c r="N1130" s="50">
        <v>45511</v>
      </c>
      <c r="O1130" s="49" t="s">
        <v>76</v>
      </c>
      <c r="P1130" s="49" t="s">
        <v>31</v>
      </c>
      <c r="Q1130" s="49">
        <v>5</v>
      </c>
      <c r="R1130" s="49" t="s">
        <v>67</v>
      </c>
      <c r="S1130" s="49" t="s">
        <v>4195</v>
      </c>
      <c r="T1130" s="50">
        <v>45138</v>
      </c>
    </row>
    <row r="1131" spans="1:20" x14ac:dyDescent="0.25">
      <c r="A1131" s="26" t="s">
        <v>4196</v>
      </c>
      <c r="B1131" s="49" t="s">
        <v>2222</v>
      </c>
      <c r="C1131" s="49" t="s">
        <v>1893</v>
      </c>
      <c r="D1131" s="49" t="s">
        <v>81</v>
      </c>
      <c r="E1131" s="49" t="s">
        <v>24</v>
      </c>
      <c r="F1131" s="50">
        <v>44842</v>
      </c>
      <c r="G1131" s="49" t="s">
        <v>25</v>
      </c>
      <c r="H1131" s="49" t="s">
        <v>26</v>
      </c>
      <c r="I1131" s="49" t="s">
        <v>27</v>
      </c>
      <c r="J1131" s="49" t="s">
        <v>28</v>
      </c>
      <c r="K1131" s="49">
        <v>1</v>
      </c>
      <c r="L1131" s="49">
        <v>229</v>
      </c>
      <c r="M1131" s="49" t="s">
        <v>4197</v>
      </c>
      <c r="N1131" s="50">
        <v>45561</v>
      </c>
      <c r="O1131" s="49" t="s">
        <v>110</v>
      </c>
      <c r="P1131" s="49" t="s">
        <v>31</v>
      </c>
      <c r="Q1131" s="49">
        <v>2</v>
      </c>
      <c r="R1131" s="49" t="s">
        <v>133</v>
      </c>
      <c r="S1131" s="49" t="s">
        <v>4198</v>
      </c>
      <c r="T1131" s="50">
        <v>45234</v>
      </c>
    </row>
    <row r="1132" spans="1:20" x14ac:dyDescent="0.25">
      <c r="A1132" s="26" t="s">
        <v>539</v>
      </c>
      <c r="B1132" s="49" t="s">
        <v>190</v>
      </c>
      <c r="C1132" s="49" t="s">
        <v>540</v>
      </c>
      <c r="D1132" s="49" t="s">
        <v>23</v>
      </c>
      <c r="E1132" s="49" t="s">
        <v>50</v>
      </c>
      <c r="F1132" s="50">
        <v>45521</v>
      </c>
      <c r="G1132" s="49" t="s">
        <v>120</v>
      </c>
      <c r="H1132" s="49" t="s">
        <v>73</v>
      </c>
      <c r="I1132" s="49" t="s">
        <v>74</v>
      </c>
      <c r="J1132" s="49" t="s">
        <v>42</v>
      </c>
      <c r="K1132" s="49">
        <v>3</v>
      </c>
      <c r="L1132" s="49">
        <v>110</v>
      </c>
      <c r="M1132" s="49" t="s">
        <v>4199</v>
      </c>
      <c r="N1132" s="50">
        <v>45013</v>
      </c>
      <c r="O1132" s="49" t="s">
        <v>30</v>
      </c>
      <c r="P1132" s="49" t="s">
        <v>31</v>
      </c>
      <c r="Q1132" s="49">
        <v>2</v>
      </c>
      <c r="R1132" s="49" t="s">
        <v>45</v>
      </c>
      <c r="S1132" s="49" t="s">
        <v>4200</v>
      </c>
      <c r="T1132" s="50">
        <v>45302</v>
      </c>
    </row>
    <row r="1133" spans="1:20" x14ac:dyDescent="0.25">
      <c r="A1133" s="26" t="s">
        <v>4201</v>
      </c>
      <c r="B1133" s="49" t="s">
        <v>248</v>
      </c>
      <c r="C1133" s="49" t="s">
        <v>2656</v>
      </c>
      <c r="D1133" s="49" t="s">
        <v>81</v>
      </c>
      <c r="E1133" s="49" t="s">
        <v>50</v>
      </c>
      <c r="F1133" s="50">
        <v>44466</v>
      </c>
      <c r="G1133" s="49" t="s">
        <v>39</v>
      </c>
      <c r="H1133" s="49" t="s">
        <v>391</v>
      </c>
      <c r="I1133" s="49" t="s">
        <v>392</v>
      </c>
      <c r="J1133" s="49" t="s">
        <v>123</v>
      </c>
      <c r="K1133" s="49">
        <v>4</v>
      </c>
      <c r="L1133" s="49">
        <v>25</v>
      </c>
      <c r="M1133" s="49" t="s">
        <v>4202</v>
      </c>
      <c r="N1133" s="50">
        <v>44992</v>
      </c>
      <c r="O1133" s="49" t="s">
        <v>103</v>
      </c>
      <c r="P1133" s="49" t="s">
        <v>57</v>
      </c>
      <c r="Q1133" s="49">
        <v>5</v>
      </c>
      <c r="R1133" s="49" t="s">
        <v>67</v>
      </c>
      <c r="S1133" s="49" t="s">
        <v>4203</v>
      </c>
      <c r="T1133" s="50">
        <v>45880</v>
      </c>
    </row>
    <row r="1134" spans="1:20" x14ac:dyDescent="0.25">
      <c r="A1134" s="26" t="s">
        <v>2077</v>
      </c>
      <c r="B1134" s="49" t="s">
        <v>385</v>
      </c>
      <c r="C1134" s="49" t="s">
        <v>377</v>
      </c>
      <c r="D1134" s="49" t="s">
        <v>81</v>
      </c>
      <c r="E1134" s="49" t="s">
        <v>38</v>
      </c>
      <c r="F1134" s="50">
        <v>44523</v>
      </c>
      <c r="G1134" s="49" t="s">
        <v>72</v>
      </c>
      <c r="H1134" s="49" t="s">
        <v>391</v>
      </c>
      <c r="I1134" s="49" t="s">
        <v>392</v>
      </c>
      <c r="J1134" s="49" t="s">
        <v>123</v>
      </c>
      <c r="K1134" s="49">
        <v>3</v>
      </c>
      <c r="L1134" s="49">
        <v>25</v>
      </c>
      <c r="M1134" s="49" t="s">
        <v>4204</v>
      </c>
      <c r="N1134" s="50">
        <v>45610</v>
      </c>
      <c r="O1134" s="49" t="s">
        <v>56</v>
      </c>
      <c r="P1134" s="49" t="s">
        <v>57</v>
      </c>
      <c r="Q1134" s="49">
        <v>1</v>
      </c>
      <c r="R1134" s="49" t="s">
        <v>133</v>
      </c>
      <c r="S1134" s="49" t="s">
        <v>4205</v>
      </c>
      <c r="T1134" s="50">
        <v>44919</v>
      </c>
    </row>
    <row r="1135" spans="1:20" x14ac:dyDescent="0.25">
      <c r="A1135" s="26" t="s">
        <v>3701</v>
      </c>
      <c r="B1135" s="49" t="s">
        <v>3492</v>
      </c>
      <c r="C1135" s="49" t="s">
        <v>36</v>
      </c>
      <c r="D1135" s="49" t="s">
        <v>23</v>
      </c>
      <c r="E1135" s="49" t="s">
        <v>38</v>
      </c>
      <c r="F1135" s="50">
        <v>45180</v>
      </c>
      <c r="G1135" s="49" t="s">
        <v>39</v>
      </c>
      <c r="H1135" s="49" t="s">
        <v>129</v>
      </c>
      <c r="I1135" s="49" t="s">
        <v>130</v>
      </c>
      <c r="J1135" s="49" t="s">
        <v>131</v>
      </c>
      <c r="K1135" s="49">
        <v>5</v>
      </c>
      <c r="L1135" s="49">
        <v>129</v>
      </c>
      <c r="M1135" s="49" t="s">
        <v>4206</v>
      </c>
      <c r="N1135" s="50">
        <v>45251</v>
      </c>
      <c r="O1135" s="49" t="s">
        <v>76</v>
      </c>
      <c r="P1135" s="49" t="s">
        <v>57</v>
      </c>
      <c r="Q1135" s="49">
        <v>5</v>
      </c>
      <c r="R1135" s="49" t="s">
        <v>133</v>
      </c>
      <c r="S1135" s="49" t="s">
        <v>4207</v>
      </c>
      <c r="T1135" s="50">
        <v>45589</v>
      </c>
    </row>
    <row r="1136" spans="1:20" x14ac:dyDescent="0.25">
      <c r="A1136" s="26" t="s">
        <v>4196</v>
      </c>
      <c r="B1136" s="49" t="s">
        <v>2222</v>
      </c>
      <c r="C1136" s="49" t="s">
        <v>1893</v>
      </c>
      <c r="D1136" s="49" t="s">
        <v>81</v>
      </c>
      <c r="E1136" s="49" t="s">
        <v>24</v>
      </c>
      <c r="F1136" s="50">
        <v>44842</v>
      </c>
      <c r="G1136" s="49" t="s">
        <v>25</v>
      </c>
      <c r="H1136" s="49" t="s">
        <v>73</v>
      </c>
      <c r="I1136" s="49" t="s">
        <v>74</v>
      </c>
      <c r="J1136" s="49" t="s">
        <v>42</v>
      </c>
      <c r="K1136" s="49">
        <v>2</v>
      </c>
      <c r="L1136" s="49">
        <v>110</v>
      </c>
      <c r="M1136" s="49" t="s">
        <v>4208</v>
      </c>
      <c r="N1136" s="50">
        <v>45086</v>
      </c>
      <c r="O1136" s="49" t="s">
        <v>76</v>
      </c>
      <c r="P1136" s="49" t="s">
        <v>44</v>
      </c>
      <c r="Q1136" s="49">
        <v>5</v>
      </c>
      <c r="R1136" s="49" t="s">
        <v>133</v>
      </c>
      <c r="S1136" s="49" t="s">
        <v>4209</v>
      </c>
      <c r="T1136" s="50">
        <v>45540</v>
      </c>
    </row>
    <row r="1137" spans="1:20" x14ac:dyDescent="0.25">
      <c r="A1137" s="26" t="s">
        <v>4210</v>
      </c>
      <c r="B1137" s="49" t="s">
        <v>4211</v>
      </c>
      <c r="C1137" s="49" t="s">
        <v>4212</v>
      </c>
      <c r="D1137" s="49" t="s">
        <v>23</v>
      </c>
      <c r="E1137" s="49" t="s">
        <v>50</v>
      </c>
      <c r="F1137" s="50">
        <v>44403</v>
      </c>
      <c r="G1137" s="49" t="s">
        <v>62</v>
      </c>
      <c r="H1137" s="49" t="s">
        <v>52</v>
      </c>
      <c r="I1137" s="49" t="s">
        <v>53</v>
      </c>
      <c r="J1137" s="49" t="s">
        <v>54</v>
      </c>
      <c r="K1137" s="49">
        <v>4</v>
      </c>
      <c r="L1137" s="49">
        <v>59</v>
      </c>
      <c r="M1137" s="49" t="s">
        <v>4213</v>
      </c>
      <c r="N1137" s="50">
        <v>45790</v>
      </c>
      <c r="O1137" s="49" t="s">
        <v>30</v>
      </c>
      <c r="P1137" s="49" t="s">
        <v>31</v>
      </c>
      <c r="Q1137" s="49">
        <v>1</v>
      </c>
      <c r="R1137" s="49" t="s">
        <v>104</v>
      </c>
      <c r="S1137" s="49" t="s">
        <v>4214</v>
      </c>
      <c r="T1137" s="50">
        <v>45436</v>
      </c>
    </row>
    <row r="1138" spans="1:20" x14ac:dyDescent="0.25">
      <c r="A1138" s="26" t="s">
        <v>2441</v>
      </c>
      <c r="B1138" s="49" t="s">
        <v>2442</v>
      </c>
      <c r="C1138" s="49" t="s">
        <v>2443</v>
      </c>
      <c r="D1138" s="49" t="s">
        <v>23</v>
      </c>
      <c r="E1138" s="49" t="s">
        <v>50</v>
      </c>
      <c r="F1138" s="50">
        <v>45242</v>
      </c>
      <c r="G1138" s="49" t="s">
        <v>39</v>
      </c>
      <c r="H1138" s="49" t="s">
        <v>40</v>
      </c>
      <c r="I1138" s="49" t="s">
        <v>41</v>
      </c>
      <c r="J1138" s="49" t="s">
        <v>42</v>
      </c>
      <c r="K1138" s="49">
        <v>3</v>
      </c>
      <c r="L1138" s="49">
        <v>59</v>
      </c>
      <c r="M1138" s="49" t="s">
        <v>4215</v>
      </c>
      <c r="N1138" s="50">
        <v>44905</v>
      </c>
      <c r="O1138" s="49" t="s">
        <v>103</v>
      </c>
      <c r="P1138" s="49" t="s">
        <v>44</v>
      </c>
      <c r="Q1138" s="49">
        <v>4</v>
      </c>
      <c r="R1138" s="49" t="s">
        <v>67</v>
      </c>
      <c r="S1138" s="49" t="s">
        <v>4216</v>
      </c>
      <c r="T1138" s="50">
        <v>44816</v>
      </c>
    </row>
    <row r="1139" spans="1:20" x14ac:dyDescent="0.25">
      <c r="A1139" s="26" t="s">
        <v>4217</v>
      </c>
      <c r="B1139" s="49" t="s">
        <v>4218</v>
      </c>
      <c r="C1139" s="49" t="s">
        <v>1211</v>
      </c>
      <c r="D1139" s="49" t="s">
        <v>37</v>
      </c>
      <c r="E1139" s="49" t="s">
        <v>24</v>
      </c>
      <c r="F1139" s="50">
        <v>44493</v>
      </c>
      <c r="G1139" s="49" t="s">
        <v>180</v>
      </c>
      <c r="H1139" s="49" t="s">
        <v>73</v>
      </c>
      <c r="I1139" s="49" t="s">
        <v>74</v>
      </c>
      <c r="J1139" s="49" t="s">
        <v>42</v>
      </c>
      <c r="K1139" s="49">
        <v>1</v>
      </c>
      <c r="L1139" s="49">
        <v>110</v>
      </c>
      <c r="M1139" s="49" t="s">
        <v>4219</v>
      </c>
      <c r="N1139" s="50">
        <v>45859</v>
      </c>
      <c r="O1139" s="49" t="s">
        <v>103</v>
      </c>
      <c r="P1139" s="49" t="s">
        <v>44</v>
      </c>
      <c r="Q1139" s="49">
        <v>4</v>
      </c>
      <c r="R1139" s="49" t="s">
        <v>104</v>
      </c>
      <c r="S1139" s="49" t="s">
        <v>4220</v>
      </c>
      <c r="T1139" s="50">
        <v>45415</v>
      </c>
    </row>
    <row r="1140" spans="1:20" x14ac:dyDescent="0.25">
      <c r="A1140" s="26" t="s">
        <v>4221</v>
      </c>
      <c r="B1140" s="49" t="s">
        <v>1374</v>
      </c>
      <c r="C1140" s="49" t="s">
        <v>212</v>
      </c>
      <c r="D1140" s="49" t="s">
        <v>81</v>
      </c>
      <c r="E1140" s="49" t="s">
        <v>24</v>
      </c>
      <c r="F1140" s="50">
        <v>45168</v>
      </c>
      <c r="G1140" s="49" t="s">
        <v>25</v>
      </c>
      <c r="H1140" s="49" t="s">
        <v>218</v>
      </c>
      <c r="I1140" s="49" t="s">
        <v>219</v>
      </c>
      <c r="J1140" s="49" t="s">
        <v>28</v>
      </c>
      <c r="K1140" s="49">
        <v>4</v>
      </c>
      <c r="L1140" s="49">
        <v>899</v>
      </c>
      <c r="M1140" s="49" t="s">
        <v>4222</v>
      </c>
      <c r="N1140" s="50">
        <v>45371</v>
      </c>
      <c r="O1140" s="49" t="s">
        <v>56</v>
      </c>
      <c r="P1140" s="49" t="s">
        <v>44</v>
      </c>
      <c r="Q1140" s="49">
        <v>1</v>
      </c>
      <c r="R1140" s="49" t="s">
        <v>133</v>
      </c>
      <c r="S1140" s="49" t="s">
        <v>4223</v>
      </c>
      <c r="T1140" s="50">
        <v>45213</v>
      </c>
    </row>
    <row r="1141" spans="1:20" x14ac:dyDescent="0.25">
      <c r="A1141" s="26" t="s">
        <v>4224</v>
      </c>
      <c r="B1141" s="49" t="s">
        <v>4225</v>
      </c>
      <c r="C1141" s="49" t="s">
        <v>1238</v>
      </c>
      <c r="D1141" s="49" t="s">
        <v>23</v>
      </c>
      <c r="E1141" s="49" t="s">
        <v>50</v>
      </c>
      <c r="F1141" s="50">
        <v>45299</v>
      </c>
      <c r="G1141" s="49" t="s">
        <v>180</v>
      </c>
      <c r="H1141" s="49" t="s">
        <v>145</v>
      </c>
      <c r="I1141" s="49" t="s">
        <v>146</v>
      </c>
      <c r="J1141" s="49" t="s">
        <v>54</v>
      </c>
      <c r="K1141" s="49">
        <v>5</v>
      </c>
      <c r="L1141" s="49">
        <v>199</v>
      </c>
      <c r="M1141" s="49" t="s">
        <v>4226</v>
      </c>
      <c r="N1141" s="50">
        <v>45696</v>
      </c>
      <c r="O1141" s="49" t="s">
        <v>56</v>
      </c>
      <c r="P1141" s="49" t="s">
        <v>57</v>
      </c>
      <c r="Q1141" s="49">
        <v>3</v>
      </c>
      <c r="R1141" s="49" t="s">
        <v>67</v>
      </c>
      <c r="S1141" s="49" t="s">
        <v>4227</v>
      </c>
      <c r="T1141" s="50">
        <v>45472</v>
      </c>
    </row>
    <row r="1142" spans="1:20" x14ac:dyDescent="0.25">
      <c r="A1142" s="26" t="s">
        <v>4228</v>
      </c>
      <c r="B1142" s="49" t="s">
        <v>903</v>
      </c>
      <c r="C1142" s="49" t="s">
        <v>3423</v>
      </c>
      <c r="D1142" s="49" t="s">
        <v>23</v>
      </c>
      <c r="E1142" s="49" t="s">
        <v>38</v>
      </c>
      <c r="F1142" s="50">
        <v>44617</v>
      </c>
      <c r="G1142" s="49" t="s">
        <v>186</v>
      </c>
      <c r="H1142" s="49" t="s">
        <v>145</v>
      </c>
      <c r="I1142" s="49" t="s">
        <v>146</v>
      </c>
      <c r="J1142" s="49" t="s">
        <v>54</v>
      </c>
      <c r="K1142" s="49">
        <v>4</v>
      </c>
      <c r="L1142" s="49">
        <v>199</v>
      </c>
      <c r="M1142" s="49" t="s">
        <v>4229</v>
      </c>
      <c r="N1142" s="50">
        <v>45286</v>
      </c>
      <c r="O1142" s="49" t="s">
        <v>30</v>
      </c>
      <c r="P1142" s="49" t="s">
        <v>57</v>
      </c>
      <c r="Q1142" s="49">
        <v>2</v>
      </c>
      <c r="R1142" s="49" t="s">
        <v>67</v>
      </c>
      <c r="S1142" s="49" t="s">
        <v>4230</v>
      </c>
      <c r="T1142" s="50">
        <v>45855</v>
      </c>
    </row>
    <row r="1143" spans="1:20" x14ac:dyDescent="0.25">
      <c r="A1143" s="26" t="s">
        <v>4231</v>
      </c>
      <c r="B1143" s="49" t="s">
        <v>263</v>
      </c>
      <c r="C1143" s="49" t="s">
        <v>1702</v>
      </c>
      <c r="D1143" s="49" t="s">
        <v>23</v>
      </c>
      <c r="E1143" s="49" t="s">
        <v>38</v>
      </c>
      <c r="F1143" s="50">
        <v>45272</v>
      </c>
      <c r="G1143" s="49" t="s">
        <v>25</v>
      </c>
      <c r="H1143" s="49" t="s">
        <v>138</v>
      </c>
      <c r="I1143" s="49" t="s">
        <v>139</v>
      </c>
      <c r="J1143" s="49" t="s">
        <v>28</v>
      </c>
      <c r="K1143" s="49">
        <v>1</v>
      </c>
      <c r="L1143" s="49">
        <v>999</v>
      </c>
      <c r="M1143" s="49" t="s">
        <v>4232</v>
      </c>
      <c r="N1143" s="50">
        <v>45846</v>
      </c>
      <c r="O1143" s="49" t="s">
        <v>103</v>
      </c>
      <c r="P1143" s="49" t="s">
        <v>57</v>
      </c>
      <c r="Q1143" s="49">
        <v>3</v>
      </c>
      <c r="R1143" s="49" t="s">
        <v>32</v>
      </c>
      <c r="S1143" s="49" t="s">
        <v>4233</v>
      </c>
      <c r="T1143" s="50">
        <v>45392</v>
      </c>
    </row>
    <row r="1144" spans="1:20" x14ac:dyDescent="0.25">
      <c r="A1144" s="26" t="s">
        <v>4234</v>
      </c>
      <c r="B1144" s="49" t="s">
        <v>1251</v>
      </c>
      <c r="C1144" s="49" t="s">
        <v>467</v>
      </c>
      <c r="D1144" s="49" t="s">
        <v>37</v>
      </c>
      <c r="E1144" s="49" t="s">
        <v>24</v>
      </c>
      <c r="F1144" s="50">
        <v>44322</v>
      </c>
      <c r="G1144" s="49" t="s">
        <v>25</v>
      </c>
      <c r="H1144" s="49" t="s">
        <v>138</v>
      </c>
      <c r="I1144" s="49" t="s">
        <v>139</v>
      </c>
      <c r="J1144" s="49" t="s">
        <v>28</v>
      </c>
      <c r="K1144" s="49">
        <v>4</v>
      </c>
      <c r="L1144" s="49">
        <v>999</v>
      </c>
      <c r="M1144" s="49" t="s">
        <v>4235</v>
      </c>
      <c r="N1144" s="50">
        <v>45660</v>
      </c>
      <c r="O1144" s="49" t="s">
        <v>76</v>
      </c>
      <c r="P1144" s="49" t="s">
        <v>31</v>
      </c>
      <c r="Q1144" s="49">
        <v>2</v>
      </c>
      <c r="R1144" s="49" t="s">
        <v>104</v>
      </c>
      <c r="S1144" s="49" t="s">
        <v>4236</v>
      </c>
      <c r="T1144" s="50">
        <v>45143</v>
      </c>
    </row>
    <row r="1145" spans="1:20" x14ac:dyDescent="0.25">
      <c r="A1145" s="26" t="s">
        <v>4237</v>
      </c>
      <c r="B1145" s="49" t="s">
        <v>4238</v>
      </c>
      <c r="C1145" s="49" t="s">
        <v>730</v>
      </c>
      <c r="D1145" s="49" t="s">
        <v>37</v>
      </c>
      <c r="E1145" s="49" t="s">
        <v>50</v>
      </c>
      <c r="F1145" s="50">
        <v>44712</v>
      </c>
      <c r="G1145" s="49" t="s">
        <v>152</v>
      </c>
      <c r="H1145" s="49" t="s">
        <v>138</v>
      </c>
      <c r="I1145" s="49" t="s">
        <v>139</v>
      </c>
      <c r="J1145" s="49" t="s">
        <v>28</v>
      </c>
      <c r="K1145" s="49">
        <v>1</v>
      </c>
      <c r="L1145" s="49">
        <v>999</v>
      </c>
      <c r="M1145" s="49" t="s">
        <v>4239</v>
      </c>
      <c r="N1145" s="50">
        <v>45631</v>
      </c>
      <c r="O1145" s="49" t="s">
        <v>76</v>
      </c>
      <c r="P1145" s="49" t="s">
        <v>44</v>
      </c>
      <c r="Q1145" s="49">
        <v>4</v>
      </c>
      <c r="R1145" s="49" t="s">
        <v>67</v>
      </c>
      <c r="S1145" s="49" t="s">
        <v>4240</v>
      </c>
      <c r="T1145" s="50">
        <v>45609</v>
      </c>
    </row>
    <row r="1146" spans="1:20" x14ac:dyDescent="0.25">
      <c r="A1146" s="26" t="s">
        <v>4241</v>
      </c>
      <c r="B1146" s="49" t="s">
        <v>4242</v>
      </c>
      <c r="C1146" s="49" t="s">
        <v>1831</v>
      </c>
      <c r="D1146" s="49" t="s">
        <v>81</v>
      </c>
      <c r="E1146" s="49" t="s">
        <v>50</v>
      </c>
      <c r="F1146" s="50">
        <v>44092</v>
      </c>
      <c r="G1146" s="49" t="s">
        <v>25</v>
      </c>
      <c r="H1146" s="49" t="s">
        <v>100</v>
      </c>
      <c r="I1146" s="49" t="s">
        <v>101</v>
      </c>
      <c r="J1146" s="49" t="s">
        <v>28</v>
      </c>
      <c r="K1146" s="49">
        <v>3</v>
      </c>
      <c r="L1146" s="49">
        <v>199</v>
      </c>
      <c r="M1146" s="49" t="s">
        <v>4243</v>
      </c>
      <c r="N1146" s="50">
        <v>44911</v>
      </c>
      <c r="O1146" s="49" t="s">
        <v>103</v>
      </c>
      <c r="P1146" s="49" t="s">
        <v>57</v>
      </c>
      <c r="Q1146" s="49">
        <v>5</v>
      </c>
      <c r="R1146" s="49" t="s">
        <v>45</v>
      </c>
      <c r="S1146" s="49" t="s">
        <v>4244</v>
      </c>
      <c r="T1146" s="50">
        <v>44828</v>
      </c>
    </row>
    <row r="1147" spans="1:20" x14ac:dyDescent="0.25">
      <c r="A1147" s="26" t="s">
        <v>4245</v>
      </c>
      <c r="B1147" s="49" t="s">
        <v>206</v>
      </c>
      <c r="C1147" s="49" t="s">
        <v>2984</v>
      </c>
      <c r="D1147" s="49" t="s">
        <v>37</v>
      </c>
      <c r="E1147" s="49" t="s">
        <v>24</v>
      </c>
      <c r="F1147" s="50">
        <v>44502</v>
      </c>
      <c r="G1147" s="49" t="s">
        <v>72</v>
      </c>
      <c r="H1147" s="49" t="s">
        <v>40</v>
      </c>
      <c r="I1147" s="49" t="s">
        <v>41</v>
      </c>
      <c r="J1147" s="49" t="s">
        <v>42</v>
      </c>
      <c r="K1147" s="49">
        <v>1</v>
      </c>
      <c r="L1147" s="49">
        <v>59</v>
      </c>
      <c r="M1147" s="49" t="s">
        <v>4246</v>
      </c>
      <c r="N1147" s="50">
        <v>44940</v>
      </c>
      <c r="O1147" s="49" t="s">
        <v>110</v>
      </c>
      <c r="P1147" s="49" t="s">
        <v>44</v>
      </c>
      <c r="Q1147" s="49">
        <v>2</v>
      </c>
      <c r="R1147" s="49" t="s">
        <v>32</v>
      </c>
      <c r="S1147" s="49" t="s">
        <v>4247</v>
      </c>
      <c r="T1147" s="50">
        <v>45062</v>
      </c>
    </row>
    <row r="1148" spans="1:20" x14ac:dyDescent="0.25">
      <c r="A1148" s="26" t="s">
        <v>4248</v>
      </c>
      <c r="B1148" s="49" t="s">
        <v>2270</v>
      </c>
      <c r="C1148" s="49" t="s">
        <v>71</v>
      </c>
      <c r="D1148" s="49" t="s">
        <v>81</v>
      </c>
      <c r="E1148" s="49" t="s">
        <v>38</v>
      </c>
      <c r="F1148" s="50">
        <v>45094</v>
      </c>
      <c r="G1148" s="49" t="s">
        <v>62</v>
      </c>
      <c r="H1148" s="49" t="s">
        <v>168</v>
      </c>
      <c r="I1148" s="49" t="s">
        <v>169</v>
      </c>
      <c r="J1148" s="49" t="s">
        <v>131</v>
      </c>
      <c r="K1148" s="49">
        <v>4</v>
      </c>
      <c r="L1148" s="49">
        <v>80</v>
      </c>
      <c r="M1148" s="49" t="s">
        <v>4249</v>
      </c>
      <c r="N1148" s="50">
        <v>45639</v>
      </c>
      <c r="O1148" s="49" t="s">
        <v>56</v>
      </c>
      <c r="P1148" s="49" t="s">
        <v>57</v>
      </c>
      <c r="Q1148" s="49">
        <v>3</v>
      </c>
      <c r="R1148" s="49" t="s">
        <v>67</v>
      </c>
      <c r="S1148" s="49" t="s">
        <v>4250</v>
      </c>
      <c r="T1148" s="50">
        <v>45852</v>
      </c>
    </row>
    <row r="1149" spans="1:20" x14ac:dyDescent="0.25">
      <c r="A1149" s="26" t="s">
        <v>4251</v>
      </c>
      <c r="B1149" s="49" t="s">
        <v>1039</v>
      </c>
      <c r="C1149" s="49" t="s">
        <v>212</v>
      </c>
      <c r="D1149" s="49" t="s">
        <v>81</v>
      </c>
      <c r="E1149" s="49" t="s">
        <v>38</v>
      </c>
      <c r="F1149" s="50">
        <v>45438</v>
      </c>
      <c r="G1149" s="49" t="s">
        <v>72</v>
      </c>
      <c r="H1149" s="49" t="s">
        <v>168</v>
      </c>
      <c r="I1149" s="49" t="s">
        <v>169</v>
      </c>
      <c r="J1149" s="49" t="s">
        <v>131</v>
      </c>
      <c r="K1149" s="49">
        <v>2</v>
      </c>
      <c r="L1149" s="49">
        <v>80</v>
      </c>
      <c r="M1149" s="49" t="s">
        <v>4252</v>
      </c>
      <c r="N1149" s="50">
        <v>45035</v>
      </c>
      <c r="O1149" s="49" t="s">
        <v>110</v>
      </c>
      <c r="P1149" s="49" t="s">
        <v>44</v>
      </c>
      <c r="Q1149" s="49">
        <v>4</v>
      </c>
      <c r="R1149" s="49" t="s">
        <v>133</v>
      </c>
      <c r="S1149" s="49" t="s">
        <v>4253</v>
      </c>
      <c r="T1149" s="50">
        <v>45138</v>
      </c>
    </row>
    <row r="1150" spans="1:20" x14ac:dyDescent="0.25">
      <c r="A1150" s="26" t="s">
        <v>4254</v>
      </c>
      <c r="B1150" s="49" t="s">
        <v>3067</v>
      </c>
      <c r="C1150" s="49" t="s">
        <v>4255</v>
      </c>
      <c r="D1150" s="49" t="s">
        <v>81</v>
      </c>
      <c r="E1150" s="49" t="s">
        <v>38</v>
      </c>
      <c r="F1150" s="50">
        <v>44074</v>
      </c>
      <c r="G1150" s="49" t="s">
        <v>186</v>
      </c>
      <c r="H1150" s="49" t="s">
        <v>168</v>
      </c>
      <c r="I1150" s="49" t="s">
        <v>169</v>
      </c>
      <c r="J1150" s="49" t="s">
        <v>131</v>
      </c>
      <c r="K1150" s="49">
        <v>2</v>
      </c>
      <c r="L1150" s="49">
        <v>80</v>
      </c>
      <c r="M1150" s="49" t="s">
        <v>4256</v>
      </c>
      <c r="N1150" s="50">
        <v>45260</v>
      </c>
      <c r="O1150" s="49" t="s">
        <v>30</v>
      </c>
      <c r="P1150" s="49" t="s">
        <v>31</v>
      </c>
      <c r="Q1150" s="49">
        <v>3</v>
      </c>
      <c r="R1150" s="49" t="s">
        <v>133</v>
      </c>
      <c r="S1150" s="49" t="s">
        <v>4257</v>
      </c>
      <c r="T1150" s="50">
        <v>45015</v>
      </c>
    </row>
    <row r="1151" spans="1:20" x14ac:dyDescent="0.25">
      <c r="A1151" s="26" t="s">
        <v>4258</v>
      </c>
      <c r="B1151" s="49" t="s">
        <v>1210</v>
      </c>
      <c r="C1151" s="49" t="s">
        <v>4259</v>
      </c>
      <c r="D1151" s="49" t="s">
        <v>81</v>
      </c>
      <c r="E1151" s="49" t="s">
        <v>50</v>
      </c>
      <c r="F1151" s="50">
        <v>44310</v>
      </c>
      <c r="G1151" s="49" t="s">
        <v>62</v>
      </c>
      <c r="H1151" s="49" t="s">
        <v>168</v>
      </c>
      <c r="I1151" s="49" t="s">
        <v>169</v>
      </c>
      <c r="J1151" s="49" t="s">
        <v>131</v>
      </c>
      <c r="K1151" s="49">
        <v>2</v>
      </c>
      <c r="L1151" s="49">
        <v>80</v>
      </c>
      <c r="M1151" s="49" t="s">
        <v>4260</v>
      </c>
      <c r="N1151" s="50">
        <v>45016</v>
      </c>
      <c r="O1151" s="49" t="s">
        <v>56</v>
      </c>
      <c r="P1151" s="49" t="s">
        <v>44</v>
      </c>
      <c r="Q1151" s="49">
        <v>5</v>
      </c>
      <c r="R1151" s="49" t="s">
        <v>67</v>
      </c>
      <c r="S1151" s="49" t="s">
        <v>4261</v>
      </c>
      <c r="T1151" s="50">
        <v>45427</v>
      </c>
    </row>
    <row r="1152" spans="1:20" x14ac:dyDescent="0.25">
      <c r="A1152" s="26" t="s">
        <v>3426</v>
      </c>
      <c r="B1152" s="49" t="s">
        <v>845</v>
      </c>
      <c r="C1152" s="49" t="s">
        <v>841</v>
      </c>
      <c r="D1152" s="49" t="s">
        <v>37</v>
      </c>
      <c r="E1152" s="49" t="s">
        <v>38</v>
      </c>
      <c r="F1152" s="50">
        <v>44642</v>
      </c>
      <c r="G1152" s="49" t="s">
        <v>51</v>
      </c>
      <c r="H1152" s="49" t="s">
        <v>26</v>
      </c>
      <c r="I1152" s="49" t="s">
        <v>27</v>
      </c>
      <c r="J1152" s="49" t="s">
        <v>28</v>
      </c>
      <c r="K1152" s="49">
        <v>5</v>
      </c>
      <c r="L1152" s="49">
        <v>229</v>
      </c>
      <c r="M1152" s="49" t="s">
        <v>4262</v>
      </c>
      <c r="N1152" s="50">
        <v>45646</v>
      </c>
      <c r="O1152" s="49" t="s">
        <v>103</v>
      </c>
      <c r="P1152" s="49" t="s">
        <v>31</v>
      </c>
      <c r="Q1152" s="49">
        <v>2</v>
      </c>
      <c r="R1152" s="49" t="s">
        <v>67</v>
      </c>
      <c r="S1152" s="49" t="s">
        <v>4263</v>
      </c>
      <c r="T1152" s="50">
        <v>44970</v>
      </c>
    </row>
    <row r="1153" spans="1:20" x14ac:dyDescent="0.25">
      <c r="A1153" s="26" t="s">
        <v>4264</v>
      </c>
      <c r="B1153" s="49" t="s">
        <v>4265</v>
      </c>
      <c r="C1153" s="49" t="s">
        <v>3825</v>
      </c>
      <c r="D1153" s="49" t="s">
        <v>23</v>
      </c>
      <c r="E1153" s="49" t="s">
        <v>24</v>
      </c>
      <c r="F1153" s="50">
        <v>44147</v>
      </c>
      <c r="G1153" s="49" t="s">
        <v>51</v>
      </c>
      <c r="H1153" s="49" t="s">
        <v>121</v>
      </c>
      <c r="I1153" s="49" t="s">
        <v>122</v>
      </c>
      <c r="J1153" s="49" t="s">
        <v>123</v>
      </c>
      <c r="K1153" s="49">
        <v>3</v>
      </c>
      <c r="L1153" s="49">
        <v>149</v>
      </c>
      <c r="M1153" s="49" t="s">
        <v>4266</v>
      </c>
      <c r="N1153" s="50">
        <v>45239</v>
      </c>
      <c r="O1153" s="49" t="s">
        <v>110</v>
      </c>
      <c r="P1153" s="49" t="s">
        <v>31</v>
      </c>
      <c r="Q1153" s="49">
        <v>1</v>
      </c>
      <c r="R1153" s="49" t="s">
        <v>67</v>
      </c>
      <c r="S1153" s="49" t="s">
        <v>4267</v>
      </c>
      <c r="T1153" s="50">
        <v>45239</v>
      </c>
    </row>
    <row r="1154" spans="1:20" x14ac:dyDescent="0.25">
      <c r="A1154" s="26" t="s">
        <v>4268</v>
      </c>
      <c r="B1154" s="49" t="s">
        <v>4269</v>
      </c>
      <c r="C1154" s="49" t="s">
        <v>4270</v>
      </c>
      <c r="D1154" s="49" t="s">
        <v>23</v>
      </c>
      <c r="E1154" s="49" t="s">
        <v>38</v>
      </c>
      <c r="F1154" s="50">
        <v>45226</v>
      </c>
      <c r="G1154" s="49" t="s">
        <v>62</v>
      </c>
      <c r="H1154" s="49" t="s">
        <v>52</v>
      </c>
      <c r="I1154" s="49" t="s">
        <v>53</v>
      </c>
      <c r="J1154" s="49" t="s">
        <v>54</v>
      </c>
      <c r="K1154" s="49">
        <v>3</v>
      </c>
      <c r="L1154" s="49">
        <v>59</v>
      </c>
      <c r="M1154" s="49" t="s">
        <v>4271</v>
      </c>
      <c r="N1154" s="50">
        <v>45277</v>
      </c>
      <c r="O1154" s="49" t="s">
        <v>110</v>
      </c>
      <c r="P1154" s="49" t="s">
        <v>57</v>
      </c>
      <c r="Q1154" s="49">
        <v>1</v>
      </c>
      <c r="R1154" s="49" t="s">
        <v>67</v>
      </c>
      <c r="S1154" s="49" t="s">
        <v>4272</v>
      </c>
      <c r="T1154" s="50">
        <v>45297</v>
      </c>
    </row>
    <row r="1155" spans="1:20" x14ac:dyDescent="0.25">
      <c r="A1155" s="26" t="s">
        <v>4273</v>
      </c>
      <c r="B1155" s="49" t="s">
        <v>412</v>
      </c>
      <c r="C1155" s="49" t="s">
        <v>858</v>
      </c>
      <c r="D1155" s="49" t="s">
        <v>37</v>
      </c>
      <c r="E1155" s="49" t="s">
        <v>24</v>
      </c>
      <c r="F1155" s="50">
        <v>45582</v>
      </c>
      <c r="G1155" s="49" t="s">
        <v>25</v>
      </c>
      <c r="H1155" s="49" t="s">
        <v>52</v>
      </c>
      <c r="I1155" s="49" t="s">
        <v>53</v>
      </c>
      <c r="J1155" s="49" t="s">
        <v>54</v>
      </c>
      <c r="K1155" s="49">
        <v>2</v>
      </c>
      <c r="L1155" s="49">
        <v>59</v>
      </c>
      <c r="M1155" s="49" t="s">
        <v>4274</v>
      </c>
      <c r="N1155" s="50">
        <v>45146</v>
      </c>
      <c r="O1155" s="49" t="s">
        <v>30</v>
      </c>
      <c r="P1155" s="49" t="s">
        <v>57</v>
      </c>
      <c r="Q1155" s="49">
        <v>4</v>
      </c>
      <c r="R1155" s="49" t="s">
        <v>45</v>
      </c>
      <c r="S1155" s="49" t="s">
        <v>4275</v>
      </c>
      <c r="T1155" s="50">
        <v>44953</v>
      </c>
    </row>
    <row r="1156" spans="1:20" x14ac:dyDescent="0.25">
      <c r="A1156" s="26" t="s">
        <v>4276</v>
      </c>
      <c r="B1156" s="49" t="s">
        <v>619</v>
      </c>
      <c r="C1156" s="49" t="s">
        <v>207</v>
      </c>
      <c r="D1156" s="49" t="s">
        <v>81</v>
      </c>
      <c r="E1156" s="49" t="s">
        <v>50</v>
      </c>
      <c r="F1156" s="50">
        <v>45149</v>
      </c>
      <c r="G1156" s="49" t="s">
        <v>72</v>
      </c>
      <c r="H1156" s="49" t="s">
        <v>40</v>
      </c>
      <c r="I1156" s="49" t="s">
        <v>41</v>
      </c>
      <c r="J1156" s="49" t="s">
        <v>42</v>
      </c>
      <c r="K1156" s="49">
        <v>4</v>
      </c>
      <c r="L1156" s="49">
        <v>59</v>
      </c>
      <c r="M1156" s="49" t="s">
        <v>4277</v>
      </c>
      <c r="N1156" s="50">
        <v>44884</v>
      </c>
      <c r="O1156" s="49" t="s">
        <v>56</v>
      </c>
      <c r="P1156" s="49" t="s">
        <v>57</v>
      </c>
      <c r="Q1156" s="49">
        <v>2</v>
      </c>
      <c r="R1156" s="49" t="s">
        <v>133</v>
      </c>
      <c r="S1156" s="49" t="s">
        <v>4278</v>
      </c>
      <c r="T1156" s="50">
        <v>45821</v>
      </c>
    </row>
    <row r="1157" spans="1:20" x14ac:dyDescent="0.25">
      <c r="A1157" s="26" t="s">
        <v>4279</v>
      </c>
      <c r="B1157" s="49" t="s">
        <v>917</v>
      </c>
      <c r="C1157" s="49" t="s">
        <v>396</v>
      </c>
      <c r="D1157" s="49" t="s">
        <v>81</v>
      </c>
      <c r="E1157" s="49" t="s">
        <v>50</v>
      </c>
      <c r="F1157" s="50">
        <v>44647</v>
      </c>
      <c r="G1157" s="49" t="s">
        <v>25</v>
      </c>
      <c r="H1157" s="49" t="s">
        <v>63</v>
      </c>
      <c r="I1157" s="49" t="s">
        <v>64</v>
      </c>
      <c r="J1157" s="49" t="s">
        <v>65</v>
      </c>
      <c r="K1157" s="49">
        <v>3</v>
      </c>
      <c r="L1157" s="49">
        <v>399</v>
      </c>
      <c r="M1157" s="49" t="s">
        <v>4280</v>
      </c>
      <c r="N1157" s="50">
        <v>45856</v>
      </c>
      <c r="O1157" s="49" t="s">
        <v>76</v>
      </c>
      <c r="P1157" s="49" t="s">
        <v>31</v>
      </c>
      <c r="Q1157" s="49">
        <v>3</v>
      </c>
      <c r="R1157" s="49" t="s">
        <v>133</v>
      </c>
      <c r="S1157" s="49" t="s">
        <v>4281</v>
      </c>
      <c r="T1157" s="50">
        <v>45408</v>
      </c>
    </row>
    <row r="1158" spans="1:20" x14ac:dyDescent="0.25">
      <c r="A1158" s="26" t="s">
        <v>4282</v>
      </c>
      <c r="B1158" s="49" t="s">
        <v>1103</v>
      </c>
      <c r="C1158" s="49" t="s">
        <v>909</v>
      </c>
      <c r="D1158" s="49" t="s">
        <v>37</v>
      </c>
      <c r="E1158" s="49" t="s">
        <v>38</v>
      </c>
      <c r="F1158" s="50">
        <v>45734</v>
      </c>
      <c r="G1158" s="49" t="s">
        <v>51</v>
      </c>
      <c r="H1158" s="49" t="s">
        <v>63</v>
      </c>
      <c r="I1158" s="49" t="s">
        <v>64</v>
      </c>
      <c r="J1158" s="49" t="s">
        <v>65</v>
      </c>
      <c r="K1158" s="49">
        <v>3</v>
      </c>
      <c r="L1158" s="49">
        <v>399</v>
      </c>
      <c r="M1158" s="49" t="s">
        <v>4283</v>
      </c>
      <c r="N1158" s="50">
        <v>45122</v>
      </c>
      <c r="O1158" s="49" t="s">
        <v>56</v>
      </c>
      <c r="P1158" s="49" t="s">
        <v>44</v>
      </c>
      <c r="Q1158" s="49">
        <v>3</v>
      </c>
      <c r="R1158" s="49" t="s">
        <v>67</v>
      </c>
      <c r="S1158" s="49" t="s">
        <v>4284</v>
      </c>
      <c r="T1158" s="50">
        <v>45388</v>
      </c>
    </row>
    <row r="1159" spans="1:20" x14ac:dyDescent="0.25">
      <c r="A1159" s="26" t="s">
        <v>489</v>
      </c>
      <c r="B1159" s="49" t="s">
        <v>416</v>
      </c>
      <c r="C1159" s="49" t="s">
        <v>490</v>
      </c>
      <c r="D1159" s="49" t="s">
        <v>37</v>
      </c>
      <c r="E1159" s="49" t="s">
        <v>50</v>
      </c>
      <c r="F1159" s="50">
        <v>44354</v>
      </c>
      <c r="G1159" s="49" t="s">
        <v>39</v>
      </c>
      <c r="H1159" s="49" t="s">
        <v>63</v>
      </c>
      <c r="I1159" s="49" t="s">
        <v>64</v>
      </c>
      <c r="J1159" s="49" t="s">
        <v>65</v>
      </c>
      <c r="K1159" s="49">
        <v>2</v>
      </c>
      <c r="L1159" s="49">
        <v>399</v>
      </c>
      <c r="M1159" s="49" t="s">
        <v>4285</v>
      </c>
      <c r="N1159" s="50">
        <v>45289</v>
      </c>
      <c r="O1159" s="49" t="s">
        <v>103</v>
      </c>
      <c r="P1159" s="49" t="s">
        <v>31</v>
      </c>
      <c r="Q1159" s="49">
        <v>5</v>
      </c>
      <c r="R1159" s="49" t="s">
        <v>45</v>
      </c>
      <c r="S1159" s="49" t="s">
        <v>4286</v>
      </c>
      <c r="T1159" s="50">
        <v>44992</v>
      </c>
    </row>
    <row r="1160" spans="1:20" x14ac:dyDescent="0.25">
      <c r="A1160" s="26" t="s">
        <v>4287</v>
      </c>
      <c r="B1160" s="49" t="s">
        <v>4288</v>
      </c>
      <c r="C1160" s="49" t="s">
        <v>2351</v>
      </c>
      <c r="D1160" s="49" t="s">
        <v>37</v>
      </c>
      <c r="E1160" s="49" t="s">
        <v>24</v>
      </c>
      <c r="F1160" s="50">
        <v>45012</v>
      </c>
      <c r="G1160" s="49" t="s">
        <v>39</v>
      </c>
      <c r="H1160" s="49" t="s">
        <v>168</v>
      </c>
      <c r="I1160" s="49" t="s">
        <v>169</v>
      </c>
      <c r="J1160" s="49" t="s">
        <v>131</v>
      </c>
      <c r="K1160" s="49">
        <v>3</v>
      </c>
      <c r="L1160" s="49">
        <v>80</v>
      </c>
      <c r="M1160" s="49" t="s">
        <v>4289</v>
      </c>
      <c r="N1160" s="50">
        <v>45633</v>
      </c>
      <c r="O1160" s="49" t="s">
        <v>110</v>
      </c>
      <c r="P1160" s="49" t="s">
        <v>31</v>
      </c>
      <c r="Q1160" s="49">
        <v>5</v>
      </c>
      <c r="R1160" s="49" t="s">
        <v>67</v>
      </c>
      <c r="S1160" s="49" t="s">
        <v>4290</v>
      </c>
      <c r="T1160" s="50">
        <v>45663</v>
      </c>
    </row>
    <row r="1161" spans="1:20" x14ac:dyDescent="0.25">
      <c r="A1161" s="26" t="s">
        <v>3918</v>
      </c>
      <c r="B1161" s="49" t="s">
        <v>515</v>
      </c>
      <c r="C1161" s="49" t="s">
        <v>249</v>
      </c>
      <c r="D1161" s="49" t="s">
        <v>81</v>
      </c>
      <c r="E1161" s="49" t="s">
        <v>38</v>
      </c>
      <c r="F1161" s="50">
        <v>45617</v>
      </c>
      <c r="G1161" s="49" t="s">
        <v>62</v>
      </c>
      <c r="H1161" s="49" t="s">
        <v>168</v>
      </c>
      <c r="I1161" s="49" t="s">
        <v>169</v>
      </c>
      <c r="J1161" s="49" t="s">
        <v>131</v>
      </c>
      <c r="K1161" s="49">
        <v>4</v>
      </c>
      <c r="L1161" s="49">
        <v>80</v>
      </c>
      <c r="M1161" s="49" t="s">
        <v>4291</v>
      </c>
      <c r="N1161" s="50">
        <v>45425</v>
      </c>
      <c r="O1161" s="49" t="s">
        <v>110</v>
      </c>
      <c r="P1161" s="49" t="s">
        <v>31</v>
      </c>
      <c r="Q1161" s="49">
        <v>4</v>
      </c>
      <c r="R1161" s="49" t="s">
        <v>67</v>
      </c>
      <c r="S1161" s="49" t="s">
        <v>4292</v>
      </c>
      <c r="T1161" s="50">
        <v>44799</v>
      </c>
    </row>
    <row r="1162" spans="1:20" x14ac:dyDescent="0.25">
      <c r="A1162" s="26" t="s">
        <v>4293</v>
      </c>
      <c r="B1162" s="49" t="s">
        <v>421</v>
      </c>
      <c r="C1162" s="49" t="s">
        <v>4030</v>
      </c>
      <c r="D1162" s="49" t="s">
        <v>81</v>
      </c>
      <c r="E1162" s="49" t="s">
        <v>50</v>
      </c>
      <c r="F1162" s="50">
        <v>44790</v>
      </c>
      <c r="G1162" s="49" t="s">
        <v>72</v>
      </c>
      <c r="H1162" s="49" t="s">
        <v>129</v>
      </c>
      <c r="I1162" s="49" t="s">
        <v>130</v>
      </c>
      <c r="J1162" s="49" t="s">
        <v>131</v>
      </c>
      <c r="K1162" s="49">
        <v>3</v>
      </c>
      <c r="L1162" s="49">
        <v>129</v>
      </c>
      <c r="M1162" s="49" t="s">
        <v>4294</v>
      </c>
      <c r="N1162" s="50">
        <v>45321</v>
      </c>
      <c r="O1162" s="49" t="s">
        <v>103</v>
      </c>
      <c r="P1162" s="49" t="s">
        <v>57</v>
      </c>
      <c r="Q1162" s="49">
        <v>1</v>
      </c>
      <c r="R1162" s="49" t="s">
        <v>67</v>
      </c>
      <c r="S1162" s="49" t="s">
        <v>4295</v>
      </c>
      <c r="T1162" s="50">
        <v>44973</v>
      </c>
    </row>
    <row r="1163" spans="1:20" x14ac:dyDescent="0.25">
      <c r="A1163" s="26" t="s">
        <v>4296</v>
      </c>
      <c r="B1163" s="49" t="s">
        <v>263</v>
      </c>
      <c r="C1163" s="49" t="s">
        <v>4297</v>
      </c>
      <c r="D1163" s="49" t="s">
        <v>81</v>
      </c>
      <c r="E1163" s="49" t="s">
        <v>38</v>
      </c>
      <c r="F1163" s="50">
        <v>45456</v>
      </c>
      <c r="G1163" s="49" t="s">
        <v>180</v>
      </c>
      <c r="H1163" s="49" t="s">
        <v>391</v>
      </c>
      <c r="I1163" s="49" t="s">
        <v>392</v>
      </c>
      <c r="J1163" s="49" t="s">
        <v>123</v>
      </c>
      <c r="K1163" s="49">
        <v>3</v>
      </c>
      <c r="L1163" s="49">
        <v>25</v>
      </c>
      <c r="M1163" s="49" t="s">
        <v>4298</v>
      </c>
      <c r="N1163" s="50">
        <v>45372</v>
      </c>
      <c r="O1163" s="49" t="s">
        <v>110</v>
      </c>
      <c r="P1163" s="49" t="s">
        <v>44</v>
      </c>
      <c r="Q1163" s="49">
        <v>4</v>
      </c>
      <c r="R1163" s="49" t="s">
        <v>45</v>
      </c>
      <c r="S1163" s="49" t="s">
        <v>4299</v>
      </c>
      <c r="T1163" s="50">
        <v>45767</v>
      </c>
    </row>
    <row r="1164" spans="1:20" x14ac:dyDescent="0.25">
      <c r="A1164" s="26" t="s">
        <v>4300</v>
      </c>
      <c r="B1164" s="49" t="s">
        <v>2516</v>
      </c>
      <c r="C1164" s="49" t="s">
        <v>1722</v>
      </c>
      <c r="D1164" s="49" t="s">
        <v>37</v>
      </c>
      <c r="E1164" s="49" t="s">
        <v>38</v>
      </c>
      <c r="F1164" s="50">
        <v>45516</v>
      </c>
      <c r="G1164" s="49" t="s">
        <v>94</v>
      </c>
      <c r="H1164" s="49" t="s">
        <v>168</v>
      </c>
      <c r="I1164" s="49" t="s">
        <v>169</v>
      </c>
      <c r="J1164" s="49" t="s">
        <v>131</v>
      </c>
      <c r="K1164" s="49">
        <v>5</v>
      </c>
      <c r="L1164" s="49">
        <v>80</v>
      </c>
      <c r="M1164" s="49" t="s">
        <v>4301</v>
      </c>
      <c r="N1164" s="50">
        <v>45842</v>
      </c>
      <c r="O1164" s="49" t="s">
        <v>110</v>
      </c>
      <c r="P1164" s="49" t="s">
        <v>44</v>
      </c>
      <c r="Q1164" s="49">
        <v>2</v>
      </c>
      <c r="R1164" s="49" t="s">
        <v>67</v>
      </c>
      <c r="S1164" s="49" t="s">
        <v>4302</v>
      </c>
      <c r="T1164" s="50">
        <v>45795</v>
      </c>
    </row>
    <row r="1165" spans="1:20" x14ac:dyDescent="0.25">
      <c r="A1165" s="26" t="s">
        <v>1731</v>
      </c>
      <c r="B1165" s="49" t="s">
        <v>1732</v>
      </c>
      <c r="C1165" s="49" t="s">
        <v>1475</v>
      </c>
      <c r="D1165" s="49" t="s">
        <v>37</v>
      </c>
      <c r="E1165" s="49" t="s">
        <v>38</v>
      </c>
      <c r="F1165" s="50">
        <v>44722</v>
      </c>
      <c r="G1165" s="49" t="s">
        <v>39</v>
      </c>
      <c r="H1165" s="49" t="s">
        <v>121</v>
      </c>
      <c r="I1165" s="49" t="s">
        <v>122</v>
      </c>
      <c r="J1165" s="49" t="s">
        <v>123</v>
      </c>
      <c r="K1165" s="49">
        <v>4</v>
      </c>
      <c r="L1165" s="49">
        <v>149</v>
      </c>
      <c r="M1165" s="49" t="s">
        <v>4303</v>
      </c>
      <c r="N1165" s="50">
        <v>44950</v>
      </c>
      <c r="O1165" s="49" t="s">
        <v>103</v>
      </c>
      <c r="P1165" s="49" t="s">
        <v>31</v>
      </c>
      <c r="Q1165" s="49">
        <v>2</v>
      </c>
      <c r="R1165" s="49" t="s">
        <v>104</v>
      </c>
      <c r="S1165" s="49" t="s">
        <v>4304</v>
      </c>
      <c r="T1165" s="50">
        <v>45746</v>
      </c>
    </row>
    <row r="1166" spans="1:20" x14ac:dyDescent="0.25">
      <c r="A1166" s="26" t="s">
        <v>4305</v>
      </c>
      <c r="B1166" s="49" t="s">
        <v>263</v>
      </c>
      <c r="C1166" s="49" t="s">
        <v>3040</v>
      </c>
      <c r="D1166" s="49" t="s">
        <v>23</v>
      </c>
      <c r="E1166" s="49" t="s">
        <v>24</v>
      </c>
      <c r="F1166" s="50">
        <v>45169</v>
      </c>
      <c r="G1166" s="49" t="s">
        <v>25</v>
      </c>
      <c r="H1166" s="49" t="s">
        <v>191</v>
      </c>
      <c r="I1166" s="49" t="s">
        <v>192</v>
      </c>
      <c r="J1166" s="49" t="s">
        <v>42</v>
      </c>
      <c r="K1166" s="49">
        <v>3</v>
      </c>
      <c r="L1166" s="49">
        <v>120</v>
      </c>
      <c r="M1166" s="49" t="s">
        <v>4306</v>
      </c>
      <c r="N1166" s="50">
        <v>45184</v>
      </c>
      <c r="O1166" s="49" t="s">
        <v>30</v>
      </c>
      <c r="P1166" s="49" t="s">
        <v>44</v>
      </c>
      <c r="Q1166" s="49">
        <v>1</v>
      </c>
      <c r="R1166" s="49" t="s">
        <v>32</v>
      </c>
      <c r="S1166" s="49" t="s">
        <v>4307</v>
      </c>
      <c r="T1166" s="50">
        <v>44826</v>
      </c>
    </row>
    <row r="1167" spans="1:20" x14ac:dyDescent="0.25">
      <c r="A1167" s="26" t="s">
        <v>4308</v>
      </c>
      <c r="B1167" s="49" t="s">
        <v>4309</v>
      </c>
      <c r="C1167" s="49" t="s">
        <v>4310</v>
      </c>
      <c r="D1167" s="49" t="s">
        <v>23</v>
      </c>
      <c r="E1167" s="49" t="s">
        <v>38</v>
      </c>
      <c r="F1167" s="50">
        <v>44323</v>
      </c>
      <c r="G1167" s="49" t="s">
        <v>25</v>
      </c>
      <c r="H1167" s="49" t="s">
        <v>145</v>
      </c>
      <c r="I1167" s="49" t="s">
        <v>146</v>
      </c>
      <c r="J1167" s="49" t="s">
        <v>54</v>
      </c>
      <c r="K1167" s="49">
        <v>1</v>
      </c>
      <c r="L1167" s="49">
        <v>199</v>
      </c>
      <c r="M1167" s="49" t="s">
        <v>4311</v>
      </c>
      <c r="N1167" s="50">
        <v>45568</v>
      </c>
      <c r="O1167" s="49" t="s">
        <v>110</v>
      </c>
      <c r="P1167" s="49" t="s">
        <v>57</v>
      </c>
      <c r="Q1167" s="49">
        <v>3</v>
      </c>
      <c r="R1167" s="49" t="s">
        <v>67</v>
      </c>
      <c r="S1167" s="49" t="s">
        <v>4312</v>
      </c>
      <c r="T1167" s="50">
        <v>45198</v>
      </c>
    </row>
    <row r="1168" spans="1:20" x14ac:dyDescent="0.25">
      <c r="A1168" s="26" t="s">
        <v>4313</v>
      </c>
      <c r="B1168" s="49" t="s">
        <v>1565</v>
      </c>
      <c r="C1168" s="49" t="s">
        <v>2051</v>
      </c>
      <c r="D1168" s="49" t="s">
        <v>81</v>
      </c>
      <c r="E1168" s="49" t="s">
        <v>38</v>
      </c>
      <c r="F1168" s="50">
        <v>44249</v>
      </c>
      <c r="G1168" s="49" t="s">
        <v>39</v>
      </c>
      <c r="H1168" s="49" t="s">
        <v>87</v>
      </c>
      <c r="I1168" s="49" t="s">
        <v>88</v>
      </c>
      <c r="J1168" s="49" t="s">
        <v>65</v>
      </c>
      <c r="K1168" s="49">
        <v>3</v>
      </c>
      <c r="L1168" s="49">
        <v>99</v>
      </c>
      <c r="M1168" s="49" t="s">
        <v>4314</v>
      </c>
      <c r="N1168" s="50">
        <v>45522</v>
      </c>
      <c r="O1168" s="49" t="s">
        <v>110</v>
      </c>
      <c r="P1168" s="49" t="s">
        <v>31</v>
      </c>
      <c r="Q1168" s="49">
        <v>1</v>
      </c>
      <c r="R1168" s="49" t="s">
        <v>45</v>
      </c>
      <c r="S1168" s="49" t="s">
        <v>4315</v>
      </c>
      <c r="T1168" s="50">
        <v>44891</v>
      </c>
    </row>
    <row r="1169" spans="1:20" x14ac:dyDescent="0.25">
      <c r="A1169" s="26" t="s">
        <v>4316</v>
      </c>
      <c r="B1169" s="49" t="s">
        <v>511</v>
      </c>
      <c r="C1169" s="49" t="s">
        <v>71</v>
      </c>
      <c r="D1169" s="49" t="s">
        <v>37</v>
      </c>
      <c r="E1169" s="49" t="s">
        <v>38</v>
      </c>
      <c r="F1169" s="50">
        <v>45361</v>
      </c>
      <c r="G1169" s="49" t="s">
        <v>120</v>
      </c>
      <c r="H1169" s="49" t="s">
        <v>40</v>
      </c>
      <c r="I1169" s="49" t="s">
        <v>41</v>
      </c>
      <c r="J1169" s="49" t="s">
        <v>42</v>
      </c>
      <c r="K1169" s="49">
        <v>5</v>
      </c>
      <c r="L1169" s="49">
        <v>59</v>
      </c>
      <c r="M1169" s="49" t="s">
        <v>4317</v>
      </c>
      <c r="N1169" s="50">
        <v>45194</v>
      </c>
      <c r="O1169" s="49" t="s">
        <v>30</v>
      </c>
      <c r="P1169" s="49" t="s">
        <v>31</v>
      </c>
      <c r="Q1169" s="49">
        <v>5</v>
      </c>
      <c r="R1169" s="49" t="s">
        <v>32</v>
      </c>
      <c r="S1169" s="49" t="s">
        <v>4318</v>
      </c>
      <c r="T1169" s="50">
        <v>44929</v>
      </c>
    </row>
    <row r="1170" spans="1:20" x14ac:dyDescent="0.25">
      <c r="A1170" s="26" t="s">
        <v>1875</v>
      </c>
      <c r="B1170" s="49" t="s">
        <v>701</v>
      </c>
      <c r="C1170" s="49" t="s">
        <v>249</v>
      </c>
      <c r="D1170" s="49" t="s">
        <v>37</v>
      </c>
      <c r="E1170" s="49" t="s">
        <v>24</v>
      </c>
      <c r="F1170" s="50">
        <v>45243</v>
      </c>
      <c r="G1170" s="49" t="s">
        <v>94</v>
      </c>
      <c r="H1170" s="49" t="s">
        <v>26</v>
      </c>
      <c r="I1170" s="49" t="s">
        <v>27</v>
      </c>
      <c r="J1170" s="49" t="s">
        <v>28</v>
      </c>
      <c r="K1170" s="49">
        <v>2</v>
      </c>
      <c r="L1170" s="49">
        <v>229</v>
      </c>
      <c r="M1170" s="49" t="s">
        <v>4319</v>
      </c>
      <c r="N1170" s="50">
        <v>45693</v>
      </c>
      <c r="O1170" s="49" t="s">
        <v>30</v>
      </c>
      <c r="P1170" s="49" t="s">
        <v>31</v>
      </c>
      <c r="Q1170" s="49">
        <v>3</v>
      </c>
      <c r="R1170" s="49" t="s">
        <v>133</v>
      </c>
      <c r="S1170" s="49" t="s">
        <v>4320</v>
      </c>
      <c r="T1170" s="50">
        <v>45443</v>
      </c>
    </row>
    <row r="1171" spans="1:20" x14ac:dyDescent="0.25">
      <c r="A1171" s="26" t="s">
        <v>4321</v>
      </c>
      <c r="B1171" s="49" t="s">
        <v>1148</v>
      </c>
      <c r="C1171" s="49" t="s">
        <v>813</v>
      </c>
      <c r="D1171" s="49" t="s">
        <v>23</v>
      </c>
      <c r="E1171" s="49" t="s">
        <v>38</v>
      </c>
      <c r="F1171" s="50">
        <v>44374</v>
      </c>
      <c r="G1171" s="49" t="s">
        <v>180</v>
      </c>
      <c r="H1171" s="49" t="s">
        <v>40</v>
      </c>
      <c r="I1171" s="49" t="s">
        <v>41</v>
      </c>
      <c r="J1171" s="49" t="s">
        <v>42</v>
      </c>
      <c r="K1171" s="49">
        <v>4</v>
      </c>
      <c r="L1171" s="49">
        <v>59</v>
      </c>
      <c r="M1171" s="49" t="s">
        <v>4322</v>
      </c>
      <c r="N1171" s="50">
        <v>45779</v>
      </c>
      <c r="O1171" s="49" t="s">
        <v>56</v>
      </c>
      <c r="P1171" s="49" t="s">
        <v>31</v>
      </c>
      <c r="Q1171" s="49">
        <v>3</v>
      </c>
      <c r="R1171" s="49" t="s">
        <v>133</v>
      </c>
      <c r="S1171" s="49" t="s">
        <v>4323</v>
      </c>
      <c r="T1171" s="50">
        <v>45809</v>
      </c>
    </row>
    <row r="1172" spans="1:20" x14ac:dyDescent="0.25">
      <c r="A1172" s="26" t="s">
        <v>4324</v>
      </c>
      <c r="B1172" s="49" t="s">
        <v>201</v>
      </c>
      <c r="C1172" s="49" t="s">
        <v>435</v>
      </c>
      <c r="D1172" s="49" t="s">
        <v>23</v>
      </c>
      <c r="E1172" s="49" t="s">
        <v>50</v>
      </c>
      <c r="F1172" s="50">
        <v>45275</v>
      </c>
      <c r="G1172" s="49" t="s">
        <v>180</v>
      </c>
      <c r="H1172" s="49" t="s">
        <v>26</v>
      </c>
      <c r="I1172" s="49" t="s">
        <v>27</v>
      </c>
      <c r="J1172" s="49" t="s">
        <v>28</v>
      </c>
      <c r="K1172" s="49">
        <v>1</v>
      </c>
      <c r="L1172" s="49">
        <v>229</v>
      </c>
      <c r="M1172" s="49" t="s">
        <v>4325</v>
      </c>
      <c r="N1172" s="50">
        <v>45824</v>
      </c>
      <c r="O1172" s="49" t="s">
        <v>56</v>
      </c>
      <c r="P1172" s="49" t="s">
        <v>31</v>
      </c>
      <c r="Q1172" s="49">
        <v>5</v>
      </c>
      <c r="R1172" s="49" t="s">
        <v>32</v>
      </c>
      <c r="S1172" s="49" t="s">
        <v>4326</v>
      </c>
      <c r="T1172" s="50">
        <v>45397</v>
      </c>
    </row>
    <row r="1173" spans="1:20" x14ac:dyDescent="0.25">
      <c r="A1173" s="26" t="s">
        <v>4327</v>
      </c>
      <c r="B1173" s="49" t="s">
        <v>3034</v>
      </c>
      <c r="C1173" s="49" t="s">
        <v>4328</v>
      </c>
      <c r="D1173" s="49" t="s">
        <v>81</v>
      </c>
      <c r="E1173" s="49" t="s">
        <v>50</v>
      </c>
      <c r="F1173" s="50">
        <v>44971</v>
      </c>
      <c r="G1173" s="49" t="s">
        <v>94</v>
      </c>
      <c r="H1173" s="49" t="s">
        <v>100</v>
      </c>
      <c r="I1173" s="49" t="s">
        <v>101</v>
      </c>
      <c r="J1173" s="49" t="s">
        <v>28</v>
      </c>
      <c r="K1173" s="49">
        <v>4</v>
      </c>
      <c r="L1173" s="49">
        <v>199</v>
      </c>
      <c r="M1173" s="49" t="s">
        <v>4329</v>
      </c>
      <c r="N1173" s="50">
        <v>45547</v>
      </c>
      <c r="O1173" s="49" t="s">
        <v>76</v>
      </c>
      <c r="P1173" s="49" t="s">
        <v>44</v>
      </c>
      <c r="Q1173" s="49">
        <v>1</v>
      </c>
      <c r="R1173" s="49" t="s">
        <v>32</v>
      </c>
      <c r="S1173" s="49" t="s">
        <v>4330</v>
      </c>
      <c r="T1173" s="50">
        <v>45338</v>
      </c>
    </row>
    <row r="1174" spans="1:20" x14ac:dyDescent="0.25">
      <c r="A1174" s="26" t="s">
        <v>4095</v>
      </c>
      <c r="B1174" s="49" t="s">
        <v>1272</v>
      </c>
      <c r="C1174" s="49" t="s">
        <v>4096</v>
      </c>
      <c r="D1174" s="49" t="s">
        <v>23</v>
      </c>
      <c r="E1174" s="49" t="s">
        <v>50</v>
      </c>
      <c r="F1174" s="50">
        <v>44165</v>
      </c>
      <c r="G1174" s="49" t="s">
        <v>51</v>
      </c>
      <c r="H1174" s="49" t="s">
        <v>26</v>
      </c>
      <c r="I1174" s="49" t="s">
        <v>27</v>
      </c>
      <c r="J1174" s="49" t="s">
        <v>28</v>
      </c>
      <c r="K1174" s="49">
        <v>5</v>
      </c>
      <c r="L1174" s="49">
        <v>229</v>
      </c>
      <c r="M1174" s="49" t="s">
        <v>4331</v>
      </c>
      <c r="N1174" s="50">
        <v>45271</v>
      </c>
      <c r="O1174" s="49" t="s">
        <v>110</v>
      </c>
      <c r="P1174" s="49" t="s">
        <v>31</v>
      </c>
      <c r="Q1174" s="49">
        <v>2</v>
      </c>
      <c r="R1174" s="49" t="s">
        <v>32</v>
      </c>
      <c r="S1174" s="49" t="s">
        <v>4332</v>
      </c>
      <c r="T1174" s="50">
        <v>44876</v>
      </c>
    </row>
    <row r="1175" spans="1:20" x14ac:dyDescent="0.25">
      <c r="A1175" s="26" t="s">
        <v>4333</v>
      </c>
      <c r="B1175" s="49" t="s">
        <v>85</v>
      </c>
      <c r="C1175" s="49" t="s">
        <v>521</v>
      </c>
      <c r="D1175" s="49" t="s">
        <v>23</v>
      </c>
      <c r="E1175" s="49" t="s">
        <v>38</v>
      </c>
      <c r="F1175" s="50">
        <v>45619</v>
      </c>
      <c r="G1175" s="49" t="s">
        <v>94</v>
      </c>
      <c r="H1175" s="49" t="s">
        <v>26</v>
      </c>
      <c r="I1175" s="49" t="s">
        <v>27</v>
      </c>
      <c r="J1175" s="49" t="s">
        <v>28</v>
      </c>
      <c r="K1175" s="49">
        <v>2</v>
      </c>
      <c r="L1175" s="49">
        <v>229</v>
      </c>
      <c r="M1175" s="49" t="s">
        <v>4334</v>
      </c>
      <c r="N1175" s="50">
        <v>45827</v>
      </c>
      <c r="O1175" s="49" t="s">
        <v>30</v>
      </c>
      <c r="P1175" s="49" t="s">
        <v>31</v>
      </c>
      <c r="Q1175" s="49">
        <v>3</v>
      </c>
      <c r="R1175" s="49" t="s">
        <v>104</v>
      </c>
      <c r="S1175" s="49" t="s">
        <v>4335</v>
      </c>
      <c r="T1175" s="50">
        <v>45534</v>
      </c>
    </row>
    <row r="1176" spans="1:20" x14ac:dyDescent="0.25">
      <c r="A1176" s="26" t="s">
        <v>4336</v>
      </c>
      <c r="B1176" s="49" t="s">
        <v>2412</v>
      </c>
      <c r="C1176" s="49" t="s">
        <v>167</v>
      </c>
      <c r="D1176" s="49" t="s">
        <v>81</v>
      </c>
      <c r="E1176" s="49" t="s">
        <v>50</v>
      </c>
      <c r="F1176" s="50">
        <v>45473</v>
      </c>
      <c r="G1176" s="49" t="s">
        <v>152</v>
      </c>
      <c r="H1176" s="49" t="s">
        <v>52</v>
      </c>
      <c r="I1176" s="49" t="s">
        <v>53</v>
      </c>
      <c r="J1176" s="49" t="s">
        <v>54</v>
      </c>
      <c r="K1176" s="49">
        <v>4</v>
      </c>
      <c r="L1176" s="49">
        <v>59</v>
      </c>
      <c r="M1176" s="49" t="s">
        <v>4337</v>
      </c>
      <c r="N1176" s="50">
        <v>45790</v>
      </c>
      <c r="O1176" s="49" t="s">
        <v>30</v>
      </c>
      <c r="P1176" s="49" t="s">
        <v>44</v>
      </c>
      <c r="Q1176" s="49">
        <v>2</v>
      </c>
      <c r="R1176" s="49" t="s">
        <v>45</v>
      </c>
      <c r="S1176" s="49" t="s">
        <v>4338</v>
      </c>
      <c r="T1176" s="50">
        <v>44807</v>
      </c>
    </row>
    <row r="1177" spans="1:20" x14ac:dyDescent="0.25">
      <c r="A1177" s="26" t="s">
        <v>4339</v>
      </c>
      <c r="B1177" s="49" t="s">
        <v>263</v>
      </c>
      <c r="C1177" s="49" t="s">
        <v>1406</v>
      </c>
      <c r="D1177" s="49" t="s">
        <v>37</v>
      </c>
      <c r="E1177" s="49" t="s">
        <v>24</v>
      </c>
      <c r="F1177" s="50">
        <v>45033</v>
      </c>
      <c r="G1177" s="49" t="s">
        <v>39</v>
      </c>
      <c r="H1177" s="49" t="s">
        <v>63</v>
      </c>
      <c r="I1177" s="49" t="s">
        <v>64</v>
      </c>
      <c r="J1177" s="49" t="s">
        <v>65</v>
      </c>
      <c r="K1177" s="49">
        <v>2</v>
      </c>
      <c r="L1177" s="49">
        <v>399</v>
      </c>
      <c r="M1177" s="49" t="s">
        <v>4340</v>
      </c>
      <c r="N1177" s="50">
        <v>45853</v>
      </c>
      <c r="O1177" s="49" t="s">
        <v>76</v>
      </c>
      <c r="P1177" s="49" t="s">
        <v>57</v>
      </c>
      <c r="Q1177" s="49">
        <v>2</v>
      </c>
      <c r="R1177" s="49" t="s">
        <v>133</v>
      </c>
      <c r="S1177" s="49" t="s">
        <v>4341</v>
      </c>
      <c r="T1177" s="50">
        <v>45652</v>
      </c>
    </row>
    <row r="1178" spans="1:20" x14ac:dyDescent="0.25">
      <c r="A1178" s="26" t="s">
        <v>4342</v>
      </c>
      <c r="B1178" s="49" t="s">
        <v>201</v>
      </c>
      <c r="C1178" s="49" t="s">
        <v>4343</v>
      </c>
      <c r="D1178" s="49" t="s">
        <v>23</v>
      </c>
      <c r="E1178" s="49" t="s">
        <v>50</v>
      </c>
      <c r="F1178" s="50">
        <v>45246</v>
      </c>
      <c r="G1178" s="49" t="s">
        <v>120</v>
      </c>
      <c r="H1178" s="49" t="s">
        <v>145</v>
      </c>
      <c r="I1178" s="49" t="s">
        <v>146</v>
      </c>
      <c r="J1178" s="49" t="s">
        <v>54</v>
      </c>
      <c r="K1178" s="49">
        <v>2</v>
      </c>
      <c r="L1178" s="49">
        <v>199</v>
      </c>
      <c r="M1178" s="49" t="s">
        <v>4344</v>
      </c>
      <c r="N1178" s="50">
        <v>45526</v>
      </c>
      <c r="O1178" s="49" t="s">
        <v>76</v>
      </c>
      <c r="P1178" s="49" t="s">
        <v>44</v>
      </c>
      <c r="Q1178" s="49">
        <v>5</v>
      </c>
      <c r="R1178" s="49" t="s">
        <v>45</v>
      </c>
      <c r="S1178" s="49" t="s">
        <v>4345</v>
      </c>
      <c r="T1178" s="50">
        <v>45695</v>
      </c>
    </row>
    <row r="1179" spans="1:20" x14ac:dyDescent="0.25">
      <c r="A1179" s="26" t="s">
        <v>4346</v>
      </c>
      <c r="B1179" s="49" t="s">
        <v>206</v>
      </c>
      <c r="C1179" s="49" t="s">
        <v>4347</v>
      </c>
      <c r="D1179" s="49" t="s">
        <v>37</v>
      </c>
      <c r="E1179" s="49" t="s">
        <v>24</v>
      </c>
      <c r="F1179" s="50">
        <v>45083</v>
      </c>
      <c r="G1179" s="49" t="s">
        <v>120</v>
      </c>
      <c r="H1179" s="49" t="s">
        <v>168</v>
      </c>
      <c r="I1179" s="49" t="s">
        <v>169</v>
      </c>
      <c r="J1179" s="49" t="s">
        <v>131</v>
      </c>
      <c r="K1179" s="49">
        <v>2</v>
      </c>
      <c r="L1179" s="49">
        <v>80</v>
      </c>
      <c r="M1179" s="49" t="s">
        <v>4348</v>
      </c>
      <c r="N1179" s="50">
        <v>44957</v>
      </c>
      <c r="O1179" s="49" t="s">
        <v>103</v>
      </c>
      <c r="P1179" s="49" t="s">
        <v>57</v>
      </c>
      <c r="Q1179" s="49">
        <v>3</v>
      </c>
      <c r="R1179" s="49" t="s">
        <v>133</v>
      </c>
      <c r="S1179" s="49" t="s">
        <v>4349</v>
      </c>
      <c r="T1179" s="50">
        <v>45585</v>
      </c>
    </row>
    <row r="1180" spans="1:20" x14ac:dyDescent="0.25">
      <c r="A1180" s="26" t="s">
        <v>4350</v>
      </c>
      <c r="B1180" s="49" t="s">
        <v>701</v>
      </c>
      <c r="C1180" s="49" t="s">
        <v>1017</v>
      </c>
      <c r="D1180" s="49" t="s">
        <v>81</v>
      </c>
      <c r="E1180" s="49" t="s">
        <v>50</v>
      </c>
      <c r="F1180" s="50">
        <v>44563</v>
      </c>
      <c r="G1180" s="49" t="s">
        <v>120</v>
      </c>
      <c r="H1180" s="49" t="s">
        <v>40</v>
      </c>
      <c r="I1180" s="49" t="s">
        <v>41</v>
      </c>
      <c r="J1180" s="49" t="s">
        <v>42</v>
      </c>
      <c r="K1180" s="49">
        <v>2</v>
      </c>
      <c r="L1180" s="49">
        <v>59</v>
      </c>
      <c r="M1180" s="49" t="s">
        <v>4351</v>
      </c>
      <c r="N1180" s="50">
        <v>45358</v>
      </c>
      <c r="O1180" s="49" t="s">
        <v>76</v>
      </c>
      <c r="P1180" s="49" t="s">
        <v>57</v>
      </c>
      <c r="Q1180" s="49">
        <v>2</v>
      </c>
      <c r="R1180" s="49" t="s">
        <v>32</v>
      </c>
      <c r="S1180" s="49" t="s">
        <v>4352</v>
      </c>
      <c r="T1180" s="50">
        <v>45001</v>
      </c>
    </row>
    <row r="1181" spans="1:20" x14ac:dyDescent="0.25">
      <c r="A1181" s="26" t="s">
        <v>1075</v>
      </c>
      <c r="B1181" s="49" t="s">
        <v>746</v>
      </c>
      <c r="C1181" s="49" t="s">
        <v>281</v>
      </c>
      <c r="D1181" s="49" t="s">
        <v>23</v>
      </c>
      <c r="E1181" s="49" t="s">
        <v>24</v>
      </c>
      <c r="F1181" s="50">
        <v>44253</v>
      </c>
      <c r="G1181" s="49" t="s">
        <v>72</v>
      </c>
      <c r="H1181" s="49" t="s">
        <v>218</v>
      </c>
      <c r="I1181" s="49" t="s">
        <v>219</v>
      </c>
      <c r="J1181" s="49" t="s">
        <v>28</v>
      </c>
      <c r="K1181" s="49">
        <v>1</v>
      </c>
      <c r="L1181" s="49">
        <v>899</v>
      </c>
      <c r="M1181" s="49" t="s">
        <v>4353</v>
      </c>
      <c r="N1181" s="50">
        <v>44824</v>
      </c>
      <c r="O1181" s="49" t="s">
        <v>110</v>
      </c>
      <c r="P1181" s="49" t="s">
        <v>31</v>
      </c>
      <c r="Q1181" s="49">
        <v>3</v>
      </c>
      <c r="R1181" s="49" t="s">
        <v>32</v>
      </c>
      <c r="S1181" s="49" t="s">
        <v>4354</v>
      </c>
      <c r="T1181" s="50">
        <v>44824</v>
      </c>
    </row>
    <row r="1182" spans="1:20" x14ac:dyDescent="0.25">
      <c r="A1182" s="26" t="s">
        <v>4355</v>
      </c>
      <c r="B1182" s="49" t="s">
        <v>600</v>
      </c>
      <c r="C1182" s="49" t="s">
        <v>3689</v>
      </c>
      <c r="D1182" s="49" t="s">
        <v>81</v>
      </c>
      <c r="E1182" s="49" t="s">
        <v>38</v>
      </c>
      <c r="F1182" s="50">
        <v>44497</v>
      </c>
      <c r="G1182" s="49" t="s">
        <v>120</v>
      </c>
      <c r="H1182" s="49" t="s">
        <v>121</v>
      </c>
      <c r="I1182" s="49" t="s">
        <v>122</v>
      </c>
      <c r="J1182" s="49" t="s">
        <v>123</v>
      </c>
      <c r="K1182" s="49">
        <v>4</v>
      </c>
      <c r="L1182" s="49">
        <v>149</v>
      </c>
      <c r="M1182" s="49" t="s">
        <v>4356</v>
      </c>
      <c r="N1182" s="50">
        <v>45772</v>
      </c>
      <c r="O1182" s="49" t="s">
        <v>110</v>
      </c>
      <c r="P1182" s="49" t="s">
        <v>31</v>
      </c>
      <c r="Q1182" s="49">
        <v>2</v>
      </c>
      <c r="R1182" s="49" t="s">
        <v>32</v>
      </c>
      <c r="S1182" s="49" t="s">
        <v>4357</v>
      </c>
      <c r="T1182" s="50">
        <v>45424</v>
      </c>
    </row>
    <row r="1183" spans="1:20" x14ac:dyDescent="0.25">
      <c r="A1183" s="26" t="s">
        <v>4358</v>
      </c>
      <c r="B1183" s="49" t="s">
        <v>2786</v>
      </c>
      <c r="C1183" s="49" t="s">
        <v>4359</v>
      </c>
      <c r="D1183" s="49" t="s">
        <v>23</v>
      </c>
      <c r="E1183" s="49" t="s">
        <v>50</v>
      </c>
      <c r="F1183" s="50">
        <v>45047</v>
      </c>
      <c r="G1183" s="49" t="s">
        <v>180</v>
      </c>
      <c r="H1183" s="49" t="s">
        <v>73</v>
      </c>
      <c r="I1183" s="49" t="s">
        <v>74</v>
      </c>
      <c r="J1183" s="49" t="s">
        <v>42</v>
      </c>
      <c r="K1183" s="49">
        <v>3</v>
      </c>
      <c r="L1183" s="49">
        <v>110</v>
      </c>
      <c r="M1183" s="49" t="s">
        <v>4360</v>
      </c>
      <c r="N1183" s="50">
        <v>45692</v>
      </c>
      <c r="O1183" s="49" t="s">
        <v>110</v>
      </c>
      <c r="P1183" s="49" t="s">
        <v>44</v>
      </c>
      <c r="Q1183" s="49">
        <v>5</v>
      </c>
      <c r="R1183" s="49" t="s">
        <v>67</v>
      </c>
      <c r="S1183" s="49" t="s">
        <v>4361</v>
      </c>
      <c r="T1183" s="50">
        <v>45419</v>
      </c>
    </row>
    <row r="1184" spans="1:20" x14ac:dyDescent="0.25">
      <c r="A1184" s="26" t="s">
        <v>4362</v>
      </c>
      <c r="B1184" s="49" t="s">
        <v>1554</v>
      </c>
      <c r="C1184" s="49" t="s">
        <v>4363</v>
      </c>
      <c r="D1184" s="49" t="s">
        <v>23</v>
      </c>
      <c r="E1184" s="49" t="s">
        <v>24</v>
      </c>
      <c r="F1184" s="50">
        <v>45521</v>
      </c>
      <c r="G1184" s="49" t="s">
        <v>120</v>
      </c>
      <c r="H1184" s="49" t="s">
        <v>73</v>
      </c>
      <c r="I1184" s="49" t="s">
        <v>74</v>
      </c>
      <c r="J1184" s="49" t="s">
        <v>42</v>
      </c>
      <c r="K1184" s="49">
        <v>5</v>
      </c>
      <c r="L1184" s="49">
        <v>110</v>
      </c>
      <c r="M1184" s="49" t="s">
        <v>4364</v>
      </c>
      <c r="N1184" s="50">
        <v>45513</v>
      </c>
      <c r="O1184" s="49" t="s">
        <v>110</v>
      </c>
      <c r="P1184" s="49" t="s">
        <v>31</v>
      </c>
      <c r="Q1184" s="49">
        <v>1</v>
      </c>
      <c r="R1184" s="49" t="s">
        <v>67</v>
      </c>
      <c r="S1184" s="49" t="s">
        <v>4365</v>
      </c>
      <c r="T1184" s="50">
        <v>45014</v>
      </c>
    </row>
    <row r="1185" spans="1:20" x14ac:dyDescent="0.25">
      <c r="A1185" s="26" t="s">
        <v>4366</v>
      </c>
      <c r="B1185" s="49" t="s">
        <v>243</v>
      </c>
      <c r="C1185" s="49" t="s">
        <v>426</v>
      </c>
      <c r="D1185" s="49" t="s">
        <v>81</v>
      </c>
      <c r="E1185" s="49" t="s">
        <v>24</v>
      </c>
      <c r="F1185" s="50">
        <v>44497</v>
      </c>
      <c r="G1185" s="49" t="s">
        <v>120</v>
      </c>
      <c r="H1185" s="49" t="s">
        <v>191</v>
      </c>
      <c r="I1185" s="49" t="s">
        <v>192</v>
      </c>
      <c r="J1185" s="49" t="s">
        <v>42</v>
      </c>
      <c r="K1185" s="49">
        <v>4</v>
      </c>
      <c r="L1185" s="49">
        <v>120</v>
      </c>
      <c r="M1185" s="49" t="s">
        <v>4367</v>
      </c>
      <c r="N1185" s="50">
        <v>45243</v>
      </c>
      <c r="O1185" s="49" t="s">
        <v>103</v>
      </c>
      <c r="P1185" s="49" t="s">
        <v>31</v>
      </c>
      <c r="Q1185" s="49">
        <v>3</v>
      </c>
      <c r="R1185" s="49" t="s">
        <v>45</v>
      </c>
      <c r="S1185" s="49" t="s">
        <v>4368</v>
      </c>
      <c r="T1185" s="50">
        <v>45288</v>
      </c>
    </row>
    <row r="1186" spans="1:20" x14ac:dyDescent="0.25">
      <c r="A1186" s="26" t="s">
        <v>2225</v>
      </c>
      <c r="B1186" s="49" t="s">
        <v>85</v>
      </c>
      <c r="C1186" s="49" t="s">
        <v>2226</v>
      </c>
      <c r="D1186" s="49" t="s">
        <v>37</v>
      </c>
      <c r="E1186" s="49" t="s">
        <v>38</v>
      </c>
      <c r="F1186" s="50">
        <v>45360</v>
      </c>
      <c r="G1186" s="49" t="s">
        <v>94</v>
      </c>
      <c r="H1186" s="49" t="s">
        <v>26</v>
      </c>
      <c r="I1186" s="49" t="s">
        <v>27</v>
      </c>
      <c r="J1186" s="49" t="s">
        <v>28</v>
      </c>
      <c r="K1186" s="49">
        <v>4</v>
      </c>
      <c r="L1186" s="49">
        <v>229</v>
      </c>
      <c r="M1186" s="49" t="s">
        <v>4369</v>
      </c>
      <c r="N1186" s="50">
        <v>45192</v>
      </c>
      <c r="O1186" s="49" t="s">
        <v>30</v>
      </c>
      <c r="P1186" s="49" t="s">
        <v>31</v>
      </c>
      <c r="Q1186" s="49">
        <v>4</v>
      </c>
      <c r="R1186" s="49" t="s">
        <v>32</v>
      </c>
      <c r="S1186" s="49" t="s">
        <v>4370</v>
      </c>
      <c r="T1186" s="50">
        <v>45156</v>
      </c>
    </row>
    <row r="1187" spans="1:20" x14ac:dyDescent="0.25">
      <c r="A1187" s="26" t="s">
        <v>4371</v>
      </c>
      <c r="B1187" s="49" t="s">
        <v>206</v>
      </c>
      <c r="C1187" s="49" t="s">
        <v>611</v>
      </c>
      <c r="D1187" s="49" t="s">
        <v>81</v>
      </c>
      <c r="E1187" s="49" t="s">
        <v>24</v>
      </c>
      <c r="F1187" s="50">
        <v>45358</v>
      </c>
      <c r="G1187" s="49" t="s">
        <v>186</v>
      </c>
      <c r="H1187" s="49" t="s">
        <v>129</v>
      </c>
      <c r="I1187" s="49" t="s">
        <v>130</v>
      </c>
      <c r="J1187" s="49" t="s">
        <v>131</v>
      </c>
      <c r="K1187" s="49">
        <v>1</v>
      </c>
      <c r="L1187" s="49">
        <v>129</v>
      </c>
      <c r="M1187" s="49" t="s">
        <v>4372</v>
      </c>
      <c r="N1187" s="50">
        <v>44845</v>
      </c>
      <c r="O1187" s="49" t="s">
        <v>110</v>
      </c>
      <c r="P1187" s="49" t="s">
        <v>44</v>
      </c>
      <c r="Q1187" s="49">
        <v>4</v>
      </c>
      <c r="R1187" s="49" t="s">
        <v>45</v>
      </c>
      <c r="S1187" s="49" t="s">
        <v>4373</v>
      </c>
      <c r="T1187" s="50">
        <v>45374</v>
      </c>
    </row>
    <row r="1188" spans="1:20" x14ac:dyDescent="0.25">
      <c r="A1188" s="26" t="s">
        <v>4374</v>
      </c>
      <c r="B1188" s="49" t="s">
        <v>275</v>
      </c>
      <c r="C1188" s="49" t="s">
        <v>883</v>
      </c>
      <c r="D1188" s="49" t="s">
        <v>37</v>
      </c>
      <c r="E1188" s="49" t="s">
        <v>50</v>
      </c>
      <c r="F1188" s="50">
        <v>44542</v>
      </c>
      <c r="G1188" s="49" t="s">
        <v>39</v>
      </c>
      <c r="H1188" s="49" t="s">
        <v>129</v>
      </c>
      <c r="I1188" s="49" t="s">
        <v>130</v>
      </c>
      <c r="J1188" s="49" t="s">
        <v>131</v>
      </c>
      <c r="K1188" s="49">
        <v>4</v>
      </c>
      <c r="L1188" s="49">
        <v>129</v>
      </c>
      <c r="M1188" s="49" t="s">
        <v>4375</v>
      </c>
      <c r="N1188" s="50">
        <v>45784</v>
      </c>
      <c r="O1188" s="49" t="s">
        <v>30</v>
      </c>
      <c r="P1188" s="49" t="s">
        <v>57</v>
      </c>
      <c r="Q1188" s="49">
        <v>5</v>
      </c>
      <c r="R1188" s="49" t="s">
        <v>67</v>
      </c>
      <c r="S1188" s="49" t="s">
        <v>4376</v>
      </c>
      <c r="T1188" s="50">
        <v>45579</v>
      </c>
    </row>
    <row r="1189" spans="1:20" x14ac:dyDescent="0.25">
      <c r="A1189" s="26" t="s">
        <v>4316</v>
      </c>
      <c r="B1189" s="49" t="s">
        <v>511</v>
      </c>
      <c r="C1189" s="49" t="s">
        <v>71</v>
      </c>
      <c r="D1189" s="49" t="s">
        <v>37</v>
      </c>
      <c r="E1189" s="49" t="s">
        <v>38</v>
      </c>
      <c r="F1189" s="50">
        <v>45361</v>
      </c>
      <c r="G1189" s="49" t="s">
        <v>120</v>
      </c>
      <c r="H1189" s="49" t="s">
        <v>129</v>
      </c>
      <c r="I1189" s="49" t="s">
        <v>130</v>
      </c>
      <c r="J1189" s="49" t="s">
        <v>131</v>
      </c>
      <c r="K1189" s="49">
        <v>4</v>
      </c>
      <c r="L1189" s="49">
        <v>129</v>
      </c>
      <c r="M1189" s="49" t="s">
        <v>4377</v>
      </c>
      <c r="N1189" s="50">
        <v>45359</v>
      </c>
      <c r="O1189" s="49" t="s">
        <v>103</v>
      </c>
      <c r="P1189" s="49" t="s">
        <v>44</v>
      </c>
      <c r="Q1189" s="49">
        <v>5</v>
      </c>
      <c r="R1189" s="49" t="s">
        <v>45</v>
      </c>
      <c r="S1189" s="49" t="s">
        <v>4378</v>
      </c>
      <c r="T1189" s="50">
        <v>44944</v>
      </c>
    </row>
    <row r="1190" spans="1:20" x14ac:dyDescent="0.25">
      <c r="A1190" s="26" t="s">
        <v>3080</v>
      </c>
      <c r="B1190" s="49" t="s">
        <v>1301</v>
      </c>
      <c r="C1190" s="49" t="s">
        <v>3081</v>
      </c>
      <c r="D1190" s="49" t="s">
        <v>81</v>
      </c>
      <c r="E1190" s="49" t="s">
        <v>38</v>
      </c>
      <c r="F1190" s="50">
        <v>45456</v>
      </c>
      <c r="G1190" s="49" t="s">
        <v>152</v>
      </c>
      <c r="H1190" s="49" t="s">
        <v>138</v>
      </c>
      <c r="I1190" s="49" t="s">
        <v>139</v>
      </c>
      <c r="J1190" s="49" t="s">
        <v>28</v>
      </c>
      <c r="K1190" s="49">
        <v>2</v>
      </c>
      <c r="L1190" s="49">
        <v>999</v>
      </c>
      <c r="M1190" s="49" t="s">
        <v>4379</v>
      </c>
      <c r="N1190" s="50">
        <v>45161</v>
      </c>
      <c r="O1190" s="49" t="s">
        <v>103</v>
      </c>
      <c r="P1190" s="49" t="s">
        <v>31</v>
      </c>
      <c r="Q1190" s="49">
        <v>4</v>
      </c>
      <c r="R1190" s="49" t="s">
        <v>133</v>
      </c>
      <c r="S1190" s="49" t="s">
        <v>4380</v>
      </c>
      <c r="T1190" s="50">
        <v>45662</v>
      </c>
    </row>
    <row r="1191" spans="1:20" x14ac:dyDescent="0.25">
      <c r="A1191" s="26" t="s">
        <v>4381</v>
      </c>
      <c r="B1191" s="49" t="s">
        <v>4382</v>
      </c>
      <c r="C1191" s="49" t="s">
        <v>4383</v>
      </c>
      <c r="D1191" s="49" t="s">
        <v>23</v>
      </c>
      <c r="E1191" s="49" t="s">
        <v>38</v>
      </c>
      <c r="F1191" s="50">
        <v>45845</v>
      </c>
      <c r="G1191" s="49" t="s">
        <v>62</v>
      </c>
      <c r="H1191" s="49" t="s">
        <v>145</v>
      </c>
      <c r="I1191" s="49" t="s">
        <v>146</v>
      </c>
      <c r="J1191" s="49" t="s">
        <v>54</v>
      </c>
      <c r="K1191" s="49">
        <v>1</v>
      </c>
      <c r="L1191" s="49">
        <v>199</v>
      </c>
      <c r="M1191" s="49" t="s">
        <v>4384</v>
      </c>
      <c r="N1191" s="50">
        <v>45230</v>
      </c>
      <c r="O1191" s="49" t="s">
        <v>76</v>
      </c>
      <c r="P1191" s="49" t="s">
        <v>57</v>
      </c>
      <c r="Q1191" s="49">
        <v>2</v>
      </c>
      <c r="R1191" s="49" t="s">
        <v>67</v>
      </c>
      <c r="S1191" s="49" t="s">
        <v>4385</v>
      </c>
      <c r="T1191" s="50">
        <v>45391</v>
      </c>
    </row>
    <row r="1192" spans="1:20" x14ac:dyDescent="0.25">
      <c r="A1192" s="26" t="s">
        <v>4386</v>
      </c>
      <c r="B1192" s="49" t="s">
        <v>4387</v>
      </c>
      <c r="C1192" s="49" t="s">
        <v>4388</v>
      </c>
      <c r="D1192" s="49" t="s">
        <v>37</v>
      </c>
      <c r="E1192" s="49" t="s">
        <v>50</v>
      </c>
      <c r="F1192" s="50">
        <v>45445</v>
      </c>
      <c r="G1192" s="49" t="s">
        <v>62</v>
      </c>
      <c r="H1192" s="49" t="s">
        <v>145</v>
      </c>
      <c r="I1192" s="49" t="s">
        <v>146</v>
      </c>
      <c r="J1192" s="49" t="s">
        <v>54</v>
      </c>
      <c r="K1192" s="49">
        <v>5</v>
      </c>
      <c r="L1192" s="49">
        <v>199</v>
      </c>
      <c r="M1192" s="49" t="s">
        <v>4389</v>
      </c>
      <c r="N1192" s="50">
        <v>44932</v>
      </c>
      <c r="O1192" s="49" t="s">
        <v>103</v>
      </c>
      <c r="P1192" s="49" t="s">
        <v>57</v>
      </c>
      <c r="Q1192" s="49">
        <v>3</v>
      </c>
      <c r="R1192" s="49" t="s">
        <v>133</v>
      </c>
      <c r="S1192" s="49" t="s">
        <v>4390</v>
      </c>
      <c r="T1192" s="50">
        <v>45457</v>
      </c>
    </row>
    <row r="1193" spans="1:20" x14ac:dyDescent="0.25">
      <c r="A1193" s="26" t="s">
        <v>4391</v>
      </c>
      <c r="B1193" s="49" t="s">
        <v>4392</v>
      </c>
      <c r="C1193" s="49" t="s">
        <v>4393</v>
      </c>
      <c r="D1193" s="49" t="s">
        <v>23</v>
      </c>
      <c r="E1193" s="49" t="s">
        <v>50</v>
      </c>
      <c r="F1193" s="50">
        <v>44966</v>
      </c>
      <c r="G1193" s="49" t="s">
        <v>186</v>
      </c>
      <c r="H1193" s="49" t="s">
        <v>191</v>
      </c>
      <c r="I1193" s="49" t="s">
        <v>192</v>
      </c>
      <c r="J1193" s="49" t="s">
        <v>42</v>
      </c>
      <c r="K1193" s="49">
        <v>5</v>
      </c>
      <c r="L1193" s="49">
        <v>120</v>
      </c>
      <c r="M1193" s="49" t="s">
        <v>4394</v>
      </c>
      <c r="N1193" s="50">
        <v>45533</v>
      </c>
      <c r="O1193" s="49" t="s">
        <v>30</v>
      </c>
      <c r="P1193" s="49" t="s">
        <v>44</v>
      </c>
      <c r="Q1193" s="49">
        <v>4</v>
      </c>
      <c r="R1193" s="49" t="s">
        <v>45</v>
      </c>
      <c r="S1193" s="49" t="s">
        <v>4395</v>
      </c>
      <c r="T1193" s="50">
        <v>45265</v>
      </c>
    </row>
    <row r="1194" spans="1:20" x14ac:dyDescent="0.25">
      <c r="A1194" s="26" t="s">
        <v>2684</v>
      </c>
      <c r="B1194" s="49" t="s">
        <v>2685</v>
      </c>
      <c r="C1194" s="49" t="s">
        <v>167</v>
      </c>
      <c r="D1194" s="49" t="s">
        <v>81</v>
      </c>
      <c r="E1194" s="49" t="s">
        <v>38</v>
      </c>
      <c r="F1194" s="50">
        <v>45502</v>
      </c>
      <c r="G1194" s="49" t="s">
        <v>120</v>
      </c>
      <c r="H1194" s="49" t="s">
        <v>138</v>
      </c>
      <c r="I1194" s="49" t="s">
        <v>139</v>
      </c>
      <c r="J1194" s="49" t="s">
        <v>28</v>
      </c>
      <c r="K1194" s="49">
        <v>4</v>
      </c>
      <c r="L1194" s="49">
        <v>999</v>
      </c>
      <c r="M1194" s="49" t="s">
        <v>4396</v>
      </c>
      <c r="N1194" s="50">
        <v>45392</v>
      </c>
      <c r="O1194" s="49" t="s">
        <v>76</v>
      </c>
      <c r="P1194" s="49" t="s">
        <v>57</v>
      </c>
      <c r="Q1194" s="49">
        <v>1</v>
      </c>
      <c r="R1194" s="49" t="s">
        <v>133</v>
      </c>
      <c r="S1194" s="49" t="s">
        <v>4397</v>
      </c>
      <c r="T1194" s="50">
        <v>45013</v>
      </c>
    </row>
    <row r="1195" spans="1:20" x14ac:dyDescent="0.25">
      <c r="A1195" s="26" t="s">
        <v>4398</v>
      </c>
      <c r="B1195" s="49" t="s">
        <v>964</v>
      </c>
      <c r="C1195" s="49" t="s">
        <v>49</v>
      </c>
      <c r="D1195" s="49" t="s">
        <v>23</v>
      </c>
      <c r="E1195" s="49" t="s">
        <v>50</v>
      </c>
      <c r="F1195" s="50">
        <v>45767</v>
      </c>
      <c r="G1195" s="49" t="s">
        <v>62</v>
      </c>
      <c r="H1195" s="49" t="s">
        <v>100</v>
      </c>
      <c r="I1195" s="49" t="s">
        <v>101</v>
      </c>
      <c r="J1195" s="49" t="s">
        <v>28</v>
      </c>
      <c r="K1195" s="49">
        <v>1</v>
      </c>
      <c r="L1195" s="49">
        <v>199</v>
      </c>
      <c r="M1195" s="49" t="s">
        <v>4399</v>
      </c>
      <c r="N1195" s="50">
        <v>44875</v>
      </c>
      <c r="O1195" s="49" t="s">
        <v>110</v>
      </c>
      <c r="P1195" s="49" t="s">
        <v>44</v>
      </c>
      <c r="Q1195" s="49">
        <v>5</v>
      </c>
      <c r="R1195" s="49" t="s">
        <v>32</v>
      </c>
      <c r="S1195" s="49" t="s">
        <v>4400</v>
      </c>
      <c r="T1195" s="50">
        <v>45092</v>
      </c>
    </row>
    <row r="1196" spans="1:20" x14ac:dyDescent="0.25">
      <c r="A1196" s="26" t="s">
        <v>4401</v>
      </c>
      <c r="B1196" s="49" t="s">
        <v>857</v>
      </c>
      <c r="C1196" s="49" t="s">
        <v>4402</v>
      </c>
      <c r="D1196" s="49" t="s">
        <v>23</v>
      </c>
      <c r="E1196" s="49" t="s">
        <v>38</v>
      </c>
      <c r="F1196" s="50">
        <v>44179</v>
      </c>
      <c r="G1196" s="49" t="s">
        <v>25</v>
      </c>
      <c r="H1196" s="49" t="s">
        <v>40</v>
      </c>
      <c r="I1196" s="49" t="s">
        <v>41</v>
      </c>
      <c r="J1196" s="49" t="s">
        <v>42</v>
      </c>
      <c r="K1196" s="49">
        <v>5</v>
      </c>
      <c r="L1196" s="49">
        <v>59</v>
      </c>
      <c r="M1196" s="49" t="s">
        <v>4403</v>
      </c>
      <c r="N1196" s="50">
        <v>44877</v>
      </c>
      <c r="O1196" s="49" t="s">
        <v>103</v>
      </c>
      <c r="P1196" s="49" t="s">
        <v>44</v>
      </c>
      <c r="Q1196" s="49">
        <v>3</v>
      </c>
      <c r="R1196" s="49" t="s">
        <v>133</v>
      </c>
      <c r="S1196" s="49" t="s">
        <v>4404</v>
      </c>
      <c r="T1196" s="50">
        <v>45564</v>
      </c>
    </row>
    <row r="1197" spans="1:20" x14ac:dyDescent="0.25">
      <c r="A1197" s="26" t="s">
        <v>4405</v>
      </c>
      <c r="B1197" s="49" t="s">
        <v>1246</v>
      </c>
      <c r="C1197" s="49" t="s">
        <v>540</v>
      </c>
      <c r="D1197" s="49" t="s">
        <v>23</v>
      </c>
      <c r="E1197" s="49" t="s">
        <v>24</v>
      </c>
      <c r="F1197" s="50">
        <v>45247</v>
      </c>
      <c r="G1197" s="49" t="s">
        <v>72</v>
      </c>
      <c r="H1197" s="49" t="s">
        <v>26</v>
      </c>
      <c r="I1197" s="49" t="s">
        <v>27</v>
      </c>
      <c r="J1197" s="49" t="s">
        <v>28</v>
      </c>
      <c r="K1197" s="49">
        <v>2</v>
      </c>
      <c r="L1197" s="49">
        <v>229</v>
      </c>
      <c r="M1197" s="49" t="s">
        <v>4406</v>
      </c>
      <c r="N1197" s="50">
        <v>45466</v>
      </c>
      <c r="O1197" s="49" t="s">
        <v>30</v>
      </c>
      <c r="P1197" s="49" t="s">
        <v>31</v>
      </c>
      <c r="Q1197" s="49">
        <v>4</v>
      </c>
      <c r="R1197" s="49" t="s">
        <v>67</v>
      </c>
      <c r="S1197" s="49" t="s">
        <v>4407</v>
      </c>
      <c r="T1197" s="50">
        <v>45113</v>
      </c>
    </row>
    <row r="1198" spans="1:20" x14ac:dyDescent="0.25">
      <c r="A1198" s="26" t="s">
        <v>4408</v>
      </c>
      <c r="B1198" s="49" t="s">
        <v>4409</v>
      </c>
      <c r="C1198" s="49" t="s">
        <v>4410</v>
      </c>
      <c r="D1198" s="49" t="s">
        <v>23</v>
      </c>
      <c r="E1198" s="49" t="s">
        <v>24</v>
      </c>
      <c r="F1198" s="50">
        <v>45800</v>
      </c>
      <c r="G1198" s="49" t="s">
        <v>186</v>
      </c>
      <c r="H1198" s="49" t="s">
        <v>73</v>
      </c>
      <c r="I1198" s="49" t="s">
        <v>74</v>
      </c>
      <c r="J1198" s="49" t="s">
        <v>42</v>
      </c>
      <c r="K1198" s="49">
        <v>5</v>
      </c>
      <c r="L1198" s="49">
        <v>110</v>
      </c>
      <c r="M1198" s="49" t="s">
        <v>4411</v>
      </c>
      <c r="N1198" s="50">
        <v>45029</v>
      </c>
      <c r="O1198" s="49" t="s">
        <v>56</v>
      </c>
      <c r="P1198" s="49" t="s">
        <v>44</v>
      </c>
      <c r="Q1198" s="49">
        <v>4</v>
      </c>
      <c r="R1198" s="49" t="s">
        <v>67</v>
      </c>
      <c r="S1198" s="49" t="s">
        <v>4412</v>
      </c>
      <c r="T1198" s="50">
        <v>45011</v>
      </c>
    </row>
    <row r="1199" spans="1:20" x14ac:dyDescent="0.25">
      <c r="A1199" s="26" t="s">
        <v>2356</v>
      </c>
      <c r="B1199" s="49" t="s">
        <v>761</v>
      </c>
      <c r="C1199" s="49" t="s">
        <v>611</v>
      </c>
      <c r="D1199" s="49" t="s">
        <v>23</v>
      </c>
      <c r="E1199" s="49" t="s">
        <v>38</v>
      </c>
      <c r="F1199" s="50">
        <v>45494</v>
      </c>
      <c r="G1199" s="49" t="s">
        <v>94</v>
      </c>
      <c r="H1199" s="49" t="s">
        <v>391</v>
      </c>
      <c r="I1199" s="49" t="s">
        <v>392</v>
      </c>
      <c r="J1199" s="49" t="s">
        <v>123</v>
      </c>
      <c r="K1199" s="49">
        <v>1</v>
      </c>
      <c r="L1199" s="49">
        <v>25</v>
      </c>
      <c r="M1199" s="49" t="s">
        <v>4413</v>
      </c>
      <c r="N1199" s="50">
        <v>45086</v>
      </c>
      <c r="O1199" s="49" t="s">
        <v>110</v>
      </c>
      <c r="P1199" s="49" t="s">
        <v>31</v>
      </c>
      <c r="Q1199" s="49">
        <v>5</v>
      </c>
      <c r="R1199" s="49" t="s">
        <v>133</v>
      </c>
      <c r="S1199" s="49" t="s">
        <v>4414</v>
      </c>
      <c r="T1199" s="50">
        <v>44810</v>
      </c>
    </row>
    <row r="1200" spans="1:20" x14ac:dyDescent="0.25">
      <c r="A1200" s="26" t="s">
        <v>4415</v>
      </c>
      <c r="B1200" s="49" t="s">
        <v>671</v>
      </c>
      <c r="C1200" s="49" t="s">
        <v>1501</v>
      </c>
      <c r="D1200" s="49" t="s">
        <v>23</v>
      </c>
      <c r="E1200" s="49" t="s">
        <v>50</v>
      </c>
      <c r="F1200" s="50">
        <v>44259</v>
      </c>
      <c r="G1200" s="49" t="s">
        <v>152</v>
      </c>
      <c r="H1200" s="49" t="s">
        <v>168</v>
      </c>
      <c r="I1200" s="49" t="s">
        <v>169</v>
      </c>
      <c r="J1200" s="49" t="s">
        <v>131</v>
      </c>
      <c r="K1200" s="49">
        <v>1</v>
      </c>
      <c r="L1200" s="49">
        <v>80</v>
      </c>
      <c r="M1200" s="49" t="s">
        <v>4416</v>
      </c>
      <c r="N1200" s="50">
        <v>45601</v>
      </c>
      <c r="O1200" s="49" t="s">
        <v>76</v>
      </c>
      <c r="P1200" s="49" t="s">
        <v>57</v>
      </c>
      <c r="Q1200" s="49">
        <v>1</v>
      </c>
      <c r="R1200" s="49" t="s">
        <v>104</v>
      </c>
      <c r="S1200" s="49" t="s">
        <v>4417</v>
      </c>
      <c r="T1200" s="50">
        <v>45815</v>
      </c>
    </row>
    <row r="1201" spans="1:20" x14ac:dyDescent="0.25">
      <c r="A1201" s="26" t="s">
        <v>4418</v>
      </c>
      <c r="B1201" s="49" t="s">
        <v>2660</v>
      </c>
      <c r="C1201" s="49" t="s">
        <v>114</v>
      </c>
      <c r="D1201" s="49" t="s">
        <v>81</v>
      </c>
      <c r="E1201" s="49" t="s">
        <v>38</v>
      </c>
      <c r="F1201" s="50">
        <v>45780</v>
      </c>
      <c r="G1201" s="49" t="s">
        <v>39</v>
      </c>
      <c r="H1201" s="49" t="s">
        <v>100</v>
      </c>
      <c r="I1201" s="49" t="s">
        <v>101</v>
      </c>
      <c r="J1201" s="49" t="s">
        <v>28</v>
      </c>
      <c r="K1201" s="49">
        <v>4</v>
      </c>
      <c r="L1201" s="49">
        <v>199</v>
      </c>
      <c r="M1201" s="49" t="s">
        <v>4419</v>
      </c>
      <c r="N1201" s="50">
        <v>45254</v>
      </c>
      <c r="O1201" s="49" t="s">
        <v>110</v>
      </c>
      <c r="P1201" s="49" t="s">
        <v>31</v>
      </c>
      <c r="Q1201" s="49">
        <v>2</v>
      </c>
      <c r="R1201" s="49" t="s">
        <v>67</v>
      </c>
      <c r="S1201" s="49" t="s">
        <v>4420</v>
      </c>
      <c r="T1201" s="50">
        <v>45751</v>
      </c>
    </row>
    <row r="1202" spans="1:20" x14ac:dyDescent="0.25">
      <c r="A1202" s="26" t="s">
        <v>4421</v>
      </c>
      <c r="B1202" s="49" t="s">
        <v>1052</v>
      </c>
      <c r="C1202" s="49" t="s">
        <v>466</v>
      </c>
      <c r="D1202" s="49" t="s">
        <v>23</v>
      </c>
      <c r="E1202" s="49" t="s">
        <v>24</v>
      </c>
      <c r="F1202" s="50">
        <v>44498</v>
      </c>
      <c r="G1202" s="49" t="s">
        <v>152</v>
      </c>
      <c r="H1202" s="49" t="s">
        <v>145</v>
      </c>
      <c r="I1202" s="49" t="s">
        <v>146</v>
      </c>
      <c r="J1202" s="49" t="s">
        <v>54</v>
      </c>
      <c r="K1202" s="49">
        <v>3</v>
      </c>
      <c r="L1202" s="49">
        <v>199</v>
      </c>
      <c r="M1202" s="49" t="s">
        <v>4422</v>
      </c>
      <c r="N1202" s="50">
        <v>45841</v>
      </c>
      <c r="O1202" s="49" t="s">
        <v>76</v>
      </c>
      <c r="P1202" s="49" t="s">
        <v>44</v>
      </c>
      <c r="Q1202" s="49">
        <v>4</v>
      </c>
      <c r="R1202" s="49" t="s">
        <v>104</v>
      </c>
      <c r="S1202" s="49" t="s">
        <v>4423</v>
      </c>
      <c r="T1202" s="50">
        <v>45761</v>
      </c>
    </row>
    <row r="1203" spans="1:20" x14ac:dyDescent="0.25">
      <c r="A1203" s="26" t="s">
        <v>4424</v>
      </c>
      <c r="B1203" s="49" t="s">
        <v>1774</v>
      </c>
      <c r="C1203" s="49" t="s">
        <v>4425</v>
      </c>
      <c r="D1203" s="49" t="s">
        <v>37</v>
      </c>
      <c r="E1203" s="49" t="s">
        <v>50</v>
      </c>
      <c r="F1203" s="50">
        <v>44891</v>
      </c>
      <c r="G1203" s="49" t="s">
        <v>62</v>
      </c>
      <c r="H1203" s="49" t="s">
        <v>26</v>
      </c>
      <c r="I1203" s="49" t="s">
        <v>27</v>
      </c>
      <c r="J1203" s="49" t="s">
        <v>28</v>
      </c>
      <c r="K1203" s="49">
        <v>5</v>
      </c>
      <c r="L1203" s="49">
        <v>229</v>
      </c>
      <c r="M1203" s="49" t="s">
        <v>4426</v>
      </c>
      <c r="N1203" s="50">
        <v>45811</v>
      </c>
      <c r="O1203" s="49" t="s">
        <v>30</v>
      </c>
      <c r="P1203" s="49" t="s">
        <v>31</v>
      </c>
      <c r="Q1203" s="49">
        <v>1</v>
      </c>
      <c r="R1203" s="49" t="s">
        <v>67</v>
      </c>
      <c r="S1203" s="49" t="s">
        <v>4427</v>
      </c>
      <c r="T1203" s="50">
        <v>45060</v>
      </c>
    </row>
    <row r="1204" spans="1:20" x14ac:dyDescent="0.25">
      <c r="A1204" s="26" t="s">
        <v>4428</v>
      </c>
      <c r="B1204" s="49" t="s">
        <v>1039</v>
      </c>
      <c r="C1204" s="49" t="s">
        <v>1242</v>
      </c>
      <c r="D1204" s="49" t="s">
        <v>81</v>
      </c>
      <c r="E1204" s="49" t="s">
        <v>50</v>
      </c>
      <c r="F1204" s="50">
        <v>45292</v>
      </c>
      <c r="G1204" s="49" t="s">
        <v>152</v>
      </c>
      <c r="H1204" s="49" t="s">
        <v>121</v>
      </c>
      <c r="I1204" s="49" t="s">
        <v>122</v>
      </c>
      <c r="J1204" s="49" t="s">
        <v>123</v>
      </c>
      <c r="K1204" s="49">
        <v>4</v>
      </c>
      <c r="L1204" s="49">
        <v>149</v>
      </c>
      <c r="M1204" s="49" t="s">
        <v>4429</v>
      </c>
      <c r="N1204" s="50">
        <v>45609</v>
      </c>
      <c r="O1204" s="49" t="s">
        <v>76</v>
      </c>
      <c r="P1204" s="49" t="s">
        <v>31</v>
      </c>
      <c r="Q1204" s="49">
        <v>5</v>
      </c>
      <c r="R1204" s="49" t="s">
        <v>32</v>
      </c>
      <c r="S1204" s="49" t="s">
        <v>4430</v>
      </c>
      <c r="T1204" s="50">
        <v>45668</v>
      </c>
    </row>
    <row r="1205" spans="1:20" x14ac:dyDescent="0.25">
      <c r="A1205" s="26" t="s">
        <v>3361</v>
      </c>
      <c r="B1205" s="49" t="s">
        <v>21</v>
      </c>
      <c r="C1205" s="49" t="s">
        <v>3362</v>
      </c>
      <c r="D1205" s="49" t="s">
        <v>37</v>
      </c>
      <c r="E1205" s="49" t="s">
        <v>24</v>
      </c>
      <c r="F1205" s="50">
        <v>45745</v>
      </c>
      <c r="G1205" s="49" t="s">
        <v>186</v>
      </c>
      <c r="H1205" s="49" t="s">
        <v>87</v>
      </c>
      <c r="I1205" s="49" t="s">
        <v>88</v>
      </c>
      <c r="J1205" s="49" t="s">
        <v>65</v>
      </c>
      <c r="K1205" s="49">
        <v>5</v>
      </c>
      <c r="L1205" s="49">
        <v>99</v>
      </c>
      <c r="M1205" s="49" t="s">
        <v>4431</v>
      </c>
      <c r="N1205" s="50">
        <v>44919</v>
      </c>
      <c r="O1205" s="49" t="s">
        <v>110</v>
      </c>
      <c r="P1205" s="49" t="s">
        <v>31</v>
      </c>
      <c r="Q1205" s="49">
        <v>1</v>
      </c>
      <c r="R1205" s="49" t="s">
        <v>104</v>
      </c>
      <c r="S1205" s="49" t="s">
        <v>4432</v>
      </c>
      <c r="T1205" s="50">
        <v>45337</v>
      </c>
    </row>
    <row r="1206" spans="1:20" x14ac:dyDescent="0.25">
      <c r="A1206" s="26" t="s">
        <v>4433</v>
      </c>
      <c r="B1206" s="49" t="s">
        <v>4434</v>
      </c>
      <c r="C1206" s="49" t="s">
        <v>3539</v>
      </c>
      <c r="D1206" s="49" t="s">
        <v>81</v>
      </c>
      <c r="E1206" s="49" t="s">
        <v>50</v>
      </c>
      <c r="F1206" s="50">
        <v>45422</v>
      </c>
      <c r="G1206" s="49" t="s">
        <v>120</v>
      </c>
      <c r="H1206" s="49" t="s">
        <v>63</v>
      </c>
      <c r="I1206" s="49" t="s">
        <v>64</v>
      </c>
      <c r="J1206" s="49" t="s">
        <v>65</v>
      </c>
      <c r="K1206" s="49">
        <v>3</v>
      </c>
      <c r="L1206" s="49">
        <v>399</v>
      </c>
      <c r="M1206" s="49" t="s">
        <v>4435</v>
      </c>
      <c r="N1206" s="50">
        <v>45703</v>
      </c>
      <c r="O1206" s="49" t="s">
        <v>103</v>
      </c>
      <c r="P1206" s="49" t="s">
        <v>57</v>
      </c>
      <c r="Q1206" s="49">
        <v>3</v>
      </c>
      <c r="R1206" s="49" t="s">
        <v>67</v>
      </c>
      <c r="S1206" s="49" t="s">
        <v>4436</v>
      </c>
      <c r="T1206" s="50">
        <v>45637</v>
      </c>
    </row>
    <row r="1207" spans="1:20" x14ac:dyDescent="0.25">
      <c r="A1207" s="26" t="s">
        <v>4437</v>
      </c>
      <c r="B1207" s="49" t="s">
        <v>4438</v>
      </c>
      <c r="C1207" s="49" t="s">
        <v>4439</v>
      </c>
      <c r="D1207" s="49" t="s">
        <v>23</v>
      </c>
      <c r="E1207" s="49" t="s">
        <v>50</v>
      </c>
      <c r="F1207" s="50">
        <v>44914</v>
      </c>
      <c r="G1207" s="49" t="s">
        <v>62</v>
      </c>
      <c r="H1207" s="49" t="s">
        <v>40</v>
      </c>
      <c r="I1207" s="49" t="s">
        <v>41</v>
      </c>
      <c r="J1207" s="49" t="s">
        <v>42</v>
      </c>
      <c r="K1207" s="49">
        <v>1</v>
      </c>
      <c r="L1207" s="49">
        <v>59</v>
      </c>
      <c r="M1207" s="49" t="s">
        <v>4440</v>
      </c>
      <c r="N1207" s="50">
        <v>45575</v>
      </c>
      <c r="O1207" s="49" t="s">
        <v>30</v>
      </c>
      <c r="P1207" s="49" t="s">
        <v>31</v>
      </c>
      <c r="Q1207" s="49">
        <v>3</v>
      </c>
      <c r="R1207" s="49" t="s">
        <v>45</v>
      </c>
      <c r="S1207" s="49" t="s">
        <v>4441</v>
      </c>
      <c r="T1207" s="50">
        <v>45816</v>
      </c>
    </row>
    <row r="1208" spans="1:20" x14ac:dyDescent="0.25">
      <c r="A1208" s="26" t="s">
        <v>4442</v>
      </c>
      <c r="B1208" s="49" t="s">
        <v>829</v>
      </c>
      <c r="C1208" s="49" t="s">
        <v>1681</v>
      </c>
      <c r="D1208" s="49" t="s">
        <v>23</v>
      </c>
      <c r="E1208" s="49" t="s">
        <v>38</v>
      </c>
      <c r="F1208" s="50">
        <v>45292</v>
      </c>
      <c r="G1208" s="49" t="s">
        <v>72</v>
      </c>
      <c r="H1208" s="49" t="s">
        <v>218</v>
      </c>
      <c r="I1208" s="49" t="s">
        <v>219</v>
      </c>
      <c r="J1208" s="49" t="s">
        <v>28</v>
      </c>
      <c r="K1208" s="49">
        <v>2</v>
      </c>
      <c r="L1208" s="49">
        <v>899</v>
      </c>
      <c r="M1208" s="49" t="s">
        <v>4443</v>
      </c>
      <c r="N1208" s="50">
        <v>44989</v>
      </c>
      <c r="O1208" s="49" t="s">
        <v>76</v>
      </c>
      <c r="P1208" s="49" t="s">
        <v>44</v>
      </c>
      <c r="Q1208" s="49">
        <v>4</v>
      </c>
      <c r="R1208" s="49" t="s">
        <v>32</v>
      </c>
      <c r="S1208" s="49" t="s">
        <v>4444</v>
      </c>
      <c r="T1208" s="50">
        <v>44871</v>
      </c>
    </row>
    <row r="1209" spans="1:20" x14ac:dyDescent="0.25">
      <c r="A1209" s="26" t="s">
        <v>4445</v>
      </c>
      <c r="B1209" s="49" t="s">
        <v>439</v>
      </c>
      <c r="C1209" s="49" t="s">
        <v>977</v>
      </c>
      <c r="D1209" s="49" t="s">
        <v>37</v>
      </c>
      <c r="E1209" s="49" t="s">
        <v>24</v>
      </c>
      <c r="F1209" s="50">
        <v>44584</v>
      </c>
      <c r="G1209" s="49" t="s">
        <v>51</v>
      </c>
      <c r="H1209" s="49" t="s">
        <v>63</v>
      </c>
      <c r="I1209" s="49" t="s">
        <v>64</v>
      </c>
      <c r="J1209" s="49" t="s">
        <v>65</v>
      </c>
      <c r="K1209" s="49">
        <v>4</v>
      </c>
      <c r="L1209" s="49">
        <v>399</v>
      </c>
      <c r="M1209" s="49" t="s">
        <v>4446</v>
      </c>
      <c r="N1209" s="50">
        <v>45654</v>
      </c>
      <c r="O1209" s="49" t="s">
        <v>56</v>
      </c>
      <c r="P1209" s="49" t="s">
        <v>31</v>
      </c>
      <c r="Q1209" s="49">
        <v>2</v>
      </c>
      <c r="R1209" s="49" t="s">
        <v>32</v>
      </c>
      <c r="S1209" s="49" t="s">
        <v>4447</v>
      </c>
      <c r="T1209" s="50">
        <v>45080</v>
      </c>
    </row>
    <row r="1210" spans="1:20" x14ac:dyDescent="0.25">
      <c r="A1210" s="26" t="s">
        <v>4448</v>
      </c>
      <c r="B1210" s="49" t="s">
        <v>2558</v>
      </c>
      <c r="C1210" s="49" t="s">
        <v>276</v>
      </c>
      <c r="D1210" s="49" t="s">
        <v>23</v>
      </c>
      <c r="E1210" s="49" t="s">
        <v>38</v>
      </c>
      <c r="F1210" s="50">
        <v>45472</v>
      </c>
      <c r="G1210" s="49" t="s">
        <v>120</v>
      </c>
      <c r="H1210" s="49" t="s">
        <v>129</v>
      </c>
      <c r="I1210" s="49" t="s">
        <v>130</v>
      </c>
      <c r="J1210" s="49" t="s">
        <v>131</v>
      </c>
      <c r="K1210" s="49">
        <v>5</v>
      </c>
      <c r="L1210" s="49">
        <v>129</v>
      </c>
      <c r="M1210" s="49" t="s">
        <v>4449</v>
      </c>
      <c r="N1210" s="50">
        <v>45700</v>
      </c>
      <c r="O1210" s="49" t="s">
        <v>103</v>
      </c>
      <c r="P1210" s="49" t="s">
        <v>44</v>
      </c>
      <c r="Q1210" s="49">
        <v>3</v>
      </c>
      <c r="R1210" s="49" t="s">
        <v>104</v>
      </c>
      <c r="S1210" s="49" t="s">
        <v>4450</v>
      </c>
      <c r="T1210" s="50">
        <v>45104</v>
      </c>
    </row>
    <row r="1211" spans="1:20" x14ac:dyDescent="0.25">
      <c r="A1211" s="26" t="s">
        <v>4451</v>
      </c>
      <c r="B1211" s="49" t="s">
        <v>376</v>
      </c>
      <c r="C1211" s="49" t="s">
        <v>525</v>
      </c>
      <c r="D1211" s="49" t="s">
        <v>81</v>
      </c>
      <c r="E1211" s="49" t="s">
        <v>24</v>
      </c>
      <c r="F1211" s="50">
        <v>45003</v>
      </c>
      <c r="G1211" s="49" t="s">
        <v>120</v>
      </c>
      <c r="H1211" s="49" t="s">
        <v>218</v>
      </c>
      <c r="I1211" s="49" t="s">
        <v>219</v>
      </c>
      <c r="J1211" s="49" t="s">
        <v>28</v>
      </c>
      <c r="K1211" s="49">
        <v>5</v>
      </c>
      <c r="L1211" s="49">
        <v>899</v>
      </c>
      <c r="M1211" s="49" t="s">
        <v>4452</v>
      </c>
      <c r="N1211" s="50">
        <v>45099</v>
      </c>
      <c r="O1211" s="49" t="s">
        <v>56</v>
      </c>
      <c r="P1211" s="49" t="s">
        <v>31</v>
      </c>
      <c r="Q1211" s="49">
        <v>5</v>
      </c>
      <c r="R1211" s="49" t="s">
        <v>32</v>
      </c>
      <c r="S1211" s="49" t="s">
        <v>4453</v>
      </c>
      <c r="T1211" s="50">
        <v>45605</v>
      </c>
    </row>
    <row r="1212" spans="1:20" x14ac:dyDescent="0.25">
      <c r="A1212" s="26" t="s">
        <v>4454</v>
      </c>
      <c r="B1212" s="49" t="s">
        <v>4455</v>
      </c>
      <c r="C1212" s="49" t="s">
        <v>813</v>
      </c>
      <c r="D1212" s="49" t="s">
        <v>81</v>
      </c>
      <c r="E1212" s="49" t="s">
        <v>50</v>
      </c>
      <c r="F1212" s="50">
        <v>44777</v>
      </c>
      <c r="G1212" s="49" t="s">
        <v>120</v>
      </c>
      <c r="H1212" s="49" t="s">
        <v>121</v>
      </c>
      <c r="I1212" s="49" t="s">
        <v>122</v>
      </c>
      <c r="J1212" s="49" t="s">
        <v>123</v>
      </c>
      <c r="K1212" s="49">
        <v>1</v>
      </c>
      <c r="L1212" s="49">
        <v>149</v>
      </c>
      <c r="M1212" s="49" t="s">
        <v>4456</v>
      </c>
      <c r="N1212" s="50">
        <v>45820</v>
      </c>
      <c r="O1212" s="49" t="s">
        <v>110</v>
      </c>
      <c r="P1212" s="49" t="s">
        <v>57</v>
      </c>
      <c r="Q1212" s="49">
        <v>3</v>
      </c>
      <c r="R1212" s="49" t="s">
        <v>32</v>
      </c>
      <c r="S1212" s="49" t="s">
        <v>4457</v>
      </c>
      <c r="T1212" s="50">
        <v>44981</v>
      </c>
    </row>
    <row r="1213" spans="1:20" x14ac:dyDescent="0.25">
      <c r="A1213" s="26" t="s">
        <v>4458</v>
      </c>
      <c r="B1213" s="49" t="s">
        <v>4459</v>
      </c>
      <c r="C1213" s="49" t="s">
        <v>4460</v>
      </c>
      <c r="D1213" s="49" t="s">
        <v>81</v>
      </c>
      <c r="E1213" s="49" t="s">
        <v>50</v>
      </c>
      <c r="F1213" s="50">
        <v>44407</v>
      </c>
      <c r="G1213" s="49" t="s">
        <v>62</v>
      </c>
      <c r="H1213" s="49" t="s">
        <v>40</v>
      </c>
      <c r="I1213" s="49" t="s">
        <v>41</v>
      </c>
      <c r="J1213" s="49" t="s">
        <v>42</v>
      </c>
      <c r="K1213" s="49">
        <v>4</v>
      </c>
      <c r="L1213" s="49">
        <v>59</v>
      </c>
      <c r="M1213" s="49" t="s">
        <v>4461</v>
      </c>
      <c r="N1213" s="50">
        <v>45657</v>
      </c>
      <c r="O1213" s="49" t="s">
        <v>103</v>
      </c>
      <c r="P1213" s="49" t="s">
        <v>44</v>
      </c>
      <c r="Q1213" s="49">
        <v>4</v>
      </c>
      <c r="R1213" s="49" t="s">
        <v>133</v>
      </c>
      <c r="S1213" s="49" t="s">
        <v>4462</v>
      </c>
      <c r="T1213" s="50">
        <v>44846</v>
      </c>
    </row>
    <row r="1214" spans="1:20" x14ac:dyDescent="0.25">
      <c r="A1214" s="26" t="s">
        <v>4463</v>
      </c>
      <c r="B1214" s="49" t="s">
        <v>1879</v>
      </c>
      <c r="C1214" s="49" t="s">
        <v>710</v>
      </c>
      <c r="D1214" s="49" t="s">
        <v>81</v>
      </c>
      <c r="E1214" s="49" t="s">
        <v>24</v>
      </c>
      <c r="F1214" s="50">
        <v>44364</v>
      </c>
      <c r="G1214" s="49" t="s">
        <v>180</v>
      </c>
      <c r="H1214" s="49" t="s">
        <v>138</v>
      </c>
      <c r="I1214" s="49" t="s">
        <v>139</v>
      </c>
      <c r="J1214" s="49" t="s">
        <v>28</v>
      </c>
      <c r="K1214" s="49">
        <v>3</v>
      </c>
      <c r="L1214" s="49">
        <v>999</v>
      </c>
      <c r="M1214" s="49" t="s">
        <v>4464</v>
      </c>
      <c r="N1214" s="50">
        <v>45466</v>
      </c>
      <c r="O1214" s="49" t="s">
        <v>30</v>
      </c>
      <c r="P1214" s="49" t="s">
        <v>31</v>
      </c>
      <c r="Q1214" s="49">
        <v>1</v>
      </c>
      <c r="R1214" s="49" t="s">
        <v>67</v>
      </c>
      <c r="S1214" s="49" t="s">
        <v>4465</v>
      </c>
      <c r="T1214" s="50">
        <v>45228</v>
      </c>
    </row>
    <row r="1215" spans="1:20" x14ac:dyDescent="0.25">
      <c r="A1215" s="26" t="s">
        <v>4466</v>
      </c>
      <c r="B1215" s="49" t="s">
        <v>349</v>
      </c>
      <c r="C1215" s="49" t="s">
        <v>2540</v>
      </c>
      <c r="D1215" s="49" t="s">
        <v>23</v>
      </c>
      <c r="E1215" s="49" t="s">
        <v>50</v>
      </c>
      <c r="F1215" s="50">
        <v>45354</v>
      </c>
      <c r="G1215" s="49" t="s">
        <v>180</v>
      </c>
      <c r="H1215" s="49" t="s">
        <v>218</v>
      </c>
      <c r="I1215" s="49" t="s">
        <v>219</v>
      </c>
      <c r="J1215" s="49" t="s">
        <v>28</v>
      </c>
      <c r="K1215" s="49">
        <v>2</v>
      </c>
      <c r="L1215" s="49">
        <v>899</v>
      </c>
      <c r="M1215" s="49" t="s">
        <v>4467</v>
      </c>
      <c r="N1215" s="50">
        <v>45644</v>
      </c>
      <c r="O1215" s="49" t="s">
        <v>110</v>
      </c>
      <c r="P1215" s="49" t="s">
        <v>44</v>
      </c>
      <c r="Q1215" s="49">
        <v>4</v>
      </c>
      <c r="R1215" s="49" t="s">
        <v>104</v>
      </c>
      <c r="S1215" s="49" t="s">
        <v>4468</v>
      </c>
      <c r="T1215" s="50">
        <v>45245</v>
      </c>
    </row>
    <row r="1216" spans="1:20" x14ac:dyDescent="0.25">
      <c r="A1216" s="26" t="s">
        <v>4469</v>
      </c>
      <c r="B1216" s="49" t="s">
        <v>248</v>
      </c>
      <c r="C1216" s="49" t="s">
        <v>212</v>
      </c>
      <c r="D1216" s="49" t="s">
        <v>37</v>
      </c>
      <c r="E1216" s="49" t="s">
        <v>24</v>
      </c>
      <c r="F1216" s="50">
        <v>45733</v>
      </c>
      <c r="G1216" s="49" t="s">
        <v>180</v>
      </c>
      <c r="H1216" s="49" t="s">
        <v>138</v>
      </c>
      <c r="I1216" s="49" t="s">
        <v>139</v>
      </c>
      <c r="J1216" s="49" t="s">
        <v>28</v>
      </c>
      <c r="K1216" s="49">
        <v>5</v>
      </c>
      <c r="L1216" s="49">
        <v>999</v>
      </c>
      <c r="M1216" s="49" t="s">
        <v>4470</v>
      </c>
      <c r="N1216" s="50">
        <v>45442</v>
      </c>
      <c r="O1216" s="49" t="s">
        <v>76</v>
      </c>
      <c r="P1216" s="49" t="s">
        <v>31</v>
      </c>
      <c r="Q1216" s="49">
        <v>1</v>
      </c>
      <c r="R1216" s="49" t="s">
        <v>67</v>
      </c>
      <c r="S1216" s="49" t="s">
        <v>4471</v>
      </c>
      <c r="T1216" s="50">
        <v>45840</v>
      </c>
    </row>
    <row r="1217" spans="1:20" x14ac:dyDescent="0.25">
      <c r="A1217" s="26" t="s">
        <v>4472</v>
      </c>
      <c r="B1217" s="49" t="s">
        <v>1029</v>
      </c>
      <c r="C1217" s="49" t="s">
        <v>4473</v>
      </c>
      <c r="D1217" s="49" t="s">
        <v>81</v>
      </c>
      <c r="E1217" s="49" t="s">
        <v>38</v>
      </c>
      <c r="F1217" s="50">
        <v>45293</v>
      </c>
      <c r="G1217" s="49" t="s">
        <v>180</v>
      </c>
      <c r="H1217" s="49" t="s">
        <v>168</v>
      </c>
      <c r="I1217" s="49" t="s">
        <v>169</v>
      </c>
      <c r="J1217" s="49" t="s">
        <v>131</v>
      </c>
      <c r="K1217" s="49">
        <v>1</v>
      </c>
      <c r="L1217" s="49">
        <v>80</v>
      </c>
      <c r="M1217" s="49" t="s">
        <v>4474</v>
      </c>
      <c r="N1217" s="50">
        <v>44832</v>
      </c>
      <c r="O1217" s="49" t="s">
        <v>110</v>
      </c>
      <c r="P1217" s="49" t="s">
        <v>31</v>
      </c>
      <c r="Q1217" s="49">
        <v>5</v>
      </c>
      <c r="R1217" s="49" t="s">
        <v>45</v>
      </c>
      <c r="S1217" s="49" t="s">
        <v>4475</v>
      </c>
      <c r="T1217" s="50">
        <v>45330</v>
      </c>
    </row>
    <row r="1218" spans="1:20" x14ac:dyDescent="0.25">
      <c r="A1218" s="26" t="s">
        <v>4476</v>
      </c>
      <c r="B1218" s="49" t="s">
        <v>248</v>
      </c>
      <c r="C1218" s="49" t="s">
        <v>4477</v>
      </c>
      <c r="D1218" s="49" t="s">
        <v>23</v>
      </c>
      <c r="E1218" s="49" t="s">
        <v>38</v>
      </c>
      <c r="F1218" s="50">
        <v>45232</v>
      </c>
      <c r="G1218" s="49" t="s">
        <v>186</v>
      </c>
      <c r="H1218" s="49" t="s">
        <v>121</v>
      </c>
      <c r="I1218" s="49" t="s">
        <v>122</v>
      </c>
      <c r="J1218" s="49" t="s">
        <v>123</v>
      </c>
      <c r="K1218" s="49">
        <v>2</v>
      </c>
      <c r="L1218" s="49">
        <v>149</v>
      </c>
      <c r="M1218" s="49" t="s">
        <v>4478</v>
      </c>
      <c r="N1218" s="50">
        <v>45063</v>
      </c>
      <c r="O1218" s="49" t="s">
        <v>76</v>
      </c>
      <c r="P1218" s="49" t="s">
        <v>44</v>
      </c>
      <c r="Q1218" s="49">
        <v>4</v>
      </c>
      <c r="R1218" s="49" t="s">
        <v>45</v>
      </c>
      <c r="S1218" s="49" t="s">
        <v>4479</v>
      </c>
      <c r="T1218" s="50">
        <v>45586</v>
      </c>
    </row>
    <row r="1219" spans="1:20" x14ac:dyDescent="0.25">
      <c r="A1219" s="26" t="s">
        <v>4480</v>
      </c>
      <c r="B1219" s="49" t="s">
        <v>746</v>
      </c>
      <c r="C1219" s="49" t="s">
        <v>4481</v>
      </c>
      <c r="D1219" s="49" t="s">
        <v>81</v>
      </c>
      <c r="E1219" s="49" t="s">
        <v>38</v>
      </c>
      <c r="F1219" s="50">
        <v>45166</v>
      </c>
      <c r="G1219" s="49" t="s">
        <v>39</v>
      </c>
      <c r="H1219" s="49" t="s">
        <v>218</v>
      </c>
      <c r="I1219" s="49" t="s">
        <v>219</v>
      </c>
      <c r="J1219" s="49" t="s">
        <v>28</v>
      </c>
      <c r="K1219" s="49">
        <v>4</v>
      </c>
      <c r="L1219" s="49">
        <v>899</v>
      </c>
      <c r="M1219" s="49" t="s">
        <v>4482</v>
      </c>
      <c r="N1219" s="50">
        <v>45275</v>
      </c>
      <c r="O1219" s="49" t="s">
        <v>56</v>
      </c>
      <c r="P1219" s="49" t="s">
        <v>31</v>
      </c>
      <c r="Q1219" s="49">
        <v>5</v>
      </c>
      <c r="R1219" s="49" t="s">
        <v>133</v>
      </c>
      <c r="S1219" s="49" t="s">
        <v>4483</v>
      </c>
      <c r="T1219" s="50">
        <v>45458</v>
      </c>
    </row>
    <row r="1220" spans="1:20" x14ac:dyDescent="0.25">
      <c r="A1220" s="26" t="s">
        <v>4484</v>
      </c>
      <c r="B1220" s="49" t="s">
        <v>421</v>
      </c>
      <c r="C1220" s="49" t="s">
        <v>4485</v>
      </c>
      <c r="D1220" s="49" t="s">
        <v>23</v>
      </c>
      <c r="E1220" s="49" t="s">
        <v>38</v>
      </c>
      <c r="F1220" s="50">
        <v>44236</v>
      </c>
      <c r="G1220" s="49" t="s">
        <v>152</v>
      </c>
      <c r="H1220" s="49" t="s">
        <v>63</v>
      </c>
      <c r="I1220" s="49" t="s">
        <v>64</v>
      </c>
      <c r="J1220" s="49" t="s">
        <v>65</v>
      </c>
      <c r="K1220" s="49">
        <v>2</v>
      </c>
      <c r="L1220" s="49">
        <v>399</v>
      </c>
      <c r="M1220" s="49" t="s">
        <v>4486</v>
      </c>
      <c r="N1220" s="50">
        <v>45831</v>
      </c>
      <c r="O1220" s="49" t="s">
        <v>76</v>
      </c>
      <c r="P1220" s="49" t="s">
        <v>57</v>
      </c>
      <c r="Q1220" s="49">
        <v>3</v>
      </c>
      <c r="R1220" s="49" t="s">
        <v>32</v>
      </c>
      <c r="S1220" s="49" t="s">
        <v>4487</v>
      </c>
      <c r="T1220" s="50">
        <v>44866</v>
      </c>
    </row>
    <row r="1221" spans="1:20" x14ac:dyDescent="0.25">
      <c r="A1221" s="26" t="s">
        <v>4488</v>
      </c>
      <c r="B1221" s="49" t="s">
        <v>499</v>
      </c>
      <c r="C1221" s="49" t="s">
        <v>4489</v>
      </c>
      <c r="D1221" s="49" t="s">
        <v>23</v>
      </c>
      <c r="E1221" s="49" t="s">
        <v>50</v>
      </c>
      <c r="F1221" s="50">
        <v>44073</v>
      </c>
      <c r="G1221" s="49" t="s">
        <v>72</v>
      </c>
      <c r="H1221" s="49" t="s">
        <v>145</v>
      </c>
      <c r="I1221" s="49" t="s">
        <v>146</v>
      </c>
      <c r="J1221" s="49" t="s">
        <v>54</v>
      </c>
      <c r="K1221" s="49">
        <v>3</v>
      </c>
      <c r="L1221" s="49">
        <v>199</v>
      </c>
      <c r="M1221" s="49" t="s">
        <v>4490</v>
      </c>
      <c r="N1221" s="50">
        <v>45141</v>
      </c>
      <c r="O1221" s="49" t="s">
        <v>103</v>
      </c>
      <c r="P1221" s="49" t="s">
        <v>44</v>
      </c>
      <c r="Q1221" s="49">
        <v>5</v>
      </c>
      <c r="R1221" s="49" t="s">
        <v>67</v>
      </c>
      <c r="S1221" s="49" t="s">
        <v>4491</v>
      </c>
      <c r="T1221" s="50">
        <v>45701</v>
      </c>
    </row>
    <row r="1222" spans="1:20" x14ac:dyDescent="0.25">
      <c r="A1222" s="26" t="s">
        <v>4492</v>
      </c>
      <c r="B1222" s="49" t="s">
        <v>1774</v>
      </c>
      <c r="C1222" s="49" t="s">
        <v>4493</v>
      </c>
      <c r="D1222" s="49" t="s">
        <v>81</v>
      </c>
      <c r="E1222" s="49" t="s">
        <v>50</v>
      </c>
      <c r="F1222" s="50">
        <v>44221</v>
      </c>
      <c r="G1222" s="49" t="s">
        <v>39</v>
      </c>
      <c r="H1222" s="49" t="s">
        <v>73</v>
      </c>
      <c r="I1222" s="49" t="s">
        <v>74</v>
      </c>
      <c r="J1222" s="49" t="s">
        <v>42</v>
      </c>
      <c r="K1222" s="49">
        <v>4</v>
      </c>
      <c r="L1222" s="49">
        <v>110</v>
      </c>
      <c r="M1222" s="49" t="s">
        <v>4494</v>
      </c>
      <c r="N1222" s="50">
        <v>45837</v>
      </c>
      <c r="O1222" s="49" t="s">
        <v>30</v>
      </c>
      <c r="P1222" s="49" t="s">
        <v>57</v>
      </c>
      <c r="Q1222" s="49">
        <v>5</v>
      </c>
      <c r="R1222" s="49" t="s">
        <v>45</v>
      </c>
      <c r="S1222" s="49" t="s">
        <v>4495</v>
      </c>
      <c r="T1222" s="50">
        <v>44829</v>
      </c>
    </row>
    <row r="1223" spans="1:20" x14ac:dyDescent="0.25">
      <c r="A1223" s="26" t="s">
        <v>4496</v>
      </c>
      <c r="B1223" s="49" t="s">
        <v>136</v>
      </c>
      <c r="C1223" s="49" t="s">
        <v>1349</v>
      </c>
      <c r="D1223" s="49" t="s">
        <v>23</v>
      </c>
      <c r="E1223" s="49" t="s">
        <v>50</v>
      </c>
      <c r="F1223" s="50">
        <v>45348</v>
      </c>
      <c r="G1223" s="49" t="s">
        <v>120</v>
      </c>
      <c r="H1223" s="49" t="s">
        <v>218</v>
      </c>
      <c r="I1223" s="49" t="s">
        <v>219</v>
      </c>
      <c r="J1223" s="49" t="s">
        <v>28</v>
      </c>
      <c r="K1223" s="49">
        <v>1</v>
      </c>
      <c r="L1223" s="49">
        <v>899</v>
      </c>
      <c r="M1223" s="49" t="s">
        <v>4497</v>
      </c>
      <c r="N1223" s="50">
        <v>45748</v>
      </c>
      <c r="O1223" s="49" t="s">
        <v>76</v>
      </c>
      <c r="P1223" s="49" t="s">
        <v>44</v>
      </c>
      <c r="Q1223" s="49">
        <v>4</v>
      </c>
      <c r="R1223" s="49" t="s">
        <v>104</v>
      </c>
      <c r="S1223" s="49" t="s">
        <v>4498</v>
      </c>
      <c r="T1223" s="50">
        <v>45527</v>
      </c>
    </row>
    <row r="1224" spans="1:20" x14ac:dyDescent="0.25">
      <c r="A1224" s="26" t="s">
        <v>4499</v>
      </c>
      <c r="B1224" s="49" t="s">
        <v>714</v>
      </c>
      <c r="C1224" s="49" t="s">
        <v>2818</v>
      </c>
      <c r="D1224" s="49" t="s">
        <v>81</v>
      </c>
      <c r="E1224" s="49" t="s">
        <v>24</v>
      </c>
      <c r="F1224" s="50">
        <v>45513</v>
      </c>
      <c r="G1224" s="49" t="s">
        <v>120</v>
      </c>
      <c r="H1224" s="49" t="s">
        <v>100</v>
      </c>
      <c r="I1224" s="49" t="s">
        <v>101</v>
      </c>
      <c r="J1224" s="49" t="s">
        <v>28</v>
      </c>
      <c r="K1224" s="49">
        <v>4</v>
      </c>
      <c r="L1224" s="49">
        <v>199</v>
      </c>
      <c r="M1224" s="49" t="s">
        <v>4500</v>
      </c>
      <c r="N1224" s="50">
        <v>45283</v>
      </c>
      <c r="O1224" s="49" t="s">
        <v>103</v>
      </c>
      <c r="P1224" s="49" t="s">
        <v>57</v>
      </c>
      <c r="Q1224" s="49">
        <v>5</v>
      </c>
      <c r="R1224" s="49" t="s">
        <v>32</v>
      </c>
      <c r="S1224" s="49" t="s">
        <v>4501</v>
      </c>
      <c r="T1224" s="50">
        <v>45154</v>
      </c>
    </row>
    <row r="1225" spans="1:20" x14ac:dyDescent="0.25">
      <c r="A1225" s="26" t="s">
        <v>4502</v>
      </c>
      <c r="B1225" s="49" t="s">
        <v>258</v>
      </c>
      <c r="C1225" s="49" t="s">
        <v>1056</v>
      </c>
      <c r="D1225" s="49" t="s">
        <v>37</v>
      </c>
      <c r="E1225" s="49" t="s">
        <v>24</v>
      </c>
      <c r="F1225" s="50">
        <v>45768</v>
      </c>
      <c r="G1225" s="49" t="s">
        <v>120</v>
      </c>
      <c r="H1225" s="49" t="s">
        <v>52</v>
      </c>
      <c r="I1225" s="49" t="s">
        <v>53</v>
      </c>
      <c r="J1225" s="49" t="s">
        <v>54</v>
      </c>
      <c r="K1225" s="49">
        <v>5</v>
      </c>
      <c r="L1225" s="49">
        <v>59</v>
      </c>
      <c r="M1225" s="49" t="s">
        <v>4503</v>
      </c>
      <c r="N1225" s="50">
        <v>45667</v>
      </c>
      <c r="O1225" s="49" t="s">
        <v>103</v>
      </c>
      <c r="P1225" s="49" t="s">
        <v>57</v>
      </c>
      <c r="Q1225" s="49">
        <v>1</v>
      </c>
      <c r="R1225" s="49" t="s">
        <v>32</v>
      </c>
      <c r="S1225" s="49" t="s">
        <v>4504</v>
      </c>
      <c r="T1225" s="50">
        <v>45648</v>
      </c>
    </row>
    <row r="1226" spans="1:20" x14ac:dyDescent="0.25">
      <c r="A1226" s="26" t="s">
        <v>4505</v>
      </c>
      <c r="B1226" s="49" t="s">
        <v>761</v>
      </c>
      <c r="C1226" s="49" t="s">
        <v>276</v>
      </c>
      <c r="D1226" s="49" t="s">
        <v>23</v>
      </c>
      <c r="E1226" s="49" t="s">
        <v>50</v>
      </c>
      <c r="F1226" s="50">
        <v>45293</v>
      </c>
      <c r="G1226" s="49" t="s">
        <v>180</v>
      </c>
      <c r="H1226" s="49" t="s">
        <v>145</v>
      </c>
      <c r="I1226" s="49" t="s">
        <v>146</v>
      </c>
      <c r="J1226" s="49" t="s">
        <v>54</v>
      </c>
      <c r="K1226" s="49">
        <v>4</v>
      </c>
      <c r="L1226" s="49">
        <v>199</v>
      </c>
      <c r="M1226" s="49" t="s">
        <v>4506</v>
      </c>
      <c r="N1226" s="50">
        <v>45009</v>
      </c>
      <c r="O1226" s="49" t="s">
        <v>110</v>
      </c>
      <c r="P1226" s="49" t="s">
        <v>57</v>
      </c>
      <c r="Q1226" s="49">
        <v>4</v>
      </c>
      <c r="R1226" s="49" t="s">
        <v>104</v>
      </c>
      <c r="S1226" s="49" t="s">
        <v>4507</v>
      </c>
      <c r="T1226" s="50">
        <v>45275</v>
      </c>
    </row>
    <row r="1227" spans="1:20" x14ac:dyDescent="0.25">
      <c r="A1227" s="26" t="s">
        <v>675</v>
      </c>
      <c r="B1227" s="49" t="s">
        <v>416</v>
      </c>
      <c r="C1227" s="49" t="s">
        <v>676</v>
      </c>
      <c r="D1227" s="49" t="s">
        <v>37</v>
      </c>
      <c r="E1227" s="49" t="s">
        <v>50</v>
      </c>
      <c r="F1227" s="50">
        <v>45130</v>
      </c>
      <c r="G1227" s="49" t="s">
        <v>62</v>
      </c>
      <c r="H1227" s="49" t="s">
        <v>73</v>
      </c>
      <c r="I1227" s="49" t="s">
        <v>74</v>
      </c>
      <c r="J1227" s="49" t="s">
        <v>42</v>
      </c>
      <c r="K1227" s="49">
        <v>3</v>
      </c>
      <c r="L1227" s="49">
        <v>110</v>
      </c>
      <c r="M1227" s="49" t="s">
        <v>4508</v>
      </c>
      <c r="N1227" s="50">
        <v>45463</v>
      </c>
      <c r="O1227" s="49" t="s">
        <v>76</v>
      </c>
      <c r="P1227" s="49" t="s">
        <v>44</v>
      </c>
      <c r="Q1227" s="49">
        <v>3</v>
      </c>
      <c r="R1227" s="49" t="s">
        <v>32</v>
      </c>
      <c r="S1227" s="49" t="s">
        <v>4509</v>
      </c>
      <c r="T1227" s="50">
        <v>45193</v>
      </c>
    </row>
    <row r="1228" spans="1:20" x14ac:dyDescent="0.25">
      <c r="A1228" s="26" t="s">
        <v>4510</v>
      </c>
      <c r="B1228" s="49" t="s">
        <v>1052</v>
      </c>
      <c r="C1228" s="49" t="s">
        <v>108</v>
      </c>
      <c r="D1228" s="49" t="s">
        <v>81</v>
      </c>
      <c r="E1228" s="49" t="s">
        <v>50</v>
      </c>
      <c r="F1228" s="50">
        <v>44976</v>
      </c>
      <c r="G1228" s="49" t="s">
        <v>120</v>
      </c>
      <c r="H1228" s="49" t="s">
        <v>63</v>
      </c>
      <c r="I1228" s="49" t="s">
        <v>64</v>
      </c>
      <c r="J1228" s="49" t="s">
        <v>65</v>
      </c>
      <c r="K1228" s="49">
        <v>4</v>
      </c>
      <c r="L1228" s="49">
        <v>399</v>
      </c>
      <c r="M1228" s="49" t="s">
        <v>4511</v>
      </c>
      <c r="N1228" s="50">
        <v>45408</v>
      </c>
      <c r="O1228" s="49" t="s">
        <v>30</v>
      </c>
      <c r="P1228" s="49" t="s">
        <v>31</v>
      </c>
      <c r="Q1228" s="49">
        <v>2</v>
      </c>
      <c r="R1228" s="49" t="s">
        <v>104</v>
      </c>
      <c r="S1228" s="49" t="s">
        <v>4512</v>
      </c>
      <c r="T1228" s="50">
        <v>45855</v>
      </c>
    </row>
    <row r="1229" spans="1:20" x14ac:dyDescent="0.25">
      <c r="A1229" s="26" t="s">
        <v>4513</v>
      </c>
      <c r="B1229" s="49" t="s">
        <v>1452</v>
      </c>
      <c r="C1229" s="49" t="s">
        <v>4103</v>
      </c>
      <c r="D1229" s="49" t="s">
        <v>81</v>
      </c>
      <c r="E1229" s="49" t="s">
        <v>38</v>
      </c>
      <c r="F1229" s="50">
        <v>44972</v>
      </c>
      <c r="G1229" s="49" t="s">
        <v>39</v>
      </c>
      <c r="H1229" s="49" t="s">
        <v>129</v>
      </c>
      <c r="I1229" s="49" t="s">
        <v>130</v>
      </c>
      <c r="J1229" s="49" t="s">
        <v>131</v>
      </c>
      <c r="K1229" s="49">
        <v>1</v>
      </c>
      <c r="L1229" s="49">
        <v>129</v>
      </c>
      <c r="M1229" s="49" t="s">
        <v>4514</v>
      </c>
      <c r="N1229" s="50">
        <v>45858</v>
      </c>
      <c r="O1229" s="49" t="s">
        <v>103</v>
      </c>
      <c r="P1229" s="49" t="s">
        <v>31</v>
      </c>
      <c r="Q1229" s="49">
        <v>1</v>
      </c>
      <c r="R1229" s="49" t="s">
        <v>67</v>
      </c>
      <c r="S1229" s="49" t="s">
        <v>4515</v>
      </c>
      <c r="T1229" s="50">
        <v>45202</v>
      </c>
    </row>
    <row r="1230" spans="1:20" x14ac:dyDescent="0.25">
      <c r="A1230" s="26" t="s">
        <v>4516</v>
      </c>
      <c r="B1230" s="49" t="s">
        <v>248</v>
      </c>
      <c r="C1230" s="49" t="s">
        <v>2615</v>
      </c>
      <c r="D1230" s="49" t="s">
        <v>23</v>
      </c>
      <c r="E1230" s="49" t="s">
        <v>24</v>
      </c>
      <c r="F1230" s="50">
        <v>45805</v>
      </c>
      <c r="G1230" s="49" t="s">
        <v>120</v>
      </c>
      <c r="H1230" s="49" t="s">
        <v>129</v>
      </c>
      <c r="I1230" s="49" t="s">
        <v>130</v>
      </c>
      <c r="J1230" s="49" t="s">
        <v>131</v>
      </c>
      <c r="K1230" s="49">
        <v>1</v>
      </c>
      <c r="L1230" s="49">
        <v>129</v>
      </c>
      <c r="M1230" s="49" t="s">
        <v>4517</v>
      </c>
      <c r="N1230" s="50">
        <v>45709</v>
      </c>
      <c r="O1230" s="49" t="s">
        <v>110</v>
      </c>
      <c r="P1230" s="49" t="s">
        <v>44</v>
      </c>
      <c r="Q1230" s="49">
        <v>3</v>
      </c>
      <c r="R1230" s="49" t="s">
        <v>104</v>
      </c>
      <c r="S1230" s="49" t="s">
        <v>4518</v>
      </c>
      <c r="T1230" s="50">
        <v>45876</v>
      </c>
    </row>
    <row r="1231" spans="1:20" x14ac:dyDescent="0.25">
      <c r="A1231" s="26" t="s">
        <v>4405</v>
      </c>
      <c r="B1231" s="49" t="s">
        <v>1246</v>
      </c>
      <c r="C1231" s="49" t="s">
        <v>540</v>
      </c>
      <c r="D1231" s="49" t="s">
        <v>23</v>
      </c>
      <c r="E1231" s="49" t="s">
        <v>24</v>
      </c>
      <c r="F1231" s="50">
        <v>45247</v>
      </c>
      <c r="G1231" s="49" t="s">
        <v>72</v>
      </c>
      <c r="H1231" s="49" t="s">
        <v>73</v>
      </c>
      <c r="I1231" s="49" t="s">
        <v>74</v>
      </c>
      <c r="J1231" s="49" t="s">
        <v>42</v>
      </c>
      <c r="K1231" s="49">
        <v>1</v>
      </c>
      <c r="L1231" s="49">
        <v>110</v>
      </c>
      <c r="M1231" s="49" t="s">
        <v>4519</v>
      </c>
      <c r="N1231" s="50">
        <v>45368</v>
      </c>
      <c r="O1231" s="49" t="s">
        <v>30</v>
      </c>
      <c r="P1231" s="49" t="s">
        <v>44</v>
      </c>
      <c r="Q1231" s="49">
        <v>5</v>
      </c>
      <c r="R1231" s="49" t="s">
        <v>133</v>
      </c>
      <c r="S1231" s="49" t="s">
        <v>4520</v>
      </c>
      <c r="T1231" s="50">
        <v>45891</v>
      </c>
    </row>
    <row r="1232" spans="1:20" x14ac:dyDescent="0.25">
      <c r="A1232" s="26" t="s">
        <v>4521</v>
      </c>
      <c r="B1232" s="49" t="s">
        <v>98</v>
      </c>
      <c r="C1232" s="49" t="s">
        <v>3305</v>
      </c>
      <c r="D1232" s="49" t="s">
        <v>37</v>
      </c>
      <c r="E1232" s="49" t="s">
        <v>38</v>
      </c>
      <c r="F1232" s="50">
        <v>44108</v>
      </c>
      <c r="G1232" s="49" t="s">
        <v>62</v>
      </c>
      <c r="H1232" s="49" t="s">
        <v>218</v>
      </c>
      <c r="I1232" s="49" t="s">
        <v>219</v>
      </c>
      <c r="J1232" s="49" t="s">
        <v>28</v>
      </c>
      <c r="K1232" s="49">
        <v>5</v>
      </c>
      <c r="L1232" s="49">
        <v>899</v>
      </c>
      <c r="M1232" s="49" t="s">
        <v>4522</v>
      </c>
      <c r="N1232" s="50">
        <v>45339</v>
      </c>
      <c r="O1232" s="49" t="s">
        <v>56</v>
      </c>
      <c r="P1232" s="49" t="s">
        <v>44</v>
      </c>
      <c r="Q1232" s="49">
        <v>2</v>
      </c>
      <c r="R1232" s="49" t="s">
        <v>67</v>
      </c>
      <c r="S1232" s="49" t="s">
        <v>4523</v>
      </c>
      <c r="T1232" s="50">
        <v>44824</v>
      </c>
    </row>
    <row r="1233" spans="1:20" x14ac:dyDescent="0.25">
      <c r="A1233" s="26" t="s">
        <v>4524</v>
      </c>
      <c r="B1233" s="49" t="s">
        <v>4525</v>
      </c>
      <c r="C1233" s="49" t="s">
        <v>702</v>
      </c>
      <c r="D1233" s="49" t="s">
        <v>81</v>
      </c>
      <c r="E1233" s="49" t="s">
        <v>38</v>
      </c>
      <c r="F1233" s="50">
        <v>44882</v>
      </c>
      <c r="G1233" s="49" t="s">
        <v>120</v>
      </c>
      <c r="H1233" s="49" t="s">
        <v>391</v>
      </c>
      <c r="I1233" s="49" t="s">
        <v>392</v>
      </c>
      <c r="J1233" s="49" t="s">
        <v>123</v>
      </c>
      <c r="K1233" s="49">
        <v>3</v>
      </c>
      <c r="L1233" s="49">
        <v>25</v>
      </c>
      <c r="M1233" s="49" t="s">
        <v>4526</v>
      </c>
      <c r="N1233" s="50">
        <v>44920</v>
      </c>
      <c r="O1233" s="49" t="s">
        <v>30</v>
      </c>
      <c r="P1233" s="49" t="s">
        <v>44</v>
      </c>
      <c r="Q1233" s="49">
        <v>1</v>
      </c>
      <c r="R1233" s="49" t="s">
        <v>133</v>
      </c>
      <c r="S1233" s="49" t="s">
        <v>4527</v>
      </c>
      <c r="T1233" s="50">
        <v>44829</v>
      </c>
    </row>
    <row r="1234" spans="1:20" x14ac:dyDescent="0.25">
      <c r="A1234" s="26" t="s">
        <v>4528</v>
      </c>
      <c r="B1234" s="49" t="s">
        <v>113</v>
      </c>
      <c r="C1234" s="49" t="s">
        <v>3004</v>
      </c>
      <c r="D1234" s="49" t="s">
        <v>37</v>
      </c>
      <c r="E1234" s="49" t="s">
        <v>24</v>
      </c>
      <c r="F1234" s="50">
        <v>45384</v>
      </c>
      <c r="G1234" s="49" t="s">
        <v>51</v>
      </c>
      <c r="H1234" s="49" t="s">
        <v>73</v>
      </c>
      <c r="I1234" s="49" t="s">
        <v>74</v>
      </c>
      <c r="J1234" s="49" t="s">
        <v>42</v>
      </c>
      <c r="K1234" s="49">
        <v>3</v>
      </c>
      <c r="L1234" s="49">
        <v>110</v>
      </c>
      <c r="M1234" s="49" t="s">
        <v>4529</v>
      </c>
      <c r="N1234" s="50">
        <v>45002</v>
      </c>
      <c r="O1234" s="49" t="s">
        <v>103</v>
      </c>
      <c r="P1234" s="49" t="s">
        <v>57</v>
      </c>
      <c r="Q1234" s="49">
        <v>2</v>
      </c>
      <c r="R1234" s="49" t="s">
        <v>133</v>
      </c>
      <c r="S1234" s="49" t="s">
        <v>4530</v>
      </c>
      <c r="T1234" s="50">
        <v>44885</v>
      </c>
    </row>
    <row r="1235" spans="1:20" x14ac:dyDescent="0.25">
      <c r="A1235" s="26" t="s">
        <v>4531</v>
      </c>
      <c r="B1235" s="49" t="s">
        <v>511</v>
      </c>
      <c r="C1235" s="49" t="s">
        <v>276</v>
      </c>
      <c r="D1235" s="49" t="s">
        <v>37</v>
      </c>
      <c r="E1235" s="49" t="s">
        <v>24</v>
      </c>
      <c r="F1235" s="50">
        <v>45286</v>
      </c>
      <c r="G1235" s="49" t="s">
        <v>180</v>
      </c>
      <c r="H1235" s="49" t="s">
        <v>26</v>
      </c>
      <c r="I1235" s="49" t="s">
        <v>27</v>
      </c>
      <c r="J1235" s="49" t="s">
        <v>28</v>
      </c>
      <c r="K1235" s="49">
        <v>3</v>
      </c>
      <c r="L1235" s="49">
        <v>229</v>
      </c>
      <c r="M1235" s="49" t="s">
        <v>4532</v>
      </c>
      <c r="N1235" s="50">
        <v>45759</v>
      </c>
      <c r="O1235" s="49" t="s">
        <v>103</v>
      </c>
      <c r="P1235" s="49" t="s">
        <v>57</v>
      </c>
      <c r="Q1235" s="49">
        <v>3</v>
      </c>
      <c r="R1235" s="49" t="s">
        <v>133</v>
      </c>
      <c r="S1235" s="49" t="s">
        <v>4533</v>
      </c>
      <c r="T1235" s="50">
        <v>45623</v>
      </c>
    </row>
    <row r="1236" spans="1:20" x14ac:dyDescent="0.25">
      <c r="A1236" s="26" t="s">
        <v>4534</v>
      </c>
      <c r="B1236" s="49" t="s">
        <v>4535</v>
      </c>
      <c r="C1236" s="49" t="s">
        <v>689</v>
      </c>
      <c r="D1236" s="49" t="s">
        <v>37</v>
      </c>
      <c r="E1236" s="49" t="s">
        <v>38</v>
      </c>
      <c r="F1236" s="50">
        <v>44087</v>
      </c>
      <c r="G1236" s="49" t="s">
        <v>186</v>
      </c>
      <c r="H1236" s="49" t="s">
        <v>121</v>
      </c>
      <c r="I1236" s="49" t="s">
        <v>122</v>
      </c>
      <c r="J1236" s="49" t="s">
        <v>123</v>
      </c>
      <c r="K1236" s="49">
        <v>5</v>
      </c>
      <c r="L1236" s="49">
        <v>149</v>
      </c>
      <c r="M1236" s="49" t="s">
        <v>4536</v>
      </c>
      <c r="N1236" s="50">
        <v>45833</v>
      </c>
      <c r="O1236" s="49" t="s">
        <v>103</v>
      </c>
      <c r="P1236" s="49" t="s">
        <v>57</v>
      </c>
      <c r="Q1236" s="49">
        <v>2</v>
      </c>
      <c r="R1236" s="49" t="s">
        <v>133</v>
      </c>
      <c r="S1236" s="49" t="s">
        <v>4537</v>
      </c>
      <c r="T1236" s="50">
        <v>45029</v>
      </c>
    </row>
    <row r="1237" spans="1:20" x14ac:dyDescent="0.25">
      <c r="A1237" s="26" t="s">
        <v>4538</v>
      </c>
      <c r="B1237" s="49" t="s">
        <v>1879</v>
      </c>
      <c r="C1237" s="49" t="s">
        <v>873</v>
      </c>
      <c r="D1237" s="49" t="s">
        <v>37</v>
      </c>
      <c r="E1237" s="49" t="s">
        <v>50</v>
      </c>
      <c r="F1237" s="50">
        <v>44092</v>
      </c>
      <c r="G1237" s="49" t="s">
        <v>25</v>
      </c>
      <c r="H1237" s="49" t="s">
        <v>100</v>
      </c>
      <c r="I1237" s="49" t="s">
        <v>101</v>
      </c>
      <c r="J1237" s="49" t="s">
        <v>28</v>
      </c>
      <c r="K1237" s="49">
        <v>1</v>
      </c>
      <c r="L1237" s="49">
        <v>199</v>
      </c>
      <c r="M1237" s="49" t="s">
        <v>4539</v>
      </c>
      <c r="N1237" s="50">
        <v>45449</v>
      </c>
      <c r="O1237" s="49" t="s">
        <v>103</v>
      </c>
      <c r="P1237" s="49" t="s">
        <v>57</v>
      </c>
      <c r="Q1237" s="49">
        <v>3</v>
      </c>
      <c r="R1237" s="49" t="s">
        <v>45</v>
      </c>
      <c r="S1237" s="49" t="s">
        <v>4540</v>
      </c>
      <c r="T1237" s="50">
        <v>45809</v>
      </c>
    </row>
    <row r="1238" spans="1:20" x14ac:dyDescent="0.25">
      <c r="A1238" s="26" t="s">
        <v>4541</v>
      </c>
      <c r="B1238" s="49" t="s">
        <v>258</v>
      </c>
      <c r="C1238" s="49" t="s">
        <v>249</v>
      </c>
      <c r="D1238" s="49" t="s">
        <v>81</v>
      </c>
      <c r="E1238" s="49" t="s">
        <v>38</v>
      </c>
      <c r="F1238" s="50">
        <v>45518</v>
      </c>
      <c r="G1238" s="49" t="s">
        <v>94</v>
      </c>
      <c r="H1238" s="49" t="s">
        <v>121</v>
      </c>
      <c r="I1238" s="49" t="s">
        <v>122</v>
      </c>
      <c r="J1238" s="49" t="s">
        <v>123</v>
      </c>
      <c r="K1238" s="49">
        <v>3</v>
      </c>
      <c r="L1238" s="49">
        <v>149</v>
      </c>
      <c r="M1238" s="49" t="s">
        <v>4542</v>
      </c>
      <c r="N1238" s="50">
        <v>45701</v>
      </c>
      <c r="O1238" s="49" t="s">
        <v>56</v>
      </c>
      <c r="P1238" s="49" t="s">
        <v>44</v>
      </c>
      <c r="Q1238" s="49">
        <v>4</v>
      </c>
      <c r="R1238" s="49" t="s">
        <v>104</v>
      </c>
      <c r="S1238" s="49" t="s">
        <v>4543</v>
      </c>
      <c r="T1238" s="50">
        <v>45134</v>
      </c>
    </row>
    <row r="1239" spans="1:20" x14ac:dyDescent="0.25">
      <c r="A1239" s="26" t="s">
        <v>4544</v>
      </c>
      <c r="B1239" s="49" t="s">
        <v>3161</v>
      </c>
      <c r="C1239" s="49" t="s">
        <v>291</v>
      </c>
      <c r="D1239" s="49" t="s">
        <v>81</v>
      </c>
      <c r="E1239" s="49" t="s">
        <v>50</v>
      </c>
      <c r="F1239" s="50">
        <v>44831</v>
      </c>
      <c r="G1239" s="49" t="s">
        <v>180</v>
      </c>
      <c r="H1239" s="49" t="s">
        <v>129</v>
      </c>
      <c r="I1239" s="49" t="s">
        <v>130</v>
      </c>
      <c r="J1239" s="49" t="s">
        <v>131</v>
      </c>
      <c r="K1239" s="49">
        <v>2</v>
      </c>
      <c r="L1239" s="49">
        <v>129</v>
      </c>
      <c r="M1239" s="49" t="s">
        <v>4545</v>
      </c>
      <c r="N1239" s="50">
        <v>44806</v>
      </c>
      <c r="O1239" s="49" t="s">
        <v>110</v>
      </c>
      <c r="P1239" s="49" t="s">
        <v>57</v>
      </c>
      <c r="Q1239" s="49">
        <v>3</v>
      </c>
      <c r="R1239" s="49" t="s">
        <v>104</v>
      </c>
      <c r="S1239" s="49" t="s">
        <v>4546</v>
      </c>
      <c r="T1239" s="50">
        <v>44970</v>
      </c>
    </row>
    <row r="1240" spans="1:20" x14ac:dyDescent="0.25">
      <c r="A1240" s="26" t="s">
        <v>4547</v>
      </c>
      <c r="B1240" s="49" t="s">
        <v>2181</v>
      </c>
      <c r="C1240" s="49" t="s">
        <v>2802</v>
      </c>
      <c r="D1240" s="49" t="s">
        <v>81</v>
      </c>
      <c r="E1240" s="49" t="s">
        <v>24</v>
      </c>
      <c r="F1240" s="50">
        <v>44946</v>
      </c>
      <c r="G1240" s="49" t="s">
        <v>51</v>
      </c>
      <c r="H1240" s="49" t="s">
        <v>52</v>
      </c>
      <c r="I1240" s="49" t="s">
        <v>53</v>
      </c>
      <c r="J1240" s="49" t="s">
        <v>54</v>
      </c>
      <c r="K1240" s="49">
        <v>4</v>
      </c>
      <c r="L1240" s="49">
        <v>59</v>
      </c>
      <c r="M1240" s="49" t="s">
        <v>4548</v>
      </c>
      <c r="N1240" s="50">
        <v>44908</v>
      </c>
      <c r="O1240" s="49" t="s">
        <v>103</v>
      </c>
      <c r="P1240" s="49" t="s">
        <v>44</v>
      </c>
      <c r="Q1240" s="49">
        <v>4</v>
      </c>
      <c r="R1240" s="49" t="s">
        <v>45</v>
      </c>
      <c r="S1240" s="49" t="s">
        <v>4549</v>
      </c>
      <c r="T1240" s="50">
        <v>45707</v>
      </c>
    </row>
    <row r="1241" spans="1:20" x14ac:dyDescent="0.25">
      <c r="A1241" s="26" t="s">
        <v>4550</v>
      </c>
      <c r="B1241" s="49" t="s">
        <v>263</v>
      </c>
      <c r="C1241" s="49" t="s">
        <v>4551</v>
      </c>
      <c r="D1241" s="49" t="s">
        <v>23</v>
      </c>
      <c r="E1241" s="49" t="s">
        <v>24</v>
      </c>
      <c r="F1241" s="50">
        <v>45462</v>
      </c>
      <c r="G1241" s="49" t="s">
        <v>72</v>
      </c>
      <c r="H1241" s="49" t="s">
        <v>145</v>
      </c>
      <c r="I1241" s="49" t="s">
        <v>146</v>
      </c>
      <c r="J1241" s="49" t="s">
        <v>54</v>
      </c>
      <c r="K1241" s="49">
        <v>5</v>
      </c>
      <c r="L1241" s="49">
        <v>199</v>
      </c>
      <c r="M1241" s="49" t="s">
        <v>4552</v>
      </c>
      <c r="N1241" s="50">
        <v>45073</v>
      </c>
      <c r="O1241" s="49" t="s">
        <v>103</v>
      </c>
      <c r="P1241" s="49" t="s">
        <v>57</v>
      </c>
      <c r="Q1241" s="49">
        <v>4</v>
      </c>
      <c r="R1241" s="49" t="s">
        <v>45</v>
      </c>
      <c r="S1241" s="49" t="s">
        <v>4553</v>
      </c>
      <c r="T1241" s="50">
        <v>45757</v>
      </c>
    </row>
    <row r="1242" spans="1:20" x14ac:dyDescent="0.25">
      <c r="A1242" s="26" t="s">
        <v>4554</v>
      </c>
      <c r="B1242" s="49" t="s">
        <v>4555</v>
      </c>
      <c r="C1242" s="49" t="s">
        <v>61</v>
      </c>
      <c r="D1242" s="49" t="s">
        <v>23</v>
      </c>
      <c r="E1242" s="49" t="s">
        <v>50</v>
      </c>
      <c r="F1242" s="50">
        <v>44498</v>
      </c>
      <c r="G1242" s="49" t="s">
        <v>94</v>
      </c>
      <c r="H1242" s="49" t="s">
        <v>191</v>
      </c>
      <c r="I1242" s="49" t="s">
        <v>192</v>
      </c>
      <c r="J1242" s="49" t="s">
        <v>42</v>
      </c>
      <c r="K1242" s="49">
        <v>5</v>
      </c>
      <c r="L1242" s="49">
        <v>120</v>
      </c>
      <c r="M1242" s="49" t="s">
        <v>4556</v>
      </c>
      <c r="N1242" s="50">
        <v>45363</v>
      </c>
      <c r="O1242" s="49" t="s">
        <v>103</v>
      </c>
      <c r="P1242" s="49" t="s">
        <v>44</v>
      </c>
      <c r="Q1242" s="49">
        <v>1</v>
      </c>
      <c r="R1242" s="49" t="s">
        <v>45</v>
      </c>
      <c r="S1242" s="49" t="s">
        <v>4557</v>
      </c>
      <c r="T1242" s="50">
        <v>44959</v>
      </c>
    </row>
    <row r="1243" spans="1:20" x14ac:dyDescent="0.25">
      <c r="A1243" s="26" t="s">
        <v>2529</v>
      </c>
      <c r="B1243" s="49" t="s">
        <v>1611</v>
      </c>
      <c r="C1243" s="49" t="s">
        <v>276</v>
      </c>
      <c r="D1243" s="49" t="s">
        <v>81</v>
      </c>
      <c r="E1243" s="49" t="s">
        <v>38</v>
      </c>
      <c r="F1243" s="50">
        <v>45623</v>
      </c>
      <c r="G1243" s="49" t="s">
        <v>72</v>
      </c>
      <c r="H1243" s="49" t="s">
        <v>52</v>
      </c>
      <c r="I1243" s="49" t="s">
        <v>53</v>
      </c>
      <c r="J1243" s="49" t="s">
        <v>54</v>
      </c>
      <c r="K1243" s="49">
        <v>3</v>
      </c>
      <c r="L1243" s="49">
        <v>59</v>
      </c>
      <c r="M1243" s="49" t="s">
        <v>4558</v>
      </c>
      <c r="N1243" s="50">
        <v>45752</v>
      </c>
      <c r="O1243" s="49" t="s">
        <v>110</v>
      </c>
      <c r="P1243" s="49" t="s">
        <v>44</v>
      </c>
      <c r="Q1243" s="49">
        <v>3</v>
      </c>
      <c r="R1243" s="49" t="s">
        <v>45</v>
      </c>
      <c r="S1243" s="49" t="s">
        <v>4559</v>
      </c>
      <c r="T1243" s="50">
        <v>45524</v>
      </c>
    </row>
    <row r="1244" spans="1:20" x14ac:dyDescent="0.25">
      <c r="A1244" s="26" t="s">
        <v>4560</v>
      </c>
      <c r="B1244" s="49" t="s">
        <v>425</v>
      </c>
      <c r="C1244" s="49" t="s">
        <v>1094</v>
      </c>
      <c r="D1244" s="49" t="s">
        <v>81</v>
      </c>
      <c r="E1244" s="49" t="s">
        <v>50</v>
      </c>
      <c r="F1244" s="50">
        <v>44860</v>
      </c>
      <c r="G1244" s="49" t="s">
        <v>39</v>
      </c>
      <c r="H1244" s="49" t="s">
        <v>138</v>
      </c>
      <c r="I1244" s="49" t="s">
        <v>139</v>
      </c>
      <c r="J1244" s="49" t="s">
        <v>28</v>
      </c>
      <c r="K1244" s="49">
        <v>4</v>
      </c>
      <c r="L1244" s="49">
        <v>999</v>
      </c>
      <c r="M1244" s="49" t="s">
        <v>4561</v>
      </c>
      <c r="N1244" s="50">
        <v>45701</v>
      </c>
      <c r="O1244" s="49" t="s">
        <v>76</v>
      </c>
      <c r="P1244" s="49" t="s">
        <v>44</v>
      </c>
      <c r="Q1244" s="49">
        <v>3</v>
      </c>
      <c r="R1244" s="49" t="s">
        <v>133</v>
      </c>
      <c r="S1244" s="49" t="s">
        <v>4562</v>
      </c>
      <c r="T1244" s="50">
        <v>45443</v>
      </c>
    </row>
    <row r="1245" spans="1:20" x14ac:dyDescent="0.25">
      <c r="A1245" s="26" t="s">
        <v>4563</v>
      </c>
      <c r="B1245" s="49" t="s">
        <v>1783</v>
      </c>
      <c r="C1245" s="49" t="s">
        <v>1702</v>
      </c>
      <c r="D1245" s="49" t="s">
        <v>37</v>
      </c>
      <c r="E1245" s="49" t="s">
        <v>50</v>
      </c>
      <c r="F1245" s="50">
        <v>44283</v>
      </c>
      <c r="G1245" s="49" t="s">
        <v>180</v>
      </c>
      <c r="H1245" s="49" t="s">
        <v>52</v>
      </c>
      <c r="I1245" s="49" t="s">
        <v>53</v>
      </c>
      <c r="J1245" s="49" t="s">
        <v>54</v>
      </c>
      <c r="K1245" s="49">
        <v>4</v>
      </c>
      <c r="L1245" s="49">
        <v>59</v>
      </c>
      <c r="M1245" s="49" t="s">
        <v>4564</v>
      </c>
      <c r="N1245" s="50">
        <v>44810</v>
      </c>
      <c r="O1245" s="49" t="s">
        <v>56</v>
      </c>
      <c r="P1245" s="49" t="s">
        <v>57</v>
      </c>
      <c r="Q1245" s="49">
        <v>2</v>
      </c>
      <c r="R1245" s="49" t="s">
        <v>104</v>
      </c>
      <c r="S1245" s="49" t="s">
        <v>4565</v>
      </c>
      <c r="T1245" s="50">
        <v>45856</v>
      </c>
    </row>
    <row r="1246" spans="1:20" x14ac:dyDescent="0.25">
      <c r="A1246" s="26" t="s">
        <v>4566</v>
      </c>
      <c r="B1246" s="49" t="s">
        <v>285</v>
      </c>
      <c r="C1246" s="49" t="s">
        <v>381</v>
      </c>
      <c r="D1246" s="49" t="s">
        <v>23</v>
      </c>
      <c r="E1246" s="49" t="s">
        <v>50</v>
      </c>
      <c r="F1246" s="50">
        <v>45689</v>
      </c>
      <c r="G1246" s="49" t="s">
        <v>62</v>
      </c>
      <c r="H1246" s="49" t="s">
        <v>63</v>
      </c>
      <c r="I1246" s="49" t="s">
        <v>64</v>
      </c>
      <c r="J1246" s="49" t="s">
        <v>65</v>
      </c>
      <c r="K1246" s="49">
        <v>5</v>
      </c>
      <c r="L1246" s="49">
        <v>399</v>
      </c>
      <c r="M1246" s="49" t="s">
        <v>4567</v>
      </c>
      <c r="N1246" s="50">
        <v>45780</v>
      </c>
      <c r="O1246" s="49" t="s">
        <v>30</v>
      </c>
      <c r="P1246" s="49" t="s">
        <v>31</v>
      </c>
      <c r="Q1246" s="49">
        <v>4</v>
      </c>
      <c r="R1246" s="49" t="s">
        <v>45</v>
      </c>
      <c r="S1246" s="49" t="s">
        <v>4568</v>
      </c>
      <c r="T1246" s="50">
        <v>45647</v>
      </c>
    </row>
    <row r="1247" spans="1:20" x14ac:dyDescent="0.25">
      <c r="A1247" s="26" t="s">
        <v>2301</v>
      </c>
      <c r="B1247" s="49" t="s">
        <v>586</v>
      </c>
      <c r="C1247" s="49" t="s">
        <v>2302</v>
      </c>
      <c r="D1247" s="49" t="s">
        <v>81</v>
      </c>
      <c r="E1247" s="49" t="s">
        <v>50</v>
      </c>
      <c r="F1247" s="50">
        <v>44202</v>
      </c>
      <c r="G1247" s="49" t="s">
        <v>186</v>
      </c>
      <c r="H1247" s="49" t="s">
        <v>138</v>
      </c>
      <c r="I1247" s="49" t="s">
        <v>139</v>
      </c>
      <c r="J1247" s="49" t="s">
        <v>28</v>
      </c>
      <c r="K1247" s="49">
        <v>3</v>
      </c>
      <c r="L1247" s="49">
        <v>999</v>
      </c>
      <c r="M1247" s="49" t="s">
        <v>4569</v>
      </c>
      <c r="N1247" s="50">
        <v>45160</v>
      </c>
      <c r="O1247" s="49" t="s">
        <v>103</v>
      </c>
      <c r="P1247" s="49" t="s">
        <v>44</v>
      </c>
      <c r="Q1247" s="49">
        <v>1</v>
      </c>
      <c r="R1247" s="49" t="s">
        <v>67</v>
      </c>
      <c r="S1247" s="49" t="s">
        <v>4570</v>
      </c>
      <c r="T1247" s="50">
        <v>45273</v>
      </c>
    </row>
    <row r="1248" spans="1:20" x14ac:dyDescent="0.25">
      <c r="A1248" s="26" t="s">
        <v>2674</v>
      </c>
      <c r="B1248" s="49" t="s">
        <v>385</v>
      </c>
      <c r="C1248" s="49" t="s">
        <v>1775</v>
      </c>
      <c r="D1248" s="49" t="s">
        <v>37</v>
      </c>
      <c r="E1248" s="49" t="s">
        <v>38</v>
      </c>
      <c r="F1248" s="50">
        <v>44581</v>
      </c>
      <c r="G1248" s="49" t="s">
        <v>62</v>
      </c>
      <c r="H1248" s="49" t="s">
        <v>73</v>
      </c>
      <c r="I1248" s="49" t="s">
        <v>74</v>
      </c>
      <c r="J1248" s="49" t="s">
        <v>42</v>
      </c>
      <c r="K1248" s="49">
        <v>2</v>
      </c>
      <c r="L1248" s="49">
        <v>110</v>
      </c>
      <c r="M1248" s="49" t="s">
        <v>4571</v>
      </c>
      <c r="N1248" s="50">
        <v>45008</v>
      </c>
      <c r="O1248" s="49" t="s">
        <v>110</v>
      </c>
      <c r="P1248" s="49" t="s">
        <v>44</v>
      </c>
      <c r="Q1248" s="49">
        <v>1</v>
      </c>
      <c r="R1248" s="49" t="s">
        <v>67</v>
      </c>
      <c r="S1248" s="49" t="s">
        <v>4572</v>
      </c>
      <c r="T1248" s="50">
        <v>45253</v>
      </c>
    </row>
    <row r="1249" spans="1:20" x14ac:dyDescent="0.25">
      <c r="A1249" s="26" t="s">
        <v>3727</v>
      </c>
      <c r="B1249" s="49" t="s">
        <v>390</v>
      </c>
      <c r="C1249" s="49" t="s">
        <v>3728</v>
      </c>
      <c r="D1249" s="49" t="s">
        <v>37</v>
      </c>
      <c r="E1249" s="49" t="s">
        <v>24</v>
      </c>
      <c r="F1249" s="50">
        <v>45859</v>
      </c>
      <c r="G1249" s="49" t="s">
        <v>39</v>
      </c>
      <c r="H1249" s="49" t="s">
        <v>129</v>
      </c>
      <c r="I1249" s="49" t="s">
        <v>130</v>
      </c>
      <c r="J1249" s="49" t="s">
        <v>131</v>
      </c>
      <c r="K1249" s="49">
        <v>4</v>
      </c>
      <c r="L1249" s="49">
        <v>129</v>
      </c>
      <c r="M1249" s="49" t="s">
        <v>4573</v>
      </c>
      <c r="N1249" s="50">
        <v>45289</v>
      </c>
      <c r="O1249" s="49" t="s">
        <v>30</v>
      </c>
      <c r="P1249" s="49" t="s">
        <v>31</v>
      </c>
      <c r="Q1249" s="49">
        <v>5</v>
      </c>
      <c r="R1249" s="49" t="s">
        <v>133</v>
      </c>
      <c r="S1249" s="49" t="s">
        <v>4574</v>
      </c>
      <c r="T1249" s="50">
        <v>45297</v>
      </c>
    </row>
    <row r="1250" spans="1:20" x14ac:dyDescent="0.25">
      <c r="A1250" s="26" t="s">
        <v>4575</v>
      </c>
      <c r="B1250" s="49" t="s">
        <v>2345</v>
      </c>
      <c r="C1250" s="49" t="s">
        <v>4576</v>
      </c>
      <c r="D1250" s="49" t="s">
        <v>23</v>
      </c>
      <c r="E1250" s="49" t="s">
        <v>50</v>
      </c>
      <c r="F1250" s="50">
        <v>44111</v>
      </c>
      <c r="G1250" s="49" t="s">
        <v>94</v>
      </c>
      <c r="H1250" s="49" t="s">
        <v>129</v>
      </c>
      <c r="I1250" s="49" t="s">
        <v>130</v>
      </c>
      <c r="J1250" s="49" t="s">
        <v>131</v>
      </c>
      <c r="K1250" s="49">
        <v>3</v>
      </c>
      <c r="L1250" s="49">
        <v>129</v>
      </c>
      <c r="M1250" s="49" t="s">
        <v>4577</v>
      </c>
      <c r="N1250" s="50">
        <v>45005</v>
      </c>
      <c r="O1250" s="49" t="s">
        <v>76</v>
      </c>
      <c r="P1250" s="49" t="s">
        <v>44</v>
      </c>
      <c r="Q1250" s="49">
        <v>2</v>
      </c>
      <c r="R1250" s="49" t="s">
        <v>32</v>
      </c>
      <c r="S1250" s="49" t="s">
        <v>4578</v>
      </c>
      <c r="T1250" s="50">
        <v>44991</v>
      </c>
    </row>
    <row r="1251" spans="1:20" x14ac:dyDescent="0.25">
      <c r="A1251" s="26" t="s">
        <v>4579</v>
      </c>
      <c r="B1251" s="49" t="s">
        <v>1900</v>
      </c>
      <c r="C1251" s="49" t="s">
        <v>3445</v>
      </c>
      <c r="D1251" s="49" t="s">
        <v>81</v>
      </c>
      <c r="E1251" s="49" t="s">
        <v>24</v>
      </c>
      <c r="F1251" s="50">
        <v>45173</v>
      </c>
      <c r="G1251" s="49" t="s">
        <v>25</v>
      </c>
      <c r="H1251" s="49" t="s">
        <v>168</v>
      </c>
      <c r="I1251" s="49" t="s">
        <v>169</v>
      </c>
      <c r="J1251" s="49" t="s">
        <v>131</v>
      </c>
      <c r="K1251" s="49">
        <v>4</v>
      </c>
      <c r="L1251" s="49">
        <v>80</v>
      </c>
      <c r="M1251" s="49" t="s">
        <v>4580</v>
      </c>
      <c r="N1251" s="50">
        <v>45547</v>
      </c>
      <c r="O1251" s="49" t="s">
        <v>76</v>
      </c>
      <c r="P1251" s="49" t="s">
        <v>57</v>
      </c>
      <c r="Q1251" s="49">
        <v>4</v>
      </c>
      <c r="R1251" s="49" t="s">
        <v>133</v>
      </c>
      <c r="S1251" s="49" t="s">
        <v>4581</v>
      </c>
      <c r="T1251" s="50">
        <v>44934</v>
      </c>
    </row>
    <row r="1252" spans="1:20" x14ac:dyDescent="0.25">
      <c r="A1252" s="26" t="s">
        <v>4582</v>
      </c>
      <c r="B1252" s="49" t="s">
        <v>1039</v>
      </c>
      <c r="C1252" s="49" t="s">
        <v>4583</v>
      </c>
      <c r="D1252" s="49" t="s">
        <v>37</v>
      </c>
      <c r="E1252" s="49" t="s">
        <v>24</v>
      </c>
      <c r="F1252" s="50">
        <v>45088</v>
      </c>
      <c r="G1252" s="49" t="s">
        <v>120</v>
      </c>
      <c r="H1252" s="49" t="s">
        <v>121</v>
      </c>
      <c r="I1252" s="49" t="s">
        <v>122</v>
      </c>
      <c r="J1252" s="49" t="s">
        <v>123</v>
      </c>
      <c r="K1252" s="49">
        <v>2</v>
      </c>
      <c r="L1252" s="49">
        <v>149</v>
      </c>
      <c r="M1252" s="49" t="s">
        <v>4584</v>
      </c>
      <c r="N1252" s="50">
        <v>45847</v>
      </c>
      <c r="O1252" s="49" t="s">
        <v>30</v>
      </c>
      <c r="P1252" s="49" t="s">
        <v>57</v>
      </c>
      <c r="Q1252" s="49">
        <v>1</v>
      </c>
      <c r="R1252" s="49" t="s">
        <v>133</v>
      </c>
      <c r="S1252" s="49" t="s">
        <v>4585</v>
      </c>
      <c r="T1252" s="50">
        <v>45490</v>
      </c>
    </row>
    <row r="1253" spans="1:20" x14ac:dyDescent="0.25">
      <c r="A1253" s="26" t="s">
        <v>3704</v>
      </c>
      <c r="B1253" s="49" t="s">
        <v>877</v>
      </c>
      <c r="C1253" s="49" t="s">
        <v>400</v>
      </c>
      <c r="D1253" s="49" t="s">
        <v>81</v>
      </c>
      <c r="E1253" s="49" t="s">
        <v>24</v>
      </c>
      <c r="F1253" s="50">
        <v>45346</v>
      </c>
      <c r="G1253" s="49" t="s">
        <v>180</v>
      </c>
      <c r="H1253" s="49" t="s">
        <v>40</v>
      </c>
      <c r="I1253" s="49" t="s">
        <v>41</v>
      </c>
      <c r="J1253" s="49" t="s">
        <v>42</v>
      </c>
      <c r="K1253" s="49">
        <v>4</v>
      </c>
      <c r="L1253" s="49">
        <v>59</v>
      </c>
      <c r="M1253" s="49" t="s">
        <v>4586</v>
      </c>
      <c r="N1253" s="50">
        <v>45093</v>
      </c>
      <c r="O1253" s="49" t="s">
        <v>56</v>
      </c>
      <c r="P1253" s="49" t="s">
        <v>44</v>
      </c>
      <c r="Q1253" s="49">
        <v>5</v>
      </c>
      <c r="R1253" s="49" t="s">
        <v>104</v>
      </c>
      <c r="S1253" s="49" t="s">
        <v>4587</v>
      </c>
      <c r="T1253" s="50">
        <v>45222</v>
      </c>
    </row>
    <row r="1254" spans="1:20" x14ac:dyDescent="0.25">
      <c r="A1254" s="26" t="s">
        <v>403</v>
      </c>
      <c r="B1254" s="49" t="s">
        <v>206</v>
      </c>
      <c r="C1254" s="49" t="s">
        <v>268</v>
      </c>
      <c r="D1254" s="49" t="s">
        <v>81</v>
      </c>
      <c r="E1254" s="49" t="s">
        <v>50</v>
      </c>
      <c r="F1254" s="50">
        <v>45359</v>
      </c>
      <c r="G1254" s="49" t="s">
        <v>120</v>
      </c>
      <c r="H1254" s="49" t="s">
        <v>73</v>
      </c>
      <c r="I1254" s="49" t="s">
        <v>74</v>
      </c>
      <c r="J1254" s="49" t="s">
        <v>42</v>
      </c>
      <c r="K1254" s="49">
        <v>4</v>
      </c>
      <c r="L1254" s="49">
        <v>110</v>
      </c>
      <c r="M1254" s="49" t="s">
        <v>4588</v>
      </c>
      <c r="N1254" s="50">
        <v>45869</v>
      </c>
      <c r="O1254" s="49" t="s">
        <v>30</v>
      </c>
      <c r="P1254" s="49" t="s">
        <v>57</v>
      </c>
      <c r="Q1254" s="49">
        <v>4</v>
      </c>
      <c r="R1254" s="49" t="s">
        <v>45</v>
      </c>
      <c r="S1254" s="49" t="s">
        <v>4589</v>
      </c>
      <c r="T1254" s="50">
        <v>44805</v>
      </c>
    </row>
    <row r="1255" spans="1:20" x14ac:dyDescent="0.25">
      <c r="A1255" s="26" t="s">
        <v>4590</v>
      </c>
      <c r="B1255" s="49" t="s">
        <v>2291</v>
      </c>
      <c r="C1255" s="49" t="s">
        <v>4591</v>
      </c>
      <c r="D1255" s="49" t="s">
        <v>23</v>
      </c>
      <c r="E1255" s="49" t="s">
        <v>24</v>
      </c>
      <c r="F1255" s="50">
        <v>44184</v>
      </c>
      <c r="G1255" s="49" t="s">
        <v>51</v>
      </c>
      <c r="H1255" s="49" t="s">
        <v>87</v>
      </c>
      <c r="I1255" s="49" t="s">
        <v>88</v>
      </c>
      <c r="J1255" s="49" t="s">
        <v>65</v>
      </c>
      <c r="K1255" s="49">
        <v>3</v>
      </c>
      <c r="L1255" s="49">
        <v>99</v>
      </c>
      <c r="M1255" s="49" t="s">
        <v>4592</v>
      </c>
      <c r="N1255" s="50">
        <v>45832</v>
      </c>
      <c r="O1255" s="49" t="s">
        <v>110</v>
      </c>
      <c r="P1255" s="49" t="s">
        <v>57</v>
      </c>
      <c r="Q1255" s="49">
        <v>5</v>
      </c>
      <c r="R1255" s="49" t="s">
        <v>45</v>
      </c>
      <c r="S1255" s="49" t="s">
        <v>4593</v>
      </c>
      <c r="T1255" s="50">
        <v>45696</v>
      </c>
    </row>
    <row r="1256" spans="1:20" x14ac:dyDescent="0.25">
      <c r="A1256" s="26" t="s">
        <v>4594</v>
      </c>
      <c r="B1256" s="49" t="s">
        <v>701</v>
      </c>
      <c r="C1256" s="49" t="s">
        <v>36</v>
      </c>
      <c r="D1256" s="49" t="s">
        <v>37</v>
      </c>
      <c r="E1256" s="49" t="s">
        <v>50</v>
      </c>
      <c r="F1256" s="50">
        <v>44764</v>
      </c>
      <c r="G1256" s="49" t="s">
        <v>39</v>
      </c>
      <c r="H1256" s="49" t="s">
        <v>168</v>
      </c>
      <c r="I1256" s="49" t="s">
        <v>169</v>
      </c>
      <c r="J1256" s="49" t="s">
        <v>131</v>
      </c>
      <c r="K1256" s="49">
        <v>2</v>
      </c>
      <c r="L1256" s="49">
        <v>80</v>
      </c>
      <c r="M1256" s="49" t="s">
        <v>4595</v>
      </c>
      <c r="N1256" s="50">
        <v>45433</v>
      </c>
      <c r="O1256" s="49" t="s">
        <v>110</v>
      </c>
      <c r="P1256" s="49" t="s">
        <v>57</v>
      </c>
      <c r="Q1256" s="49">
        <v>5</v>
      </c>
      <c r="R1256" s="49" t="s">
        <v>104</v>
      </c>
      <c r="S1256" s="49" t="s">
        <v>4596</v>
      </c>
      <c r="T1256" s="50">
        <v>44892</v>
      </c>
    </row>
    <row r="1257" spans="1:20" x14ac:dyDescent="0.25">
      <c r="A1257" s="26" t="s">
        <v>4597</v>
      </c>
      <c r="B1257" s="49" t="s">
        <v>535</v>
      </c>
      <c r="C1257" s="49" t="s">
        <v>1202</v>
      </c>
      <c r="D1257" s="49" t="s">
        <v>37</v>
      </c>
      <c r="E1257" s="49" t="s">
        <v>50</v>
      </c>
      <c r="F1257" s="50">
        <v>44382</v>
      </c>
      <c r="G1257" s="49" t="s">
        <v>72</v>
      </c>
      <c r="H1257" s="49" t="s">
        <v>121</v>
      </c>
      <c r="I1257" s="49" t="s">
        <v>122</v>
      </c>
      <c r="J1257" s="49" t="s">
        <v>123</v>
      </c>
      <c r="K1257" s="49">
        <v>5</v>
      </c>
      <c r="L1257" s="49">
        <v>149</v>
      </c>
      <c r="M1257" s="49" t="s">
        <v>4598</v>
      </c>
      <c r="N1257" s="50">
        <v>44966</v>
      </c>
      <c r="O1257" s="49" t="s">
        <v>110</v>
      </c>
      <c r="P1257" s="49" t="s">
        <v>57</v>
      </c>
      <c r="Q1257" s="49">
        <v>2</v>
      </c>
      <c r="R1257" s="49" t="s">
        <v>32</v>
      </c>
      <c r="S1257" s="49" t="s">
        <v>4599</v>
      </c>
      <c r="T1257" s="50">
        <v>45585</v>
      </c>
    </row>
    <row r="1258" spans="1:20" x14ac:dyDescent="0.25">
      <c r="A1258" s="26" t="s">
        <v>4600</v>
      </c>
      <c r="B1258" s="49" t="s">
        <v>430</v>
      </c>
      <c r="C1258" s="49" t="s">
        <v>3349</v>
      </c>
      <c r="D1258" s="49" t="s">
        <v>23</v>
      </c>
      <c r="E1258" s="49" t="s">
        <v>50</v>
      </c>
      <c r="F1258" s="50">
        <v>45726</v>
      </c>
      <c r="G1258" s="49" t="s">
        <v>180</v>
      </c>
      <c r="H1258" s="49" t="s">
        <v>145</v>
      </c>
      <c r="I1258" s="49" t="s">
        <v>146</v>
      </c>
      <c r="J1258" s="49" t="s">
        <v>54</v>
      </c>
      <c r="K1258" s="49">
        <v>5</v>
      </c>
      <c r="L1258" s="49">
        <v>199</v>
      </c>
      <c r="M1258" s="49" t="s">
        <v>4601</v>
      </c>
      <c r="N1258" s="50">
        <v>45122</v>
      </c>
      <c r="O1258" s="49" t="s">
        <v>56</v>
      </c>
      <c r="P1258" s="49" t="s">
        <v>44</v>
      </c>
      <c r="Q1258" s="49">
        <v>1</v>
      </c>
      <c r="R1258" s="49" t="s">
        <v>104</v>
      </c>
      <c r="S1258" s="49" t="s">
        <v>4602</v>
      </c>
      <c r="T1258" s="50">
        <v>44956</v>
      </c>
    </row>
    <row r="1259" spans="1:20" x14ac:dyDescent="0.25">
      <c r="A1259" s="26" t="s">
        <v>4603</v>
      </c>
      <c r="B1259" s="49" t="s">
        <v>1168</v>
      </c>
      <c r="C1259" s="49" t="s">
        <v>3682</v>
      </c>
      <c r="D1259" s="49" t="s">
        <v>23</v>
      </c>
      <c r="E1259" s="49" t="s">
        <v>50</v>
      </c>
      <c r="F1259" s="50">
        <v>45845</v>
      </c>
      <c r="G1259" s="49" t="s">
        <v>186</v>
      </c>
      <c r="H1259" s="49" t="s">
        <v>191</v>
      </c>
      <c r="I1259" s="49" t="s">
        <v>192</v>
      </c>
      <c r="J1259" s="49" t="s">
        <v>42</v>
      </c>
      <c r="K1259" s="49">
        <v>5</v>
      </c>
      <c r="L1259" s="49">
        <v>120</v>
      </c>
      <c r="M1259" s="49" t="s">
        <v>4604</v>
      </c>
      <c r="N1259" s="50">
        <v>45705</v>
      </c>
      <c r="O1259" s="49" t="s">
        <v>30</v>
      </c>
      <c r="P1259" s="49" t="s">
        <v>31</v>
      </c>
      <c r="Q1259" s="49">
        <v>2</v>
      </c>
      <c r="R1259" s="49" t="s">
        <v>104</v>
      </c>
      <c r="S1259" s="49" t="s">
        <v>4605</v>
      </c>
      <c r="T1259" s="50">
        <v>45731</v>
      </c>
    </row>
    <row r="1260" spans="1:20" x14ac:dyDescent="0.25">
      <c r="A1260" s="26" t="s">
        <v>4606</v>
      </c>
      <c r="B1260" s="49" t="s">
        <v>569</v>
      </c>
      <c r="C1260" s="49" t="s">
        <v>443</v>
      </c>
      <c r="D1260" s="49" t="s">
        <v>37</v>
      </c>
      <c r="E1260" s="49" t="s">
        <v>24</v>
      </c>
      <c r="F1260" s="50">
        <v>44256</v>
      </c>
      <c r="G1260" s="49" t="s">
        <v>39</v>
      </c>
      <c r="H1260" s="49" t="s">
        <v>26</v>
      </c>
      <c r="I1260" s="49" t="s">
        <v>27</v>
      </c>
      <c r="J1260" s="49" t="s">
        <v>28</v>
      </c>
      <c r="K1260" s="49">
        <v>5</v>
      </c>
      <c r="L1260" s="49">
        <v>229</v>
      </c>
      <c r="M1260" s="49" t="s">
        <v>4607</v>
      </c>
      <c r="N1260" s="50">
        <v>45890</v>
      </c>
      <c r="O1260" s="49" t="s">
        <v>56</v>
      </c>
      <c r="P1260" s="49" t="s">
        <v>31</v>
      </c>
      <c r="Q1260" s="49">
        <v>5</v>
      </c>
      <c r="R1260" s="49" t="s">
        <v>67</v>
      </c>
      <c r="S1260" s="49" t="s">
        <v>4608</v>
      </c>
      <c r="T1260" s="50">
        <v>44934</v>
      </c>
    </row>
    <row r="1261" spans="1:20" x14ac:dyDescent="0.25">
      <c r="A1261" s="26" t="s">
        <v>4609</v>
      </c>
      <c r="B1261" s="49" t="s">
        <v>113</v>
      </c>
      <c r="C1261" s="49" t="s">
        <v>899</v>
      </c>
      <c r="D1261" s="49" t="s">
        <v>81</v>
      </c>
      <c r="E1261" s="49" t="s">
        <v>24</v>
      </c>
      <c r="F1261" s="50">
        <v>44455</v>
      </c>
      <c r="G1261" s="49" t="s">
        <v>94</v>
      </c>
      <c r="H1261" s="49" t="s">
        <v>145</v>
      </c>
      <c r="I1261" s="49" t="s">
        <v>146</v>
      </c>
      <c r="J1261" s="49" t="s">
        <v>54</v>
      </c>
      <c r="K1261" s="49">
        <v>4</v>
      </c>
      <c r="L1261" s="49">
        <v>199</v>
      </c>
      <c r="M1261" s="49" t="s">
        <v>4610</v>
      </c>
      <c r="N1261" s="50">
        <v>45491</v>
      </c>
      <c r="O1261" s="49" t="s">
        <v>30</v>
      </c>
      <c r="P1261" s="49" t="s">
        <v>44</v>
      </c>
      <c r="Q1261" s="49">
        <v>4</v>
      </c>
      <c r="R1261" s="49" t="s">
        <v>45</v>
      </c>
      <c r="S1261" s="49" t="s">
        <v>4611</v>
      </c>
      <c r="T1261" s="50">
        <v>45339</v>
      </c>
    </row>
    <row r="1262" spans="1:20" x14ac:dyDescent="0.25">
      <c r="A1262" s="26" t="s">
        <v>4612</v>
      </c>
      <c r="B1262" s="49" t="s">
        <v>494</v>
      </c>
      <c r="C1262" s="49" t="s">
        <v>217</v>
      </c>
      <c r="D1262" s="49" t="s">
        <v>81</v>
      </c>
      <c r="E1262" s="49" t="s">
        <v>50</v>
      </c>
      <c r="F1262" s="50">
        <v>45470</v>
      </c>
      <c r="G1262" s="49" t="s">
        <v>51</v>
      </c>
      <c r="H1262" s="49" t="s">
        <v>168</v>
      </c>
      <c r="I1262" s="49" t="s">
        <v>169</v>
      </c>
      <c r="J1262" s="49" t="s">
        <v>131</v>
      </c>
      <c r="K1262" s="49">
        <v>2</v>
      </c>
      <c r="L1262" s="49">
        <v>80</v>
      </c>
      <c r="M1262" s="49" t="s">
        <v>4613</v>
      </c>
      <c r="N1262" s="50">
        <v>45186</v>
      </c>
      <c r="O1262" s="49" t="s">
        <v>76</v>
      </c>
      <c r="P1262" s="49" t="s">
        <v>44</v>
      </c>
      <c r="Q1262" s="49">
        <v>1</v>
      </c>
      <c r="R1262" s="49" t="s">
        <v>45</v>
      </c>
      <c r="S1262" s="49" t="s">
        <v>4614</v>
      </c>
      <c r="T1262" s="50">
        <v>44843</v>
      </c>
    </row>
    <row r="1263" spans="1:20" x14ac:dyDescent="0.25">
      <c r="A1263" s="26" t="s">
        <v>4615</v>
      </c>
      <c r="B1263" s="49" t="s">
        <v>3161</v>
      </c>
      <c r="C1263" s="49" t="s">
        <v>3465</v>
      </c>
      <c r="D1263" s="49" t="s">
        <v>37</v>
      </c>
      <c r="E1263" s="49" t="s">
        <v>24</v>
      </c>
      <c r="F1263" s="50">
        <v>44142</v>
      </c>
      <c r="G1263" s="49" t="s">
        <v>72</v>
      </c>
      <c r="H1263" s="49" t="s">
        <v>129</v>
      </c>
      <c r="I1263" s="49" t="s">
        <v>130</v>
      </c>
      <c r="J1263" s="49" t="s">
        <v>131</v>
      </c>
      <c r="K1263" s="49">
        <v>2</v>
      </c>
      <c r="L1263" s="49">
        <v>129</v>
      </c>
      <c r="M1263" s="49" t="s">
        <v>4616</v>
      </c>
      <c r="N1263" s="50">
        <v>44826</v>
      </c>
      <c r="O1263" s="49" t="s">
        <v>110</v>
      </c>
      <c r="P1263" s="49" t="s">
        <v>44</v>
      </c>
      <c r="Q1263" s="49">
        <v>4</v>
      </c>
      <c r="R1263" s="49" t="s">
        <v>32</v>
      </c>
      <c r="S1263" s="49" t="s">
        <v>4617</v>
      </c>
      <c r="T1263" s="50">
        <v>45212</v>
      </c>
    </row>
    <row r="1264" spans="1:20" x14ac:dyDescent="0.25">
      <c r="A1264" s="26" t="s">
        <v>4618</v>
      </c>
      <c r="B1264" s="49" t="s">
        <v>4619</v>
      </c>
      <c r="C1264" s="49" t="s">
        <v>254</v>
      </c>
      <c r="D1264" s="49" t="s">
        <v>81</v>
      </c>
      <c r="E1264" s="49" t="s">
        <v>24</v>
      </c>
      <c r="F1264" s="50">
        <v>44296</v>
      </c>
      <c r="G1264" s="49" t="s">
        <v>180</v>
      </c>
      <c r="H1264" s="49" t="s">
        <v>121</v>
      </c>
      <c r="I1264" s="49" t="s">
        <v>122</v>
      </c>
      <c r="J1264" s="49" t="s">
        <v>123</v>
      </c>
      <c r="K1264" s="49">
        <v>4</v>
      </c>
      <c r="L1264" s="49">
        <v>149</v>
      </c>
      <c r="M1264" s="49" t="s">
        <v>4620</v>
      </c>
      <c r="N1264" s="50">
        <v>45368</v>
      </c>
      <c r="O1264" s="49" t="s">
        <v>76</v>
      </c>
      <c r="P1264" s="49" t="s">
        <v>31</v>
      </c>
      <c r="Q1264" s="49">
        <v>2</v>
      </c>
      <c r="R1264" s="49" t="s">
        <v>133</v>
      </c>
      <c r="S1264" s="49" t="s">
        <v>4621</v>
      </c>
      <c r="T1264" s="50">
        <v>45439</v>
      </c>
    </row>
    <row r="1265" spans="1:20" x14ac:dyDescent="0.25">
      <c r="A1265" s="26" t="s">
        <v>4622</v>
      </c>
      <c r="B1265" s="49" t="s">
        <v>3161</v>
      </c>
      <c r="C1265" s="49" t="s">
        <v>1375</v>
      </c>
      <c r="D1265" s="49" t="s">
        <v>37</v>
      </c>
      <c r="E1265" s="49" t="s">
        <v>50</v>
      </c>
      <c r="F1265" s="50">
        <v>45492</v>
      </c>
      <c r="G1265" s="49" t="s">
        <v>180</v>
      </c>
      <c r="H1265" s="49" t="s">
        <v>138</v>
      </c>
      <c r="I1265" s="49" t="s">
        <v>139</v>
      </c>
      <c r="J1265" s="49" t="s">
        <v>28</v>
      </c>
      <c r="K1265" s="49">
        <v>4</v>
      </c>
      <c r="L1265" s="49">
        <v>999</v>
      </c>
      <c r="M1265" s="49" t="s">
        <v>4623</v>
      </c>
      <c r="N1265" s="50">
        <v>44824</v>
      </c>
      <c r="O1265" s="49" t="s">
        <v>56</v>
      </c>
      <c r="P1265" s="49" t="s">
        <v>31</v>
      </c>
      <c r="Q1265" s="49">
        <v>4</v>
      </c>
      <c r="R1265" s="49" t="s">
        <v>104</v>
      </c>
      <c r="S1265" s="49" t="s">
        <v>4624</v>
      </c>
      <c r="T1265" s="50">
        <v>45264</v>
      </c>
    </row>
    <row r="1266" spans="1:20" x14ac:dyDescent="0.25">
      <c r="A1266" s="26" t="s">
        <v>4625</v>
      </c>
      <c r="B1266" s="49" t="s">
        <v>300</v>
      </c>
      <c r="C1266" s="49" t="s">
        <v>276</v>
      </c>
      <c r="D1266" s="49" t="s">
        <v>37</v>
      </c>
      <c r="E1266" s="49" t="s">
        <v>24</v>
      </c>
      <c r="F1266" s="50">
        <v>45224</v>
      </c>
      <c r="G1266" s="49" t="s">
        <v>94</v>
      </c>
      <c r="H1266" s="49" t="s">
        <v>87</v>
      </c>
      <c r="I1266" s="49" t="s">
        <v>88</v>
      </c>
      <c r="J1266" s="49" t="s">
        <v>65</v>
      </c>
      <c r="K1266" s="49">
        <v>3</v>
      </c>
      <c r="L1266" s="49">
        <v>99</v>
      </c>
      <c r="M1266" s="49" t="s">
        <v>4626</v>
      </c>
      <c r="N1266" s="50">
        <v>45658</v>
      </c>
      <c r="O1266" s="49" t="s">
        <v>56</v>
      </c>
      <c r="P1266" s="49" t="s">
        <v>57</v>
      </c>
      <c r="Q1266" s="49">
        <v>1</v>
      </c>
      <c r="R1266" s="49" t="s">
        <v>67</v>
      </c>
      <c r="S1266" s="49" t="s">
        <v>4627</v>
      </c>
      <c r="T1266" s="50">
        <v>45690</v>
      </c>
    </row>
    <row r="1267" spans="1:20" x14ac:dyDescent="0.25">
      <c r="A1267" s="26" t="s">
        <v>2265</v>
      </c>
      <c r="B1267" s="49" t="s">
        <v>2266</v>
      </c>
      <c r="C1267" s="49" t="s">
        <v>249</v>
      </c>
      <c r="D1267" s="49" t="s">
        <v>37</v>
      </c>
      <c r="E1267" s="49" t="s">
        <v>38</v>
      </c>
      <c r="F1267" s="50">
        <v>44313</v>
      </c>
      <c r="G1267" s="49" t="s">
        <v>186</v>
      </c>
      <c r="H1267" s="49" t="s">
        <v>168</v>
      </c>
      <c r="I1267" s="49" t="s">
        <v>169</v>
      </c>
      <c r="J1267" s="49" t="s">
        <v>131</v>
      </c>
      <c r="K1267" s="49">
        <v>5</v>
      </c>
      <c r="L1267" s="49">
        <v>80</v>
      </c>
      <c r="M1267" s="49" t="s">
        <v>4628</v>
      </c>
      <c r="N1267" s="50">
        <v>45541</v>
      </c>
      <c r="O1267" s="49" t="s">
        <v>76</v>
      </c>
      <c r="P1267" s="49" t="s">
        <v>44</v>
      </c>
      <c r="Q1267" s="49">
        <v>1</v>
      </c>
      <c r="R1267" s="49" t="s">
        <v>133</v>
      </c>
      <c r="S1267" s="49" t="s">
        <v>4629</v>
      </c>
      <c r="T1267" s="50">
        <v>45485</v>
      </c>
    </row>
    <row r="1268" spans="1:20" x14ac:dyDescent="0.25">
      <c r="A1268" s="26" t="s">
        <v>406</v>
      </c>
      <c r="B1268" s="49" t="s">
        <v>407</v>
      </c>
      <c r="C1268" s="49" t="s">
        <v>408</v>
      </c>
      <c r="D1268" s="49" t="s">
        <v>23</v>
      </c>
      <c r="E1268" s="49" t="s">
        <v>50</v>
      </c>
      <c r="F1268" s="50">
        <v>45283</v>
      </c>
      <c r="G1268" s="49" t="s">
        <v>62</v>
      </c>
      <c r="H1268" s="49" t="s">
        <v>218</v>
      </c>
      <c r="I1268" s="49" t="s">
        <v>219</v>
      </c>
      <c r="J1268" s="49" t="s">
        <v>28</v>
      </c>
      <c r="K1268" s="49">
        <v>1</v>
      </c>
      <c r="L1268" s="49">
        <v>899</v>
      </c>
      <c r="M1268" s="49" t="s">
        <v>4630</v>
      </c>
      <c r="N1268" s="50">
        <v>45308</v>
      </c>
      <c r="O1268" s="49" t="s">
        <v>103</v>
      </c>
      <c r="P1268" s="49" t="s">
        <v>44</v>
      </c>
      <c r="Q1268" s="49">
        <v>2</v>
      </c>
      <c r="R1268" s="49" t="s">
        <v>133</v>
      </c>
      <c r="S1268" s="49" t="s">
        <v>4631</v>
      </c>
      <c r="T1268" s="50">
        <v>45732</v>
      </c>
    </row>
    <row r="1269" spans="1:20" x14ac:dyDescent="0.25">
      <c r="A1269" s="26" t="s">
        <v>4632</v>
      </c>
      <c r="B1269" s="49" t="s">
        <v>258</v>
      </c>
      <c r="C1269" s="49" t="s">
        <v>4633</v>
      </c>
      <c r="D1269" s="49" t="s">
        <v>37</v>
      </c>
      <c r="E1269" s="49" t="s">
        <v>24</v>
      </c>
      <c r="F1269" s="50">
        <v>45872</v>
      </c>
      <c r="G1269" s="49" t="s">
        <v>152</v>
      </c>
      <c r="H1269" s="49" t="s">
        <v>145</v>
      </c>
      <c r="I1269" s="49" t="s">
        <v>146</v>
      </c>
      <c r="J1269" s="49" t="s">
        <v>54</v>
      </c>
      <c r="K1269" s="49">
        <v>5</v>
      </c>
      <c r="L1269" s="49">
        <v>199</v>
      </c>
      <c r="M1269" s="49" t="s">
        <v>4634</v>
      </c>
      <c r="N1269" s="50">
        <v>45587</v>
      </c>
      <c r="O1269" s="49" t="s">
        <v>30</v>
      </c>
      <c r="P1269" s="49" t="s">
        <v>57</v>
      </c>
      <c r="Q1269" s="49">
        <v>2</v>
      </c>
      <c r="R1269" s="49" t="s">
        <v>133</v>
      </c>
      <c r="S1269" s="49" t="s">
        <v>4635</v>
      </c>
      <c r="T1269" s="50">
        <v>45406</v>
      </c>
    </row>
    <row r="1270" spans="1:20" x14ac:dyDescent="0.25">
      <c r="A1270" s="26" t="s">
        <v>4636</v>
      </c>
      <c r="B1270" s="49" t="s">
        <v>4637</v>
      </c>
      <c r="C1270" s="49" t="s">
        <v>1525</v>
      </c>
      <c r="D1270" s="49" t="s">
        <v>37</v>
      </c>
      <c r="E1270" s="49" t="s">
        <v>38</v>
      </c>
      <c r="F1270" s="50">
        <v>45164</v>
      </c>
      <c r="G1270" s="49" t="s">
        <v>180</v>
      </c>
      <c r="H1270" s="49" t="s">
        <v>40</v>
      </c>
      <c r="I1270" s="49" t="s">
        <v>41</v>
      </c>
      <c r="J1270" s="49" t="s">
        <v>42</v>
      </c>
      <c r="K1270" s="49">
        <v>2</v>
      </c>
      <c r="L1270" s="49">
        <v>59</v>
      </c>
      <c r="M1270" s="49" t="s">
        <v>4638</v>
      </c>
      <c r="N1270" s="50">
        <v>45741</v>
      </c>
      <c r="O1270" s="49" t="s">
        <v>110</v>
      </c>
      <c r="P1270" s="49" t="s">
        <v>31</v>
      </c>
      <c r="Q1270" s="49">
        <v>3</v>
      </c>
      <c r="R1270" s="49" t="s">
        <v>67</v>
      </c>
      <c r="S1270" s="49" t="s">
        <v>4639</v>
      </c>
      <c r="T1270" s="50">
        <v>45547</v>
      </c>
    </row>
    <row r="1271" spans="1:20" x14ac:dyDescent="0.25">
      <c r="A1271" s="26" t="s">
        <v>4640</v>
      </c>
      <c r="B1271" s="49" t="s">
        <v>248</v>
      </c>
      <c r="C1271" s="49" t="s">
        <v>1901</v>
      </c>
      <c r="D1271" s="49" t="s">
        <v>81</v>
      </c>
      <c r="E1271" s="49" t="s">
        <v>38</v>
      </c>
      <c r="F1271" s="50">
        <v>44228</v>
      </c>
      <c r="G1271" s="49" t="s">
        <v>25</v>
      </c>
      <c r="H1271" s="49" t="s">
        <v>87</v>
      </c>
      <c r="I1271" s="49" t="s">
        <v>88</v>
      </c>
      <c r="J1271" s="49" t="s">
        <v>65</v>
      </c>
      <c r="K1271" s="49">
        <v>2</v>
      </c>
      <c r="L1271" s="49">
        <v>99</v>
      </c>
      <c r="M1271" s="49" t="s">
        <v>4641</v>
      </c>
      <c r="N1271" s="50">
        <v>44871</v>
      </c>
      <c r="O1271" s="49" t="s">
        <v>56</v>
      </c>
      <c r="P1271" s="49" t="s">
        <v>31</v>
      </c>
      <c r="Q1271" s="49">
        <v>2</v>
      </c>
      <c r="R1271" s="49" t="s">
        <v>104</v>
      </c>
      <c r="S1271" s="49" t="s">
        <v>4642</v>
      </c>
      <c r="T1271" s="50">
        <v>45076</v>
      </c>
    </row>
    <row r="1272" spans="1:20" x14ac:dyDescent="0.25">
      <c r="A1272" s="26" t="s">
        <v>4643</v>
      </c>
      <c r="B1272" s="49" t="s">
        <v>2831</v>
      </c>
      <c r="C1272" s="49" t="s">
        <v>922</v>
      </c>
      <c r="D1272" s="49" t="s">
        <v>81</v>
      </c>
      <c r="E1272" s="49" t="s">
        <v>24</v>
      </c>
      <c r="F1272" s="50">
        <v>44184</v>
      </c>
      <c r="G1272" s="49" t="s">
        <v>39</v>
      </c>
      <c r="H1272" s="49" t="s">
        <v>87</v>
      </c>
      <c r="I1272" s="49" t="s">
        <v>88</v>
      </c>
      <c r="J1272" s="49" t="s">
        <v>65</v>
      </c>
      <c r="K1272" s="49">
        <v>1</v>
      </c>
      <c r="L1272" s="49">
        <v>99</v>
      </c>
      <c r="M1272" s="49" t="s">
        <v>4644</v>
      </c>
      <c r="N1272" s="50">
        <v>45833</v>
      </c>
      <c r="O1272" s="49" t="s">
        <v>76</v>
      </c>
      <c r="P1272" s="49" t="s">
        <v>31</v>
      </c>
      <c r="Q1272" s="49">
        <v>4</v>
      </c>
      <c r="R1272" s="49" t="s">
        <v>45</v>
      </c>
      <c r="S1272" s="49" t="s">
        <v>4645</v>
      </c>
      <c r="T1272" s="50">
        <v>44936</v>
      </c>
    </row>
    <row r="1273" spans="1:20" x14ac:dyDescent="0.25">
      <c r="A1273" s="26" t="s">
        <v>4646</v>
      </c>
      <c r="B1273" s="49" t="s">
        <v>1603</v>
      </c>
      <c r="C1273" s="49" t="s">
        <v>4647</v>
      </c>
      <c r="D1273" s="49" t="s">
        <v>81</v>
      </c>
      <c r="E1273" s="49" t="s">
        <v>38</v>
      </c>
      <c r="F1273" s="50">
        <v>44934</v>
      </c>
      <c r="G1273" s="49" t="s">
        <v>25</v>
      </c>
      <c r="H1273" s="49" t="s">
        <v>191</v>
      </c>
      <c r="I1273" s="49" t="s">
        <v>192</v>
      </c>
      <c r="J1273" s="49" t="s">
        <v>42</v>
      </c>
      <c r="K1273" s="49">
        <v>4</v>
      </c>
      <c r="L1273" s="49">
        <v>120</v>
      </c>
      <c r="M1273" s="49" t="s">
        <v>4648</v>
      </c>
      <c r="N1273" s="50">
        <v>45555</v>
      </c>
      <c r="O1273" s="49" t="s">
        <v>76</v>
      </c>
      <c r="P1273" s="49" t="s">
        <v>31</v>
      </c>
      <c r="Q1273" s="49">
        <v>1</v>
      </c>
      <c r="R1273" s="49" t="s">
        <v>133</v>
      </c>
      <c r="S1273" s="49" t="s">
        <v>4649</v>
      </c>
      <c r="T1273" s="50">
        <v>45448</v>
      </c>
    </row>
    <row r="1274" spans="1:20" x14ac:dyDescent="0.25">
      <c r="A1274" s="26" t="s">
        <v>4650</v>
      </c>
      <c r="B1274" s="49" t="s">
        <v>913</v>
      </c>
      <c r="C1274" s="49" t="s">
        <v>224</v>
      </c>
      <c r="D1274" s="49" t="s">
        <v>37</v>
      </c>
      <c r="E1274" s="49" t="s">
        <v>38</v>
      </c>
      <c r="F1274" s="50">
        <v>44242</v>
      </c>
      <c r="G1274" s="49" t="s">
        <v>180</v>
      </c>
      <c r="H1274" s="49" t="s">
        <v>121</v>
      </c>
      <c r="I1274" s="49" t="s">
        <v>122</v>
      </c>
      <c r="J1274" s="49" t="s">
        <v>123</v>
      </c>
      <c r="K1274" s="49">
        <v>1</v>
      </c>
      <c r="L1274" s="49">
        <v>149</v>
      </c>
      <c r="M1274" s="49" t="s">
        <v>4651</v>
      </c>
      <c r="N1274" s="50">
        <v>45670</v>
      </c>
      <c r="O1274" s="49" t="s">
        <v>103</v>
      </c>
      <c r="P1274" s="49" t="s">
        <v>57</v>
      </c>
      <c r="Q1274" s="49">
        <v>3</v>
      </c>
      <c r="R1274" s="49" t="s">
        <v>45</v>
      </c>
      <c r="S1274" s="49" t="s">
        <v>4652</v>
      </c>
      <c r="T1274" s="50">
        <v>45719</v>
      </c>
    </row>
    <row r="1275" spans="1:20" x14ac:dyDescent="0.25">
      <c r="A1275" s="26" t="s">
        <v>3795</v>
      </c>
      <c r="B1275" s="49" t="s">
        <v>701</v>
      </c>
      <c r="C1275" s="49" t="s">
        <v>3796</v>
      </c>
      <c r="D1275" s="49" t="s">
        <v>81</v>
      </c>
      <c r="E1275" s="49" t="s">
        <v>24</v>
      </c>
      <c r="F1275" s="50">
        <v>45419</v>
      </c>
      <c r="G1275" s="49" t="s">
        <v>51</v>
      </c>
      <c r="H1275" s="49" t="s">
        <v>191</v>
      </c>
      <c r="I1275" s="49" t="s">
        <v>192</v>
      </c>
      <c r="J1275" s="49" t="s">
        <v>42</v>
      </c>
      <c r="K1275" s="49">
        <v>2</v>
      </c>
      <c r="L1275" s="49">
        <v>120</v>
      </c>
      <c r="M1275" s="49" t="s">
        <v>4653</v>
      </c>
      <c r="N1275" s="50">
        <v>44985</v>
      </c>
      <c r="O1275" s="49" t="s">
        <v>103</v>
      </c>
      <c r="P1275" s="49" t="s">
        <v>44</v>
      </c>
      <c r="Q1275" s="49">
        <v>4</v>
      </c>
      <c r="R1275" s="49" t="s">
        <v>104</v>
      </c>
      <c r="S1275" s="49" t="s">
        <v>4654</v>
      </c>
      <c r="T1275" s="50">
        <v>45802</v>
      </c>
    </row>
    <row r="1276" spans="1:20" x14ac:dyDescent="0.25">
      <c r="A1276" s="26" t="s">
        <v>4655</v>
      </c>
      <c r="B1276" s="49" t="s">
        <v>4656</v>
      </c>
      <c r="C1276" s="49" t="s">
        <v>2318</v>
      </c>
      <c r="D1276" s="49" t="s">
        <v>23</v>
      </c>
      <c r="E1276" s="49" t="s">
        <v>38</v>
      </c>
      <c r="F1276" s="50">
        <v>44718</v>
      </c>
      <c r="G1276" s="49" t="s">
        <v>152</v>
      </c>
      <c r="H1276" s="49" t="s">
        <v>100</v>
      </c>
      <c r="I1276" s="49" t="s">
        <v>101</v>
      </c>
      <c r="J1276" s="49" t="s">
        <v>28</v>
      </c>
      <c r="K1276" s="49">
        <v>1</v>
      </c>
      <c r="L1276" s="49">
        <v>199</v>
      </c>
      <c r="M1276" s="49" t="s">
        <v>4657</v>
      </c>
      <c r="N1276" s="50">
        <v>45278</v>
      </c>
      <c r="O1276" s="49" t="s">
        <v>103</v>
      </c>
      <c r="P1276" s="49" t="s">
        <v>31</v>
      </c>
      <c r="Q1276" s="49">
        <v>3</v>
      </c>
      <c r="R1276" s="49" t="s">
        <v>104</v>
      </c>
      <c r="S1276" s="49" t="s">
        <v>4658</v>
      </c>
      <c r="T1276" s="50">
        <v>45773</v>
      </c>
    </row>
    <row r="1277" spans="1:20" x14ac:dyDescent="0.25">
      <c r="A1277" s="26" t="s">
        <v>4659</v>
      </c>
      <c r="B1277" s="49" t="s">
        <v>653</v>
      </c>
      <c r="C1277" s="49" t="s">
        <v>4660</v>
      </c>
      <c r="D1277" s="49" t="s">
        <v>81</v>
      </c>
      <c r="E1277" s="49" t="s">
        <v>50</v>
      </c>
      <c r="F1277" s="50">
        <v>45716</v>
      </c>
      <c r="G1277" s="49" t="s">
        <v>186</v>
      </c>
      <c r="H1277" s="49" t="s">
        <v>168</v>
      </c>
      <c r="I1277" s="49" t="s">
        <v>169</v>
      </c>
      <c r="J1277" s="49" t="s">
        <v>131</v>
      </c>
      <c r="K1277" s="49">
        <v>3</v>
      </c>
      <c r="L1277" s="49">
        <v>80</v>
      </c>
      <c r="M1277" s="49" t="s">
        <v>4661</v>
      </c>
      <c r="N1277" s="50">
        <v>45002</v>
      </c>
      <c r="O1277" s="49" t="s">
        <v>76</v>
      </c>
      <c r="P1277" s="49" t="s">
        <v>57</v>
      </c>
      <c r="Q1277" s="49">
        <v>2</v>
      </c>
      <c r="R1277" s="49" t="s">
        <v>32</v>
      </c>
      <c r="S1277" s="49" t="s">
        <v>4662</v>
      </c>
      <c r="T1277" s="50">
        <v>45595</v>
      </c>
    </row>
    <row r="1278" spans="1:20" x14ac:dyDescent="0.25">
      <c r="A1278" s="26" t="s">
        <v>4663</v>
      </c>
      <c r="B1278" s="49" t="s">
        <v>913</v>
      </c>
      <c r="C1278" s="49" t="s">
        <v>2755</v>
      </c>
      <c r="D1278" s="49" t="s">
        <v>23</v>
      </c>
      <c r="E1278" s="49" t="s">
        <v>50</v>
      </c>
      <c r="F1278" s="50">
        <v>44693</v>
      </c>
      <c r="G1278" s="49" t="s">
        <v>25</v>
      </c>
      <c r="H1278" s="49" t="s">
        <v>218</v>
      </c>
      <c r="I1278" s="49" t="s">
        <v>219</v>
      </c>
      <c r="J1278" s="49" t="s">
        <v>28</v>
      </c>
      <c r="K1278" s="49">
        <v>1</v>
      </c>
      <c r="L1278" s="49">
        <v>899</v>
      </c>
      <c r="M1278" s="49" t="s">
        <v>4664</v>
      </c>
      <c r="N1278" s="50">
        <v>45023</v>
      </c>
      <c r="O1278" s="49" t="s">
        <v>76</v>
      </c>
      <c r="P1278" s="49" t="s">
        <v>31</v>
      </c>
      <c r="Q1278" s="49">
        <v>4</v>
      </c>
      <c r="R1278" s="49" t="s">
        <v>67</v>
      </c>
      <c r="S1278" s="49" t="s">
        <v>4665</v>
      </c>
      <c r="T1278" s="50">
        <v>44990</v>
      </c>
    </row>
    <row r="1279" spans="1:20" x14ac:dyDescent="0.25">
      <c r="A1279" s="26" t="s">
        <v>3737</v>
      </c>
      <c r="B1279" s="49" t="s">
        <v>680</v>
      </c>
      <c r="C1279" s="49" t="s">
        <v>825</v>
      </c>
      <c r="D1279" s="49" t="s">
        <v>23</v>
      </c>
      <c r="E1279" s="49" t="s">
        <v>38</v>
      </c>
      <c r="F1279" s="50">
        <v>44397</v>
      </c>
      <c r="G1279" s="49" t="s">
        <v>62</v>
      </c>
      <c r="H1279" s="49" t="s">
        <v>100</v>
      </c>
      <c r="I1279" s="49" t="s">
        <v>101</v>
      </c>
      <c r="J1279" s="49" t="s">
        <v>28</v>
      </c>
      <c r="K1279" s="49">
        <v>3</v>
      </c>
      <c r="L1279" s="49">
        <v>199</v>
      </c>
      <c r="M1279" s="49" t="s">
        <v>4666</v>
      </c>
      <c r="N1279" s="50">
        <v>45251</v>
      </c>
      <c r="O1279" s="49" t="s">
        <v>56</v>
      </c>
      <c r="P1279" s="49" t="s">
        <v>44</v>
      </c>
      <c r="Q1279" s="49">
        <v>5</v>
      </c>
      <c r="R1279" s="49" t="s">
        <v>32</v>
      </c>
      <c r="S1279" s="49" t="s">
        <v>4667</v>
      </c>
      <c r="T1279" s="50">
        <v>45840</v>
      </c>
    </row>
    <row r="1280" spans="1:20" x14ac:dyDescent="0.25">
      <c r="A1280" s="26" t="s">
        <v>4668</v>
      </c>
      <c r="B1280" s="49" t="s">
        <v>710</v>
      </c>
      <c r="C1280" s="49" t="s">
        <v>1775</v>
      </c>
      <c r="D1280" s="49" t="s">
        <v>81</v>
      </c>
      <c r="E1280" s="49" t="s">
        <v>24</v>
      </c>
      <c r="F1280" s="50">
        <v>45439</v>
      </c>
      <c r="G1280" s="49" t="s">
        <v>152</v>
      </c>
      <c r="H1280" s="49" t="s">
        <v>391</v>
      </c>
      <c r="I1280" s="49" t="s">
        <v>392</v>
      </c>
      <c r="J1280" s="49" t="s">
        <v>123</v>
      </c>
      <c r="K1280" s="49">
        <v>2</v>
      </c>
      <c r="L1280" s="49">
        <v>25</v>
      </c>
      <c r="M1280" s="49" t="s">
        <v>4669</v>
      </c>
      <c r="N1280" s="50">
        <v>45858</v>
      </c>
      <c r="O1280" s="49" t="s">
        <v>110</v>
      </c>
      <c r="P1280" s="49" t="s">
        <v>57</v>
      </c>
      <c r="Q1280" s="49">
        <v>5</v>
      </c>
      <c r="R1280" s="49" t="s">
        <v>45</v>
      </c>
      <c r="S1280" s="49" t="s">
        <v>4670</v>
      </c>
      <c r="T1280" s="50">
        <v>45294</v>
      </c>
    </row>
    <row r="1281" spans="1:20" x14ac:dyDescent="0.25">
      <c r="A1281" s="26" t="s">
        <v>4671</v>
      </c>
      <c r="B1281" s="49" t="s">
        <v>1279</v>
      </c>
      <c r="C1281" s="49" t="s">
        <v>1702</v>
      </c>
      <c r="D1281" s="49" t="s">
        <v>23</v>
      </c>
      <c r="E1281" s="49" t="s">
        <v>38</v>
      </c>
      <c r="F1281" s="50">
        <v>45437</v>
      </c>
      <c r="G1281" s="49" t="s">
        <v>120</v>
      </c>
      <c r="H1281" s="49" t="s">
        <v>391</v>
      </c>
      <c r="I1281" s="49" t="s">
        <v>392</v>
      </c>
      <c r="J1281" s="49" t="s">
        <v>123</v>
      </c>
      <c r="K1281" s="49">
        <v>2</v>
      </c>
      <c r="L1281" s="49">
        <v>25</v>
      </c>
      <c r="M1281" s="49" t="s">
        <v>4672</v>
      </c>
      <c r="N1281" s="50">
        <v>45488</v>
      </c>
      <c r="O1281" s="49" t="s">
        <v>76</v>
      </c>
      <c r="P1281" s="49" t="s">
        <v>31</v>
      </c>
      <c r="Q1281" s="49">
        <v>4</v>
      </c>
      <c r="R1281" s="49" t="s">
        <v>104</v>
      </c>
      <c r="S1281" s="49" t="s">
        <v>4673</v>
      </c>
      <c r="T1281" s="50">
        <v>45200</v>
      </c>
    </row>
    <row r="1282" spans="1:20" x14ac:dyDescent="0.25">
      <c r="A1282" s="26" t="s">
        <v>4674</v>
      </c>
      <c r="B1282" s="49" t="s">
        <v>2494</v>
      </c>
      <c r="C1282" s="49" t="s">
        <v>202</v>
      </c>
      <c r="D1282" s="49" t="s">
        <v>81</v>
      </c>
      <c r="E1282" s="49" t="s">
        <v>24</v>
      </c>
      <c r="F1282" s="50">
        <v>44968</v>
      </c>
      <c r="G1282" s="49" t="s">
        <v>152</v>
      </c>
      <c r="H1282" s="49" t="s">
        <v>87</v>
      </c>
      <c r="I1282" s="49" t="s">
        <v>88</v>
      </c>
      <c r="J1282" s="49" t="s">
        <v>65</v>
      </c>
      <c r="K1282" s="49">
        <v>2</v>
      </c>
      <c r="L1282" s="49">
        <v>99</v>
      </c>
      <c r="M1282" s="49" t="s">
        <v>4675</v>
      </c>
      <c r="N1282" s="50">
        <v>44906</v>
      </c>
      <c r="O1282" s="49" t="s">
        <v>110</v>
      </c>
      <c r="P1282" s="49" t="s">
        <v>31</v>
      </c>
      <c r="Q1282" s="49">
        <v>2</v>
      </c>
      <c r="R1282" s="49" t="s">
        <v>133</v>
      </c>
      <c r="S1282" s="49" t="s">
        <v>4676</v>
      </c>
      <c r="T1282" s="50">
        <v>45837</v>
      </c>
    </row>
    <row r="1283" spans="1:20" x14ac:dyDescent="0.25">
      <c r="A1283" s="26" t="s">
        <v>4677</v>
      </c>
      <c r="B1283" s="49" t="s">
        <v>35</v>
      </c>
      <c r="C1283" s="49" t="s">
        <v>1202</v>
      </c>
      <c r="D1283" s="49" t="s">
        <v>23</v>
      </c>
      <c r="E1283" s="49" t="s">
        <v>50</v>
      </c>
      <c r="F1283" s="50">
        <v>44868</v>
      </c>
      <c r="G1283" s="49" t="s">
        <v>51</v>
      </c>
      <c r="H1283" s="49" t="s">
        <v>218</v>
      </c>
      <c r="I1283" s="49" t="s">
        <v>219</v>
      </c>
      <c r="J1283" s="49" t="s">
        <v>28</v>
      </c>
      <c r="K1283" s="49">
        <v>3</v>
      </c>
      <c r="L1283" s="49">
        <v>899</v>
      </c>
      <c r="M1283" s="49" t="s">
        <v>4678</v>
      </c>
      <c r="N1283" s="50">
        <v>45260</v>
      </c>
      <c r="O1283" s="49" t="s">
        <v>76</v>
      </c>
      <c r="P1283" s="49" t="s">
        <v>31</v>
      </c>
      <c r="Q1283" s="49">
        <v>3</v>
      </c>
      <c r="R1283" s="49" t="s">
        <v>133</v>
      </c>
      <c r="S1283" s="49" t="s">
        <v>4679</v>
      </c>
      <c r="T1283" s="50">
        <v>44997</v>
      </c>
    </row>
    <row r="1284" spans="1:20" x14ac:dyDescent="0.25">
      <c r="A1284" s="26" t="s">
        <v>4680</v>
      </c>
      <c r="B1284" s="49" t="s">
        <v>591</v>
      </c>
      <c r="C1284" s="49" t="s">
        <v>4681</v>
      </c>
      <c r="D1284" s="49" t="s">
        <v>81</v>
      </c>
      <c r="E1284" s="49" t="s">
        <v>24</v>
      </c>
      <c r="F1284" s="50">
        <v>44896</v>
      </c>
      <c r="G1284" s="49" t="s">
        <v>186</v>
      </c>
      <c r="H1284" s="49" t="s">
        <v>145</v>
      </c>
      <c r="I1284" s="49" t="s">
        <v>146</v>
      </c>
      <c r="J1284" s="49" t="s">
        <v>54</v>
      </c>
      <c r="K1284" s="49">
        <v>5</v>
      </c>
      <c r="L1284" s="49">
        <v>199</v>
      </c>
      <c r="M1284" s="49" t="s">
        <v>4682</v>
      </c>
      <c r="N1284" s="50">
        <v>44826</v>
      </c>
      <c r="O1284" s="49" t="s">
        <v>30</v>
      </c>
      <c r="P1284" s="49" t="s">
        <v>31</v>
      </c>
      <c r="Q1284" s="49">
        <v>2</v>
      </c>
      <c r="R1284" s="49" t="s">
        <v>32</v>
      </c>
      <c r="S1284" s="49" t="s">
        <v>4683</v>
      </c>
      <c r="T1284" s="50">
        <v>44981</v>
      </c>
    </row>
    <row r="1285" spans="1:20" x14ac:dyDescent="0.25">
      <c r="A1285" s="26" t="s">
        <v>3457</v>
      </c>
      <c r="B1285" s="49" t="s">
        <v>2894</v>
      </c>
      <c r="C1285" s="49" t="s">
        <v>3458</v>
      </c>
      <c r="D1285" s="49" t="s">
        <v>37</v>
      </c>
      <c r="E1285" s="49" t="s">
        <v>50</v>
      </c>
      <c r="F1285" s="50">
        <v>45578</v>
      </c>
      <c r="G1285" s="49" t="s">
        <v>152</v>
      </c>
      <c r="H1285" s="49" t="s">
        <v>26</v>
      </c>
      <c r="I1285" s="49" t="s">
        <v>27</v>
      </c>
      <c r="J1285" s="49" t="s">
        <v>28</v>
      </c>
      <c r="K1285" s="49">
        <v>3</v>
      </c>
      <c r="L1285" s="49">
        <v>229</v>
      </c>
      <c r="M1285" s="49" t="s">
        <v>4684</v>
      </c>
      <c r="N1285" s="50">
        <v>45762</v>
      </c>
      <c r="O1285" s="49" t="s">
        <v>56</v>
      </c>
      <c r="P1285" s="49" t="s">
        <v>31</v>
      </c>
      <c r="Q1285" s="49">
        <v>3</v>
      </c>
      <c r="R1285" s="49" t="s">
        <v>32</v>
      </c>
      <c r="S1285" s="49" t="s">
        <v>4685</v>
      </c>
      <c r="T1285" s="50">
        <v>45141</v>
      </c>
    </row>
    <row r="1286" spans="1:20" x14ac:dyDescent="0.25">
      <c r="A1286" s="26" t="s">
        <v>4686</v>
      </c>
      <c r="B1286" s="49" t="s">
        <v>4687</v>
      </c>
      <c r="C1286" s="49" t="s">
        <v>4688</v>
      </c>
      <c r="D1286" s="49" t="s">
        <v>37</v>
      </c>
      <c r="E1286" s="49" t="s">
        <v>38</v>
      </c>
      <c r="F1286" s="50">
        <v>44816</v>
      </c>
      <c r="G1286" s="49" t="s">
        <v>25</v>
      </c>
      <c r="H1286" s="49" t="s">
        <v>145</v>
      </c>
      <c r="I1286" s="49" t="s">
        <v>146</v>
      </c>
      <c r="J1286" s="49" t="s">
        <v>54</v>
      </c>
      <c r="K1286" s="49">
        <v>3</v>
      </c>
      <c r="L1286" s="49">
        <v>199</v>
      </c>
      <c r="M1286" s="49" t="s">
        <v>4689</v>
      </c>
      <c r="N1286" s="50">
        <v>45572</v>
      </c>
      <c r="O1286" s="49" t="s">
        <v>103</v>
      </c>
      <c r="P1286" s="49" t="s">
        <v>31</v>
      </c>
      <c r="Q1286" s="49">
        <v>3</v>
      </c>
      <c r="R1286" s="49" t="s">
        <v>133</v>
      </c>
      <c r="S1286" s="49" t="s">
        <v>4690</v>
      </c>
      <c r="T1286" s="50">
        <v>45480</v>
      </c>
    </row>
    <row r="1287" spans="1:20" x14ac:dyDescent="0.25">
      <c r="A1287" s="26" t="s">
        <v>4691</v>
      </c>
      <c r="B1287" s="49" t="s">
        <v>2638</v>
      </c>
      <c r="C1287" s="49" t="s">
        <v>486</v>
      </c>
      <c r="D1287" s="49" t="s">
        <v>23</v>
      </c>
      <c r="E1287" s="49" t="s">
        <v>50</v>
      </c>
      <c r="F1287" s="50">
        <v>45224</v>
      </c>
      <c r="G1287" s="49" t="s">
        <v>186</v>
      </c>
      <c r="H1287" s="49" t="s">
        <v>129</v>
      </c>
      <c r="I1287" s="49" t="s">
        <v>130</v>
      </c>
      <c r="J1287" s="49" t="s">
        <v>131</v>
      </c>
      <c r="K1287" s="49">
        <v>3</v>
      </c>
      <c r="L1287" s="49">
        <v>129</v>
      </c>
      <c r="M1287" s="49" t="s">
        <v>4692</v>
      </c>
      <c r="N1287" s="50">
        <v>45163</v>
      </c>
      <c r="O1287" s="49" t="s">
        <v>76</v>
      </c>
      <c r="P1287" s="49" t="s">
        <v>44</v>
      </c>
      <c r="Q1287" s="49">
        <v>4</v>
      </c>
      <c r="R1287" s="49" t="s">
        <v>45</v>
      </c>
      <c r="S1287" s="49" t="s">
        <v>4693</v>
      </c>
      <c r="T1287" s="50">
        <v>45436</v>
      </c>
    </row>
    <row r="1288" spans="1:20" x14ac:dyDescent="0.25">
      <c r="A1288" s="26" t="s">
        <v>4694</v>
      </c>
      <c r="B1288" s="49" t="s">
        <v>899</v>
      </c>
      <c r="C1288" s="49" t="s">
        <v>1349</v>
      </c>
      <c r="D1288" s="49" t="s">
        <v>23</v>
      </c>
      <c r="E1288" s="49" t="s">
        <v>50</v>
      </c>
      <c r="F1288" s="50">
        <v>44893</v>
      </c>
      <c r="G1288" s="49" t="s">
        <v>152</v>
      </c>
      <c r="H1288" s="49" t="s">
        <v>138</v>
      </c>
      <c r="I1288" s="49" t="s">
        <v>139</v>
      </c>
      <c r="J1288" s="49" t="s">
        <v>28</v>
      </c>
      <c r="K1288" s="49">
        <v>5</v>
      </c>
      <c r="L1288" s="49">
        <v>999</v>
      </c>
      <c r="M1288" s="49" t="s">
        <v>4695</v>
      </c>
      <c r="N1288" s="50">
        <v>45866</v>
      </c>
      <c r="O1288" s="49" t="s">
        <v>30</v>
      </c>
      <c r="P1288" s="49" t="s">
        <v>44</v>
      </c>
      <c r="Q1288" s="49">
        <v>2</v>
      </c>
      <c r="R1288" s="49" t="s">
        <v>45</v>
      </c>
      <c r="S1288" s="49" t="s">
        <v>4696</v>
      </c>
      <c r="T1288" s="50">
        <v>44933</v>
      </c>
    </row>
    <row r="1289" spans="1:20" x14ac:dyDescent="0.25">
      <c r="A1289" s="26" t="s">
        <v>4697</v>
      </c>
      <c r="B1289" s="49" t="s">
        <v>4687</v>
      </c>
      <c r="C1289" s="49" t="s">
        <v>1939</v>
      </c>
      <c r="D1289" s="49" t="s">
        <v>23</v>
      </c>
      <c r="E1289" s="49" t="s">
        <v>24</v>
      </c>
      <c r="F1289" s="50">
        <v>45134</v>
      </c>
      <c r="G1289" s="49" t="s">
        <v>62</v>
      </c>
      <c r="H1289" s="49" t="s">
        <v>138</v>
      </c>
      <c r="I1289" s="49" t="s">
        <v>139</v>
      </c>
      <c r="J1289" s="49" t="s">
        <v>28</v>
      </c>
      <c r="K1289" s="49">
        <v>2</v>
      </c>
      <c r="L1289" s="49">
        <v>999</v>
      </c>
      <c r="M1289" s="49" t="s">
        <v>4698</v>
      </c>
      <c r="N1289" s="50">
        <v>45352</v>
      </c>
      <c r="O1289" s="49" t="s">
        <v>76</v>
      </c>
      <c r="P1289" s="49" t="s">
        <v>57</v>
      </c>
      <c r="Q1289" s="49">
        <v>5</v>
      </c>
      <c r="R1289" s="49" t="s">
        <v>133</v>
      </c>
      <c r="S1289" s="49" t="s">
        <v>4699</v>
      </c>
      <c r="T1289" s="50">
        <v>45603</v>
      </c>
    </row>
    <row r="1290" spans="1:20" x14ac:dyDescent="0.25">
      <c r="A1290" s="26" t="s">
        <v>4700</v>
      </c>
      <c r="B1290" s="49" t="s">
        <v>4701</v>
      </c>
      <c r="C1290" s="49" t="s">
        <v>4702</v>
      </c>
      <c r="D1290" s="49" t="s">
        <v>37</v>
      </c>
      <c r="E1290" s="49" t="s">
        <v>38</v>
      </c>
      <c r="F1290" s="50">
        <v>44784</v>
      </c>
      <c r="G1290" s="49" t="s">
        <v>62</v>
      </c>
      <c r="H1290" s="49" t="s">
        <v>87</v>
      </c>
      <c r="I1290" s="49" t="s">
        <v>88</v>
      </c>
      <c r="J1290" s="49" t="s">
        <v>65</v>
      </c>
      <c r="K1290" s="49">
        <v>2</v>
      </c>
      <c r="L1290" s="49">
        <v>99</v>
      </c>
      <c r="M1290" s="49" t="s">
        <v>4703</v>
      </c>
      <c r="N1290" s="50">
        <v>45658</v>
      </c>
      <c r="O1290" s="49" t="s">
        <v>56</v>
      </c>
      <c r="P1290" s="49" t="s">
        <v>57</v>
      </c>
      <c r="Q1290" s="49">
        <v>4</v>
      </c>
      <c r="R1290" s="49" t="s">
        <v>133</v>
      </c>
      <c r="S1290" s="49" t="s">
        <v>4704</v>
      </c>
      <c r="T1290" s="50">
        <v>45267</v>
      </c>
    </row>
    <row r="1291" spans="1:20" x14ac:dyDescent="0.25">
      <c r="A1291" s="26" t="s">
        <v>4705</v>
      </c>
      <c r="B1291" s="49" t="s">
        <v>1384</v>
      </c>
      <c r="C1291" s="49" t="s">
        <v>2797</v>
      </c>
      <c r="D1291" s="49" t="s">
        <v>23</v>
      </c>
      <c r="E1291" s="49" t="s">
        <v>24</v>
      </c>
      <c r="F1291" s="50">
        <v>44493</v>
      </c>
      <c r="G1291" s="49" t="s">
        <v>94</v>
      </c>
      <c r="H1291" s="49" t="s">
        <v>26</v>
      </c>
      <c r="I1291" s="49" t="s">
        <v>27</v>
      </c>
      <c r="J1291" s="49" t="s">
        <v>28</v>
      </c>
      <c r="K1291" s="49">
        <v>2</v>
      </c>
      <c r="L1291" s="49">
        <v>229</v>
      </c>
      <c r="M1291" s="49" t="s">
        <v>4706</v>
      </c>
      <c r="N1291" s="50">
        <v>45524</v>
      </c>
      <c r="O1291" s="49" t="s">
        <v>56</v>
      </c>
      <c r="P1291" s="49" t="s">
        <v>57</v>
      </c>
      <c r="Q1291" s="49">
        <v>2</v>
      </c>
      <c r="R1291" s="49" t="s">
        <v>133</v>
      </c>
      <c r="S1291" s="49" t="s">
        <v>4707</v>
      </c>
      <c r="T1291" s="50">
        <v>45323</v>
      </c>
    </row>
    <row r="1292" spans="1:20" x14ac:dyDescent="0.25">
      <c r="A1292" s="26" t="s">
        <v>237</v>
      </c>
      <c r="B1292" s="49" t="s">
        <v>238</v>
      </c>
      <c r="C1292" s="49" t="s">
        <v>239</v>
      </c>
      <c r="D1292" s="49" t="s">
        <v>37</v>
      </c>
      <c r="E1292" s="49" t="s">
        <v>50</v>
      </c>
      <c r="F1292" s="50">
        <v>45028</v>
      </c>
      <c r="G1292" s="49" t="s">
        <v>62</v>
      </c>
      <c r="H1292" s="49" t="s">
        <v>129</v>
      </c>
      <c r="I1292" s="49" t="s">
        <v>130</v>
      </c>
      <c r="J1292" s="49" t="s">
        <v>131</v>
      </c>
      <c r="K1292" s="49">
        <v>2</v>
      </c>
      <c r="L1292" s="49">
        <v>129</v>
      </c>
      <c r="M1292" s="49" t="s">
        <v>4708</v>
      </c>
      <c r="N1292" s="50">
        <v>45749</v>
      </c>
      <c r="O1292" s="49" t="s">
        <v>110</v>
      </c>
      <c r="P1292" s="49" t="s">
        <v>31</v>
      </c>
      <c r="Q1292" s="49">
        <v>4</v>
      </c>
      <c r="R1292" s="49" t="s">
        <v>32</v>
      </c>
      <c r="S1292" s="49" t="s">
        <v>4709</v>
      </c>
      <c r="T1292" s="50">
        <v>45273</v>
      </c>
    </row>
    <row r="1293" spans="1:20" x14ac:dyDescent="0.25">
      <c r="A1293" s="26" t="s">
        <v>4710</v>
      </c>
      <c r="B1293" s="49" t="s">
        <v>857</v>
      </c>
      <c r="C1293" s="49" t="s">
        <v>4711</v>
      </c>
      <c r="D1293" s="49" t="s">
        <v>37</v>
      </c>
      <c r="E1293" s="49" t="s">
        <v>24</v>
      </c>
      <c r="F1293" s="50">
        <v>44775</v>
      </c>
      <c r="G1293" s="49" t="s">
        <v>39</v>
      </c>
      <c r="H1293" s="49" t="s">
        <v>63</v>
      </c>
      <c r="I1293" s="49" t="s">
        <v>64</v>
      </c>
      <c r="J1293" s="49" t="s">
        <v>65</v>
      </c>
      <c r="K1293" s="49">
        <v>3</v>
      </c>
      <c r="L1293" s="49">
        <v>399</v>
      </c>
      <c r="M1293" s="49" t="s">
        <v>4712</v>
      </c>
      <c r="N1293" s="50">
        <v>45858</v>
      </c>
      <c r="O1293" s="49" t="s">
        <v>56</v>
      </c>
      <c r="P1293" s="49" t="s">
        <v>44</v>
      </c>
      <c r="Q1293" s="49">
        <v>4</v>
      </c>
      <c r="R1293" s="49" t="s">
        <v>104</v>
      </c>
      <c r="S1293" s="49" t="s">
        <v>4713</v>
      </c>
      <c r="T1293" s="50">
        <v>45280</v>
      </c>
    </row>
    <row r="1294" spans="1:20" x14ac:dyDescent="0.25">
      <c r="A1294" s="26" t="s">
        <v>4714</v>
      </c>
      <c r="B1294" s="49" t="s">
        <v>4715</v>
      </c>
      <c r="C1294" s="49" t="s">
        <v>2185</v>
      </c>
      <c r="D1294" s="49" t="s">
        <v>37</v>
      </c>
      <c r="E1294" s="49" t="s">
        <v>24</v>
      </c>
      <c r="F1294" s="50">
        <v>44971</v>
      </c>
      <c r="G1294" s="49" t="s">
        <v>39</v>
      </c>
      <c r="H1294" s="49" t="s">
        <v>26</v>
      </c>
      <c r="I1294" s="49" t="s">
        <v>27</v>
      </c>
      <c r="J1294" s="49" t="s">
        <v>28</v>
      </c>
      <c r="K1294" s="49">
        <v>1</v>
      </c>
      <c r="L1294" s="49">
        <v>229</v>
      </c>
      <c r="M1294" s="49" t="s">
        <v>4716</v>
      </c>
      <c r="N1294" s="50">
        <v>44927</v>
      </c>
      <c r="O1294" s="49" t="s">
        <v>56</v>
      </c>
      <c r="P1294" s="49" t="s">
        <v>44</v>
      </c>
      <c r="Q1294" s="49">
        <v>5</v>
      </c>
      <c r="R1294" s="49" t="s">
        <v>104</v>
      </c>
      <c r="S1294" s="49" t="s">
        <v>4717</v>
      </c>
      <c r="T1294" s="50">
        <v>44964</v>
      </c>
    </row>
    <row r="1295" spans="1:20" x14ac:dyDescent="0.25">
      <c r="A1295" s="26" t="s">
        <v>4718</v>
      </c>
      <c r="B1295" s="49" t="s">
        <v>85</v>
      </c>
      <c r="C1295" s="49" t="s">
        <v>458</v>
      </c>
      <c r="D1295" s="49" t="s">
        <v>81</v>
      </c>
      <c r="E1295" s="49" t="s">
        <v>50</v>
      </c>
      <c r="F1295" s="50">
        <v>44972</v>
      </c>
      <c r="G1295" s="49" t="s">
        <v>72</v>
      </c>
      <c r="H1295" s="49" t="s">
        <v>168</v>
      </c>
      <c r="I1295" s="49" t="s">
        <v>169</v>
      </c>
      <c r="J1295" s="49" t="s">
        <v>131</v>
      </c>
      <c r="K1295" s="49">
        <v>5</v>
      </c>
      <c r="L1295" s="49">
        <v>80</v>
      </c>
      <c r="M1295" s="49" t="s">
        <v>4719</v>
      </c>
      <c r="N1295" s="50">
        <v>45255</v>
      </c>
      <c r="O1295" s="49" t="s">
        <v>110</v>
      </c>
      <c r="P1295" s="49" t="s">
        <v>31</v>
      </c>
      <c r="Q1295" s="49">
        <v>3</v>
      </c>
      <c r="R1295" s="49" t="s">
        <v>45</v>
      </c>
      <c r="S1295" s="49" t="s">
        <v>4720</v>
      </c>
      <c r="T1295" s="50">
        <v>44852</v>
      </c>
    </row>
    <row r="1296" spans="1:20" x14ac:dyDescent="0.25">
      <c r="A1296" s="26" t="s">
        <v>2644</v>
      </c>
      <c r="B1296" s="49" t="s">
        <v>1588</v>
      </c>
      <c r="C1296" s="49" t="s">
        <v>2645</v>
      </c>
      <c r="D1296" s="49" t="s">
        <v>23</v>
      </c>
      <c r="E1296" s="49" t="s">
        <v>24</v>
      </c>
      <c r="F1296" s="50">
        <v>45578</v>
      </c>
      <c r="G1296" s="49" t="s">
        <v>152</v>
      </c>
      <c r="H1296" s="49" t="s">
        <v>26</v>
      </c>
      <c r="I1296" s="49" t="s">
        <v>27</v>
      </c>
      <c r="J1296" s="49" t="s">
        <v>28</v>
      </c>
      <c r="K1296" s="49">
        <v>5</v>
      </c>
      <c r="L1296" s="49">
        <v>229</v>
      </c>
      <c r="M1296" s="49" t="s">
        <v>4721</v>
      </c>
      <c r="N1296" s="50">
        <v>45177</v>
      </c>
      <c r="O1296" s="49" t="s">
        <v>103</v>
      </c>
      <c r="P1296" s="49" t="s">
        <v>57</v>
      </c>
      <c r="Q1296" s="49">
        <v>1</v>
      </c>
      <c r="R1296" s="49" t="s">
        <v>45</v>
      </c>
      <c r="S1296" s="49" t="s">
        <v>4722</v>
      </c>
      <c r="T1296" s="50">
        <v>45572</v>
      </c>
    </row>
    <row r="1297" spans="1:20" x14ac:dyDescent="0.25">
      <c r="A1297" s="26" t="s">
        <v>4723</v>
      </c>
      <c r="B1297" s="49" t="s">
        <v>1374</v>
      </c>
      <c r="C1297" s="49" t="s">
        <v>620</v>
      </c>
      <c r="D1297" s="49" t="s">
        <v>23</v>
      </c>
      <c r="E1297" s="49" t="s">
        <v>24</v>
      </c>
      <c r="F1297" s="50">
        <v>44237</v>
      </c>
      <c r="G1297" s="49" t="s">
        <v>39</v>
      </c>
      <c r="H1297" s="49" t="s">
        <v>73</v>
      </c>
      <c r="I1297" s="49" t="s">
        <v>74</v>
      </c>
      <c r="J1297" s="49" t="s">
        <v>42</v>
      </c>
      <c r="K1297" s="49">
        <v>4</v>
      </c>
      <c r="L1297" s="49">
        <v>110</v>
      </c>
      <c r="M1297" s="49" t="s">
        <v>4724</v>
      </c>
      <c r="N1297" s="50">
        <v>45671</v>
      </c>
      <c r="O1297" s="49" t="s">
        <v>76</v>
      </c>
      <c r="P1297" s="49" t="s">
        <v>44</v>
      </c>
      <c r="Q1297" s="49">
        <v>1</v>
      </c>
      <c r="R1297" s="49" t="s">
        <v>32</v>
      </c>
      <c r="S1297" s="49" t="s">
        <v>4725</v>
      </c>
      <c r="T1297" s="50">
        <v>45084</v>
      </c>
    </row>
    <row r="1298" spans="1:20" x14ac:dyDescent="0.25">
      <c r="A1298" s="26" t="s">
        <v>4726</v>
      </c>
      <c r="B1298" s="49" t="s">
        <v>1535</v>
      </c>
      <c r="C1298" s="49" t="s">
        <v>3525</v>
      </c>
      <c r="D1298" s="49" t="s">
        <v>81</v>
      </c>
      <c r="E1298" s="49" t="s">
        <v>50</v>
      </c>
      <c r="F1298" s="50">
        <v>45767</v>
      </c>
      <c r="G1298" s="49" t="s">
        <v>25</v>
      </c>
      <c r="H1298" s="49" t="s">
        <v>40</v>
      </c>
      <c r="I1298" s="49" t="s">
        <v>41</v>
      </c>
      <c r="J1298" s="49" t="s">
        <v>42</v>
      </c>
      <c r="K1298" s="49">
        <v>5</v>
      </c>
      <c r="L1298" s="49">
        <v>59</v>
      </c>
      <c r="M1298" s="49" t="s">
        <v>4727</v>
      </c>
      <c r="N1298" s="50">
        <v>45160</v>
      </c>
      <c r="O1298" s="49" t="s">
        <v>30</v>
      </c>
      <c r="P1298" s="49" t="s">
        <v>44</v>
      </c>
      <c r="Q1298" s="49">
        <v>2</v>
      </c>
      <c r="R1298" s="49" t="s">
        <v>67</v>
      </c>
      <c r="S1298" s="49" t="s">
        <v>4728</v>
      </c>
      <c r="T1298" s="50">
        <v>45687</v>
      </c>
    </row>
    <row r="1299" spans="1:20" x14ac:dyDescent="0.25">
      <c r="A1299" s="26" t="s">
        <v>4729</v>
      </c>
      <c r="B1299" s="49" t="s">
        <v>143</v>
      </c>
      <c r="C1299" s="49" t="s">
        <v>2558</v>
      </c>
      <c r="D1299" s="49" t="s">
        <v>23</v>
      </c>
      <c r="E1299" s="49" t="s">
        <v>50</v>
      </c>
      <c r="F1299" s="50">
        <v>45843</v>
      </c>
      <c r="G1299" s="49" t="s">
        <v>51</v>
      </c>
      <c r="H1299" s="49" t="s">
        <v>87</v>
      </c>
      <c r="I1299" s="49" t="s">
        <v>88</v>
      </c>
      <c r="J1299" s="49" t="s">
        <v>65</v>
      </c>
      <c r="K1299" s="49">
        <v>1</v>
      </c>
      <c r="L1299" s="49">
        <v>99</v>
      </c>
      <c r="M1299" s="49" t="s">
        <v>4730</v>
      </c>
      <c r="N1299" s="50">
        <v>45088</v>
      </c>
      <c r="O1299" s="49" t="s">
        <v>56</v>
      </c>
      <c r="P1299" s="49" t="s">
        <v>57</v>
      </c>
      <c r="Q1299" s="49">
        <v>2</v>
      </c>
      <c r="R1299" s="49" t="s">
        <v>133</v>
      </c>
      <c r="S1299" s="49" t="s">
        <v>4731</v>
      </c>
      <c r="T1299" s="50">
        <v>45720</v>
      </c>
    </row>
    <row r="1300" spans="1:20" x14ac:dyDescent="0.25">
      <c r="A1300" s="26" t="s">
        <v>4732</v>
      </c>
      <c r="B1300" s="49" t="s">
        <v>239</v>
      </c>
      <c r="C1300" s="49" t="s">
        <v>202</v>
      </c>
      <c r="D1300" s="49" t="s">
        <v>23</v>
      </c>
      <c r="E1300" s="49" t="s">
        <v>50</v>
      </c>
      <c r="F1300" s="50">
        <v>45097</v>
      </c>
      <c r="G1300" s="49" t="s">
        <v>180</v>
      </c>
      <c r="H1300" s="49" t="s">
        <v>26</v>
      </c>
      <c r="I1300" s="49" t="s">
        <v>27</v>
      </c>
      <c r="J1300" s="49" t="s">
        <v>28</v>
      </c>
      <c r="K1300" s="49">
        <v>2</v>
      </c>
      <c r="L1300" s="49">
        <v>229</v>
      </c>
      <c r="M1300" s="49" t="s">
        <v>4733</v>
      </c>
      <c r="N1300" s="50">
        <v>45469</v>
      </c>
      <c r="O1300" s="49" t="s">
        <v>110</v>
      </c>
      <c r="P1300" s="49" t="s">
        <v>44</v>
      </c>
      <c r="Q1300" s="49">
        <v>1</v>
      </c>
      <c r="R1300" s="49" t="s">
        <v>45</v>
      </c>
      <c r="S1300" s="49" t="s">
        <v>4734</v>
      </c>
      <c r="T1300" s="50">
        <v>45241</v>
      </c>
    </row>
    <row r="1301" spans="1:20" x14ac:dyDescent="0.25">
      <c r="A1301" s="26" t="s">
        <v>3491</v>
      </c>
      <c r="B1301" s="49" t="s">
        <v>3492</v>
      </c>
      <c r="C1301" s="49" t="s">
        <v>3493</v>
      </c>
      <c r="D1301" s="49" t="s">
        <v>37</v>
      </c>
      <c r="E1301" s="49" t="s">
        <v>38</v>
      </c>
      <c r="F1301" s="50">
        <v>44119</v>
      </c>
      <c r="G1301" s="49" t="s">
        <v>62</v>
      </c>
      <c r="H1301" s="49" t="s">
        <v>63</v>
      </c>
      <c r="I1301" s="49" t="s">
        <v>64</v>
      </c>
      <c r="J1301" s="49" t="s">
        <v>65</v>
      </c>
      <c r="K1301" s="49">
        <v>4</v>
      </c>
      <c r="L1301" s="49">
        <v>399</v>
      </c>
      <c r="M1301" s="49" t="s">
        <v>4735</v>
      </c>
      <c r="N1301" s="50">
        <v>45061</v>
      </c>
      <c r="O1301" s="49" t="s">
        <v>56</v>
      </c>
      <c r="P1301" s="49" t="s">
        <v>31</v>
      </c>
      <c r="Q1301" s="49">
        <v>1</v>
      </c>
      <c r="R1301" s="49" t="s">
        <v>104</v>
      </c>
      <c r="S1301" s="49" t="s">
        <v>4736</v>
      </c>
      <c r="T1301" s="50">
        <v>45564</v>
      </c>
    </row>
    <row r="1302" spans="1:20" x14ac:dyDescent="0.25">
      <c r="A1302" s="26" t="s">
        <v>4737</v>
      </c>
      <c r="B1302" s="49" t="s">
        <v>4738</v>
      </c>
      <c r="C1302" s="49" t="s">
        <v>4739</v>
      </c>
      <c r="D1302" s="49" t="s">
        <v>37</v>
      </c>
      <c r="E1302" s="49" t="s">
        <v>38</v>
      </c>
      <c r="F1302" s="50">
        <v>45838</v>
      </c>
      <c r="G1302" s="49" t="s">
        <v>62</v>
      </c>
      <c r="H1302" s="49" t="s">
        <v>100</v>
      </c>
      <c r="I1302" s="49" t="s">
        <v>101</v>
      </c>
      <c r="J1302" s="49" t="s">
        <v>28</v>
      </c>
      <c r="K1302" s="49">
        <v>5</v>
      </c>
      <c r="L1302" s="49">
        <v>199</v>
      </c>
      <c r="M1302" s="49" t="s">
        <v>4740</v>
      </c>
      <c r="N1302" s="50">
        <v>44930</v>
      </c>
      <c r="O1302" s="49" t="s">
        <v>76</v>
      </c>
      <c r="P1302" s="49" t="s">
        <v>44</v>
      </c>
      <c r="Q1302" s="49">
        <v>3</v>
      </c>
      <c r="R1302" s="49" t="s">
        <v>67</v>
      </c>
      <c r="S1302" s="49" t="s">
        <v>4741</v>
      </c>
      <c r="T1302" s="50">
        <v>45392</v>
      </c>
    </row>
    <row r="1303" spans="1:20" x14ac:dyDescent="0.25">
      <c r="A1303" s="26" t="s">
        <v>4742</v>
      </c>
      <c r="B1303" s="49" t="s">
        <v>334</v>
      </c>
      <c r="C1303" s="49" t="s">
        <v>2104</v>
      </c>
      <c r="D1303" s="49" t="s">
        <v>23</v>
      </c>
      <c r="E1303" s="49" t="s">
        <v>24</v>
      </c>
      <c r="F1303" s="50">
        <v>45147</v>
      </c>
      <c r="G1303" s="49" t="s">
        <v>186</v>
      </c>
      <c r="H1303" s="49" t="s">
        <v>145</v>
      </c>
      <c r="I1303" s="49" t="s">
        <v>146</v>
      </c>
      <c r="J1303" s="49" t="s">
        <v>54</v>
      </c>
      <c r="K1303" s="49">
        <v>5</v>
      </c>
      <c r="L1303" s="49">
        <v>199</v>
      </c>
      <c r="M1303" s="49" t="s">
        <v>4743</v>
      </c>
      <c r="N1303" s="50">
        <v>45799</v>
      </c>
      <c r="O1303" s="49" t="s">
        <v>76</v>
      </c>
      <c r="P1303" s="49" t="s">
        <v>57</v>
      </c>
      <c r="Q1303" s="49">
        <v>2</v>
      </c>
      <c r="R1303" s="49" t="s">
        <v>67</v>
      </c>
      <c r="S1303" s="49" t="s">
        <v>4744</v>
      </c>
      <c r="T1303" s="50">
        <v>45534</v>
      </c>
    </row>
    <row r="1304" spans="1:20" x14ac:dyDescent="0.25">
      <c r="A1304" s="26" t="s">
        <v>4745</v>
      </c>
      <c r="B1304" s="49" t="s">
        <v>2275</v>
      </c>
      <c r="C1304" s="49" t="s">
        <v>276</v>
      </c>
      <c r="D1304" s="49" t="s">
        <v>81</v>
      </c>
      <c r="E1304" s="49" t="s">
        <v>24</v>
      </c>
      <c r="F1304" s="50">
        <v>44988</v>
      </c>
      <c r="G1304" s="49" t="s">
        <v>51</v>
      </c>
      <c r="H1304" s="49" t="s">
        <v>168</v>
      </c>
      <c r="I1304" s="49" t="s">
        <v>169</v>
      </c>
      <c r="J1304" s="49" t="s">
        <v>131</v>
      </c>
      <c r="K1304" s="49">
        <v>1</v>
      </c>
      <c r="L1304" s="49">
        <v>80</v>
      </c>
      <c r="M1304" s="49" t="s">
        <v>4746</v>
      </c>
      <c r="N1304" s="50">
        <v>45196</v>
      </c>
      <c r="O1304" s="49" t="s">
        <v>103</v>
      </c>
      <c r="P1304" s="49" t="s">
        <v>31</v>
      </c>
      <c r="Q1304" s="49">
        <v>4</v>
      </c>
      <c r="R1304" s="49" t="s">
        <v>45</v>
      </c>
      <c r="S1304" s="49" t="s">
        <v>4747</v>
      </c>
      <c r="T1304" s="50">
        <v>44914</v>
      </c>
    </row>
    <row r="1305" spans="1:20" x14ac:dyDescent="0.25">
      <c r="A1305" s="26" t="s">
        <v>4748</v>
      </c>
      <c r="B1305" s="49" t="s">
        <v>85</v>
      </c>
      <c r="C1305" s="49" t="s">
        <v>620</v>
      </c>
      <c r="D1305" s="49" t="s">
        <v>37</v>
      </c>
      <c r="E1305" s="49" t="s">
        <v>38</v>
      </c>
      <c r="F1305" s="50">
        <v>44072</v>
      </c>
      <c r="G1305" s="49" t="s">
        <v>120</v>
      </c>
      <c r="H1305" s="49" t="s">
        <v>391</v>
      </c>
      <c r="I1305" s="49" t="s">
        <v>392</v>
      </c>
      <c r="J1305" s="49" t="s">
        <v>123</v>
      </c>
      <c r="K1305" s="49">
        <v>5</v>
      </c>
      <c r="L1305" s="49">
        <v>25</v>
      </c>
      <c r="M1305" s="49" t="s">
        <v>4749</v>
      </c>
      <c r="N1305" s="50">
        <v>44857</v>
      </c>
      <c r="O1305" s="49" t="s">
        <v>56</v>
      </c>
      <c r="P1305" s="49" t="s">
        <v>57</v>
      </c>
      <c r="Q1305" s="49">
        <v>2</v>
      </c>
      <c r="R1305" s="49" t="s">
        <v>32</v>
      </c>
      <c r="S1305" s="49" t="s">
        <v>4750</v>
      </c>
      <c r="T1305" s="50">
        <v>45762</v>
      </c>
    </row>
    <row r="1306" spans="1:20" x14ac:dyDescent="0.25">
      <c r="A1306" s="26" t="s">
        <v>4751</v>
      </c>
      <c r="B1306" s="49" t="s">
        <v>1410</v>
      </c>
      <c r="C1306" s="49" t="s">
        <v>1521</v>
      </c>
      <c r="D1306" s="49" t="s">
        <v>37</v>
      </c>
      <c r="E1306" s="49" t="s">
        <v>38</v>
      </c>
      <c r="F1306" s="50">
        <v>44427</v>
      </c>
      <c r="G1306" s="49" t="s">
        <v>152</v>
      </c>
      <c r="H1306" s="49" t="s">
        <v>87</v>
      </c>
      <c r="I1306" s="49" t="s">
        <v>88</v>
      </c>
      <c r="J1306" s="49" t="s">
        <v>65</v>
      </c>
      <c r="K1306" s="49">
        <v>5</v>
      </c>
      <c r="L1306" s="49">
        <v>99</v>
      </c>
      <c r="M1306" s="49" t="s">
        <v>4752</v>
      </c>
      <c r="N1306" s="50">
        <v>45765</v>
      </c>
      <c r="O1306" s="49" t="s">
        <v>30</v>
      </c>
      <c r="P1306" s="49" t="s">
        <v>57</v>
      </c>
      <c r="Q1306" s="49">
        <v>3</v>
      </c>
      <c r="R1306" s="49" t="s">
        <v>67</v>
      </c>
      <c r="S1306" s="49" t="s">
        <v>4753</v>
      </c>
      <c r="T1306" s="50">
        <v>45397</v>
      </c>
    </row>
    <row r="1307" spans="1:20" x14ac:dyDescent="0.25">
      <c r="A1307" s="26" t="s">
        <v>2622</v>
      </c>
      <c r="B1307" s="49" t="s">
        <v>2345</v>
      </c>
      <c r="C1307" s="49" t="s">
        <v>2623</v>
      </c>
      <c r="D1307" s="49" t="s">
        <v>23</v>
      </c>
      <c r="E1307" s="49" t="s">
        <v>38</v>
      </c>
      <c r="F1307" s="50">
        <v>44140</v>
      </c>
      <c r="G1307" s="49" t="s">
        <v>120</v>
      </c>
      <c r="H1307" s="49" t="s">
        <v>129</v>
      </c>
      <c r="I1307" s="49" t="s">
        <v>130</v>
      </c>
      <c r="J1307" s="49" t="s">
        <v>131</v>
      </c>
      <c r="K1307" s="49">
        <v>1</v>
      </c>
      <c r="L1307" s="49">
        <v>129</v>
      </c>
      <c r="M1307" s="49" t="s">
        <v>4754</v>
      </c>
      <c r="N1307" s="50">
        <v>45203</v>
      </c>
      <c r="O1307" s="49" t="s">
        <v>110</v>
      </c>
      <c r="P1307" s="49" t="s">
        <v>31</v>
      </c>
      <c r="Q1307" s="49">
        <v>5</v>
      </c>
      <c r="R1307" s="49" t="s">
        <v>67</v>
      </c>
      <c r="S1307" s="49" t="s">
        <v>4755</v>
      </c>
      <c r="T1307" s="50">
        <v>45088</v>
      </c>
    </row>
    <row r="1308" spans="1:20" x14ac:dyDescent="0.25">
      <c r="A1308" s="26" t="s">
        <v>4756</v>
      </c>
      <c r="B1308" s="49" t="s">
        <v>718</v>
      </c>
      <c r="C1308" s="49" t="s">
        <v>2685</v>
      </c>
      <c r="D1308" s="49" t="s">
        <v>81</v>
      </c>
      <c r="E1308" s="49" t="s">
        <v>50</v>
      </c>
      <c r="F1308" s="50">
        <v>45784</v>
      </c>
      <c r="G1308" s="49" t="s">
        <v>25</v>
      </c>
      <c r="H1308" s="49" t="s">
        <v>168</v>
      </c>
      <c r="I1308" s="49" t="s">
        <v>169</v>
      </c>
      <c r="J1308" s="49" t="s">
        <v>131</v>
      </c>
      <c r="K1308" s="49">
        <v>4</v>
      </c>
      <c r="L1308" s="49">
        <v>80</v>
      </c>
      <c r="M1308" s="49" t="s">
        <v>4757</v>
      </c>
      <c r="N1308" s="50">
        <v>45558</v>
      </c>
      <c r="O1308" s="49" t="s">
        <v>76</v>
      </c>
      <c r="P1308" s="49" t="s">
        <v>57</v>
      </c>
      <c r="Q1308" s="49">
        <v>5</v>
      </c>
      <c r="R1308" s="49" t="s">
        <v>67</v>
      </c>
      <c r="S1308" s="49" t="s">
        <v>4758</v>
      </c>
      <c r="T1308" s="50">
        <v>44888</v>
      </c>
    </row>
    <row r="1309" spans="1:20" x14ac:dyDescent="0.25">
      <c r="A1309" s="26" t="s">
        <v>2584</v>
      </c>
      <c r="B1309" s="49" t="s">
        <v>300</v>
      </c>
      <c r="C1309" s="49" t="s">
        <v>396</v>
      </c>
      <c r="D1309" s="49" t="s">
        <v>23</v>
      </c>
      <c r="E1309" s="49" t="s">
        <v>38</v>
      </c>
      <c r="F1309" s="50">
        <v>44109</v>
      </c>
      <c r="G1309" s="49" t="s">
        <v>186</v>
      </c>
      <c r="H1309" s="49" t="s">
        <v>40</v>
      </c>
      <c r="I1309" s="49" t="s">
        <v>41</v>
      </c>
      <c r="J1309" s="49" t="s">
        <v>42</v>
      </c>
      <c r="K1309" s="49">
        <v>4</v>
      </c>
      <c r="L1309" s="49">
        <v>59</v>
      </c>
      <c r="M1309" s="49" t="s">
        <v>4759</v>
      </c>
      <c r="N1309" s="50">
        <v>45758</v>
      </c>
      <c r="O1309" s="49" t="s">
        <v>110</v>
      </c>
      <c r="P1309" s="49" t="s">
        <v>57</v>
      </c>
      <c r="Q1309" s="49">
        <v>1</v>
      </c>
      <c r="R1309" s="49" t="s">
        <v>104</v>
      </c>
      <c r="S1309" s="49" t="s">
        <v>4760</v>
      </c>
      <c r="T1309" s="50">
        <v>44837</v>
      </c>
    </row>
    <row r="1310" spans="1:20" x14ac:dyDescent="0.25">
      <c r="A1310" s="26" t="s">
        <v>2789</v>
      </c>
      <c r="B1310" s="49" t="s">
        <v>658</v>
      </c>
      <c r="C1310" s="49" t="s">
        <v>2790</v>
      </c>
      <c r="D1310" s="49" t="s">
        <v>23</v>
      </c>
      <c r="E1310" s="49" t="s">
        <v>24</v>
      </c>
      <c r="F1310" s="50">
        <v>44799</v>
      </c>
      <c r="G1310" s="49" t="s">
        <v>180</v>
      </c>
      <c r="H1310" s="49" t="s">
        <v>26</v>
      </c>
      <c r="I1310" s="49" t="s">
        <v>27</v>
      </c>
      <c r="J1310" s="49" t="s">
        <v>28</v>
      </c>
      <c r="K1310" s="49">
        <v>3</v>
      </c>
      <c r="L1310" s="49">
        <v>229</v>
      </c>
      <c r="M1310" s="49" t="s">
        <v>4761</v>
      </c>
      <c r="N1310" s="50">
        <v>45238</v>
      </c>
      <c r="O1310" s="49" t="s">
        <v>76</v>
      </c>
      <c r="P1310" s="49" t="s">
        <v>31</v>
      </c>
      <c r="Q1310" s="49">
        <v>1</v>
      </c>
      <c r="R1310" s="49" t="s">
        <v>32</v>
      </c>
      <c r="S1310" s="49" t="s">
        <v>4762</v>
      </c>
      <c r="T1310" s="50">
        <v>45216</v>
      </c>
    </row>
    <row r="1311" spans="1:20" x14ac:dyDescent="0.25">
      <c r="A1311" s="26" t="s">
        <v>4763</v>
      </c>
      <c r="B1311" s="49" t="s">
        <v>511</v>
      </c>
      <c r="C1311" s="49" t="s">
        <v>4764</v>
      </c>
      <c r="D1311" s="49" t="s">
        <v>23</v>
      </c>
      <c r="E1311" s="49" t="s">
        <v>24</v>
      </c>
      <c r="F1311" s="50">
        <v>44926</v>
      </c>
      <c r="G1311" s="49" t="s">
        <v>51</v>
      </c>
      <c r="H1311" s="49" t="s">
        <v>63</v>
      </c>
      <c r="I1311" s="49" t="s">
        <v>64</v>
      </c>
      <c r="J1311" s="49" t="s">
        <v>65</v>
      </c>
      <c r="K1311" s="49">
        <v>3</v>
      </c>
      <c r="L1311" s="49">
        <v>399</v>
      </c>
      <c r="M1311" s="49" t="s">
        <v>4765</v>
      </c>
      <c r="N1311" s="50">
        <v>45050</v>
      </c>
      <c r="O1311" s="49" t="s">
        <v>56</v>
      </c>
      <c r="P1311" s="49" t="s">
        <v>57</v>
      </c>
      <c r="Q1311" s="49">
        <v>2</v>
      </c>
      <c r="R1311" s="49" t="s">
        <v>32</v>
      </c>
      <c r="S1311" s="49" t="s">
        <v>4766</v>
      </c>
      <c r="T1311" s="50">
        <v>45249</v>
      </c>
    </row>
    <row r="1312" spans="1:20" x14ac:dyDescent="0.25">
      <c r="A1312" s="26" t="s">
        <v>4767</v>
      </c>
      <c r="B1312" s="49" t="s">
        <v>2516</v>
      </c>
      <c r="C1312" s="49" t="s">
        <v>1652</v>
      </c>
      <c r="D1312" s="49" t="s">
        <v>23</v>
      </c>
      <c r="E1312" s="49" t="s">
        <v>38</v>
      </c>
      <c r="F1312" s="50">
        <v>44698</v>
      </c>
      <c r="G1312" s="49" t="s">
        <v>62</v>
      </c>
      <c r="H1312" s="49" t="s">
        <v>218</v>
      </c>
      <c r="I1312" s="49" t="s">
        <v>219</v>
      </c>
      <c r="J1312" s="49" t="s">
        <v>28</v>
      </c>
      <c r="K1312" s="49">
        <v>4</v>
      </c>
      <c r="L1312" s="49">
        <v>899</v>
      </c>
      <c r="M1312" s="49" t="s">
        <v>4768</v>
      </c>
      <c r="N1312" s="50">
        <v>44993</v>
      </c>
      <c r="O1312" s="49" t="s">
        <v>110</v>
      </c>
      <c r="P1312" s="49" t="s">
        <v>44</v>
      </c>
      <c r="Q1312" s="49">
        <v>1</v>
      </c>
      <c r="R1312" s="49" t="s">
        <v>67</v>
      </c>
      <c r="S1312" s="49" t="s">
        <v>4769</v>
      </c>
      <c r="T1312" s="50">
        <v>45781</v>
      </c>
    </row>
    <row r="1313" spans="1:20" x14ac:dyDescent="0.25">
      <c r="A1313" s="26" t="s">
        <v>4770</v>
      </c>
      <c r="B1313" s="49" t="s">
        <v>535</v>
      </c>
      <c r="C1313" s="49" t="s">
        <v>689</v>
      </c>
      <c r="D1313" s="49" t="s">
        <v>81</v>
      </c>
      <c r="E1313" s="49" t="s">
        <v>50</v>
      </c>
      <c r="F1313" s="50">
        <v>44244</v>
      </c>
      <c r="G1313" s="49" t="s">
        <v>180</v>
      </c>
      <c r="H1313" s="49" t="s">
        <v>138</v>
      </c>
      <c r="I1313" s="49" t="s">
        <v>139</v>
      </c>
      <c r="J1313" s="49" t="s">
        <v>28</v>
      </c>
      <c r="K1313" s="49">
        <v>2</v>
      </c>
      <c r="L1313" s="49">
        <v>999</v>
      </c>
      <c r="M1313" s="49" t="s">
        <v>4771</v>
      </c>
      <c r="N1313" s="50">
        <v>45395</v>
      </c>
      <c r="O1313" s="49" t="s">
        <v>110</v>
      </c>
      <c r="P1313" s="49" t="s">
        <v>57</v>
      </c>
      <c r="Q1313" s="49">
        <v>4</v>
      </c>
      <c r="R1313" s="49" t="s">
        <v>133</v>
      </c>
      <c r="S1313" s="49" t="s">
        <v>4772</v>
      </c>
      <c r="T1313" s="50">
        <v>44882</v>
      </c>
    </row>
    <row r="1314" spans="1:20" x14ac:dyDescent="0.25">
      <c r="A1314" s="26" t="s">
        <v>4773</v>
      </c>
      <c r="B1314" s="49" t="s">
        <v>1021</v>
      </c>
      <c r="C1314" s="49" t="s">
        <v>263</v>
      </c>
      <c r="D1314" s="49" t="s">
        <v>81</v>
      </c>
      <c r="E1314" s="49" t="s">
        <v>24</v>
      </c>
      <c r="F1314" s="50">
        <v>44821</v>
      </c>
      <c r="G1314" s="49" t="s">
        <v>62</v>
      </c>
      <c r="H1314" s="49" t="s">
        <v>129</v>
      </c>
      <c r="I1314" s="49" t="s">
        <v>130</v>
      </c>
      <c r="J1314" s="49" t="s">
        <v>131</v>
      </c>
      <c r="K1314" s="49">
        <v>3</v>
      </c>
      <c r="L1314" s="49">
        <v>129</v>
      </c>
      <c r="M1314" s="49" t="s">
        <v>4774</v>
      </c>
      <c r="N1314" s="50">
        <v>45582</v>
      </c>
      <c r="O1314" s="49" t="s">
        <v>30</v>
      </c>
      <c r="P1314" s="49" t="s">
        <v>44</v>
      </c>
      <c r="Q1314" s="49">
        <v>1</v>
      </c>
      <c r="R1314" s="49" t="s">
        <v>133</v>
      </c>
      <c r="S1314" s="49" t="s">
        <v>4775</v>
      </c>
      <c r="T1314" s="50">
        <v>45197</v>
      </c>
    </row>
    <row r="1315" spans="1:20" x14ac:dyDescent="0.25">
      <c r="A1315" s="26" t="s">
        <v>4776</v>
      </c>
      <c r="B1315" s="49" t="s">
        <v>888</v>
      </c>
      <c r="C1315" s="49" t="s">
        <v>4777</v>
      </c>
      <c r="D1315" s="49" t="s">
        <v>81</v>
      </c>
      <c r="E1315" s="49" t="s">
        <v>38</v>
      </c>
      <c r="F1315" s="50">
        <v>44406</v>
      </c>
      <c r="G1315" s="49" t="s">
        <v>51</v>
      </c>
      <c r="H1315" s="49" t="s">
        <v>73</v>
      </c>
      <c r="I1315" s="49" t="s">
        <v>74</v>
      </c>
      <c r="J1315" s="49" t="s">
        <v>42</v>
      </c>
      <c r="K1315" s="49">
        <v>4</v>
      </c>
      <c r="L1315" s="49">
        <v>110</v>
      </c>
      <c r="M1315" s="49" t="s">
        <v>4778</v>
      </c>
      <c r="N1315" s="50">
        <v>45758</v>
      </c>
      <c r="O1315" s="49" t="s">
        <v>56</v>
      </c>
      <c r="P1315" s="49" t="s">
        <v>57</v>
      </c>
      <c r="Q1315" s="49">
        <v>4</v>
      </c>
      <c r="R1315" s="49" t="s">
        <v>104</v>
      </c>
      <c r="S1315" s="49" t="s">
        <v>4779</v>
      </c>
      <c r="T1315" s="50">
        <v>45515</v>
      </c>
    </row>
    <row r="1316" spans="1:20" x14ac:dyDescent="0.25">
      <c r="A1316" s="26" t="s">
        <v>4780</v>
      </c>
      <c r="B1316" s="49" t="s">
        <v>913</v>
      </c>
      <c r="C1316" s="49" t="s">
        <v>212</v>
      </c>
      <c r="D1316" s="49" t="s">
        <v>37</v>
      </c>
      <c r="E1316" s="49" t="s">
        <v>50</v>
      </c>
      <c r="F1316" s="50">
        <v>44229</v>
      </c>
      <c r="G1316" s="49" t="s">
        <v>94</v>
      </c>
      <c r="H1316" s="49" t="s">
        <v>100</v>
      </c>
      <c r="I1316" s="49" t="s">
        <v>101</v>
      </c>
      <c r="J1316" s="49" t="s">
        <v>28</v>
      </c>
      <c r="K1316" s="49">
        <v>4</v>
      </c>
      <c r="L1316" s="49">
        <v>199</v>
      </c>
      <c r="M1316" s="49" t="s">
        <v>4781</v>
      </c>
      <c r="N1316" s="50">
        <v>45022</v>
      </c>
      <c r="O1316" s="49" t="s">
        <v>30</v>
      </c>
      <c r="P1316" s="49" t="s">
        <v>31</v>
      </c>
      <c r="Q1316" s="49">
        <v>3</v>
      </c>
      <c r="R1316" s="49" t="s">
        <v>67</v>
      </c>
      <c r="S1316" s="49" t="s">
        <v>4782</v>
      </c>
      <c r="T1316" s="50">
        <v>45559</v>
      </c>
    </row>
    <row r="1317" spans="1:20" x14ac:dyDescent="0.25">
      <c r="A1317" s="26" t="s">
        <v>4783</v>
      </c>
      <c r="B1317" s="49" t="s">
        <v>4784</v>
      </c>
      <c r="C1317" s="49" t="s">
        <v>4785</v>
      </c>
      <c r="D1317" s="49" t="s">
        <v>81</v>
      </c>
      <c r="E1317" s="49" t="s">
        <v>38</v>
      </c>
      <c r="F1317" s="50">
        <v>44671</v>
      </c>
      <c r="G1317" s="49" t="s">
        <v>72</v>
      </c>
      <c r="H1317" s="49" t="s">
        <v>129</v>
      </c>
      <c r="I1317" s="49" t="s">
        <v>130</v>
      </c>
      <c r="J1317" s="49" t="s">
        <v>131</v>
      </c>
      <c r="K1317" s="49">
        <v>1</v>
      </c>
      <c r="L1317" s="49">
        <v>129</v>
      </c>
      <c r="M1317" s="49" t="s">
        <v>4786</v>
      </c>
      <c r="N1317" s="50">
        <v>45210</v>
      </c>
      <c r="O1317" s="49" t="s">
        <v>76</v>
      </c>
      <c r="P1317" s="49" t="s">
        <v>31</v>
      </c>
      <c r="Q1317" s="49">
        <v>1</v>
      </c>
      <c r="R1317" s="49" t="s">
        <v>45</v>
      </c>
      <c r="S1317" s="49" t="s">
        <v>4787</v>
      </c>
      <c r="T1317" s="50">
        <v>45066</v>
      </c>
    </row>
    <row r="1318" spans="1:20" x14ac:dyDescent="0.25">
      <c r="A1318" s="26" t="s">
        <v>4788</v>
      </c>
      <c r="B1318" s="49" t="s">
        <v>530</v>
      </c>
      <c r="C1318" s="49" t="s">
        <v>746</v>
      </c>
      <c r="D1318" s="49" t="s">
        <v>37</v>
      </c>
      <c r="E1318" s="49" t="s">
        <v>24</v>
      </c>
      <c r="F1318" s="50">
        <v>44269</v>
      </c>
      <c r="G1318" s="49" t="s">
        <v>152</v>
      </c>
      <c r="H1318" s="49" t="s">
        <v>168</v>
      </c>
      <c r="I1318" s="49" t="s">
        <v>169</v>
      </c>
      <c r="J1318" s="49" t="s">
        <v>131</v>
      </c>
      <c r="K1318" s="49">
        <v>5</v>
      </c>
      <c r="L1318" s="49">
        <v>80</v>
      </c>
      <c r="M1318" s="49" t="s">
        <v>4789</v>
      </c>
      <c r="N1318" s="50">
        <v>45168</v>
      </c>
      <c r="O1318" s="49" t="s">
        <v>103</v>
      </c>
      <c r="P1318" s="49" t="s">
        <v>44</v>
      </c>
      <c r="Q1318" s="49">
        <v>2</v>
      </c>
      <c r="R1318" s="49" t="s">
        <v>104</v>
      </c>
      <c r="S1318" s="49" t="s">
        <v>4790</v>
      </c>
      <c r="T1318" s="50">
        <v>44923</v>
      </c>
    </row>
    <row r="1319" spans="1:20" x14ac:dyDescent="0.25">
      <c r="A1319" s="26" t="s">
        <v>4791</v>
      </c>
      <c r="B1319" s="49" t="s">
        <v>600</v>
      </c>
      <c r="C1319" s="49" t="s">
        <v>1260</v>
      </c>
      <c r="D1319" s="49" t="s">
        <v>37</v>
      </c>
      <c r="E1319" s="49" t="s">
        <v>24</v>
      </c>
      <c r="F1319" s="50">
        <v>45018</v>
      </c>
      <c r="G1319" s="49" t="s">
        <v>62</v>
      </c>
      <c r="H1319" s="49" t="s">
        <v>218</v>
      </c>
      <c r="I1319" s="49" t="s">
        <v>219</v>
      </c>
      <c r="J1319" s="49" t="s">
        <v>28</v>
      </c>
      <c r="K1319" s="49">
        <v>3</v>
      </c>
      <c r="L1319" s="49">
        <v>899</v>
      </c>
      <c r="M1319" s="49" t="s">
        <v>4792</v>
      </c>
      <c r="N1319" s="50">
        <v>45559</v>
      </c>
      <c r="O1319" s="49" t="s">
        <v>30</v>
      </c>
      <c r="P1319" s="49" t="s">
        <v>31</v>
      </c>
      <c r="Q1319" s="49">
        <v>2</v>
      </c>
      <c r="R1319" s="49" t="s">
        <v>104</v>
      </c>
      <c r="S1319" s="49" t="s">
        <v>4793</v>
      </c>
      <c r="T1319" s="50">
        <v>44910</v>
      </c>
    </row>
    <row r="1320" spans="1:20" x14ac:dyDescent="0.25">
      <c r="A1320" s="26" t="s">
        <v>4794</v>
      </c>
      <c r="B1320" s="49" t="s">
        <v>629</v>
      </c>
      <c r="C1320" s="49" t="s">
        <v>381</v>
      </c>
      <c r="D1320" s="49" t="s">
        <v>23</v>
      </c>
      <c r="E1320" s="49" t="s">
        <v>24</v>
      </c>
      <c r="F1320" s="50">
        <v>45242</v>
      </c>
      <c r="G1320" s="49" t="s">
        <v>62</v>
      </c>
      <c r="H1320" s="49" t="s">
        <v>73</v>
      </c>
      <c r="I1320" s="49" t="s">
        <v>74</v>
      </c>
      <c r="J1320" s="49" t="s">
        <v>42</v>
      </c>
      <c r="K1320" s="49">
        <v>4</v>
      </c>
      <c r="L1320" s="49">
        <v>110</v>
      </c>
      <c r="M1320" s="49" t="s">
        <v>4795</v>
      </c>
      <c r="N1320" s="50">
        <v>45580</v>
      </c>
      <c r="O1320" s="49" t="s">
        <v>30</v>
      </c>
      <c r="P1320" s="49" t="s">
        <v>57</v>
      </c>
      <c r="Q1320" s="49">
        <v>3</v>
      </c>
      <c r="R1320" s="49" t="s">
        <v>32</v>
      </c>
      <c r="S1320" s="49" t="s">
        <v>4796</v>
      </c>
      <c r="T1320" s="50">
        <v>45251</v>
      </c>
    </row>
    <row r="1321" spans="1:20" x14ac:dyDescent="0.25">
      <c r="A1321" s="26" t="s">
        <v>3203</v>
      </c>
      <c r="B1321" s="49" t="s">
        <v>85</v>
      </c>
      <c r="C1321" s="49" t="s">
        <v>212</v>
      </c>
      <c r="D1321" s="49" t="s">
        <v>81</v>
      </c>
      <c r="E1321" s="49" t="s">
        <v>38</v>
      </c>
      <c r="F1321" s="50">
        <v>44248</v>
      </c>
      <c r="G1321" s="49" t="s">
        <v>186</v>
      </c>
      <c r="H1321" s="49" t="s">
        <v>73</v>
      </c>
      <c r="I1321" s="49" t="s">
        <v>74</v>
      </c>
      <c r="J1321" s="49" t="s">
        <v>42</v>
      </c>
      <c r="K1321" s="49">
        <v>4</v>
      </c>
      <c r="L1321" s="49">
        <v>110</v>
      </c>
      <c r="M1321" s="49" t="s">
        <v>4797</v>
      </c>
      <c r="N1321" s="50">
        <v>45453</v>
      </c>
      <c r="O1321" s="49" t="s">
        <v>30</v>
      </c>
      <c r="P1321" s="49" t="s">
        <v>57</v>
      </c>
      <c r="Q1321" s="49">
        <v>5</v>
      </c>
      <c r="R1321" s="49" t="s">
        <v>104</v>
      </c>
      <c r="S1321" s="49" t="s">
        <v>4798</v>
      </c>
      <c r="T1321" s="50">
        <v>45526</v>
      </c>
    </row>
    <row r="1322" spans="1:20" x14ac:dyDescent="0.25">
      <c r="A1322" s="26" t="s">
        <v>4799</v>
      </c>
      <c r="B1322" s="49" t="s">
        <v>840</v>
      </c>
      <c r="C1322" s="49" t="s">
        <v>702</v>
      </c>
      <c r="D1322" s="49" t="s">
        <v>37</v>
      </c>
      <c r="E1322" s="49" t="s">
        <v>24</v>
      </c>
      <c r="F1322" s="50">
        <v>44526</v>
      </c>
      <c r="G1322" s="49" t="s">
        <v>186</v>
      </c>
      <c r="H1322" s="49" t="s">
        <v>391</v>
      </c>
      <c r="I1322" s="49" t="s">
        <v>392</v>
      </c>
      <c r="J1322" s="49" t="s">
        <v>123</v>
      </c>
      <c r="K1322" s="49">
        <v>3</v>
      </c>
      <c r="L1322" s="49">
        <v>25</v>
      </c>
      <c r="M1322" s="49" t="s">
        <v>4800</v>
      </c>
      <c r="N1322" s="50">
        <v>45241</v>
      </c>
      <c r="O1322" s="49" t="s">
        <v>76</v>
      </c>
      <c r="P1322" s="49" t="s">
        <v>44</v>
      </c>
      <c r="Q1322" s="49">
        <v>2</v>
      </c>
      <c r="R1322" s="49" t="s">
        <v>104</v>
      </c>
      <c r="S1322" s="49" t="s">
        <v>4801</v>
      </c>
      <c r="T1322" s="50">
        <v>45121</v>
      </c>
    </row>
    <row r="1323" spans="1:20" x14ac:dyDescent="0.25">
      <c r="A1323" s="26" t="s">
        <v>4802</v>
      </c>
      <c r="B1323" s="49" t="s">
        <v>60</v>
      </c>
      <c r="C1323" s="49" t="s">
        <v>4803</v>
      </c>
      <c r="D1323" s="49" t="s">
        <v>81</v>
      </c>
      <c r="E1323" s="49" t="s">
        <v>24</v>
      </c>
      <c r="F1323" s="50">
        <v>44752</v>
      </c>
      <c r="G1323" s="49" t="s">
        <v>39</v>
      </c>
      <c r="H1323" s="49" t="s">
        <v>52</v>
      </c>
      <c r="I1323" s="49" t="s">
        <v>53</v>
      </c>
      <c r="J1323" s="49" t="s">
        <v>54</v>
      </c>
      <c r="K1323" s="49">
        <v>3</v>
      </c>
      <c r="L1323" s="49">
        <v>59</v>
      </c>
      <c r="M1323" s="49" t="s">
        <v>4804</v>
      </c>
      <c r="N1323" s="50">
        <v>44839</v>
      </c>
      <c r="O1323" s="49" t="s">
        <v>103</v>
      </c>
      <c r="P1323" s="49" t="s">
        <v>57</v>
      </c>
      <c r="Q1323" s="49">
        <v>2</v>
      </c>
      <c r="R1323" s="49" t="s">
        <v>45</v>
      </c>
      <c r="S1323" s="49" t="s">
        <v>4805</v>
      </c>
      <c r="T1323" s="50">
        <v>45792</v>
      </c>
    </row>
    <row r="1324" spans="1:20" x14ac:dyDescent="0.25">
      <c r="A1324" s="26" t="s">
        <v>2680</v>
      </c>
      <c r="B1324" s="49" t="s">
        <v>671</v>
      </c>
      <c r="C1324" s="49" t="s">
        <v>2681</v>
      </c>
      <c r="D1324" s="49" t="s">
        <v>37</v>
      </c>
      <c r="E1324" s="49" t="s">
        <v>50</v>
      </c>
      <c r="F1324" s="50">
        <v>44359</v>
      </c>
      <c r="G1324" s="49" t="s">
        <v>152</v>
      </c>
      <c r="H1324" s="49" t="s">
        <v>138</v>
      </c>
      <c r="I1324" s="49" t="s">
        <v>139</v>
      </c>
      <c r="J1324" s="49" t="s">
        <v>28</v>
      </c>
      <c r="K1324" s="49">
        <v>4</v>
      </c>
      <c r="L1324" s="49">
        <v>999</v>
      </c>
      <c r="M1324" s="49" t="s">
        <v>4806</v>
      </c>
      <c r="N1324" s="50">
        <v>45107</v>
      </c>
      <c r="O1324" s="49" t="s">
        <v>103</v>
      </c>
      <c r="P1324" s="49" t="s">
        <v>31</v>
      </c>
      <c r="Q1324" s="49">
        <v>1</v>
      </c>
      <c r="R1324" s="49" t="s">
        <v>67</v>
      </c>
      <c r="S1324" s="49" t="s">
        <v>4807</v>
      </c>
      <c r="T1324" s="50">
        <v>45653</v>
      </c>
    </row>
    <row r="1325" spans="1:20" x14ac:dyDescent="0.25">
      <c r="A1325" s="26" t="s">
        <v>4808</v>
      </c>
      <c r="B1325" s="49" t="s">
        <v>243</v>
      </c>
      <c r="C1325" s="49" t="s">
        <v>701</v>
      </c>
      <c r="D1325" s="49" t="s">
        <v>23</v>
      </c>
      <c r="E1325" s="49" t="s">
        <v>24</v>
      </c>
      <c r="F1325" s="50">
        <v>44512</v>
      </c>
      <c r="G1325" s="49" t="s">
        <v>72</v>
      </c>
      <c r="H1325" s="49" t="s">
        <v>145</v>
      </c>
      <c r="I1325" s="49" t="s">
        <v>146</v>
      </c>
      <c r="J1325" s="49" t="s">
        <v>54</v>
      </c>
      <c r="K1325" s="49">
        <v>2</v>
      </c>
      <c r="L1325" s="49">
        <v>199</v>
      </c>
      <c r="M1325" s="49" t="s">
        <v>4809</v>
      </c>
      <c r="N1325" s="50">
        <v>45381</v>
      </c>
      <c r="O1325" s="49" t="s">
        <v>30</v>
      </c>
      <c r="P1325" s="49" t="s">
        <v>44</v>
      </c>
      <c r="Q1325" s="49">
        <v>3</v>
      </c>
      <c r="R1325" s="49" t="s">
        <v>32</v>
      </c>
      <c r="S1325" s="49" t="s">
        <v>4810</v>
      </c>
      <c r="T1325" s="50">
        <v>44893</v>
      </c>
    </row>
    <row r="1326" spans="1:20" x14ac:dyDescent="0.25">
      <c r="A1326" s="26" t="s">
        <v>4811</v>
      </c>
      <c r="B1326" s="49" t="s">
        <v>1344</v>
      </c>
      <c r="C1326" s="49" t="s">
        <v>4812</v>
      </c>
      <c r="D1326" s="49" t="s">
        <v>37</v>
      </c>
      <c r="E1326" s="49" t="s">
        <v>38</v>
      </c>
      <c r="F1326" s="50">
        <v>45434</v>
      </c>
      <c r="G1326" s="49" t="s">
        <v>25</v>
      </c>
      <c r="H1326" s="49" t="s">
        <v>73</v>
      </c>
      <c r="I1326" s="49" t="s">
        <v>74</v>
      </c>
      <c r="J1326" s="49" t="s">
        <v>42</v>
      </c>
      <c r="K1326" s="49">
        <v>3</v>
      </c>
      <c r="L1326" s="49">
        <v>110</v>
      </c>
      <c r="M1326" s="49" t="s">
        <v>4813</v>
      </c>
      <c r="N1326" s="50">
        <v>44889</v>
      </c>
      <c r="O1326" s="49" t="s">
        <v>76</v>
      </c>
      <c r="P1326" s="49" t="s">
        <v>44</v>
      </c>
      <c r="Q1326" s="49">
        <v>2</v>
      </c>
      <c r="R1326" s="49" t="s">
        <v>133</v>
      </c>
      <c r="S1326" s="49" t="s">
        <v>4814</v>
      </c>
      <c r="T1326" s="50">
        <v>45436</v>
      </c>
    </row>
    <row r="1327" spans="1:20" x14ac:dyDescent="0.25">
      <c r="A1327" s="26" t="s">
        <v>1271</v>
      </c>
      <c r="B1327" s="49" t="s">
        <v>1272</v>
      </c>
      <c r="C1327" s="49" t="s">
        <v>408</v>
      </c>
      <c r="D1327" s="49" t="s">
        <v>37</v>
      </c>
      <c r="E1327" s="49" t="s">
        <v>24</v>
      </c>
      <c r="F1327" s="50">
        <v>44077</v>
      </c>
      <c r="G1327" s="49" t="s">
        <v>120</v>
      </c>
      <c r="H1327" s="49" t="s">
        <v>138</v>
      </c>
      <c r="I1327" s="49" t="s">
        <v>139</v>
      </c>
      <c r="J1327" s="49" t="s">
        <v>28</v>
      </c>
      <c r="K1327" s="49">
        <v>2</v>
      </c>
      <c r="L1327" s="49">
        <v>999</v>
      </c>
      <c r="M1327" s="49" t="s">
        <v>4815</v>
      </c>
      <c r="N1327" s="50">
        <v>45610</v>
      </c>
      <c r="O1327" s="49" t="s">
        <v>110</v>
      </c>
      <c r="P1327" s="49" t="s">
        <v>57</v>
      </c>
      <c r="Q1327" s="49">
        <v>1</v>
      </c>
      <c r="R1327" s="49" t="s">
        <v>133</v>
      </c>
      <c r="S1327" s="49" t="s">
        <v>4816</v>
      </c>
      <c r="T1327" s="50">
        <v>45435</v>
      </c>
    </row>
    <row r="1328" spans="1:20" x14ac:dyDescent="0.25">
      <c r="A1328" s="26" t="s">
        <v>4817</v>
      </c>
      <c r="B1328" s="49" t="s">
        <v>1272</v>
      </c>
      <c r="C1328" s="49" t="s">
        <v>4818</v>
      </c>
      <c r="D1328" s="49" t="s">
        <v>81</v>
      </c>
      <c r="E1328" s="49" t="s">
        <v>24</v>
      </c>
      <c r="F1328" s="50">
        <v>45241</v>
      </c>
      <c r="G1328" s="49" t="s">
        <v>186</v>
      </c>
      <c r="H1328" s="49" t="s">
        <v>26</v>
      </c>
      <c r="I1328" s="49" t="s">
        <v>27</v>
      </c>
      <c r="J1328" s="49" t="s">
        <v>28</v>
      </c>
      <c r="K1328" s="49">
        <v>3</v>
      </c>
      <c r="L1328" s="49">
        <v>229</v>
      </c>
      <c r="M1328" s="49" t="s">
        <v>4819</v>
      </c>
      <c r="N1328" s="50">
        <v>45592</v>
      </c>
      <c r="O1328" s="49" t="s">
        <v>56</v>
      </c>
      <c r="P1328" s="49" t="s">
        <v>31</v>
      </c>
      <c r="Q1328" s="49">
        <v>3</v>
      </c>
      <c r="R1328" s="49" t="s">
        <v>32</v>
      </c>
      <c r="S1328" s="49" t="s">
        <v>4820</v>
      </c>
      <c r="T1328" s="50">
        <v>45780</v>
      </c>
    </row>
    <row r="1329" spans="1:20" x14ac:dyDescent="0.25">
      <c r="A1329" s="26" t="s">
        <v>4821</v>
      </c>
      <c r="B1329" s="49" t="s">
        <v>882</v>
      </c>
      <c r="C1329" s="49" t="s">
        <v>71</v>
      </c>
      <c r="D1329" s="49" t="s">
        <v>23</v>
      </c>
      <c r="E1329" s="49" t="s">
        <v>50</v>
      </c>
      <c r="F1329" s="50">
        <v>44424</v>
      </c>
      <c r="G1329" s="49" t="s">
        <v>152</v>
      </c>
      <c r="H1329" s="49" t="s">
        <v>129</v>
      </c>
      <c r="I1329" s="49" t="s">
        <v>130</v>
      </c>
      <c r="J1329" s="49" t="s">
        <v>131</v>
      </c>
      <c r="K1329" s="49">
        <v>3</v>
      </c>
      <c r="L1329" s="49">
        <v>129</v>
      </c>
      <c r="M1329" s="49" t="s">
        <v>4822</v>
      </c>
      <c r="N1329" s="50">
        <v>45268</v>
      </c>
      <c r="O1329" s="49" t="s">
        <v>56</v>
      </c>
      <c r="P1329" s="49" t="s">
        <v>44</v>
      </c>
      <c r="Q1329" s="49">
        <v>1</v>
      </c>
      <c r="R1329" s="49" t="s">
        <v>133</v>
      </c>
      <c r="S1329" s="49" t="s">
        <v>4823</v>
      </c>
      <c r="T1329" s="50">
        <v>45487</v>
      </c>
    </row>
    <row r="1330" spans="1:20" x14ac:dyDescent="0.25">
      <c r="A1330" s="26" t="s">
        <v>149</v>
      </c>
      <c r="B1330" s="49" t="s">
        <v>150</v>
      </c>
      <c r="C1330" s="49" t="s">
        <v>151</v>
      </c>
      <c r="D1330" s="49" t="s">
        <v>81</v>
      </c>
      <c r="E1330" s="49" t="s">
        <v>50</v>
      </c>
      <c r="F1330" s="50">
        <v>44997</v>
      </c>
      <c r="G1330" s="49" t="s">
        <v>152</v>
      </c>
      <c r="H1330" s="49" t="s">
        <v>145</v>
      </c>
      <c r="I1330" s="49" t="s">
        <v>146</v>
      </c>
      <c r="J1330" s="49" t="s">
        <v>54</v>
      </c>
      <c r="K1330" s="49">
        <v>4</v>
      </c>
      <c r="L1330" s="49">
        <v>199</v>
      </c>
      <c r="M1330" s="49" t="s">
        <v>4824</v>
      </c>
      <c r="N1330" s="50">
        <v>45657</v>
      </c>
      <c r="O1330" s="49" t="s">
        <v>56</v>
      </c>
      <c r="P1330" s="49" t="s">
        <v>57</v>
      </c>
      <c r="Q1330" s="49">
        <v>3</v>
      </c>
      <c r="R1330" s="49" t="s">
        <v>45</v>
      </c>
      <c r="S1330" s="49" t="s">
        <v>4825</v>
      </c>
      <c r="T1330" s="50">
        <v>45523</v>
      </c>
    </row>
    <row r="1331" spans="1:20" x14ac:dyDescent="0.25">
      <c r="A1331" s="26" t="s">
        <v>4826</v>
      </c>
      <c r="B1331" s="49" t="s">
        <v>1663</v>
      </c>
      <c r="C1331" s="49" t="s">
        <v>276</v>
      </c>
      <c r="D1331" s="49" t="s">
        <v>37</v>
      </c>
      <c r="E1331" s="49" t="s">
        <v>24</v>
      </c>
      <c r="F1331" s="50">
        <v>44660</v>
      </c>
      <c r="G1331" s="49" t="s">
        <v>94</v>
      </c>
      <c r="H1331" s="49" t="s">
        <v>40</v>
      </c>
      <c r="I1331" s="49" t="s">
        <v>41</v>
      </c>
      <c r="J1331" s="49" t="s">
        <v>42</v>
      </c>
      <c r="K1331" s="49">
        <v>2</v>
      </c>
      <c r="L1331" s="49">
        <v>59</v>
      </c>
      <c r="M1331" s="49" t="s">
        <v>4827</v>
      </c>
      <c r="N1331" s="50">
        <v>45493</v>
      </c>
      <c r="O1331" s="49" t="s">
        <v>76</v>
      </c>
      <c r="P1331" s="49" t="s">
        <v>57</v>
      </c>
      <c r="Q1331" s="49">
        <v>2</v>
      </c>
      <c r="R1331" s="49" t="s">
        <v>32</v>
      </c>
      <c r="S1331" s="49" t="s">
        <v>4828</v>
      </c>
      <c r="T1331" s="50">
        <v>45017</v>
      </c>
    </row>
    <row r="1332" spans="1:20" x14ac:dyDescent="0.25">
      <c r="A1332" s="26" t="s">
        <v>4829</v>
      </c>
      <c r="B1332" s="49" t="s">
        <v>79</v>
      </c>
      <c r="C1332" s="49" t="s">
        <v>4830</v>
      </c>
      <c r="D1332" s="49" t="s">
        <v>23</v>
      </c>
      <c r="E1332" s="49" t="s">
        <v>50</v>
      </c>
      <c r="F1332" s="50">
        <v>45800</v>
      </c>
      <c r="G1332" s="49" t="s">
        <v>39</v>
      </c>
      <c r="H1332" s="49" t="s">
        <v>73</v>
      </c>
      <c r="I1332" s="49" t="s">
        <v>74</v>
      </c>
      <c r="J1332" s="49" t="s">
        <v>42</v>
      </c>
      <c r="K1332" s="49">
        <v>1</v>
      </c>
      <c r="L1332" s="49">
        <v>110</v>
      </c>
      <c r="M1332" s="49" t="s">
        <v>4831</v>
      </c>
      <c r="N1332" s="50">
        <v>45466</v>
      </c>
      <c r="O1332" s="49" t="s">
        <v>30</v>
      </c>
      <c r="P1332" s="49" t="s">
        <v>44</v>
      </c>
      <c r="Q1332" s="49">
        <v>2</v>
      </c>
      <c r="R1332" s="49" t="s">
        <v>67</v>
      </c>
      <c r="S1332" s="49" t="s">
        <v>4832</v>
      </c>
      <c r="T1332" s="50">
        <v>45405</v>
      </c>
    </row>
    <row r="1333" spans="1:20" x14ac:dyDescent="0.25">
      <c r="A1333" s="26" t="s">
        <v>3595</v>
      </c>
      <c r="B1333" s="49" t="s">
        <v>70</v>
      </c>
      <c r="C1333" s="49" t="s">
        <v>3128</v>
      </c>
      <c r="D1333" s="49" t="s">
        <v>81</v>
      </c>
      <c r="E1333" s="49" t="s">
        <v>38</v>
      </c>
      <c r="F1333" s="50">
        <v>44438</v>
      </c>
      <c r="G1333" s="49" t="s">
        <v>51</v>
      </c>
      <c r="H1333" s="49" t="s">
        <v>52</v>
      </c>
      <c r="I1333" s="49" t="s">
        <v>53</v>
      </c>
      <c r="J1333" s="49" t="s">
        <v>54</v>
      </c>
      <c r="K1333" s="49">
        <v>3</v>
      </c>
      <c r="L1333" s="49">
        <v>59</v>
      </c>
      <c r="M1333" s="49" t="s">
        <v>4833</v>
      </c>
      <c r="N1333" s="50">
        <v>45651</v>
      </c>
      <c r="O1333" s="49" t="s">
        <v>56</v>
      </c>
      <c r="P1333" s="49" t="s">
        <v>31</v>
      </c>
      <c r="Q1333" s="49">
        <v>5</v>
      </c>
      <c r="R1333" s="49" t="s">
        <v>133</v>
      </c>
      <c r="S1333" s="49" t="s">
        <v>4834</v>
      </c>
      <c r="T1333" s="50">
        <v>45291</v>
      </c>
    </row>
    <row r="1334" spans="1:20" x14ac:dyDescent="0.25">
      <c r="A1334" s="26" t="s">
        <v>4835</v>
      </c>
      <c r="B1334" s="49" t="s">
        <v>4836</v>
      </c>
      <c r="C1334" s="49" t="s">
        <v>3761</v>
      </c>
      <c r="D1334" s="49" t="s">
        <v>37</v>
      </c>
      <c r="E1334" s="49" t="s">
        <v>38</v>
      </c>
      <c r="F1334" s="50">
        <v>44367</v>
      </c>
      <c r="G1334" s="49" t="s">
        <v>94</v>
      </c>
      <c r="H1334" s="49" t="s">
        <v>63</v>
      </c>
      <c r="I1334" s="49" t="s">
        <v>64</v>
      </c>
      <c r="J1334" s="49" t="s">
        <v>65</v>
      </c>
      <c r="K1334" s="49">
        <v>3</v>
      </c>
      <c r="L1334" s="49">
        <v>399</v>
      </c>
      <c r="M1334" s="49" t="s">
        <v>4837</v>
      </c>
      <c r="N1334" s="50">
        <v>44846</v>
      </c>
      <c r="O1334" s="49" t="s">
        <v>110</v>
      </c>
      <c r="P1334" s="49" t="s">
        <v>57</v>
      </c>
      <c r="Q1334" s="49">
        <v>5</v>
      </c>
      <c r="R1334" s="49" t="s">
        <v>45</v>
      </c>
      <c r="S1334" s="49" t="s">
        <v>4838</v>
      </c>
      <c r="T1334" s="50">
        <v>45158</v>
      </c>
    </row>
    <row r="1335" spans="1:20" x14ac:dyDescent="0.25">
      <c r="A1335" s="26" t="s">
        <v>4839</v>
      </c>
      <c r="B1335" s="49" t="s">
        <v>1818</v>
      </c>
      <c r="C1335" s="49" t="s">
        <v>4477</v>
      </c>
      <c r="D1335" s="49" t="s">
        <v>37</v>
      </c>
      <c r="E1335" s="49" t="s">
        <v>38</v>
      </c>
      <c r="F1335" s="50">
        <v>45589</v>
      </c>
      <c r="G1335" s="49" t="s">
        <v>152</v>
      </c>
      <c r="H1335" s="49" t="s">
        <v>73</v>
      </c>
      <c r="I1335" s="49" t="s">
        <v>74</v>
      </c>
      <c r="J1335" s="49" t="s">
        <v>42</v>
      </c>
      <c r="K1335" s="49">
        <v>3</v>
      </c>
      <c r="L1335" s="49">
        <v>110</v>
      </c>
      <c r="M1335" s="49" t="s">
        <v>4840</v>
      </c>
      <c r="N1335" s="50">
        <v>45162</v>
      </c>
      <c r="O1335" s="49" t="s">
        <v>56</v>
      </c>
      <c r="P1335" s="49" t="s">
        <v>57</v>
      </c>
      <c r="Q1335" s="49">
        <v>1</v>
      </c>
      <c r="R1335" s="49" t="s">
        <v>133</v>
      </c>
      <c r="S1335" s="49" t="s">
        <v>4841</v>
      </c>
      <c r="T1335" s="50">
        <v>45663</v>
      </c>
    </row>
    <row r="1336" spans="1:20" x14ac:dyDescent="0.25">
      <c r="A1336" s="26" t="s">
        <v>4842</v>
      </c>
      <c r="B1336" s="49" t="s">
        <v>127</v>
      </c>
      <c r="C1336" s="49" t="s">
        <v>224</v>
      </c>
      <c r="D1336" s="49" t="s">
        <v>81</v>
      </c>
      <c r="E1336" s="49" t="s">
        <v>24</v>
      </c>
      <c r="F1336" s="50">
        <v>44844</v>
      </c>
      <c r="G1336" s="49" t="s">
        <v>39</v>
      </c>
      <c r="H1336" s="49" t="s">
        <v>63</v>
      </c>
      <c r="I1336" s="49" t="s">
        <v>64</v>
      </c>
      <c r="J1336" s="49" t="s">
        <v>65</v>
      </c>
      <c r="K1336" s="49">
        <v>3</v>
      </c>
      <c r="L1336" s="49">
        <v>399</v>
      </c>
      <c r="M1336" s="49" t="s">
        <v>4843</v>
      </c>
      <c r="N1336" s="50">
        <v>45733</v>
      </c>
      <c r="O1336" s="49" t="s">
        <v>110</v>
      </c>
      <c r="P1336" s="49" t="s">
        <v>57</v>
      </c>
      <c r="Q1336" s="49">
        <v>3</v>
      </c>
      <c r="R1336" s="49" t="s">
        <v>45</v>
      </c>
      <c r="S1336" s="49" t="s">
        <v>4844</v>
      </c>
      <c r="T1336" s="50">
        <v>45185</v>
      </c>
    </row>
    <row r="1337" spans="1:20" x14ac:dyDescent="0.25">
      <c r="A1337" s="26" t="s">
        <v>4845</v>
      </c>
      <c r="B1337" s="49" t="s">
        <v>2260</v>
      </c>
      <c r="C1337" s="49" t="s">
        <v>1885</v>
      </c>
      <c r="D1337" s="49" t="s">
        <v>23</v>
      </c>
      <c r="E1337" s="49" t="s">
        <v>50</v>
      </c>
      <c r="F1337" s="50">
        <v>45347</v>
      </c>
      <c r="G1337" s="49" t="s">
        <v>62</v>
      </c>
      <c r="H1337" s="49" t="s">
        <v>87</v>
      </c>
      <c r="I1337" s="49" t="s">
        <v>88</v>
      </c>
      <c r="J1337" s="49" t="s">
        <v>65</v>
      </c>
      <c r="K1337" s="49">
        <v>5</v>
      </c>
      <c r="L1337" s="49">
        <v>99</v>
      </c>
      <c r="M1337" s="49" t="s">
        <v>4846</v>
      </c>
      <c r="N1337" s="50">
        <v>45536</v>
      </c>
      <c r="O1337" s="49" t="s">
        <v>103</v>
      </c>
      <c r="P1337" s="49" t="s">
        <v>57</v>
      </c>
      <c r="Q1337" s="49">
        <v>1</v>
      </c>
      <c r="R1337" s="49" t="s">
        <v>133</v>
      </c>
      <c r="S1337" s="49" t="s">
        <v>4847</v>
      </c>
      <c r="T1337" s="50">
        <v>45314</v>
      </c>
    </row>
    <row r="1338" spans="1:20" x14ac:dyDescent="0.25">
      <c r="A1338" s="26" t="s">
        <v>4848</v>
      </c>
      <c r="B1338" s="49" t="s">
        <v>98</v>
      </c>
      <c r="C1338" s="49" t="s">
        <v>4849</v>
      </c>
      <c r="D1338" s="49" t="s">
        <v>23</v>
      </c>
      <c r="E1338" s="49" t="s">
        <v>24</v>
      </c>
      <c r="F1338" s="50">
        <v>45364</v>
      </c>
      <c r="G1338" s="49" t="s">
        <v>180</v>
      </c>
      <c r="H1338" s="49" t="s">
        <v>145</v>
      </c>
      <c r="I1338" s="49" t="s">
        <v>146</v>
      </c>
      <c r="J1338" s="49" t="s">
        <v>54</v>
      </c>
      <c r="K1338" s="49">
        <v>1</v>
      </c>
      <c r="L1338" s="49">
        <v>199</v>
      </c>
      <c r="M1338" s="49" t="s">
        <v>4850</v>
      </c>
      <c r="N1338" s="50">
        <v>45275</v>
      </c>
      <c r="O1338" s="49" t="s">
        <v>76</v>
      </c>
      <c r="P1338" s="49" t="s">
        <v>57</v>
      </c>
      <c r="Q1338" s="49">
        <v>2</v>
      </c>
      <c r="R1338" s="49" t="s">
        <v>32</v>
      </c>
      <c r="S1338" s="49" t="s">
        <v>4851</v>
      </c>
      <c r="T1338" s="50">
        <v>45195</v>
      </c>
    </row>
    <row r="1339" spans="1:20" x14ac:dyDescent="0.25">
      <c r="A1339" s="26" t="s">
        <v>4018</v>
      </c>
      <c r="B1339" s="49" t="s">
        <v>494</v>
      </c>
      <c r="C1339" s="49" t="s">
        <v>4019</v>
      </c>
      <c r="D1339" s="49" t="s">
        <v>37</v>
      </c>
      <c r="E1339" s="49" t="s">
        <v>38</v>
      </c>
      <c r="F1339" s="50">
        <v>44422</v>
      </c>
      <c r="G1339" s="49" t="s">
        <v>25</v>
      </c>
      <c r="H1339" s="49" t="s">
        <v>218</v>
      </c>
      <c r="I1339" s="49" t="s">
        <v>219</v>
      </c>
      <c r="J1339" s="49" t="s">
        <v>28</v>
      </c>
      <c r="K1339" s="49">
        <v>2</v>
      </c>
      <c r="L1339" s="49">
        <v>899</v>
      </c>
      <c r="M1339" s="49" t="s">
        <v>4852</v>
      </c>
      <c r="N1339" s="50">
        <v>45211</v>
      </c>
      <c r="O1339" s="49" t="s">
        <v>110</v>
      </c>
      <c r="P1339" s="49" t="s">
        <v>44</v>
      </c>
      <c r="Q1339" s="49">
        <v>3</v>
      </c>
      <c r="R1339" s="49" t="s">
        <v>67</v>
      </c>
      <c r="S1339" s="49" t="s">
        <v>4853</v>
      </c>
      <c r="T1339" s="50">
        <v>45586</v>
      </c>
    </row>
    <row r="1340" spans="1:20" x14ac:dyDescent="0.25">
      <c r="A1340" s="26" t="s">
        <v>4854</v>
      </c>
      <c r="B1340" s="49" t="s">
        <v>556</v>
      </c>
      <c r="C1340" s="49" t="s">
        <v>868</v>
      </c>
      <c r="D1340" s="49" t="s">
        <v>37</v>
      </c>
      <c r="E1340" s="49" t="s">
        <v>38</v>
      </c>
      <c r="F1340" s="50">
        <v>45825</v>
      </c>
      <c r="G1340" s="49" t="s">
        <v>39</v>
      </c>
      <c r="H1340" s="49" t="s">
        <v>63</v>
      </c>
      <c r="I1340" s="49" t="s">
        <v>64</v>
      </c>
      <c r="J1340" s="49" t="s">
        <v>65</v>
      </c>
      <c r="K1340" s="49">
        <v>2</v>
      </c>
      <c r="L1340" s="49">
        <v>399</v>
      </c>
      <c r="M1340" s="49" t="s">
        <v>4855</v>
      </c>
      <c r="N1340" s="50">
        <v>45065</v>
      </c>
      <c r="O1340" s="49" t="s">
        <v>56</v>
      </c>
      <c r="P1340" s="49" t="s">
        <v>31</v>
      </c>
      <c r="Q1340" s="49">
        <v>4</v>
      </c>
      <c r="R1340" s="49" t="s">
        <v>45</v>
      </c>
      <c r="S1340" s="49" t="s">
        <v>4856</v>
      </c>
      <c r="T1340" s="50">
        <v>45421</v>
      </c>
    </row>
    <row r="1341" spans="1:20" x14ac:dyDescent="0.25">
      <c r="A1341" s="26" t="s">
        <v>4857</v>
      </c>
      <c r="B1341" s="49" t="s">
        <v>263</v>
      </c>
      <c r="C1341" s="49" t="s">
        <v>249</v>
      </c>
      <c r="D1341" s="49" t="s">
        <v>23</v>
      </c>
      <c r="E1341" s="49" t="s">
        <v>38</v>
      </c>
      <c r="F1341" s="50">
        <v>45471</v>
      </c>
      <c r="G1341" s="49" t="s">
        <v>51</v>
      </c>
      <c r="H1341" s="49" t="s">
        <v>73</v>
      </c>
      <c r="I1341" s="49" t="s">
        <v>74</v>
      </c>
      <c r="J1341" s="49" t="s">
        <v>42</v>
      </c>
      <c r="K1341" s="49">
        <v>4</v>
      </c>
      <c r="L1341" s="49">
        <v>110</v>
      </c>
      <c r="M1341" s="49" t="s">
        <v>4858</v>
      </c>
      <c r="N1341" s="50">
        <v>45591</v>
      </c>
      <c r="O1341" s="49" t="s">
        <v>56</v>
      </c>
      <c r="P1341" s="49" t="s">
        <v>57</v>
      </c>
      <c r="Q1341" s="49">
        <v>2</v>
      </c>
      <c r="R1341" s="49" t="s">
        <v>32</v>
      </c>
      <c r="S1341" s="49" t="s">
        <v>4859</v>
      </c>
      <c r="T1341" s="50">
        <v>44924</v>
      </c>
    </row>
    <row r="1342" spans="1:20" x14ac:dyDescent="0.25">
      <c r="A1342" s="26" t="s">
        <v>4860</v>
      </c>
      <c r="B1342" s="49" t="s">
        <v>2846</v>
      </c>
      <c r="C1342" s="49" t="s">
        <v>321</v>
      </c>
      <c r="D1342" s="49" t="s">
        <v>37</v>
      </c>
      <c r="E1342" s="49" t="s">
        <v>38</v>
      </c>
      <c r="F1342" s="50">
        <v>44268</v>
      </c>
      <c r="G1342" s="49" t="s">
        <v>51</v>
      </c>
      <c r="H1342" s="49" t="s">
        <v>52</v>
      </c>
      <c r="I1342" s="49" t="s">
        <v>53</v>
      </c>
      <c r="J1342" s="49" t="s">
        <v>54</v>
      </c>
      <c r="K1342" s="49">
        <v>3</v>
      </c>
      <c r="L1342" s="49">
        <v>59</v>
      </c>
      <c r="M1342" s="49" t="s">
        <v>4861</v>
      </c>
      <c r="N1342" s="50">
        <v>44860</v>
      </c>
      <c r="O1342" s="49" t="s">
        <v>30</v>
      </c>
      <c r="P1342" s="49" t="s">
        <v>57</v>
      </c>
      <c r="Q1342" s="49">
        <v>2</v>
      </c>
      <c r="R1342" s="49" t="s">
        <v>104</v>
      </c>
      <c r="S1342" s="49" t="s">
        <v>4862</v>
      </c>
      <c r="T1342" s="50">
        <v>45765</v>
      </c>
    </row>
    <row r="1343" spans="1:20" x14ac:dyDescent="0.25">
      <c r="A1343" s="26" t="s">
        <v>4863</v>
      </c>
      <c r="B1343" s="49" t="s">
        <v>1774</v>
      </c>
      <c r="C1343" s="49" t="s">
        <v>557</v>
      </c>
      <c r="D1343" s="49" t="s">
        <v>23</v>
      </c>
      <c r="E1343" s="49" t="s">
        <v>24</v>
      </c>
      <c r="F1343" s="50">
        <v>45098</v>
      </c>
      <c r="G1343" s="49" t="s">
        <v>94</v>
      </c>
      <c r="H1343" s="49" t="s">
        <v>129</v>
      </c>
      <c r="I1343" s="49" t="s">
        <v>130</v>
      </c>
      <c r="J1343" s="49" t="s">
        <v>131</v>
      </c>
      <c r="K1343" s="49">
        <v>3</v>
      </c>
      <c r="L1343" s="49">
        <v>129</v>
      </c>
      <c r="M1343" s="49" t="s">
        <v>4864</v>
      </c>
      <c r="N1343" s="50">
        <v>45387</v>
      </c>
      <c r="O1343" s="49" t="s">
        <v>56</v>
      </c>
      <c r="P1343" s="49" t="s">
        <v>44</v>
      </c>
      <c r="Q1343" s="49">
        <v>5</v>
      </c>
      <c r="R1343" s="49" t="s">
        <v>45</v>
      </c>
      <c r="S1343" s="49" t="s">
        <v>4865</v>
      </c>
      <c r="T1343" s="50">
        <v>45246</v>
      </c>
    </row>
    <row r="1344" spans="1:20" x14ac:dyDescent="0.25">
      <c r="A1344" s="26" t="s">
        <v>4866</v>
      </c>
      <c r="B1344" s="49" t="s">
        <v>2894</v>
      </c>
      <c r="C1344" s="49" t="s">
        <v>4434</v>
      </c>
      <c r="D1344" s="49" t="s">
        <v>23</v>
      </c>
      <c r="E1344" s="49" t="s">
        <v>24</v>
      </c>
      <c r="F1344" s="50">
        <v>44098</v>
      </c>
      <c r="G1344" s="49" t="s">
        <v>152</v>
      </c>
      <c r="H1344" s="49" t="s">
        <v>100</v>
      </c>
      <c r="I1344" s="49" t="s">
        <v>101</v>
      </c>
      <c r="J1344" s="49" t="s">
        <v>28</v>
      </c>
      <c r="K1344" s="49">
        <v>5</v>
      </c>
      <c r="L1344" s="49">
        <v>199</v>
      </c>
      <c r="M1344" s="49" t="s">
        <v>4867</v>
      </c>
      <c r="N1344" s="50">
        <v>45054</v>
      </c>
      <c r="O1344" s="49" t="s">
        <v>110</v>
      </c>
      <c r="P1344" s="49" t="s">
        <v>57</v>
      </c>
      <c r="Q1344" s="49">
        <v>3</v>
      </c>
      <c r="R1344" s="49" t="s">
        <v>45</v>
      </c>
      <c r="S1344" s="49" t="s">
        <v>4868</v>
      </c>
      <c r="T1344" s="50">
        <v>45080</v>
      </c>
    </row>
    <row r="1345" spans="1:20" x14ac:dyDescent="0.25">
      <c r="A1345" s="26" t="s">
        <v>4869</v>
      </c>
      <c r="B1345" s="49" t="s">
        <v>263</v>
      </c>
      <c r="C1345" s="49" t="s">
        <v>4870</v>
      </c>
      <c r="D1345" s="49" t="s">
        <v>37</v>
      </c>
      <c r="E1345" s="49" t="s">
        <v>24</v>
      </c>
      <c r="F1345" s="50">
        <v>44536</v>
      </c>
      <c r="G1345" s="49" t="s">
        <v>39</v>
      </c>
      <c r="H1345" s="49" t="s">
        <v>138</v>
      </c>
      <c r="I1345" s="49" t="s">
        <v>139</v>
      </c>
      <c r="J1345" s="49" t="s">
        <v>28</v>
      </c>
      <c r="K1345" s="49">
        <v>3</v>
      </c>
      <c r="L1345" s="49">
        <v>999</v>
      </c>
      <c r="M1345" s="49" t="s">
        <v>4871</v>
      </c>
      <c r="N1345" s="50">
        <v>45787</v>
      </c>
      <c r="O1345" s="49" t="s">
        <v>76</v>
      </c>
      <c r="P1345" s="49" t="s">
        <v>44</v>
      </c>
      <c r="Q1345" s="49">
        <v>1</v>
      </c>
      <c r="R1345" s="49" t="s">
        <v>133</v>
      </c>
      <c r="S1345" s="49" t="s">
        <v>4872</v>
      </c>
      <c r="T1345" s="50">
        <v>45657</v>
      </c>
    </row>
    <row r="1346" spans="1:20" x14ac:dyDescent="0.25">
      <c r="A1346" s="26" t="s">
        <v>4550</v>
      </c>
      <c r="B1346" s="49" t="s">
        <v>263</v>
      </c>
      <c r="C1346" s="49" t="s">
        <v>4551</v>
      </c>
      <c r="D1346" s="49" t="s">
        <v>23</v>
      </c>
      <c r="E1346" s="49" t="s">
        <v>24</v>
      </c>
      <c r="F1346" s="50">
        <v>45462</v>
      </c>
      <c r="G1346" s="49" t="s">
        <v>72</v>
      </c>
      <c r="H1346" s="49" t="s">
        <v>87</v>
      </c>
      <c r="I1346" s="49" t="s">
        <v>88</v>
      </c>
      <c r="J1346" s="49" t="s">
        <v>65</v>
      </c>
      <c r="K1346" s="49">
        <v>5</v>
      </c>
      <c r="L1346" s="49">
        <v>99</v>
      </c>
      <c r="M1346" s="49" t="s">
        <v>4873</v>
      </c>
      <c r="N1346" s="50">
        <v>45568</v>
      </c>
      <c r="O1346" s="49" t="s">
        <v>56</v>
      </c>
      <c r="P1346" s="49" t="s">
        <v>44</v>
      </c>
      <c r="Q1346" s="49">
        <v>4</v>
      </c>
      <c r="R1346" s="49" t="s">
        <v>32</v>
      </c>
      <c r="S1346" s="49" t="s">
        <v>4874</v>
      </c>
      <c r="T1346" s="50">
        <v>45004</v>
      </c>
    </row>
    <row r="1347" spans="1:20" x14ac:dyDescent="0.25">
      <c r="A1347" s="26" t="s">
        <v>470</v>
      </c>
      <c r="B1347" s="49" t="s">
        <v>416</v>
      </c>
      <c r="C1347" s="49" t="s">
        <v>471</v>
      </c>
      <c r="D1347" s="49" t="s">
        <v>23</v>
      </c>
      <c r="E1347" s="49" t="s">
        <v>50</v>
      </c>
      <c r="F1347" s="50">
        <v>44492</v>
      </c>
      <c r="G1347" s="49" t="s">
        <v>25</v>
      </c>
      <c r="H1347" s="49" t="s">
        <v>391</v>
      </c>
      <c r="I1347" s="49" t="s">
        <v>392</v>
      </c>
      <c r="J1347" s="49" t="s">
        <v>123</v>
      </c>
      <c r="K1347" s="49">
        <v>1</v>
      </c>
      <c r="L1347" s="49">
        <v>25</v>
      </c>
      <c r="M1347" s="49" t="s">
        <v>4875</v>
      </c>
      <c r="N1347" s="50">
        <v>44972</v>
      </c>
      <c r="O1347" s="49" t="s">
        <v>76</v>
      </c>
      <c r="P1347" s="49" t="s">
        <v>31</v>
      </c>
      <c r="Q1347" s="49">
        <v>2</v>
      </c>
      <c r="R1347" s="49" t="s">
        <v>133</v>
      </c>
      <c r="S1347" s="49" t="s">
        <v>4876</v>
      </c>
      <c r="T1347" s="50">
        <v>44864</v>
      </c>
    </row>
    <row r="1348" spans="1:20" x14ac:dyDescent="0.25">
      <c r="A1348" s="26" t="s">
        <v>4877</v>
      </c>
      <c r="B1348" s="49" t="s">
        <v>35</v>
      </c>
      <c r="C1348" s="49" t="s">
        <v>1979</v>
      </c>
      <c r="D1348" s="49" t="s">
        <v>81</v>
      </c>
      <c r="E1348" s="49" t="s">
        <v>24</v>
      </c>
      <c r="F1348" s="50">
        <v>45781</v>
      </c>
      <c r="G1348" s="49" t="s">
        <v>51</v>
      </c>
      <c r="H1348" s="49" t="s">
        <v>52</v>
      </c>
      <c r="I1348" s="49" t="s">
        <v>53</v>
      </c>
      <c r="J1348" s="49" t="s">
        <v>54</v>
      </c>
      <c r="K1348" s="49">
        <v>3</v>
      </c>
      <c r="L1348" s="49">
        <v>59</v>
      </c>
      <c r="M1348" s="49" t="s">
        <v>4878</v>
      </c>
      <c r="N1348" s="50">
        <v>44872</v>
      </c>
      <c r="O1348" s="49" t="s">
        <v>103</v>
      </c>
      <c r="P1348" s="49" t="s">
        <v>44</v>
      </c>
      <c r="Q1348" s="49">
        <v>5</v>
      </c>
      <c r="R1348" s="49" t="s">
        <v>45</v>
      </c>
      <c r="S1348" s="49" t="s">
        <v>4879</v>
      </c>
      <c r="T1348" s="50">
        <v>45442</v>
      </c>
    </row>
    <row r="1349" spans="1:20" x14ac:dyDescent="0.25">
      <c r="A1349" s="26" t="s">
        <v>4880</v>
      </c>
      <c r="B1349" s="49" t="s">
        <v>407</v>
      </c>
      <c r="C1349" s="49" t="s">
        <v>4881</v>
      </c>
      <c r="D1349" s="49" t="s">
        <v>81</v>
      </c>
      <c r="E1349" s="49" t="s">
        <v>38</v>
      </c>
      <c r="F1349" s="50">
        <v>44755</v>
      </c>
      <c r="G1349" s="49" t="s">
        <v>39</v>
      </c>
      <c r="H1349" s="49" t="s">
        <v>121</v>
      </c>
      <c r="I1349" s="49" t="s">
        <v>122</v>
      </c>
      <c r="J1349" s="49" t="s">
        <v>123</v>
      </c>
      <c r="K1349" s="49">
        <v>3</v>
      </c>
      <c r="L1349" s="49">
        <v>149</v>
      </c>
      <c r="M1349" s="49" t="s">
        <v>4882</v>
      </c>
      <c r="N1349" s="50">
        <v>45709</v>
      </c>
      <c r="O1349" s="49" t="s">
        <v>103</v>
      </c>
      <c r="P1349" s="49" t="s">
        <v>57</v>
      </c>
      <c r="Q1349" s="49">
        <v>1</v>
      </c>
      <c r="R1349" s="49" t="s">
        <v>67</v>
      </c>
      <c r="S1349" s="49" t="s">
        <v>4883</v>
      </c>
      <c r="T1349" s="50">
        <v>44879</v>
      </c>
    </row>
    <row r="1350" spans="1:20" x14ac:dyDescent="0.25">
      <c r="A1350" s="26" t="s">
        <v>3383</v>
      </c>
      <c r="B1350" s="49" t="s">
        <v>85</v>
      </c>
      <c r="C1350" s="49" t="s">
        <v>3384</v>
      </c>
      <c r="D1350" s="49" t="s">
        <v>81</v>
      </c>
      <c r="E1350" s="49" t="s">
        <v>38</v>
      </c>
      <c r="F1350" s="50">
        <v>45749</v>
      </c>
      <c r="G1350" s="49" t="s">
        <v>51</v>
      </c>
      <c r="H1350" s="49" t="s">
        <v>138</v>
      </c>
      <c r="I1350" s="49" t="s">
        <v>139</v>
      </c>
      <c r="J1350" s="49" t="s">
        <v>28</v>
      </c>
      <c r="K1350" s="49">
        <v>3</v>
      </c>
      <c r="L1350" s="49">
        <v>999</v>
      </c>
      <c r="M1350" s="49" t="s">
        <v>4884</v>
      </c>
      <c r="N1350" s="50">
        <v>45072</v>
      </c>
      <c r="O1350" s="49" t="s">
        <v>110</v>
      </c>
      <c r="P1350" s="49" t="s">
        <v>31</v>
      </c>
      <c r="Q1350" s="49">
        <v>3</v>
      </c>
      <c r="R1350" s="49" t="s">
        <v>45</v>
      </c>
      <c r="S1350" s="49" t="s">
        <v>4885</v>
      </c>
      <c r="T1350" s="50">
        <v>44908</v>
      </c>
    </row>
    <row r="1351" spans="1:20" x14ac:dyDescent="0.25">
      <c r="A1351" s="26" t="s">
        <v>4160</v>
      </c>
      <c r="B1351" s="49" t="s">
        <v>667</v>
      </c>
      <c r="C1351" s="49" t="s">
        <v>4161</v>
      </c>
      <c r="D1351" s="49" t="s">
        <v>37</v>
      </c>
      <c r="E1351" s="49" t="s">
        <v>38</v>
      </c>
      <c r="F1351" s="50">
        <v>45625</v>
      </c>
      <c r="G1351" s="49" t="s">
        <v>186</v>
      </c>
      <c r="H1351" s="49" t="s">
        <v>73</v>
      </c>
      <c r="I1351" s="49" t="s">
        <v>74</v>
      </c>
      <c r="J1351" s="49" t="s">
        <v>42</v>
      </c>
      <c r="K1351" s="49">
        <v>2</v>
      </c>
      <c r="L1351" s="49">
        <v>110</v>
      </c>
      <c r="M1351" s="49" t="s">
        <v>4886</v>
      </c>
      <c r="N1351" s="50">
        <v>45679</v>
      </c>
      <c r="O1351" s="49" t="s">
        <v>30</v>
      </c>
      <c r="P1351" s="49" t="s">
        <v>31</v>
      </c>
      <c r="Q1351" s="49">
        <v>2</v>
      </c>
      <c r="R1351" s="49" t="s">
        <v>45</v>
      </c>
      <c r="S1351" s="49" t="s">
        <v>4887</v>
      </c>
      <c r="T1351" s="50">
        <v>45300</v>
      </c>
    </row>
    <row r="1352" spans="1:20" x14ac:dyDescent="0.25">
      <c r="A1352" s="26" t="s">
        <v>4888</v>
      </c>
      <c r="B1352" s="49" t="s">
        <v>233</v>
      </c>
      <c r="C1352" s="49" t="s">
        <v>1056</v>
      </c>
      <c r="D1352" s="49" t="s">
        <v>37</v>
      </c>
      <c r="E1352" s="49" t="s">
        <v>50</v>
      </c>
      <c r="F1352" s="50">
        <v>45888</v>
      </c>
      <c r="G1352" s="49" t="s">
        <v>120</v>
      </c>
      <c r="H1352" s="49" t="s">
        <v>63</v>
      </c>
      <c r="I1352" s="49" t="s">
        <v>64</v>
      </c>
      <c r="J1352" s="49" t="s">
        <v>65</v>
      </c>
      <c r="K1352" s="49">
        <v>5</v>
      </c>
      <c r="L1352" s="49">
        <v>399</v>
      </c>
      <c r="M1352" s="49" t="s">
        <v>4889</v>
      </c>
      <c r="N1352" s="50">
        <v>45017</v>
      </c>
      <c r="O1352" s="49" t="s">
        <v>103</v>
      </c>
      <c r="P1352" s="49" t="s">
        <v>44</v>
      </c>
      <c r="Q1352" s="49">
        <v>1</v>
      </c>
      <c r="R1352" s="49" t="s">
        <v>104</v>
      </c>
      <c r="S1352" s="49" t="s">
        <v>4890</v>
      </c>
      <c r="T1352" s="50">
        <v>45551</v>
      </c>
    </row>
    <row r="1353" spans="1:20" x14ac:dyDescent="0.25">
      <c r="A1353" s="26" t="s">
        <v>2529</v>
      </c>
      <c r="B1353" s="49" t="s">
        <v>1611</v>
      </c>
      <c r="C1353" s="49" t="s">
        <v>276</v>
      </c>
      <c r="D1353" s="49" t="s">
        <v>81</v>
      </c>
      <c r="E1353" s="49" t="s">
        <v>38</v>
      </c>
      <c r="F1353" s="50">
        <v>45623</v>
      </c>
      <c r="G1353" s="49" t="s">
        <v>72</v>
      </c>
      <c r="H1353" s="49" t="s">
        <v>129</v>
      </c>
      <c r="I1353" s="49" t="s">
        <v>130</v>
      </c>
      <c r="J1353" s="49" t="s">
        <v>131</v>
      </c>
      <c r="K1353" s="49">
        <v>3</v>
      </c>
      <c r="L1353" s="49">
        <v>129</v>
      </c>
      <c r="M1353" s="49" t="s">
        <v>4891</v>
      </c>
      <c r="N1353" s="50">
        <v>45859</v>
      </c>
      <c r="O1353" s="49" t="s">
        <v>110</v>
      </c>
      <c r="P1353" s="49" t="s">
        <v>57</v>
      </c>
      <c r="Q1353" s="49">
        <v>2</v>
      </c>
      <c r="R1353" s="49" t="s">
        <v>67</v>
      </c>
      <c r="S1353" s="49" t="s">
        <v>4892</v>
      </c>
      <c r="T1353" s="50">
        <v>45297</v>
      </c>
    </row>
    <row r="1354" spans="1:20" x14ac:dyDescent="0.25">
      <c r="A1354" s="26" t="s">
        <v>4893</v>
      </c>
      <c r="B1354" s="49" t="s">
        <v>425</v>
      </c>
      <c r="C1354" s="49" t="s">
        <v>932</v>
      </c>
      <c r="D1354" s="49" t="s">
        <v>37</v>
      </c>
      <c r="E1354" s="49" t="s">
        <v>38</v>
      </c>
      <c r="F1354" s="50">
        <v>44925</v>
      </c>
      <c r="G1354" s="49" t="s">
        <v>180</v>
      </c>
      <c r="H1354" s="49" t="s">
        <v>138</v>
      </c>
      <c r="I1354" s="49" t="s">
        <v>139</v>
      </c>
      <c r="J1354" s="49" t="s">
        <v>28</v>
      </c>
      <c r="K1354" s="49">
        <v>3</v>
      </c>
      <c r="L1354" s="49">
        <v>999</v>
      </c>
      <c r="M1354" s="49" t="s">
        <v>4894</v>
      </c>
      <c r="N1354" s="50">
        <v>45235</v>
      </c>
      <c r="O1354" s="49" t="s">
        <v>110</v>
      </c>
      <c r="P1354" s="49" t="s">
        <v>31</v>
      </c>
      <c r="Q1354" s="49">
        <v>3</v>
      </c>
      <c r="R1354" s="49" t="s">
        <v>104</v>
      </c>
      <c r="S1354" s="49" t="s">
        <v>4895</v>
      </c>
      <c r="T1354" s="50">
        <v>45261</v>
      </c>
    </row>
    <row r="1355" spans="1:20" x14ac:dyDescent="0.25">
      <c r="A1355" s="26" t="s">
        <v>4896</v>
      </c>
      <c r="B1355" s="49" t="s">
        <v>4897</v>
      </c>
      <c r="C1355" s="49" t="s">
        <v>4898</v>
      </c>
      <c r="D1355" s="49" t="s">
        <v>37</v>
      </c>
      <c r="E1355" s="49" t="s">
        <v>24</v>
      </c>
      <c r="F1355" s="50">
        <v>44794</v>
      </c>
      <c r="G1355" s="49" t="s">
        <v>62</v>
      </c>
      <c r="H1355" s="49" t="s">
        <v>73</v>
      </c>
      <c r="I1355" s="49" t="s">
        <v>74</v>
      </c>
      <c r="J1355" s="49" t="s">
        <v>42</v>
      </c>
      <c r="K1355" s="49">
        <v>3</v>
      </c>
      <c r="L1355" s="49">
        <v>110</v>
      </c>
      <c r="M1355" s="49" t="s">
        <v>4899</v>
      </c>
      <c r="N1355" s="50">
        <v>45475</v>
      </c>
      <c r="O1355" s="49" t="s">
        <v>76</v>
      </c>
      <c r="P1355" s="49" t="s">
        <v>57</v>
      </c>
      <c r="Q1355" s="49">
        <v>5</v>
      </c>
      <c r="R1355" s="49" t="s">
        <v>32</v>
      </c>
      <c r="S1355" s="49" t="s">
        <v>4900</v>
      </c>
      <c r="T1355" s="50">
        <v>45106</v>
      </c>
    </row>
    <row r="1356" spans="1:20" x14ac:dyDescent="0.25">
      <c r="A1356" s="26" t="s">
        <v>4901</v>
      </c>
      <c r="B1356" s="49" t="s">
        <v>4902</v>
      </c>
      <c r="C1356" s="49" t="s">
        <v>1264</v>
      </c>
      <c r="D1356" s="49" t="s">
        <v>37</v>
      </c>
      <c r="E1356" s="49" t="s">
        <v>38</v>
      </c>
      <c r="F1356" s="50">
        <v>45186</v>
      </c>
      <c r="G1356" s="49" t="s">
        <v>25</v>
      </c>
      <c r="H1356" s="49" t="s">
        <v>168</v>
      </c>
      <c r="I1356" s="49" t="s">
        <v>169</v>
      </c>
      <c r="J1356" s="49" t="s">
        <v>131</v>
      </c>
      <c r="K1356" s="49">
        <v>3</v>
      </c>
      <c r="L1356" s="49">
        <v>80</v>
      </c>
      <c r="M1356" s="49" t="s">
        <v>4903</v>
      </c>
      <c r="N1356" s="50">
        <v>45514</v>
      </c>
      <c r="O1356" s="49" t="s">
        <v>30</v>
      </c>
      <c r="P1356" s="49" t="s">
        <v>57</v>
      </c>
      <c r="Q1356" s="49">
        <v>1</v>
      </c>
      <c r="R1356" s="49" t="s">
        <v>67</v>
      </c>
      <c r="S1356" s="49" t="s">
        <v>4904</v>
      </c>
      <c r="T1356" s="50">
        <v>44974</v>
      </c>
    </row>
    <row r="1357" spans="1:20" x14ac:dyDescent="0.25">
      <c r="A1357" s="26" t="s">
        <v>1278</v>
      </c>
      <c r="B1357" s="49" t="s">
        <v>696</v>
      </c>
      <c r="C1357" s="49" t="s">
        <v>1279</v>
      </c>
      <c r="D1357" s="49" t="s">
        <v>81</v>
      </c>
      <c r="E1357" s="49" t="s">
        <v>50</v>
      </c>
      <c r="F1357" s="50">
        <v>44630</v>
      </c>
      <c r="G1357" s="49" t="s">
        <v>180</v>
      </c>
      <c r="H1357" s="49" t="s">
        <v>52</v>
      </c>
      <c r="I1357" s="49" t="s">
        <v>53</v>
      </c>
      <c r="J1357" s="49" t="s">
        <v>54</v>
      </c>
      <c r="K1357" s="49">
        <v>5</v>
      </c>
      <c r="L1357" s="49">
        <v>59</v>
      </c>
      <c r="M1357" s="49" t="s">
        <v>4905</v>
      </c>
      <c r="N1357" s="50">
        <v>45314</v>
      </c>
      <c r="O1357" s="49" t="s">
        <v>110</v>
      </c>
      <c r="P1357" s="49" t="s">
        <v>44</v>
      </c>
      <c r="Q1357" s="49">
        <v>2</v>
      </c>
      <c r="R1357" s="49" t="s">
        <v>32</v>
      </c>
      <c r="S1357" s="49" t="s">
        <v>4906</v>
      </c>
      <c r="T1357" s="50">
        <v>45728</v>
      </c>
    </row>
    <row r="1358" spans="1:20" x14ac:dyDescent="0.25">
      <c r="A1358" s="26" t="s">
        <v>4907</v>
      </c>
      <c r="B1358" s="49" t="s">
        <v>809</v>
      </c>
      <c r="C1358" s="49" t="s">
        <v>4908</v>
      </c>
      <c r="D1358" s="49" t="s">
        <v>37</v>
      </c>
      <c r="E1358" s="49" t="s">
        <v>50</v>
      </c>
      <c r="F1358" s="50">
        <v>45472</v>
      </c>
      <c r="G1358" s="49" t="s">
        <v>180</v>
      </c>
      <c r="H1358" s="49" t="s">
        <v>40</v>
      </c>
      <c r="I1358" s="49" t="s">
        <v>41</v>
      </c>
      <c r="J1358" s="49" t="s">
        <v>42</v>
      </c>
      <c r="K1358" s="49">
        <v>5</v>
      </c>
      <c r="L1358" s="49">
        <v>59</v>
      </c>
      <c r="M1358" s="49" t="s">
        <v>4909</v>
      </c>
      <c r="N1358" s="50">
        <v>45178</v>
      </c>
      <c r="O1358" s="49" t="s">
        <v>76</v>
      </c>
      <c r="P1358" s="49" t="s">
        <v>31</v>
      </c>
      <c r="Q1358" s="49">
        <v>5</v>
      </c>
      <c r="R1358" s="49" t="s">
        <v>32</v>
      </c>
      <c r="S1358" s="49" t="s">
        <v>4910</v>
      </c>
      <c r="T1358" s="50">
        <v>45363</v>
      </c>
    </row>
    <row r="1359" spans="1:20" x14ac:dyDescent="0.25">
      <c r="A1359" s="26" t="s">
        <v>4911</v>
      </c>
      <c r="B1359" s="49" t="s">
        <v>535</v>
      </c>
      <c r="C1359" s="49" t="s">
        <v>701</v>
      </c>
      <c r="D1359" s="49" t="s">
        <v>23</v>
      </c>
      <c r="E1359" s="49" t="s">
        <v>50</v>
      </c>
      <c r="F1359" s="50">
        <v>44142</v>
      </c>
      <c r="G1359" s="49" t="s">
        <v>62</v>
      </c>
      <c r="H1359" s="49" t="s">
        <v>218</v>
      </c>
      <c r="I1359" s="49" t="s">
        <v>219</v>
      </c>
      <c r="J1359" s="49" t="s">
        <v>28</v>
      </c>
      <c r="K1359" s="49">
        <v>2</v>
      </c>
      <c r="L1359" s="49">
        <v>899</v>
      </c>
      <c r="M1359" s="49" t="s">
        <v>4912</v>
      </c>
      <c r="N1359" s="50">
        <v>45773</v>
      </c>
      <c r="O1359" s="49" t="s">
        <v>110</v>
      </c>
      <c r="P1359" s="49" t="s">
        <v>57</v>
      </c>
      <c r="Q1359" s="49">
        <v>3</v>
      </c>
      <c r="R1359" s="49" t="s">
        <v>45</v>
      </c>
      <c r="S1359" s="49" t="s">
        <v>4913</v>
      </c>
      <c r="T1359" s="50">
        <v>44835</v>
      </c>
    </row>
    <row r="1360" spans="1:20" x14ac:dyDescent="0.25">
      <c r="A1360" s="26" t="s">
        <v>4914</v>
      </c>
      <c r="B1360" s="49" t="s">
        <v>824</v>
      </c>
      <c r="C1360" s="49" t="s">
        <v>1607</v>
      </c>
      <c r="D1360" s="49" t="s">
        <v>81</v>
      </c>
      <c r="E1360" s="49" t="s">
        <v>24</v>
      </c>
      <c r="F1360" s="50">
        <v>45711</v>
      </c>
      <c r="G1360" s="49" t="s">
        <v>180</v>
      </c>
      <c r="H1360" s="49" t="s">
        <v>121</v>
      </c>
      <c r="I1360" s="49" t="s">
        <v>122</v>
      </c>
      <c r="J1360" s="49" t="s">
        <v>123</v>
      </c>
      <c r="K1360" s="49">
        <v>4</v>
      </c>
      <c r="L1360" s="49">
        <v>149</v>
      </c>
      <c r="M1360" s="49" t="s">
        <v>4915</v>
      </c>
      <c r="N1360" s="50">
        <v>45661</v>
      </c>
      <c r="O1360" s="49" t="s">
        <v>76</v>
      </c>
      <c r="P1360" s="49" t="s">
        <v>44</v>
      </c>
      <c r="Q1360" s="49">
        <v>2</v>
      </c>
      <c r="R1360" s="49" t="s">
        <v>45</v>
      </c>
      <c r="S1360" s="49" t="s">
        <v>4916</v>
      </c>
      <c r="T1360" s="50">
        <v>45267</v>
      </c>
    </row>
    <row r="1361" spans="1:20" x14ac:dyDescent="0.25">
      <c r="A1361" s="26" t="s">
        <v>4917</v>
      </c>
      <c r="B1361" s="49" t="s">
        <v>1905</v>
      </c>
      <c r="C1361" s="49" t="s">
        <v>1939</v>
      </c>
      <c r="D1361" s="49" t="s">
        <v>23</v>
      </c>
      <c r="E1361" s="49" t="s">
        <v>50</v>
      </c>
      <c r="F1361" s="50">
        <v>44926</v>
      </c>
      <c r="G1361" s="49" t="s">
        <v>51</v>
      </c>
      <c r="H1361" s="49" t="s">
        <v>218</v>
      </c>
      <c r="I1361" s="49" t="s">
        <v>219</v>
      </c>
      <c r="J1361" s="49" t="s">
        <v>28</v>
      </c>
      <c r="K1361" s="49">
        <v>2</v>
      </c>
      <c r="L1361" s="49">
        <v>899</v>
      </c>
      <c r="M1361" s="49" t="s">
        <v>4918</v>
      </c>
      <c r="N1361" s="50">
        <v>45635</v>
      </c>
      <c r="O1361" s="49" t="s">
        <v>110</v>
      </c>
      <c r="P1361" s="49" t="s">
        <v>57</v>
      </c>
      <c r="Q1361" s="49">
        <v>5</v>
      </c>
      <c r="R1361" s="49" t="s">
        <v>104</v>
      </c>
      <c r="S1361" s="49" t="s">
        <v>4919</v>
      </c>
      <c r="T1361" s="50">
        <v>45523</v>
      </c>
    </row>
    <row r="1362" spans="1:20" x14ac:dyDescent="0.25">
      <c r="A1362" s="26" t="s">
        <v>4920</v>
      </c>
      <c r="B1362" s="49" t="s">
        <v>2160</v>
      </c>
      <c r="C1362" s="49" t="s">
        <v>316</v>
      </c>
      <c r="D1362" s="49" t="s">
        <v>37</v>
      </c>
      <c r="E1362" s="49" t="s">
        <v>50</v>
      </c>
      <c r="F1362" s="50">
        <v>45641</v>
      </c>
      <c r="G1362" s="49" t="s">
        <v>120</v>
      </c>
      <c r="H1362" s="49" t="s">
        <v>63</v>
      </c>
      <c r="I1362" s="49" t="s">
        <v>64</v>
      </c>
      <c r="J1362" s="49" t="s">
        <v>65</v>
      </c>
      <c r="K1362" s="49">
        <v>5</v>
      </c>
      <c r="L1362" s="49">
        <v>399</v>
      </c>
      <c r="M1362" s="49" t="s">
        <v>4921</v>
      </c>
      <c r="N1362" s="50">
        <v>45528</v>
      </c>
      <c r="O1362" s="49" t="s">
        <v>103</v>
      </c>
      <c r="P1362" s="49" t="s">
        <v>31</v>
      </c>
      <c r="Q1362" s="49">
        <v>5</v>
      </c>
      <c r="R1362" s="49" t="s">
        <v>32</v>
      </c>
      <c r="S1362" s="49" t="s">
        <v>4922</v>
      </c>
      <c r="T1362" s="50">
        <v>44943</v>
      </c>
    </row>
    <row r="1363" spans="1:20" x14ac:dyDescent="0.25">
      <c r="A1363" s="26" t="s">
        <v>4609</v>
      </c>
      <c r="B1363" s="49" t="s">
        <v>113</v>
      </c>
      <c r="C1363" s="49" t="s">
        <v>899</v>
      </c>
      <c r="D1363" s="49" t="s">
        <v>81</v>
      </c>
      <c r="E1363" s="49" t="s">
        <v>24</v>
      </c>
      <c r="F1363" s="50">
        <v>44455</v>
      </c>
      <c r="G1363" s="49" t="s">
        <v>94</v>
      </c>
      <c r="H1363" s="49" t="s">
        <v>100</v>
      </c>
      <c r="I1363" s="49" t="s">
        <v>101</v>
      </c>
      <c r="J1363" s="49" t="s">
        <v>28</v>
      </c>
      <c r="K1363" s="49">
        <v>3</v>
      </c>
      <c r="L1363" s="49">
        <v>199</v>
      </c>
      <c r="M1363" s="49" t="s">
        <v>4923</v>
      </c>
      <c r="N1363" s="50">
        <v>45339</v>
      </c>
      <c r="O1363" s="49" t="s">
        <v>30</v>
      </c>
      <c r="P1363" s="49" t="s">
        <v>57</v>
      </c>
      <c r="Q1363" s="49">
        <v>4</v>
      </c>
      <c r="R1363" s="49" t="s">
        <v>67</v>
      </c>
      <c r="S1363" s="49" t="s">
        <v>4924</v>
      </c>
      <c r="T1363" s="50">
        <v>45761</v>
      </c>
    </row>
    <row r="1364" spans="1:20" x14ac:dyDescent="0.25">
      <c r="A1364" s="26" t="s">
        <v>4925</v>
      </c>
      <c r="B1364" s="49" t="s">
        <v>1383</v>
      </c>
      <c r="C1364" s="49" t="s">
        <v>1991</v>
      </c>
      <c r="D1364" s="49" t="s">
        <v>23</v>
      </c>
      <c r="E1364" s="49" t="s">
        <v>38</v>
      </c>
      <c r="F1364" s="50">
        <v>45706</v>
      </c>
      <c r="G1364" s="49" t="s">
        <v>152</v>
      </c>
      <c r="H1364" s="49" t="s">
        <v>145</v>
      </c>
      <c r="I1364" s="49" t="s">
        <v>146</v>
      </c>
      <c r="J1364" s="49" t="s">
        <v>54</v>
      </c>
      <c r="K1364" s="49">
        <v>3</v>
      </c>
      <c r="L1364" s="49">
        <v>199</v>
      </c>
      <c r="M1364" s="49" t="s">
        <v>4926</v>
      </c>
      <c r="N1364" s="50">
        <v>45217</v>
      </c>
      <c r="O1364" s="49" t="s">
        <v>110</v>
      </c>
      <c r="P1364" s="49" t="s">
        <v>31</v>
      </c>
      <c r="Q1364" s="49">
        <v>2</v>
      </c>
      <c r="R1364" s="49" t="s">
        <v>133</v>
      </c>
      <c r="S1364" s="49" t="s">
        <v>4927</v>
      </c>
      <c r="T1364" s="50">
        <v>45792</v>
      </c>
    </row>
    <row r="1365" spans="1:20" x14ac:dyDescent="0.25">
      <c r="A1365" s="26" t="s">
        <v>4928</v>
      </c>
      <c r="B1365" s="49" t="s">
        <v>1348</v>
      </c>
      <c r="C1365" s="49" t="s">
        <v>4929</v>
      </c>
      <c r="D1365" s="49" t="s">
        <v>23</v>
      </c>
      <c r="E1365" s="49" t="s">
        <v>24</v>
      </c>
      <c r="F1365" s="50">
        <v>44518</v>
      </c>
      <c r="G1365" s="49" t="s">
        <v>186</v>
      </c>
      <c r="H1365" s="49" t="s">
        <v>100</v>
      </c>
      <c r="I1365" s="49" t="s">
        <v>101</v>
      </c>
      <c r="J1365" s="49" t="s">
        <v>28</v>
      </c>
      <c r="K1365" s="49">
        <v>3</v>
      </c>
      <c r="L1365" s="49">
        <v>199</v>
      </c>
      <c r="M1365" s="49" t="s">
        <v>4930</v>
      </c>
      <c r="N1365" s="50">
        <v>45843</v>
      </c>
      <c r="O1365" s="49" t="s">
        <v>56</v>
      </c>
      <c r="P1365" s="49" t="s">
        <v>31</v>
      </c>
      <c r="Q1365" s="49">
        <v>3</v>
      </c>
      <c r="R1365" s="49" t="s">
        <v>32</v>
      </c>
      <c r="S1365" s="49" t="s">
        <v>4931</v>
      </c>
      <c r="T1365" s="50">
        <v>45166</v>
      </c>
    </row>
    <row r="1366" spans="1:20" x14ac:dyDescent="0.25">
      <c r="A1366" s="26" t="s">
        <v>3992</v>
      </c>
      <c r="B1366" s="49" t="s">
        <v>3543</v>
      </c>
      <c r="C1366" s="49" t="s">
        <v>878</v>
      </c>
      <c r="D1366" s="49" t="s">
        <v>23</v>
      </c>
      <c r="E1366" s="49" t="s">
        <v>24</v>
      </c>
      <c r="F1366" s="50">
        <v>45270</v>
      </c>
      <c r="G1366" s="49" t="s">
        <v>186</v>
      </c>
      <c r="H1366" s="49" t="s">
        <v>168</v>
      </c>
      <c r="I1366" s="49" t="s">
        <v>169</v>
      </c>
      <c r="J1366" s="49" t="s">
        <v>131</v>
      </c>
      <c r="K1366" s="49">
        <v>1</v>
      </c>
      <c r="L1366" s="49">
        <v>80</v>
      </c>
      <c r="M1366" s="49" t="s">
        <v>4932</v>
      </c>
      <c r="N1366" s="50">
        <v>44841</v>
      </c>
      <c r="O1366" s="49" t="s">
        <v>76</v>
      </c>
      <c r="P1366" s="49" t="s">
        <v>57</v>
      </c>
      <c r="Q1366" s="49">
        <v>4</v>
      </c>
      <c r="R1366" s="49" t="s">
        <v>32</v>
      </c>
      <c r="S1366" s="49" t="s">
        <v>4933</v>
      </c>
      <c r="T1366" s="50">
        <v>45684</v>
      </c>
    </row>
    <row r="1367" spans="1:20" x14ac:dyDescent="0.25">
      <c r="A1367" s="26" t="s">
        <v>4415</v>
      </c>
      <c r="B1367" s="49" t="s">
        <v>671</v>
      </c>
      <c r="C1367" s="49" t="s">
        <v>1501</v>
      </c>
      <c r="D1367" s="49" t="s">
        <v>23</v>
      </c>
      <c r="E1367" s="49" t="s">
        <v>50</v>
      </c>
      <c r="F1367" s="50">
        <v>44259</v>
      </c>
      <c r="G1367" s="49" t="s">
        <v>152</v>
      </c>
      <c r="H1367" s="49" t="s">
        <v>63</v>
      </c>
      <c r="I1367" s="49" t="s">
        <v>64</v>
      </c>
      <c r="J1367" s="49" t="s">
        <v>65</v>
      </c>
      <c r="K1367" s="49">
        <v>3</v>
      </c>
      <c r="L1367" s="49">
        <v>399</v>
      </c>
      <c r="M1367" s="49" t="s">
        <v>4934</v>
      </c>
      <c r="N1367" s="50">
        <v>44813</v>
      </c>
      <c r="O1367" s="49" t="s">
        <v>56</v>
      </c>
      <c r="P1367" s="49" t="s">
        <v>31</v>
      </c>
      <c r="Q1367" s="49">
        <v>3</v>
      </c>
      <c r="R1367" s="49" t="s">
        <v>133</v>
      </c>
      <c r="S1367" s="49" t="s">
        <v>4935</v>
      </c>
      <c r="T1367" s="50">
        <v>45067</v>
      </c>
    </row>
    <row r="1368" spans="1:20" x14ac:dyDescent="0.25">
      <c r="A1368" s="26" t="s">
        <v>4936</v>
      </c>
      <c r="B1368" s="49" t="s">
        <v>2121</v>
      </c>
      <c r="C1368" s="49" t="s">
        <v>3825</v>
      </c>
      <c r="D1368" s="49" t="s">
        <v>23</v>
      </c>
      <c r="E1368" s="49" t="s">
        <v>38</v>
      </c>
      <c r="F1368" s="50">
        <v>44773</v>
      </c>
      <c r="G1368" s="49" t="s">
        <v>180</v>
      </c>
      <c r="H1368" s="49" t="s">
        <v>52</v>
      </c>
      <c r="I1368" s="49" t="s">
        <v>53</v>
      </c>
      <c r="J1368" s="49" t="s">
        <v>54</v>
      </c>
      <c r="K1368" s="49">
        <v>1</v>
      </c>
      <c r="L1368" s="49">
        <v>59</v>
      </c>
      <c r="M1368" s="49" t="s">
        <v>4937</v>
      </c>
      <c r="N1368" s="50">
        <v>45155</v>
      </c>
      <c r="O1368" s="49" t="s">
        <v>76</v>
      </c>
      <c r="P1368" s="49" t="s">
        <v>44</v>
      </c>
      <c r="Q1368" s="49">
        <v>5</v>
      </c>
      <c r="R1368" s="49" t="s">
        <v>104</v>
      </c>
      <c r="S1368" s="49" t="s">
        <v>4938</v>
      </c>
      <c r="T1368" s="50">
        <v>45235</v>
      </c>
    </row>
    <row r="1369" spans="1:20" x14ac:dyDescent="0.25">
      <c r="A1369" s="26" t="s">
        <v>4939</v>
      </c>
      <c r="B1369" s="49" t="s">
        <v>310</v>
      </c>
      <c r="C1369" s="49" t="s">
        <v>36</v>
      </c>
      <c r="D1369" s="49" t="s">
        <v>81</v>
      </c>
      <c r="E1369" s="49" t="s">
        <v>50</v>
      </c>
      <c r="F1369" s="50">
        <v>45643</v>
      </c>
      <c r="G1369" s="49" t="s">
        <v>186</v>
      </c>
      <c r="H1369" s="49" t="s">
        <v>63</v>
      </c>
      <c r="I1369" s="49" t="s">
        <v>64</v>
      </c>
      <c r="J1369" s="49" t="s">
        <v>65</v>
      </c>
      <c r="K1369" s="49">
        <v>4</v>
      </c>
      <c r="L1369" s="49">
        <v>399</v>
      </c>
      <c r="M1369" s="49" t="s">
        <v>4940</v>
      </c>
      <c r="N1369" s="50">
        <v>45310</v>
      </c>
      <c r="O1369" s="49" t="s">
        <v>110</v>
      </c>
      <c r="P1369" s="49" t="s">
        <v>57</v>
      </c>
      <c r="Q1369" s="49">
        <v>2</v>
      </c>
      <c r="R1369" s="49" t="s">
        <v>104</v>
      </c>
      <c r="S1369" s="49" t="s">
        <v>4941</v>
      </c>
      <c r="T1369" s="50">
        <v>45581</v>
      </c>
    </row>
    <row r="1370" spans="1:20" x14ac:dyDescent="0.25">
      <c r="A1370" s="26" t="s">
        <v>4942</v>
      </c>
      <c r="B1370" s="49" t="s">
        <v>671</v>
      </c>
      <c r="C1370" s="49" t="s">
        <v>702</v>
      </c>
      <c r="D1370" s="49" t="s">
        <v>37</v>
      </c>
      <c r="E1370" s="49" t="s">
        <v>24</v>
      </c>
      <c r="F1370" s="50">
        <v>45193</v>
      </c>
      <c r="G1370" s="49" t="s">
        <v>62</v>
      </c>
      <c r="H1370" s="49" t="s">
        <v>100</v>
      </c>
      <c r="I1370" s="49" t="s">
        <v>101</v>
      </c>
      <c r="J1370" s="49" t="s">
        <v>28</v>
      </c>
      <c r="K1370" s="49">
        <v>5</v>
      </c>
      <c r="L1370" s="49">
        <v>199</v>
      </c>
      <c r="M1370" s="49" t="s">
        <v>4943</v>
      </c>
      <c r="N1370" s="50">
        <v>45490</v>
      </c>
      <c r="O1370" s="49" t="s">
        <v>110</v>
      </c>
      <c r="P1370" s="49" t="s">
        <v>31</v>
      </c>
      <c r="Q1370" s="49">
        <v>5</v>
      </c>
      <c r="R1370" s="49" t="s">
        <v>133</v>
      </c>
      <c r="S1370" s="49" t="s">
        <v>4944</v>
      </c>
      <c r="T1370" s="50">
        <v>44855</v>
      </c>
    </row>
    <row r="1371" spans="1:20" x14ac:dyDescent="0.25">
      <c r="A1371" s="26" t="s">
        <v>4945</v>
      </c>
      <c r="B1371" s="49" t="s">
        <v>913</v>
      </c>
      <c r="C1371" s="49" t="s">
        <v>525</v>
      </c>
      <c r="D1371" s="49" t="s">
        <v>23</v>
      </c>
      <c r="E1371" s="49" t="s">
        <v>38</v>
      </c>
      <c r="F1371" s="50">
        <v>44872</v>
      </c>
      <c r="G1371" s="49" t="s">
        <v>25</v>
      </c>
      <c r="H1371" s="49" t="s">
        <v>145</v>
      </c>
      <c r="I1371" s="49" t="s">
        <v>146</v>
      </c>
      <c r="J1371" s="49" t="s">
        <v>54</v>
      </c>
      <c r="K1371" s="49">
        <v>3</v>
      </c>
      <c r="L1371" s="49">
        <v>199</v>
      </c>
      <c r="M1371" s="49" t="s">
        <v>4946</v>
      </c>
      <c r="N1371" s="50">
        <v>45207</v>
      </c>
      <c r="O1371" s="49" t="s">
        <v>56</v>
      </c>
      <c r="P1371" s="49" t="s">
        <v>44</v>
      </c>
      <c r="Q1371" s="49">
        <v>4</v>
      </c>
      <c r="R1371" s="49" t="s">
        <v>133</v>
      </c>
      <c r="S1371" s="49" t="s">
        <v>4947</v>
      </c>
      <c r="T1371" s="50">
        <v>44853</v>
      </c>
    </row>
    <row r="1372" spans="1:20" x14ac:dyDescent="0.25">
      <c r="A1372" s="26" t="s">
        <v>4948</v>
      </c>
      <c r="B1372" s="49" t="s">
        <v>917</v>
      </c>
      <c r="C1372" s="49" t="s">
        <v>2797</v>
      </c>
      <c r="D1372" s="49" t="s">
        <v>23</v>
      </c>
      <c r="E1372" s="49" t="s">
        <v>50</v>
      </c>
      <c r="F1372" s="50">
        <v>44947</v>
      </c>
      <c r="G1372" s="49" t="s">
        <v>51</v>
      </c>
      <c r="H1372" s="49" t="s">
        <v>100</v>
      </c>
      <c r="I1372" s="49" t="s">
        <v>101</v>
      </c>
      <c r="J1372" s="49" t="s">
        <v>28</v>
      </c>
      <c r="K1372" s="49">
        <v>5</v>
      </c>
      <c r="L1372" s="49">
        <v>199</v>
      </c>
      <c r="M1372" s="49" t="s">
        <v>4949</v>
      </c>
      <c r="N1372" s="50">
        <v>45116</v>
      </c>
      <c r="O1372" s="49" t="s">
        <v>110</v>
      </c>
      <c r="P1372" s="49" t="s">
        <v>31</v>
      </c>
      <c r="Q1372" s="49">
        <v>4</v>
      </c>
      <c r="R1372" s="49" t="s">
        <v>104</v>
      </c>
      <c r="S1372" s="49" t="s">
        <v>4950</v>
      </c>
      <c r="T1372" s="50">
        <v>44815</v>
      </c>
    </row>
    <row r="1373" spans="1:20" x14ac:dyDescent="0.25">
      <c r="A1373" s="26" t="s">
        <v>4951</v>
      </c>
      <c r="B1373" s="49" t="s">
        <v>4952</v>
      </c>
      <c r="C1373" s="49" t="s">
        <v>1242</v>
      </c>
      <c r="D1373" s="49" t="s">
        <v>23</v>
      </c>
      <c r="E1373" s="49" t="s">
        <v>38</v>
      </c>
      <c r="F1373" s="50">
        <v>45761</v>
      </c>
      <c r="G1373" s="49" t="s">
        <v>152</v>
      </c>
      <c r="H1373" s="49" t="s">
        <v>218</v>
      </c>
      <c r="I1373" s="49" t="s">
        <v>219</v>
      </c>
      <c r="J1373" s="49" t="s">
        <v>28</v>
      </c>
      <c r="K1373" s="49">
        <v>4</v>
      </c>
      <c r="L1373" s="49">
        <v>899</v>
      </c>
      <c r="M1373" s="49" t="s">
        <v>4953</v>
      </c>
      <c r="N1373" s="50">
        <v>45330</v>
      </c>
      <c r="O1373" s="49" t="s">
        <v>30</v>
      </c>
      <c r="P1373" s="49" t="s">
        <v>31</v>
      </c>
      <c r="Q1373" s="49">
        <v>3</v>
      </c>
      <c r="R1373" s="49" t="s">
        <v>32</v>
      </c>
      <c r="S1373" s="49" t="s">
        <v>4954</v>
      </c>
      <c r="T1373" s="50">
        <v>45820</v>
      </c>
    </row>
    <row r="1374" spans="1:20" x14ac:dyDescent="0.25">
      <c r="A1374" s="26" t="s">
        <v>507</v>
      </c>
      <c r="B1374" s="49" t="s">
        <v>248</v>
      </c>
      <c r="C1374" s="49" t="s">
        <v>276</v>
      </c>
      <c r="D1374" s="49" t="s">
        <v>81</v>
      </c>
      <c r="E1374" s="49" t="s">
        <v>24</v>
      </c>
      <c r="F1374" s="50">
        <v>44255</v>
      </c>
      <c r="G1374" s="49" t="s">
        <v>39</v>
      </c>
      <c r="H1374" s="49" t="s">
        <v>73</v>
      </c>
      <c r="I1374" s="49" t="s">
        <v>74</v>
      </c>
      <c r="J1374" s="49" t="s">
        <v>42</v>
      </c>
      <c r="K1374" s="49">
        <v>4</v>
      </c>
      <c r="L1374" s="49">
        <v>110</v>
      </c>
      <c r="M1374" s="49" t="s">
        <v>4955</v>
      </c>
      <c r="N1374" s="50">
        <v>44843</v>
      </c>
      <c r="O1374" s="49" t="s">
        <v>30</v>
      </c>
      <c r="P1374" s="49" t="s">
        <v>31</v>
      </c>
      <c r="Q1374" s="49">
        <v>2</v>
      </c>
      <c r="R1374" s="49" t="s">
        <v>133</v>
      </c>
      <c r="S1374" s="49" t="s">
        <v>4956</v>
      </c>
      <c r="T1374" s="50">
        <v>44976</v>
      </c>
    </row>
    <row r="1375" spans="1:20" x14ac:dyDescent="0.25">
      <c r="A1375" s="26" t="s">
        <v>4957</v>
      </c>
      <c r="B1375" s="49" t="s">
        <v>3192</v>
      </c>
      <c r="C1375" s="49" t="s">
        <v>4958</v>
      </c>
      <c r="D1375" s="49" t="s">
        <v>81</v>
      </c>
      <c r="E1375" s="49" t="s">
        <v>38</v>
      </c>
      <c r="F1375" s="50">
        <v>44995</v>
      </c>
      <c r="G1375" s="49" t="s">
        <v>120</v>
      </c>
      <c r="H1375" s="49" t="s">
        <v>138</v>
      </c>
      <c r="I1375" s="49" t="s">
        <v>139</v>
      </c>
      <c r="J1375" s="49" t="s">
        <v>28</v>
      </c>
      <c r="K1375" s="49">
        <v>3</v>
      </c>
      <c r="L1375" s="49">
        <v>999</v>
      </c>
      <c r="M1375" s="49" t="s">
        <v>4959</v>
      </c>
      <c r="N1375" s="50">
        <v>45367</v>
      </c>
      <c r="O1375" s="49" t="s">
        <v>110</v>
      </c>
      <c r="P1375" s="49" t="s">
        <v>57</v>
      </c>
      <c r="Q1375" s="49">
        <v>3</v>
      </c>
      <c r="R1375" s="49" t="s">
        <v>133</v>
      </c>
      <c r="S1375" s="49" t="s">
        <v>4960</v>
      </c>
      <c r="T1375" s="50">
        <v>45573</v>
      </c>
    </row>
    <row r="1376" spans="1:20" x14ac:dyDescent="0.25">
      <c r="A1376" s="26" t="s">
        <v>3960</v>
      </c>
      <c r="B1376" s="49" t="s">
        <v>1272</v>
      </c>
      <c r="C1376" s="49" t="s">
        <v>1651</v>
      </c>
      <c r="D1376" s="49" t="s">
        <v>37</v>
      </c>
      <c r="E1376" s="49" t="s">
        <v>24</v>
      </c>
      <c r="F1376" s="50">
        <v>45689</v>
      </c>
      <c r="G1376" s="49" t="s">
        <v>186</v>
      </c>
      <c r="H1376" s="49" t="s">
        <v>168</v>
      </c>
      <c r="I1376" s="49" t="s">
        <v>169</v>
      </c>
      <c r="J1376" s="49" t="s">
        <v>131</v>
      </c>
      <c r="K1376" s="49">
        <v>4</v>
      </c>
      <c r="L1376" s="49">
        <v>80</v>
      </c>
      <c r="M1376" s="49" t="s">
        <v>4961</v>
      </c>
      <c r="N1376" s="50">
        <v>45151</v>
      </c>
      <c r="O1376" s="49" t="s">
        <v>103</v>
      </c>
      <c r="P1376" s="49" t="s">
        <v>44</v>
      </c>
      <c r="Q1376" s="49">
        <v>2</v>
      </c>
      <c r="R1376" s="49" t="s">
        <v>45</v>
      </c>
      <c r="S1376" s="49" t="s">
        <v>4962</v>
      </c>
      <c r="T1376" s="50">
        <v>45704</v>
      </c>
    </row>
    <row r="1377" spans="1:20" x14ac:dyDescent="0.25">
      <c r="A1377" s="26" t="s">
        <v>4963</v>
      </c>
      <c r="B1377" s="49" t="s">
        <v>85</v>
      </c>
      <c r="C1377" s="49" t="s">
        <v>377</v>
      </c>
      <c r="D1377" s="49" t="s">
        <v>81</v>
      </c>
      <c r="E1377" s="49" t="s">
        <v>38</v>
      </c>
      <c r="F1377" s="50">
        <v>45422</v>
      </c>
      <c r="G1377" s="49" t="s">
        <v>120</v>
      </c>
      <c r="H1377" s="49" t="s">
        <v>121</v>
      </c>
      <c r="I1377" s="49" t="s">
        <v>122</v>
      </c>
      <c r="J1377" s="49" t="s">
        <v>123</v>
      </c>
      <c r="K1377" s="49">
        <v>4</v>
      </c>
      <c r="L1377" s="49">
        <v>149</v>
      </c>
      <c r="M1377" s="49" t="s">
        <v>4964</v>
      </c>
      <c r="N1377" s="50">
        <v>44954</v>
      </c>
      <c r="O1377" s="49" t="s">
        <v>56</v>
      </c>
      <c r="P1377" s="49" t="s">
        <v>44</v>
      </c>
      <c r="Q1377" s="49">
        <v>1</v>
      </c>
      <c r="R1377" s="49" t="s">
        <v>104</v>
      </c>
      <c r="S1377" s="49" t="s">
        <v>4965</v>
      </c>
      <c r="T1377" s="50">
        <v>44930</v>
      </c>
    </row>
    <row r="1378" spans="1:20" x14ac:dyDescent="0.25">
      <c r="A1378" s="26" t="s">
        <v>4966</v>
      </c>
      <c r="B1378" s="49" t="s">
        <v>1039</v>
      </c>
      <c r="C1378" s="49" t="s">
        <v>702</v>
      </c>
      <c r="D1378" s="49" t="s">
        <v>23</v>
      </c>
      <c r="E1378" s="49" t="s">
        <v>24</v>
      </c>
      <c r="F1378" s="50">
        <v>44203</v>
      </c>
      <c r="G1378" s="49" t="s">
        <v>72</v>
      </c>
      <c r="H1378" s="49" t="s">
        <v>26</v>
      </c>
      <c r="I1378" s="49" t="s">
        <v>27</v>
      </c>
      <c r="J1378" s="49" t="s">
        <v>28</v>
      </c>
      <c r="K1378" s="49">
        <v>2</v>
      </c>
      <c r="L1378" s="49">
        <v>229</v>
      </c>
      <c r="M1378" s="49" t="s">
        <v>4967</v>
      </c>
      <c r="N1378" s="50">
        <v>45754</v>
      </c>
      <c r="O1378" s="49" t="s">
        <v>76</v>
      </c>
      <c r="P1378" s="49" t="s">
        <v>57</v>
      </c>
      <c r="Q1378" s="49">
        <v>3</v>
      </c>
      <c r="R1378" s="49" t="s">
        <v>133</v>
      </c>
      <c r="S1378" s="49" t="s">
        <v>4968</v>
      </c>
      <c r="T1378" s="50">
        <v>45893</v>
      </c>
    </row>
    <row r="1379" spans="1:20" x14ac:dyDescent="0.25">
      <c r="A1379" s="26" t="s">
        <v>4969</v>
      </c>
      <c r="B1379" s="49" t="s">
        <v>300</v>
      </c>
      <c r="C1379" s="49" t="s">
        <v>620</v>
      </c>
      <c r="D1379" s="49" t="s">
        <v>23</v>
      </c>
      <c r="E1379" s="49" t="s">
        <v>50</v>
      </c>
      <c r="F1379" s="50">
        <v>44767</v>
      </c>
      <c r="G1379" s="49" t="s">
        <v>51</v>
      </c>
      <c r="H1379" s="49" t="s">
        <v>191</v>
      </c>
      <c r="I1379" s="49" t="s">
        <v>192</v>
      </c>
      <c r="J1379" s="49" t="s">
        <v>42</v>
      </c>
      <c r="K1379" s="49">
        <v>4</v>
      </c>
      <c r="L1379" s="49">
        <v>120</v>
      </c>
      <c r="M1379" s="49" t="s">
        <v>4970</v>
      </c>
      <c r="N1379" s="50">
        <v>45068</v>
      </c>
      <c r="O1379" s="49" t="s">
        <v>103</v>
      </c>
      <c r="P1379" s="49" t="s">
        <v>31</v>
      </c>
      <c r="Q1379" s="49">
        <v>3</v>
      </c>
      <c r="R1379" s="49" t="s">
        <v>133</v>
      </c>
      <c r="S1379" s="49" t="s">
        <v>4971</v>
      </c>
      <c r="T1379" s="50">
        <v>45577</v>
      </c>
    </row>
    <row r="1380" spans="1:20" x14ac:dyDescent="0.25">
      <c r="A1380" s="26" t="s">
        <v>4972</v>
      </c>
      <c r="B1380" s="49" t="s">
        <v>2203</v>
      </c>
      <c r="C1380" s="49" t="s">
        <v>4973</v>
      </c>
      <c r="D1380" s="49" t="s">
        <v>37</v>
      </c>
      <c r="E1380" s="49" t="s">
        <v>50</v>
      </c>
      <c r="F1380" s="50">
        <v>44711</v>
      </c>
      <c r="G1380" s="49" t="s">
        <v>186</v>
      </c>
      <c r="H1380" s="49" t="s">
        <v>168</v>
      </c>
      <c r="I1380" s="49" t="s">
        <v>169</v>
      </c>
      <c r="J1380" s="49" t="s">
        <v>131</v>
      </c>
      <c r="K1380" s="49">
        <v>1</v>
      </c>
      <c r="L1380" s="49">
        <v>80</v>
      </c>
      <c r="M1380" s="49" t="s">
        <v>4974</v>
      </c>
      <c r="N1380" s="50">
        <v>45861</v>
      </c>
      <c r="O1380" s="49" t="s">
        <v>110</v>
      </c>
      <c r="P1380" s="49" t="s">
        <v>31</v>
      </c>
      <c r="Q1380" s="49">
        <v>2</v>
      </c>
      <c r="R1380" s="49" t="s">
        <v>104</v>
      </c>
      <c r="S1380" s="49" t="s">
        <v>4975</v>
      </c>
      <c r="T1380" s="50">
        <v>45762</v>
      </c>
    </row>
    <row r="1381" spans="1:20" x14ac:dyDescent="0.25">
      <c r="A1381" s="26" t="s">
        <v>4976</v>
      </c>
      <c r="B1381" s="49" t="s">
        <v>1383</v>
      </c>
      <c r="C1381" s="49" t="s">
        <v>3257</v>
      </c>
      <c r="D1381" s="49" t="s">
        <v>23</v>
      </c>
      <c r="E1381" s="49" t="s">
        <v>24</v>
      </c>
      <c r="F1381" s="50">
        <v>45714</v>
      </c>
      <c r="G1381" s="49" t="s">
        <v>72</v>
      </c>
      <c r="H1381" s="49" t="s">
        <v>100</v>
      </c>
      <c r="I1381" s="49" t="s">
        <v>101</v>
      </c>
      <c r="J1381" s="49" t="s">
        <v>28</v>
      </c>
      <c r="K1381" s="49">
        <v>2</v>
      </c>
      <c r="L1381" s="49">
        <v>199</v>
      </c>
      <c r="M1381" s="49" t="s">
        <v>4977</v>
      </c>
      <c r="N1381" s="50">
        <v>44823</v>
      </c>
      <c r="O1381" s="49" t="s">
        <v>110</v>
      </c>
      <c r="P1381" s="49" t="s">
        <v>44</v>
      </c>
      <c r="Q1381" s="49">
        <v>5</v>
      </c>
      <c r="R1381" s="49" t="s">
        <v>67</v>
      </c>
      <c r="S1381" s="49" t="s">
        <v>4978</v>
      </c>
      <c r="T1381" s="50">
        <v>45460</v>
      </c>
    </row>
    <row r="1382" spans="1:20" x14ac:dyDescent="0.25">
      <c r="A1382" s="26" t="s">
        <v>4979</v>
      </c>
      <c r="B1382" s="49" t="s">
        <v>4525</v>
      </c>
      <c r="C1382" s="49" t="s">
        <v>315</v>
      </c>
      <c r="D1382" s="49" t="s">
        <v>37</v>
      </c>
      <c r="E1382" s="49" t="s">
        <v>38</v>
      </c>
      <c r="F1382" s="50">
        <v>44675</v>
      </c>
      <c r="G1382" s="49" t="s">
        <v>51</v>
      </c>
      <c r="H1382" s="49" t="s">
        <v>145</v>
      </c>
      <c r="I1382" s="49" t="s">
        <v>146</v>
      </c>
      <c r="J1382" s="49" t="s">
        <v>54</v>
      </c>
      <c r="K1382" s="49">
        <v>1</v>
      </c>
      <c r="L1382" s="49">
        <v>199</v>
      </c>
      <c r="M1382" s="49" t="s">
        <v>4980</v>
      </c>
      <c r="N1382" s="50">
        <v>45127</v>
      </c>
      <c r="O1382" s="49" t="s">
        <v>103</v>
      </c>
      <c r="P1382" s="49" t="s">
        <v>57</v>
      </c>
      <c r="Q1382" s="49">
        <v>2</v>
      </c>
      <c r="R1382" s="49" t="s">
        <v>32</v>
      </c>
      <c r="S1382" s="49" t="s">
        <v>4981</v>
      </c>
      <c r="T1382" s="50">
        <v>45564</v>
      </c>
    </row>
    <row r="1383" spans="1:20" x14ac:dyDescent="0.25">
      <c r="A1383" s="26" t="s">
        <v>380</v>
      </c>
      <c r="B1383" s="49" t="s">
        <v>258</v>
      </c>
      <c r="C1383" s="49" t="s">
        <v>381</v>
      </c>
      <c r="D1383" s="49" t="s">
        <v>37</v>
      </c>
      <c r="E1383" s="49" t="s">
        <v>24</v>
      </c>
      <c r="F1383" s="50">
        <v>45101</v>
      </c>
      <c r="G1383" s="49" t="s">
        <v>25</v>
      </c>
      <c r="H1383" s="49" t="s">
        <v>26</v>
      </c>
      <c r="I1383" s="49" t="s">
        <v>27</v>
      </c>
      <c r="J1383" s="49" t="s">
        <v>28</v>
      </c>
      <c r="K1383" s="49">
        <v>2</v>
      </c>
      <c r="L1383" s="49">
        <v>229</v>
      </c>
      <c r="M1383" s="49" t="s">
        <v>4982</v>
      </c>
      <c r="N1383" s="50">
        <v>45299</v>
      </c>
      <c r="O1383" s="49" t="s">
        <v>76</v>
      </c>
      <c r="P1383" s="49" t="s">
        <v>44</v>
      </c>
      <c r="Q1383" s="49">
        <v>1</v>
      </c>
      <c r="R1383" s="49" t="s">
        <v>104</v>
      </c>
      <c r="S1383" s="49" t="s">
        <v>4983</v>
      </c>
      <c r="T1383" s="50">
        <v>45359</v>
      </c>
    </row>
    <row r="1384" spans="1:20" x14ac:dyDescent="0.25">
      <c r="A1384" s="26" t="s">
        <v>3296</v>
      </c>
      <c r="B1384" s="49" t="s">
        <v>882</v>
      </c>
      <c r="C1384" s="49" t="s">
        <v>3297</v>
      </c>
      <c r="D1384" s="49" t="s">
        <v>81</v>
      </c>
      <c r="E1384" s="49" t="s">
        <v>38</v>
      </c>
      <c r="F1384" s="50">
        <v>44792</v>
      </c>
      <c r="G1384" s="49" t="s">
        <v>25</v>
      </c>
      <c r="H1384" s="49" t="s">
        <v>100</v>
      </c>
      <c r="I1384" s="49" t="s">
        <v>101</v>
      </c>
      <c r="J1384" s="49" t="s">
        <v>28</v>
      </c>
      <c r="K1384" s="49">
        <v>1</v>
      </c>
      <c r="L1384" s="49">
        <v>199</v>
      </c>
      <c r="M1384" s="49" t="s">
        <v>4984</v>
      </c>
      <c r="N1384" s="50">
        <v>45356</v>
      </c>
      <c r="O1384" s="49" t="s">
        <v>30</v>
      </c>
      <c r="P1384" s="49" t="s">
        <v>31</v>
      </c>
      <c r="Q1384" s="49">
        <v>5</v>
      </c>
      <c r="R1384" s="49" t="s">
        <v>67</v>
      </c>
      <c r="S1384" s="49" t="s">
        <v>4985</v>
      </c>
      <c r="T1384" s="50">
        <v>45130</v>
      </c>
    </row>
    <row r="1385" spans="1:20" x14ac:dyDescent="0.25">
      <c r="A1385" s="26" t="s">
        <v>4986</v>
      </c>
      <c r="B1385" s="49" t="s">
        <v>280</v>
      </c>
      <c r="C1385" s="49" t="s">
        <v>4987</v>
      </c>
      <c r="D1385" s="49" t="s">
        <v>37</v>
      </c>
      <c r="E1385" s="49" t="s">
        <v>50</v>
      </c>
      <c r="F1385" s="50">
        <v>45448</v>
      </c>
      <c r="G1385" s="49" t="s">
        <v>62</v>
      </c>
      <c r="H1385" s="49" t="s">
        <v>87</v>
      </c>
      <c r="I1385" s="49" t="s">
        <v>88</v>
      </c>
      <c r="J1385" s="49" t="s">
        <v>65</v>
      </c>
      <c r="K1385" s="49">
        <v>5</v>
      </c>
      <c r="L1385" s="49">
        <v>99</v>
      </c>
      <c r="M1385" s="49" t="s">
        <v>4988</v>
      </c>
      <c r="N1385" s="50">
        <v>45673</v>
      </c>
      <c r="O1385" s="49" t="s">
        <v>30</v>
      </c>
      <c r="P1385" s="49" t="s">
        <v>57</v>
      </c>
      <c r="Q1385" s="49">
        <v>2</v>
      </c>
      <c r="R1385" s="49" t="s">
        <v>67</v>
      </c>
      <c r="S1385" s="49" t="s">
        <v>4989</v>
      </c>
      <c r="T1385" s="50">
        <v>45280</v>
      </c>
    </row>
    <row r="1386" spans="1:20" x14ac:dyDescent="0.25">
      <c r="A1386" s="26" t="s">
        <v>4990</v>
      </c>
      <c r="B1386" s="49" t="s">
        <v>248</v>
      </c>
      <c r="C1386" s="49" t="s">
        <v>390</v>
      </c>
      <c r="D1386" s="49" t="s">
        <v>37</v>
      </c>
      <c r="E1386" s="49" t="s">
        <v>38</v>
      </c>
      <c r="F1386" s="50">
        <v>44970</v>
      </c>
      <c r="G1386" s="49" t="s">
        <v>62</v>
      </c>
      <c r="H1386" s="49" t="s">
        <v>87</v>
      </c>
      <c r="I1386" s="49" t="s">
        <v>88</v>
      </c>
      <c r="J1386" s="49" t="s">
        <v>65</v>
      </c>
      <c r="K1386" s="49">
        <v>1</v>
      </c>
      <c r="L1386" s="49">
        <v>99</v>
      </c>
      <c r="M1386" s="49" t="s">
        <v>4991</v>
      </c>
      <c r="N1386" s="50">
        <v>45053</v>
      </c>
      <c r="O1386" s="49" t="s">
        <v>76</v>
      </c>
      <c r="P1386" s="49" t="s">
        <v>57</v>
      </c>
      <c r="Q1386" s="49">
        <v>3</v>
      </c>
      <c r="R1386" s="49" t="s">
        <v>104</v>
      </c>
      <c r="S1386" s="49" t="s">
        <v>4992</v>
      </c>
      <c r="T1386" s="50">
        <v>45137</v>
      </c>
    </row>
    <row r="1387" spans="1:20" x14ac:dyDescent="0.25">
      <c r="A1387" s="26" t="s">
        <v>1205</v>
      </c>
      <c r="B1387" s="49" t="s">
        <v>248</v>
      </c>
      <c r="C1387" s="49" t="s">
        <v>1206</v>
      </c>
      <c r="D1387" s="49" t="s">
        <v>37</v>
      </c>
      <c r="E1387" s="49" t="s">
        <v>38</v>
      </c>
      <c r="F1387" s="50">
        <v>45412</v>
      </c>
      <c r="G1387" s="49" t="s">
        <v>152</v>
      </c>
      <c r="H1387" s="49" t="s">
        <v>138</v>
      </c>
      <c r="I1387" s="49" t="s">
        <v>139</v>
      </c>
      <c r="J1387" s="49" t="s">
        <v>28</v>
      </c>
      <c r="K1387" s="49">
        <v>1</v>
      </c>
      <c r="L1387" s="49">
        <v>999</v>
      </c>
      <c r="M1387" s="49" t="s">
        <v>4993</v>
      </c>
      <c r="N1387" s="50">
        <v>45521</v>
      </c>
      <c r="O1387" s="49" t="s">
        <v>30</v>
      </c>
      <c r="P1387" s="49" t="s">
        <v>31</v>
      </c>
      <c r="Q1387" s="49">
        <v>5</v>
      </c>
      <c r="R1387" s="49" t="s">
        <v>133</v>
      </c>
      <c r="S1387" s="49" t="s">
        <v>4994</v>
      </c>
      <c r="T1387" s="50">
        <v>45874</v>
      </c>
    </row>
    <row r="1388" spans="1:20" x14ac:dyDescent="0.25">
      <c r="A1388" s="26" t="s">
        <v>4126</v>
      </c>
      <c r="B1388" s="49" t="s">
        <v>258</v>
      </c>
      <c r="C1388" s="49" t="s">
        <v>1521</v>
      </c>
      <c r="D1388" s="49" t="s">
        <v>81</v>
      </c>
      <c r="E1388" s="49" t="s">
        <v>38</v>
      </c>
      <c r="F1388" s="50">
        <v>44535</v>
      </c>
      <c r="G1388" s="49" t="s">
        <v>186</v>
      </c>
      <c r="H1388" s="49" t="s">
        <v>87</v>
      </c>
      <c r="I1388" s="49" t="s">
        <v>88</v>
      </c>
      <c r="J1388" s="49" t="s">
        <v>65</v>
      </c>
      <c r="K1388" s="49">
        <v>2</v>
      </c>
      <c r="L1388" s="49">
        <v>99</v>
      </c>
      <c r="M1388" s="49" t="s">
        <v>4995</v>
      </c>
      <c r="N1388" s="50">
        <v>44872</v>
      </c>
      <c r="O1388" s="49" t="s">
        <v>76</v>
      </c>
      <c r="P1388" s="49" t="s">
        <v>31</v>
      </c>
      <c r="Q1388" s="49">
        <v>5</v>
      </c>
      <c r="R1388" s="49" t="s">
        <v>104</v>
      </c>
      <c r="S1388" s="49" t="s">
        <v>4996</v>
      </c>
      <c r="T1388" s="50">
        <v>45061</v>
      </c>
    </row>
    <row r="1389" spans="1:20" x14ac:dyDescent="0.25">
      <c r="A1389" s="26" t="s">
        <v>4997</v>
      </c>
      <c r="B1389" s="49" t="s">
        <v>385</v>
      </c>
      <c r="C1389" s="49" t="s">
        <v>1607</v>
      </c>
      <c r="D1389" s="49" t="s">
        <v>81</v>
      </c>
      <c r="E1389" s="49" t="s">
        <v>38</v>
      </c>
      <c r="F1389" s="50">
        <v>44275</v>
      </c>
      <c r="G1389" s="49" t="s">
        <v>180</v>
      </c>
      <c r="H1389" s="49" t="s">
        <v>218</v>
      </c>
      <c r="I1389" s="49" t="s">
        <v>219</v>
      </c>
      <c r="J1389" s="49" t="s">
        <v>28</v>
      </c>
      <c r="K1389" s="49">
        <v>4</v>
      </c>
      <c r="L1389" s="49">
        <v>899</v>
      </c>
      <c r="M1389" s="49" t="s">
        <v>4998</v>
      </c>
      <c r="N1389" s="50">
        <v>45416</v>
      </c>
      <c r="O1389" s="49" t="s">
        <v>103</v>
      </c>
      <c r="P1389" s="49" t="s">
        <v>57</v>
      </c>
      <c r="Q1389" s="49">
        <v>5</v>
      </c>
      <c r="R1389" s="49" t="s">
        <v>32</v>
      </c>
      <c r="S1389" s="49" t="s">
        <v>4999</v>
      </c>
      <c r="T1389" s="50">
        <v>45106</v>
      </c>
    </row>
    <row r="1390" spans="1:20" x14ac:dyDescent="0.25">
      <c r="A1390" s="26" t="s">
        <v>5000</v>
      </c>
      <c r="B1390" s="49" t="s">
        <v>5001</v>
      </c>
      <c r="C1390" s="49" t="s">
        <v>1268</v>
      </c>
      <c r="D1390" s="49" t="s">
        <v>23</v>
      </c>
      <c r="E1390" s="49" t="s">
        <v>38</v>
      </c>
      <c r="F1390" s="50">
        <v>44932</v>
      </c>
      <c r="G1390" s="49" t="s">
        <v>25</v>
      </c>
      <c r="H1390" s="49" t="s">
        <v>87</v>
      </c>
      <c r="I1390" s="49" t="s">
        <v>88</v>
      </c>
      <c r="J1390" s="49" t="s">
        <v>65</v>
      </c>
      <c r="K1390" s="49">
        <v>4</v>
      </c>
      <c r="L1390" s="49">
        <v>99</v>
      </c>
      <c r="M1390" s="49" t="s">
        <v>5002</v>
      </c>
      <c r="N1390" s="50">
        <v>45760</v>
      </c>
      <c r="O1390" s="49" t="s">
        <v>56</v>
      </c>
      <c r="P1390" s="49" t="s">
        <v>44</v>
      </c>
      <c r="Q1390" s="49">
        <v>4</v>
      </c>
      <c r="R1390" s="49" t="s">
        <v>45</v>
      </c>
      <c r="S1390" s="49" t="s">
        <v>5003</v>
      </c>
      <c r="T1390" s="50">
        <v>45297</v>
      </c>
    </row>
    <row r="1391" spans="1:20" x14ac:dyDescent="0.25">
      <c r="A1391" s="26" t="s">
        <v>5004</v>
      </c>
      <c r="B1391" s="49" t="s">
        <v>196</v>
      </c>
      <c r="C1391" s="49" t="s">
        <v>467</v>
      </c>
      <c r="D1391" s="49" t="s">
        <v>23</v>
      </c>
      <c r="E1391" s="49" t="s">
        <v>38</v>
      </c>
      <c r="F1391" s="50">
        <v>44482</v>
      </c>
      <c r="G1391" s="49" t="s">
        <v>25</v>
      </c>
      <c r="H1391" s="49" t="s">
        <v>145</v>
      </c>
      <c r="I1391" s="49" t="s">
        <v>146</v>
      </c>
      <c r="J1391" s="49" t="s">
        <v>54</v>
      </c>
      <c r="K1391" s="49">
        <v>3</v>
      </c>
      <c r="L1391" s="49">
        <v>199</v>
      </c>
      <c r="M1391" s="49" t="s">
        <v>5005</v>
      </c>
      <c r="N1391" s="50">
        <v>44825</v>
      </c>
      <c r="O1391" s="49" t="s">
        <v>76</v>
      </c>
      <c r="P1391" s="49" t="s">
        <v>31</v>
      </c>
      <c r="Q1391" s="49">
        <v>2</v>
      </c>
      <c r="R1391" s="49" t="s">
        <v>32</v>
      </c>
      <c r="S1391" s="49" t="s">
        <v>5006</v>
      </c>
      <c r="T1391" s="50">
        <v>45538</v>
      </c>
    </row>
    <row r="1392" spans="1:20" x14ac:dyDescent="0.25">
      <c r="A1392" s="26" t="s">
        <v>5007</v>
      </c>
      <c r="B1392" s="49" t="s">
        <v>2329</v>
      </c>
      <c r="C1392" s="49" t="s">
        <v>3193</v>
      </c>
      <c r="D1392" s="49" t="s">
        <v>81</v>
      </c>
      <c r="E1392" s="49" t="s">
        <v>38</v>
      </c>
      <c r="F1392" s="50">
        <v>45307</v>
      </c>
      <c r="G1392" s="49" t="s">
        <v>152</v>
      </c>
      <c r="H1392" s="49" t="s">
        <v>145</v>
      </c>
      <c r="I1392" s="49" t="s">
        <v>146</v>
      </c>
      <c r="J1392" s="49" t="s">
        <v>54</v>
      </c>
      <c r="K1392" s="49">
        <v>2</v>
      </c>
      <c r="L1392" s="49">
        <v>199</v>
      </c>
      <c r="M1392" s="49" t="s">
        <v>5008</v>
      </c>
      <c r="N1392" s="50">
        <v>44923</v>
      </c>
      <c r="O1392" s="49" t="s">
        <v>110</v>
      </c>
      <c r="P1392" s="49" t="s">
        <v>44</v>
      </c>
      <c r="Q1392" s="49">
        <v>4</v>
      </c>
      <c r="R1392" s="49" t="s">
        <v>67</v>
      </c>
      <c r="S1392" s="49" t="s">
        <v>5009</v>
      </c>
      <c r="T1392" s="50">
        <v>45880</v>
      </c>
    </row>
    <row r="1393" spans="1:20" x14ac:dyDescent="0.25">
      <c r="A1393" s="26" t="s">
        <v>5010</v>
      </c>
      <c r="B1393" s="49" t="s">
        <v>2046</v>
      </c>
      <c r="C1393" s="49" t="s">
        <v>5011</v>
      </c>
      <c r="D1393" s="49" t="s">
        <v>23</v>
      </c>
      <c r="E1393" s="49" t="s">
        <v>50</v>
      </c>
      <c r="F1393" s="50">
        <v>45835</v>
      </c>
      <c r="G1393" s="49" t="s">
        <v>62</v>
      </c>
      <c r="H1393" s="49" t="s">
        <v>145</v>
      </c>
      <c r="I1393" s="49" t="s">
        <v>146</v>
      </c>
      <c r="J1393" s="49" t="s">
        <v>54</v>
      </c>
      <c r="K1393" s="49">
        <v>3</v>
      </c>
      <c r="L1393" s="49">
        <v>199</v>
      </c>
      <c r="M1393" s="49" t="s">
        <v>5012</v>
      </c>
      <c r="N1393" s="50">
        <v>44957</v>
      </c>
      <c r="O1393" s="49" t="s">
        <v>76</v>
      </c>
      <c r="P1393" s="49" t="s">
        <v>44</v>
      </c>
      <c r="Q1393" s="49">
        <v>2</v>
      </c>
      <c r="R1393" s="49" t="s">
        <v>45</v>
      </c>
      <c r="S1393" s="49" t="s">
        <v>5013</v>
      </c>
      <c r="T1393" s="50">
        <v>45450</v>
      </c>
    </row>
    <row r="1394" spans="1:20" x14ac:dyDescent="0.25">
      <c r="A1394" s="26" t="s">
        <v>1918</v>
      </c>
      <c r="B1394" s="49" t="s">
        <v>535</v>
      </c>
      <c r="C1394" s="49" t="s">
        <v>481</v>
      </c>
      <c r="D1394" s="49" t="s">
        <v>81</v>
      </c>
      <c r="E1394" s="49" t="s">
        <v>24</v>
      </c>
      <c r="F1394" s="50">
        <v>44608</v>
      </c>
      <c r="G1394" s="49" t="s">
        <v>180</v>
      </c>
      <c r="H1394" s="49" t="s">
        <v>87</v>
      </c>
      <c r="I1394" s="49" t="s">
        <v>88</v>
      </c>
      <c r="J1394" s="49" t="s">
        <v>65</v>
      </c>
      <c r="K1394" s="49">
        <v>5</v>
      </c>
      <c r="L1394" s="49">
        <v>99</v>
      </c>
      <c r="M1394" s="49" t="s">
        <v>5014</v>
      </c>
      <c r="N1394" s="50">
        <v>45794</v>
      </c>
      <c r="O1394" s="49" t="s">
        <v>110</v>
      </c>
      <c r="P1394" s="49" t="s">
        <v>44</v>
      </c>
      <c r="Q1394" s="49">
        <v>1</v>
      </c>
      <c r="R1394" s="49" t="s">
        <v>45</v>
      </c>
      <c r="S1394" s="49" t="s">
        <v>5015</v>
      </c>
      <c r="T1394" s="50">
        <v>45811</v>
      </c>
    </row>
    <row r="1395" spans="1:20" x14ac:dyDescent="0.25">
      <c r="A1395" s="26" t="s">
        <v>1574</v>
      </c>
      <c r="B1395" s="49" t="s">
        <v>1575</v>
      </c>
      <c r="C1395" s="49" t="s">
        <v>1576</v>
      </c>
      <c r="D1395" s="49" t="s">
        <v>23</v>
      </c>
      <c r="E1395" s="49" t="s">
        <v>24</v>
      </c>
      <c r="F1395" s="50">
        <v>45546</v>
      </c>
      <c r="G1395" s="49" t="s">
        <v>62</v>
      </c>
      <c r="H1395" s="49" t="s">
        <v>138</v>
      </c>
      <c r="I1395" s="49" t="s">
        <v>139</v>
      </c>
      <c r="J1395" s="49" t="s">
        <v>28</v>
      </c>
      <c r="K1395" s="49">
        <v>5</v>
      </c>
      <c r="L1395" s="49">
        <v>999</v>
      </c>
      <c r="M1395" s="49" t="s">
        <v>5016</v>
      </c>
      <c r="N1395" s="50">
        <v>45751</v>
      </c>
      <c r="O1395" s="49" t="s">
        <v>103</v>
      </c>
      <c r="P1395" s="49" t="s">
        <v>57</v>
      </c>
      <c r="Q1395" s="49">
        <v>3</v>
      </c>
      <c r="R1395" s="49" t="s">
        <v>45</v>
      </c>
      <c r="S1395" s="49" t="s">
        <v>5017</v>
      </c>
      <c r="T1395" s="50">
        <v>45347</v>
      </c>
    </row>
    <row r="1396" spans="1:20" x14ac:dyDescent="0.25">
      <c r="A1396" s="26" t="s">
        <v>5018</v>
      </c>
      <c r="B1396" s="49" t="s">
        <v>3782</v>
      </c>
      <c r="C1396" s="49" t="s">
        <v>5019</v>
      </c>
      <c r="D1396" s="49" t="s">
        <v>37</v>
      </c>
      <c r="E1396" s="49" t="s">
        <v>50</v>
      </c>
      <c r="F1396" s="50">
        <v>44860</v>
      </c>
      <c r="G1396" s="49" t="s">
        <v>94</v>
      </c>
      <c r="H1396" s="49" t="s">
        <v>191</v>
      </c>
      <c r="I1396" s="49" t="s">
        <v>192</v>
      </c>
      <c r="J1396" s="49" t="s">
        <v>42</v>
      </c>
      <c r="K1396" s="49">
        <v>1</v>
      </c>
      <c r="L1396" s="49">
        <v>120</v>
      </c>
      <c r="M1396" s="49" t="s">
        <v>5020</v>
      </c>
      <c r="N1396" s="50">
        <v>45305</v>
      </c>
      <c r="O1396" s="49" t="s">
        <v>103</v>
      </c>
      <c r="P1396" s="49" t="s">
        <v>31</v>
      </c>
      <c r="Q1396" s="49">
        <v>5</v>
      </c>
      <c r="R1396" s="49" t="s">
        <v>67</v>
      </c>
      <c r="S1396" s="49" t="s">
        <v>5021</v>
      </c>
      <c r="T1396" s="50">
        <v>45594</v>
      </c>
    </row>
    <row r="1397" spans="1:20" x14ac:dyDescent="0.25">
      <c r="A1397" s="26" t="s">
        <v>5022</v>
      </c>
      <c r="B1397" s="49" t="s">
        <v>1549</v>
      </c>
      <c r="C1397" s="49" t="s">
        <v>3682</v>
      </c>
      <c r="D1397" s="49" t="s">
        <v>23</v>
      </c>
      <c r="E1397" s="49" t="s">
        <v>24</v>
      </c>
      <c r="F1397" s="50">
        <v>44533</v>
      </c>
      <c r="G1397" s="49" t="s">
        <v>94</v>
      </c>
      <c r="H1397" s="49" t="s">
        <v>87</v>
      </c>
      <c r="I1397" s="49" t="s">
        <v>88</v>
      </c>
      <c r="J1397" s="49" t="s">
        <v>65</v>
      </c>
      <c r="K1397" s="49">
        <v>4</v>
      </c>
      <c r="L1397" s="49">
        <v>99</v>
      </c>
      <c r="M1397" s="49" t="s">
        <v>5023</v>
      </c>
      <c r="N1397" s="50">
        <v>45245</v>
      </c>
      <c r="O1397" s="49" t="s">
        <v>110</v>
      </c>
      <c r="P1397" s="49" t="s">
        <v>57</v>
      </c>
      <c r="Q1397" s="49">
        <v>1</v>
      </c>
      <c r="R1397" s="49" t="s">
        <v>32</v>
      </c>
      <c r="S1397" s="49" t="s">
        <v>5024</v>
      </c>
      <c r="T1397" s="50">
        <v>45773</v>
      </c>
    </row>
    <row r="1398" spans="1:20" x14ac:dyDescent="0.25">
      <c r="A1398" s="26" t="s">
        <v>5025</v>
      </c>
      <c r="B1398" s="49" t="s">
        <v>248</v>
      </c>
      <c r="C1398" s="49" t="s">
        <v>1384</v>
      </c>
      <c r="D1398" s="49" t="s">
        <v>37</v>
      </c>
      <c r="E1398" s="49" t="s">
        <v>24</v>
      </c>
      <c r="F1398" s="50">
        <v>44344</v>
      </c>
      <c r="G1398" s="49" t="s">
        <v>72</v>
      </c>
      <c r="H1398" s="49" t="s">
        <v>191</v>
      </c>
      <c r="I1398" s="49" t="s">
        <v>192</v>
      </c>
      <c r="J1398" s="49" t="s">
        <v>42</v>
      </c>
      <c r="K1398" s="49">
        <v>3</v>
      </c>
      <c r="L1398" s="49">
        <v>120</v>
      </c>
      <c r="M1398" s="49" t="s">
        <v>5026</v>
      </c>
      <c r="N1398" s="50">
        <v>45379</v>
      </c>
      <c r="O1398" s="49" t="s">
        <v>110</v>
      </c>
      <c r="P1398" s="49" t="s">
        <v>44</v>
      </c>
      <c r="Q1398" s="49">
        <v>3</v>
      </c>
      <c r="R1398" s="49" t="s">
        <v>67</v>
      </c>
      <c r="S1398" s="49" t="s">
        <v>5027</v>
      </c>
      <c r="T1398" s="50">
        <v>45581</v>
      </c>
    </row>
    <row r="1399" spans="1:20" x14ac:dyDescent="0.25">
      <c r="A1399" s="26" t="s">
        <v>5028</v>
      </c>
      <c r="B1399" s="49" t="s">
        <v>4242</v>
      </c>
      <c r="C1399" s="49" t="s">
        <v>1238</v>
      </c>
      <c r="D1399" s="49" t="s">
        <v>37</v>
      </c>
      <c r="E1399" s="49" t="s">
        <v>38</v>
      </c>
      <c r="F1399" s="50">
        <v>44224</v>
      </c>
      <c r="G1399" s="49" t="s">
        <v>186</v>
      </c>
      <c r="H1399" s="49" t="s">
        <v>218</v>
      </c>
      <c r="I1399" s="49" t="s">
        <v>219</v>
      </c>
      <c r="J1399" s="49" t="s">
        <v>28</v>
      </c>
      <c r="K1399" s="49">
        <v>3</v>
      </c>
      <c r="L1399" s="49">
        <v>899</v>
      </c>
      <c r="M1399" s="49" t="s">
        <v>5029</v>
      </c>
      <c r="N1399" s="50">
        <v>45439</v>
      </c>
      <c r="O1399" s="49" t="s">
        <v>76</v>
      </c>
      <c r="P1399" s="49" t="s">
        <v>44</v>
      </c>
      <c r="Q1399" s="49">
        <v>3</v>
      </c>
      <c r="R1399" s="49" t="s">
        <v>45</v>
      </c>
      <c r="S1399" s="49" t="s">
        <v>5030</v>
      </c>
      <c r="T1399" s="50">
        <v>45505</v>
      </c>
    </row>
    <row r="1400" spans="1:20" x14ac:dyDescent="0.25">
      <c r="A1400" s="26" t="s">
        <v>5031</v>
      </c>
      <c r="B1400" s="49" t="s">
        <v>2786</v>
      </c>
      <c r="C1400" s="49" t="s">
        <v>128</v>
      </c>
      <c r="D1400" s="49" t="s">
        <v>37</v>
      </c>
      <c r="E1400" s="49" t="s">
        <v>38</v>
      </c>
      <c r="F1400" s="50">
        <v>44513</v>
      </c>
      <c r="G1400" s="49" t="s">
        <v>51</v>
      </c>
      <c r="H1400" s="49" t="s">
        <v>129</v>
      </c>
      <c r="I1400" s="49" t="s">
        <v>130</v>
      </c>
      <c r="J1400" s="49" t="s">
        <v>131</v>
      </c>
      <c r="K1400" s="49">
        <v>3</v>
      </c>
      <c r="L1400" s="49">
        <v>129</v>
      </c>
      <c r="M1400" s="49" t="s">
        <v>5032</v>
      </c>
      <c r="N1400" s="50">
        <v>45146</v>
      </c>
      <c r="O1400" s="49" t="s">
        <v>30</v>
      </c>
      <c r="P1400" s="49" t="s">
        <v>57</v>
      </c>
      <c r="Q1400" s="49">
        <v>2</v>
      </c>
      <c r="R1400" s="49" t="s">
        <v>104</v>
      </c>
      <c r="S1400" s="49" t="s">
        <v>5033</v>
      </c>
      <c r="T1400" s="50">
        <v>45487</v>
      </c>
    </row>
    <row r="1401" spans="1:20" x14ac:dyDescent="0.25">
      <c r="A1401" s="26" t="s">
        <v>5034</v>
      </c>
      <c r="B1401" s="49" t="s">
        <v>2291</v>
      </c>
      <c r="C1401" s="49" t="s">
        <v>137</v>
      </c>
      <c r="D1401" s="49" t="s">
        <v>81</v>
      </c>
      <c r="E1401" s="49" t="s">
        <v>50</v>
      </c>
      <c r="F1401" s="50">
        <v>45406</v>
      </c>
      <c r="G1401" s="49" t="s">
        <v>39</v>
      </c>
      <c r="H1401" s="49" t="s">
        <v>129</v>
      </c>
      <c r="I1401" s="49" t="s">
        <v>130</v>
      </c>
      <c r="J1401" s="49" t="s">
        <v>131</v>
      </c>
      <c r="K1401" s="49">
        <v>2</v>
      </c>
      <c r="L1401" s="49">
        <v>129</v>
      </c>
      <c r="M1401" s="49" t="s">
        <v>5035</v>
      </c>
      <c r="N1401" s="50">
        <v>45511</v>
      </c>
      <c r="O1401" s="49" t="s">
        <v>110</v>
      </c>
      <c r="P1401" s="49" t="s">
        <v>44</v>
      </c>
      <c r="Q1401" s="49">
        <v>1</v>
      </c>
      <c r="R1401" s="49" t="s">
        <v>104</v>
      </c>
      <c r="S1401" s="49" t="s">
        <v>5036</v>
      </c>
      <c r="T1401" s="50">
        <v>45834</v>
      </c>
    </row>
    <row r="1402" spans="1:20" x14ac:dyDescent="0.25">
      <c r="A1402" s="26" t="s">
        <v>5037</v>
      </c>
      <c r="B1402" s="49" t="s">
        <v>1943</v>
      </c>
      <c r="C1402" s="49" t="s">
        <v>316</v>
      </c>
      <c r="D1402" s="49" t="s">
        <v>23</v>
      </c>
      <c r="E1402" s="49" t="s">
        <v>24</v>
      </c>
      <c r="F1402" s="50">
        <v>44435</v>
      </c>
      <c r="G1402" s="49" t="s">
        <v>180</v>
      </c>
      <c r="H1402" s="49" t="s">
        <v>87</v>
      </c>
      <c r="I1402" s="49" t="s">
        <v>88</v>
      </c>
      <c r="J1402" s="49" t="s">
        <v>65</v>
      </c>
      <c r="K1402" s="49">
        <v>4</v>
      </c>
      <c r="L1402" s="49">
        <v>99</v>
      </c>
      <c r="M1402" s="49" t="s">
        <v>5038</v>
      </c>
      <c r="N1402" s="50">
        <v>44886</v>
      </c>
      <c r="O1402" s="49" t="s">
        <v>30</v>
      </c>
      <c r="P1402" s="49" t="s">
        <v>44</v>
      </c>
      <c r="Q1402" s="49">
        <v>1</v>
      </c>
      <c r="R1402" s="49" t="s">
        <v>133</v>
      </c>
      <c r="S1402" s="49" t="s">
        <v>5039</v>
      </c>
      <c r="T1402" s="50">
        <v>45493</v>
      </c>
    </row>
    <row r="1403" spans="1:20" x14ac:dyDescent="0.25">
      <c r="A1403" s="26" t="s">
        <v>5040</v>
      </c>
      <c r="B1403" s="49" t="s">
        <v>2846</v>
      </c>
      <c r="C1403" s="49" t="s">
        <v>1707</v>
      </c>
      <c r="D1403" s="49" t="s">
        <v>81</v>
      </c>
      <c r="E1403" s="49" t="s">
        <v>38</v>
      </c>
      <c r="F1403" s="50">
        <v>45013</v>
      </c>
      <c r="G1403" s="49" t="s">
        <v>180</v>
      </c>
      <c r="H1403" s="49" t="s">
        <v>26</v>
      </c>
      <c r="I1403" s="49" t="s">
        <v>27</v>
      </c>
      <c r="J1403" s="49" t="s">
        <v>28</v>
      </c>
      <c r="K1403" s="49">
        <v>2</v>
      </c>
      <c r="L1403" s="49">
        <v>229</v>
      </c>
      <c r="M1403" s="49" t="s">
        <v>5041</v>
      </c>
      <c r="N1403" s="50">
        <v>45865</v>
      </c>
      <c r="O1403" s="49" t="s">
        <v>30</v>
      </c>
      <c r="P1403" s="49" t="s">
        <v>31</v>
      </c>
      <c r="Q1403" s="49">
        <v>2</v>
      </c>
      <c r="R1403" s="49" t="s">
        <v>104</v>
      </c>
      <c r="S1403" s="49" t="s">
        <v>5042</v>
      </c>
      <c r="T1403" s="50">
        <v>45683</v>
      </c>
    </row>
    <row r="1404" spans="1:20" x14ac:dyDescent="0.25">
      <c r="A1404" s="26" t="s">
        <v>5043</v>
      </c>
      <c r="B1404" s="49" t="s">
        <v>1383</v>
      </c>
      <c r="C1404" s="49" t="s">
        <v>1611</v>
      </c>
      <c r="D1404" s="49" t="s">
        <v>37</v>
      </c>
      <c r="E1404" s="49" t="s">
        <v>24</v>
      </c>
      <c r="F1404" s="50">
        <v>45078</v>
      </c>
      <c r="G1404" s="49" t="s">
        <v>180</v>
      </c>
      <c r="H1404" s="49" t="s">
        <v>63</v>
      </c>
      <c r="I1404" s="49" t="s">
        <v>64</v>
      </c>
      <c r="J1404" s="49" t="s">
        <v>65</v>
      </c>
      <c r="K1404" s="49">
        <v>4</v>
      </c>
      <c r="L1404" s="49">
        <v>399</v>
      </c>
      <c r="M1404" s="49" t="s">
        <v>5044</v>
      </c>
      <c r="N1404" s="50">
        <v>45040</v>
      </c>
      <c r="O1404" s="49" t="s">
        <v>103</v>
      </c>
      <c r="P1404" s="49" t="s">
        <v>57</v>
      </c>
      <c r="Q1404" s="49">
        <v>5</v>
      </c>
      <c r="R1404" s="49" t="s">
        <v>133</v>
      </c>
      <c r="S1404" s="49" t="s">
        <v>5045</v>
      </c>
      <c r="T1404" s="50">
        <v>44902</v>
      </c>
    </row>
    <row r="1405" spans="1:20" x14ac:dyDescent="0.25">
      <c r="A1405" s="26" t="s">
        <v>5046</v>
      </c>
      <c r="B1405" s="49" t="s">
        <v>5047</v>
      </c>
      <c r="C1405" s="49" t="s">
        <v>443</v>
      </c>
      <c r="D1405" s="49" t="s">
        <v>23</v>
      </c>
      <c r="E1405" s="49" t="s">
        <v>24</v>
      </c>
      <c r="F1405" s="50">
        <v>44598</v>
      </c>
      <c r="G1405" s="49" t="s">
        <v>120</v>
      </c>
      <c r="H1405" s="49" t="s">
        <v>218</v>
      </c>
      <c r="I1405" s="49" t="s">
        <v>219</v>
      </c>
      <c r="J1405" s="49" t="s">
        <v>28</v>
      </c>
      <c r="K1405" s="49">
        <v>2</v>
      </c>
      <c r="L1405" s="49">
        <v>899</v>
      </c>
      <c r="M1405" s="49" t="s">
        <v>5048</v>
      </c>
      <c r="N1405" s="50">
        <v>45783</v>
      </c>
      <c r="O1405" s="49" t="s">
        <v>30</v>
      </c>
      <c r="P1405" s="49" t="s">
        <v>44</v>
      </c>
      <c r="Q1405" s="49">
        <v>4</v>
      </c>
      <c r="R1405" s="49" t="s">
        <v>45</v>
      </c>
      <c r="S1405" s="49" t="s">
        <v>5049</v>
      </c>
      <c r="T1405" s="50">
        <v>45557</v>
      </c>
    </row>
    <row r="1406" spans="1:20" x14ac:dyDescent="0.25">
      <c r="A1406" s="26" t="s">
        <v>5050</v>
      </c>
      <c r="B1406" s="49" t="s">
        <v>4656</v>
      </c>
      <c r="C1406" s="49" t="s">
        <v>276</v>
      </c>
      <c r="D1406" s="49" t="s">
        <v>37</v>
      </c>
      <c r="E1406" s="49" t="s">
        <v>24</v>
      </c>
      <c r="F1406" s="50">
        <v>45262</v>
      </c>
      <c r="G1406" s="49" t="s">
        <v>62</v>
      </c>
      <c r="H1406" s="49" t="s">
        <v>73</v>
      </c>
      <c r="I1406" s="49" t="s">
        <v>74</v>
      </c>
      <c r="J1406" s="49" t="s">
        <v>42</v>
      </c>
      <c r="K1406" s="49">
        <v>3</v>
      </c>
      <c r="L1406" s="49">
        <v>110</v>
      </c>
      <c r="M1406" s="49" t="s">
        <v>5051</v>
      </c>
      <c r="N1406" s="50">
        <v>45321</v>
      </c>
      <c r="O1406" s="49" t="s">
        <v>30</v>
      </c>
      <c r="P1406" s="49" t="s">
        <v>57</v>
      </c>
      <c r="Q1406" s="49">
        <v>5</v>
      </c>
      <c r="R1406" s="49" t="s">
        <v>104</v>
      </c>
      <c r="S1406" s="49" t="s">
        <v>5052</v>
      </c>
      <c r="T1406" s="50">
        <v>44977</v>
      </c>
    </row>
    <row r="1407" spans="1:20" x14ac:dyDescent="0.25">
      <c r="A1407" s="26" t="s">
        <v>5053</v>
      </c>
      <c r="B1407" s="49" t="s">
        <v>5054</v>
      </c>
      <c r="C1407" s="49" t="s">
        <v>381</v>
      </c>
      <c r="D1407" s="49" t="s">
        <v>81</v>
      </c>
      <c r="E1407" s="49" t="s">
        <v>50</v>
      </c>
      <c r="F1407" s="50">
        <v>44503</v>
      </c>
      <c r="G1407" s="49" t="s">
        <v>180</v>
      </c>
      <c r="H1407" s="49" t="s">
        <v>100</v>
      </c>
      <c r="I1407" s="49" t="s">
        <v>101</v>
      </c>
      <c r="J1407" s="49" t="s">
        <v>28</v>
      </c>
      <c r="K1407" s="49">
        <v>3</v>
      </c>
      <c r="L1407" s="49">
        <v>199</v>
      </c>
      <c r="M1407" s="49" t="s">
        <v>5055</v>
      </c>
      <c r="N1407" s="50">
        <v>45653</v>
      </c>
      <c r="O1407" s="49" t="s">
        <v>56</v>
      </c>
      <c r="P1407" s="49" t="s">
        <v>44</v>
      </c>
      <c r="Q1407" s="49">
        <v>2</v>
      </c>
      <c r="R1407" s="49" t="s">
        <v>67</v>
      </c>
      <c r="S1407" s="49" t="s">
        <v>5056</v>
      </c>
      <c r="T1407" s="50">
        <v>44915</v>
      </c>
    </row>
    <row r="1408" spans="1:20" x14ac:dyDescent="0.25">
      <c r="A1408" s="26" t="s">
        <v>5057</v>
      </c>
      <c r="B1408" s="49" t="s">
        <v>113</v>
      </c>
      <c r="C1408" s="49" t="s">
        <v>93</v>
      </c>
      <c r="D1408" s="49" t="s">
        <v>81</v>
      </c>
      <c r="E1408" s="49" t="s">
        <v>38</v>
      </c>
      <c r="F1408" s="50">
        <v>44958</v>
      </c>
      <c r="G1408" s="49" t="s">
        <v>186</v>
      </c>
      <c r="H1408" s="49" t="s">
        <v>121</v>
      </c>
      <c r="I1408" s="49" t="s">
        <v>122</v>
      </c>
      <c r="J1408" s="49" t="s">
        <v>123</v>
      </c>
      <c r="K1408" s="49">
        <v>1</v>
      </c>
      <c r="L1408" s="49">
        <v>149</v>
      </c>
      <c r="M1408" s="49" t="s">
        <v>5058</v>
      </c>
      <c r="N1408" s="50">
        <v>45855</v>
      </c>
      <c r="O1408" s="49" t="s">
        <v>103</v>
      </c>
      <c r="P1408" s="49" t="s">
        <v>31</v>
      </c>
      <c r="Q1408" s="49">
        <v>2</v>
      </c>
      <c r="R1408" s="49" t="s">
        <v>104</v>
      </c>
      <c r="S1408" s="49" t="s">
        <v>5059</v>
      </c>
      <c r="T1408" s="50">
        <v>45830</v>
      </c>
    </row>
    <row r="1409" spans="1:20" x14ac:dyDescent="0.25">
      <c r="A1409" s="26" t="s">
        <v>5060</v>
      </c>
      <c r="B1409" s="49" t="s">
        <v>817</v>
      </c>
      <c r="C1409" s="49" t="s">
        <v>3166</v>
      </c>
      <c r="D1409" s="49" t="s">
        <v>23</v>
      </c>
      <c r="E1409" s="49" t="s">
        <v>50</v>
      </c>
      <c r="F1409" s="50">
        <v>45214</v>
      </c>
      <c r="G1409" s="49" t="s">
        <v>72</v>
      </c>
      <c r="H1409" s="49" t="s">
        <v>121</v>
      </c>
      <c r="I1409" s="49" t="s">
        <v>122</v>
      </c>
      <c r="J1409" s="49" t="s">
        <v>123</v>
      </c>
      <c r="K1409" s="49">
        <v>1</v>
      </c>
      <c r="L1409" s="49">
        <v>149</v>
      </c>
      <c r="M1409" s="49" t="s">
        <v>5061</v>
      </c>
      <c r="N1409" s="50">
        <v>45284</v>
      </c>
      <c r="O1409" s="49" t="s">
        <v>103</v>
      </c>
      <c r="P1409" s="49" t="s">
        <v>31</v>
      </c>
      <c r="Q1409" s="49">
        <v>3</v>
      </c>
      <c r="R1409" s="49" t="s">
        <v>67</v>
      </c>
      <c r="S1409" s="49" t="s">
        <v>5062</v>
      </c>
      <c r="T1409" s="50">
        <v>45001</v>
      </c>
    </row>
    <row r="1410" spans="1:20" x14ac:dyDescent="0.25">
      <c r="A1410" s="26" t="s">
        <v>5063</v>
      </c>
      <c r="B1410" s="49" t="s">
        <v>1732</v>
      </c>
      <c r="C1410" s="49" t="s">
        <v>1788</v>
      </c>
      <c r="D1410" s="49" t="s">
        <v>23</v>
      </c>
      <c r="E1410" s="49" t="s">
        <v>38</v>
      </c>
      <c r="F1410" s="50">
        <v>44351</v>
      </c>
      <c r="G1410" s="49" t="s">
        <v>72</v>
      </c>
      <c r="H1410" s="49" t="s">
        <v>52</v>
      </c>
      <c r="I1410" s="49" t="s">
        <v>53</v>
      </c>
      <c r="J1410" s="49" t="s">
        <v>54</v>
      </c>
      <c r="K1410" s="49">
        <v>2</v>
      </c>
      <c r="L1410" s="49">
        <v>59</v>
      </c>
      <c r="M1410" s="49" t="s">
        <v>5064</v>
      </c>
      <c r="N1410" s="50">
        <v>45106</v>
      </c>
      <c r="O1410" s="49" t="s">
        <v>110</v>
      </c>
      <c r="P1410" s="49" t="s">
        <v>31</v>
      </c>
      <c r="Q1410" s="49">
        <v>3</v>
      </c>
      <c r="R1410" s="49" t="s">
        <v>133</v>
      </c>
      <c r="S1410" s="49" t="s">
        <v>5065</v>
      </c>
      <c r="T1410" s="50">
        <v>45593</v>
      </c>
    </row>
    <row r="1411" spans="1:20" x14ac:dyDescent="0.25">
      <c r="A1411" s="26" t="s">
        <v>5066</v>
      </c>
      <c r="B1411" s="49" t="s">
        <v>385</v>
      </c>
      <c r="C1411" s="49" t="s">
        <v>396</v>
      </c>
      <c r="D1411" s="49" t="s">
        <v>81</v>
      </c>
      <c r="E1411" s="49" t="s">
        <v>38</v>
      </c>
      <c r="F1411" s="50">
        <v>45271</v>
      </c>
      <c r="G1411" s="49" t="s">
        <v>62</v>
      </c>
      <c r="H1411" s="49" t="s">
        <v>26</v>
      </c>
      <c r="I1411" s="49" t="s">
        <v>27</v>
      </c>
      <c r="J1411" s="49" t="s">
        <v>28</v>
      </c>
      <c r="K1411" s="49">
        <v>3</v>
      </c>
      <c r="L1411" s="49">
        <v>229</v>
      </c>
      <c r="M1411" s="49" t="s">
        <v>5067</v>
      </c>
      <c r="N1411" s="50">
        <v>45761</v>
      </c>
      <c r="O1411" s="49" t="s">
        <v>56</v>
      </c>
      <c r="P1411" s="49" t="s">
        <v>57</v>
      </c>
      <c r="Q1411" s="49">
        <v>2</v>
      </c>
      <c r="R1411" s="49" t="s">
        <v>32</v>
      </c>
      <c r="S1411" s="49" t="s">
        <v>5068</v>
      </c>
      <c r="T1411" s="50">
        <v>45369</v>
      </c>
    </row>
    <row r="1412" spans="1:20" x14ac:dyDescent="0.25">
      <c r="A1412" s="26" t="s">
        <v>5069</v>
      </c>
      <c r="B1412" s="49" t="s">
        <v>701</v>
      </c>
      <c r="C1412" s="49" t="s">
        <v>5070</v>
      </c>
      <c r="D1412" s="49" t="s">
        <v>23</v>
      </c>
      <c r="E1412" s="49" t="s">
        <v>50</v>
      </c>
      <c r="F1412" s="50">
        <v>44557</v>
      </c>
      <c r="G1412" s="49" t="s">
        <v>152</v>
      </c>
      <c r="H1412" s="49" t="s">
        <v>100</v>
      </c>
      <c r="I1412" s="49" t="s">
        <v>101</v>
      </c>
      <c r="J1412" s="49" t="s">
        <v>28</v>
      </c>
      <c r="K1412" s="49">
        <v>1</v>
      </c>
      <c r="L1412" s="49">
        <v>199</v>
      </c>
      <c r="M1412" s="49" t="s">
        <v>5071</v>
      </c>
      <c r="N1412" s="50">
        <v>45619</v>
      </c>
      <c r="O1412" s="49" t="s">
        <v>76</v>
      </c>
      <c r="P1412" s="49" t="s">
        <v>57</v>
      </c>
      <c r="Q1412" s="49">
        <v>2</v>
      </c>
      <c r="R1412" s="49" t="s">
        <v>133</v>
      </c>
      <c r="S1412" s="49" t="s">
        <v>5072</v>
      </c>
      <c r="T1412" s="50">
        <v>45832</v>
      </c>
    </row>
    <row r="1413" spans="1:20" x14ac:dyDescent="0.25">
      <c r="A1413" s="26" t="s">
        <v>5073</v>
      </c>
      <c r="B1413" s="49" t="s">
        <v>2160</v>
      </c>
      <c r="C1413" s="49" t="s">
        <v>5074</v>
      </c>
      <c r="D1413" s="49" t="s">
        <v>23</v>
      </c>
      <c r="E1413" s="49" t="s">
        <v>38</v>
      </c>
      <c r="F1413" s="50">
        <v>45180</v>
      </c>
      <c r="G1413" s="49" t="s">
        <v>72</v>
      </c>
      <c r="H1413" s="49" t="s">
        <v>100</v>
      </c>
      <c r="I1413" s="49" t="s">
        <v>101</v>
      </c>
      <c r="J1413" s="49" t="s">
        <v>28</v>
      </c>
      <c r="K1413" s="49">
        <v>1</v>
      </c>
      <c r="L1413" s="49">
        <v>199</v>
      </c>
      <c r="M1413" s="49" t="s">
        <v>5075</v>
      </c>
      <c r="N1413" s="50">
        <v>45585</v>
      </c>
      <c r="O1413" s="49" t="s">
        <v>110</v>
      </c>
      <c r="P1413" s="49" t="s">
        <v>44</v>
      </c>
      <c r="Q1413" s="49">
        <v>3</v>
      </c>
      <c r="R1413" s="49" t="s">
        <v>32</v>
      </c>
      <c r="S1413" s="49" t="s">
        <v>5076</v>
      </c>
      <c r="T1413" s="50">
        <v>45707</v>
      </c>
    </row>
    <row r="1414" spans="1:20" x14ac:dyDescent="0.25">
      <c r="A1414" s="26" t="s">
        <v>2758</v>
      </c>
      <c r="B1414" s="49" t="s">
        <v>238</v>
      </c>
      <c r="C1414" s="49" t="s">
        <v>2759</v>
      </c>
      <c r="D1414" s="49" t="s">
        <v>37</v>
      </c>
      <c r="E1414" s="49" t="s">
        <v>24</v>
      </c>
      <c r="F1414" s="50">
        <v>44279</v>
      </c>
      <c r="G1414" s="49" t="s">
        <v>72</v>
      </c>
      <c r="H1414" s="49" t="s">
        <v>26</v>
      </c>
      <c r="I1414" s="49" t="s">
        <v>27</v>
      </c>
      <c r="J1414" s="49" t="s">
        <v>28</v>
      </c>
      <c r="K1414" s="49">
        <v>2</v>
      </c>
      <c r="L1414" s="49">
        <v>229</v>
      </c>
      <c r="M1414" s="49" t="s">
        <v>5077</v>
      </c>
      <c r="N1414" s="50">
        <v>45019</v>
      </c>
      <c r="O1414" s="49" t="s">
        <v>110</v>
      </c>
      <c r="P1414" s="49" t="s">
        <v>44</v>
      </c>
      <c r="Q1414" s="49">
        <v>1</v>
      </c>
      <c r="R1414" s="49" t="s">
        <v>67</v>
      </c>
      <c r="S1414" s="49" t="s">
        <v>5078</v>
      </c>
      <c r="T1414" s="50">
        <v>45680</v>
      </c>
    </row>
    <row r="1415" spans="1:20" x14ac:dyDescent="0.25">
      <c r="A1415" s="26" t="s">
        <v>2117</v>
      </c>
      <c r="B1415" s="49" t="s">
        <v>1611</v>
      </c>
      <c r="C1415" s="49" t="s">
        <v>702</v>
      </c>
      <c r="D1415" s="49" t="s">
        <v>23</v>
      </c>
      <c r="E1415" s="49" t="s">
        <v>38</v>
      </c>
      <c r="F1415" s="50">
        <v>44802</v>
      </c>
      <c r="G1415" s="49" t="s">
        <v>180</v>
      </c>
      <c r="H1415" s="49" t="s">
        <v>26</v>
      </c>
      <c r="I1415" s="49" t="s">
        <v>27</v>
      </c>
      <c r="J1415" s="49" t="s">
        <v>28</v>
      </c>
      <c r="K1415" s="49">
        <v>4</v>
      </c>
      <c r="L1415" s="49">
        <v>229</v>
      </c>
      <c r="M1415" s="49" t="s">
        <v>5079</v>
      </c>
      <c r="N1415" s="50">
        <v>45504</v>
      </c>
      <c r="O1415" s="49" t="s">
        <v>76</v>
      </c>
      <c r="P1415" s="49" t="s">
        <v>31</v>
      </c>
      <c r="Q1415" s="49">
        <v>1</v>
      </c>
      <c r="R1415" s="49" t="s">
        <v>32</v>
      </c>
      <c r="S1415" s="49" t="s">
        <v>5080</v>
      </c>
      <c r="T1415" s="50">
        <v>44938</v>
      </c>
    </row>
    <row r="1416" spans="1:20" x14ac:dyDescent="0.25">
      <c r="A1416" s="26" t="s">
        <v>5081</v>
      </c>
      <c r="B1416" s="49" t="s">
        <v>5082</v>
      </c>
      <c r="C1416" s="49" t="s">
        <v>1012</v>
      </c>
      <c r="D1416" s="49" t="s">
        <v>23</v>
      </c>
      <c r="E1416" s="49" t="s">
        <v>38</v>
      </c>
      <c r="F1416" s="50">
        <v>45103</v>
      </c>
      <c r="G1416" s="49" t="s">
        <v>62</v>
      </c>
      <c r="H1416" s="49" t="s">
        <v>218</v>
      </c>
      <c r="I1416" s="49" t="s">
        <v>219</v>
      </c>
      <c r="J1416" s="49" t="s">
        <v>28</v>
      </c>
      <c r="K1416" s="49">
        <v>4</v>
      </c>
      <c r="L1416" s="49">
        <v>899</v>
      </c>
      <c r="M1416" s="49" t="s">
        <v>5083</v>
      </c>
      <c r="N1416" s="50">
        <v>44845</v>
      </c>
      <c r="O1416" s="49" t="s">
        <v>103</v>
      </c>
      <c r="P1416" s="49" t="s">
        <v>57</v>
      </c>
      <c r="Q1416" s="49">
        <v>4</v>
      </c>
      <c r="R1416" s="49" t="s">
        <v>133</v>
      </c>
      <c r="S1416" s="49" t="s">
        <v>5084</v>
      </c>
      <c r="T1416" s="50">
        <v>45451</v>
      </c>
    </row>
    <row r="1417" spans="1:20" x14ac:dyDescent="0.25">
      <c r="A1417" s="26" t="s">
        <v>5085</v>
      </c>
      <c r="B1417" s="49" t="s">
        <v>166</v>
      </c>
      <c r="C1417" s="49" t="s">
        <v>481</v>
      </c>
      <c r="D1417" s="49" t="s">
        <v>23</v>
      </c>
      <c r="E1417" s="49" t="s">
        <v>24</v>
      </c>
      <c r="F1417" s="50">
        <v>44374</v>
      </c>
      <c r="G1417" s="49" t="s">
        <v>180</v>
      </c>
      <c r="H1417" s="49" t="s">
        <v>145</v>
      </c>
      <c r="I1417" s="49" t="s">
        <v>146</v>
      </c>
      <c r="J1417" s="49" t="s">
        <v>54</v>
      </c>
      <c r="K1417" s="49">
        <v>2</v>
      </c>
      <c r="L1417" s="49">
        <v>199</v>
      </c>
      <c r="M1417" s="49" t="s">
        <v>5086</v>
      </c>
      <c r="N1417" s="50">
        <v>45889</v>
      </c>
      <c r="O1417" s="49" t="s">
        <v>110</v>
      </c>
      <c r="P1417" s="49" t="s">
        <v>31</v>
      </c>
      <c r="Q1417" s="49">
        <v>5</v>
      </c>
      <c r="R1417" s="49" t="s">
        <v>32</v>
      </c>
      <c r="S1417" s="49" t="s">
        <v>5087</v>
      </c>
      <c r="T1417" s="50">
        <v>45572</v>
      </c>
    </row>
    <row r="1418" spans="1:20" x14ac:dyDescent="0.25">
      <c r="A1418" s="26" t="s">
        <v>3143</v>
      </c>
      <c r="B1418" s="49" t="s">
        <v>710</v>
      </c>
      <c r="C1418" s="49" t="s">
        <v>3144</v>
      </c>
      <c r="D1418" s="49" t="s">
        <v>37</v>
      </c>
      <c r="E1418" s="49" t="s">
        <v>38</v>
      </c>
      <c r="F1418" s="50">
        <v>44663</v>
      </c>
      <c r="G1418" s="49" t="s">
        <v>51</v>
      </c>
      <c r="H1418" s="49" t="s">
        <v>145</v>
      </c>
      <c r="I1418" s="49" t="s">
        <v>146</v>
      </c>
      <c r="J1418" s="49" t="s">
        <v>54</v>
      </c>
      <c r="K1418" s="49">
        <v>5</v>
      </c>
      <c r="L1418" s="49">
        <v>199</v>
      </c>
      <c r="M1418" s="49" t="s">
        <v>5088</v>
      </c>
      <c r="N1418" s="50">
        <v>45046</v>
      </c>
      <c r="O1418" s="49" t="s">
        <v>30</v>
      </c>
      <c r="P1418" s="49" t="s">
        <v>57</v>
      </c>
      <c r="Q1418" s="49">
        <v>5</v>
      </c>
      <c r="R1418" s="49" t="s">
        <v>32</v>
      </c>
      <c r="S1418" s="49" t="s">
        <v>5089</v>
      </c>
      <c r="T1418" s="50">
        <v>45612</v>
      </c>
    </row>
    <row r="1419" spans="1:20" x14ac:dyDescent="0.25">
      <c r="A1419" s="26" t="s">
        <v>3101</v>
      </c>
      <c r="B1419" s="49" t="s">
        <v>1039</v>
      </c>
      <c r="C1419" s="49" t="s">
        <v>1094</v>
      </c>
      <c r="D1419" s="49" t="s">
        <v>81</v>
      </c>
      <c r="E1419" s="49" t="s">
        <v>50</v>
      </c>
      <c r="F1419" s="50">
        <v>44631</v>
      </c>
      <c r="G1419" s="49" t="s">
        <v>120</v>
      </c>
      <c r="H1419" s="49" t="s">
        <v>73</v>
      </c>
      <c r="I1419" s="49" t="s">
        <v>74</v>
      </c>
      <c r="J1419" s="49" t="s">
        <v>42</v>
      </c>
      <c r="K1419" s="49">
        <v>4</v>
      </c>
      <c r="L1419" s="49">
        <v>110</v>
      </c>
      <c r="M1419" s="49" t="s">
        <v>5090</v>
      </c>
      <c r="N1419" s="50">
        <v>45804</v>
      </c>
      <c r="O1419" s="49" t="s">
        <v>30</v>
      </c>
      <c r="P1419" s="49" t="s">
        <v>57</v>
      </c>
      <c r="Q1419" s="49">
        <v>1</v>
      </c>
      <c r="R1419" s="49" t="s">
        <v>45</v>
      </c>
      <c r="S1419" s="49" t="s">
        <v>5091</v>
      </c>
      <c r="T1419" s="50">
        <v>45443</v>
      </c>
    </row>
    <row r="1420" spans="1:20" x14ac:dyDescent="0.25">
      <c r="A1420" s="26" t="s">
        <v>5092</v>
      </c>
      <c r="B1420" s="49" t="s">
        <v>1374</v>
      </c>
      <c r="C1420" s="49" t="s">
        <v>377</v>
      </c>
      <c r="D1420" s="49" t="s">
        <v>23</v>
      </c>
      <c r="E1420" s="49" t="s">
        <v>38</v>
      </c>
      <c r="F1420" s="50">
        <v>45246</v>
      </c>
      <c r="G1420" s="49" t="s">
        <v>51</v>
      </c>
      <c r="H1420" s="49" t="s">
        <v>63</v>
      </c>
      <c r="I1420" s="49" t="s">
        <v>64</v>
      </c>
      <c r="J1420" s="49" t="s">
        <v>65</v>
      </c>
      <c r="K1420" s="49">
        <v>4</v>
      </c>
      <c r="L1420" s="49">
        <v>399</v>
      </c>
      <c r="M1420" s="49" t="s">
        <v>5093</v>
      </c>
      <c r="N1420" s="50">
        <v>44971</v>
      </c>
      <c r="O1420" s="49" t="s">
        <v>76</v>
      </c>
      <c r="P1420" s="49" t="s">
        <v>57</v>
      </c>
      <c r="Q1420" s="49">
        <v>4</v>
      </c>
      <c r="R1420" s="49" t="s">
        <v>67</v>
      </c>
      <c r="S1420" s="49" t="s">
        <v>5094</v>
      </c>
      <c r="T1420" s="50">
        <v>45256</v>
      </c>
    </row>
    <row r="1421" spans="1:20" x14ac:dyDescent="0.25">
      <c r="A1421" s="26" t="s">
        <v>5095</v>
      </c>
      <c r="B1421" s="49" t="s">
        <v>206</v>
      </c>
      <c r="C1421" s="49" t="s">
        <v>3689</v>
      </c>
      <c r="D1421" s="49" t="s">
        <v>23</v>
      </c>
      <c r="E1421" s="49" t="s">
        <v>38</v>
      </c>
      <c r="F1421" s="50">
        <v>44180</v>
      </c>
      <c r="G1421" s="49" t="s">
        <v>94</v>
      </c>
      <c r="H1421" s="49" t="s">
        <v>121</v>
      </c>
      <c r="I1421" s="49" t="s">
        <v>122</v>
      </c>
      <c r="J1421" s="49" t="s">
        <v>123</v>
      </c>
      <c r="K1421" s="49">
        <v>4</v>
      </c>
      <c r="L1421" s="49">
        <v>149</v>
      </c>
      <c r="M1421" s="49" t="s">
        <v>5096</v>
      </c>
      <c r="N1421" s="50">
        <v>45477</v>
      </c>
      <c r="O1421" s="49" t="s">
        <v>103</v>
      </c>
      <c r="P1421" s="49" t="s">
        <v>44</v>
      </c>
      <c r="Q1421" s="49">
        <v>3</v>
      </c>
      <c r="R1421" s="49" t="s">
        <v>133</v>
      </c>
      <c r="S1421" s="49" t="s">
        <v>5097</v>
      </c>
      <c r="T1421" s="50">
        <v>44890</v>
      </c>
    </row>
    <row r="1422" spans="1:20" x14ac:dyDescent="0.25">
      <c r="A1422" s="26" t="s">
        <v>4350</v>
      </c>
      <c r="B1422" s="49" t="s">
        <v>701</v>
      </c>
      <c r="C1422" s="49" t="s">
        <v>1017</v>
      </c>
      <c r="D1422" s="49" t="s">
        <v>81</v>
      </c>
      <c r="E1422" s="49" t="s">
        <v>50</v>
      </c>
      <c r="F1422" s="50">
        <v>44563</v>
      </c>
      <c r="G1422" s="49" t="s">
        <v>120</v>
      </c>
      <c r="H1422" s="49" t="s">
        <v>63</v>
      </c>
      <c r="I1422" s="49" t="s">
        <v>64</v>
      </c>
      <c r="J1422" s="49" t="s">
        <v>65</v>
      </c>
      <c r="K1422" s="49">
        <v>4</v>
      </c>
      <c r="L1422" s="49">
        <v>399</v>
      </c>
      <c r="M1422" s="49" t="s">
        <v>5098</v>
      </c>
      <c r="N1422" s="50">
        <v>45366</v>
      </c>
      <c r="O1422" s="49" t="s">
        <v>56</v>
      </c>
      <c r="P1422" s="49" t="s">
        <v>31</v>
      </c>
      <c r="Q1422" s="49">
        <v>1</v>
      </c>
      <c r="R1422" s="49" t="s">
        <v>32</v>
      </c>
      <c r="S1422" s="49" t="s">
        <v>5099</v>
      </c>
      <c r="T1422" s="50">
        <v>45800</v>
      </c>
    </row>
    <row r="1423" spans="1:20" x14ac:dyDescent="0.25">
      <c r="A1423" s="26" t="s">
        <v>1245</v>
      </c>
      <c r="B1423" s="49" t="s">
        <v>1246</v>
      </c>
      <c r="C1423" s="49" t="s">
        <v>1247</v>
      </c>
      <c r="D1423" s="49" t="s">
        <v>23</v>
      </c>
      <c r="E1423" s="49" t="s">
        <v>50</v>
      </c>
      <c r="F1423" s="50">
        <v>45513</v>
      </c>
      <c r="G1423" s="49" t="s">
        <v>72</v>
      </c>
      <c r="H1423" s="49" t="s">
        <v>168</v>
      </c>
      <c r="I1423" s="49" t="s">
        <v>169</v>
      </c>
      <c r="J1423" s="49" t="s">
        <v>131</v>
      </c>
      <c r="K1423" s="49">
        <v>4</v>
      </c>
      <c r="L1423" s="49">
        <v>80</v>
      </c>
      <c r="M1423" s="49" t="s">
        <v>5100</v>
      </c>
      <c r="N1423" s="50">
        <v>45817</v>
      </c>
      <c r="O1423" s="49" t="s">
        <v>110</v>
      </c>
      <c r="P1423" s="49" t="s">
        <v>31</v>
      </c>
      <c r="Q1423" s="49">
        <v>1</v>
      </c>
      <c r="R1423" s="49" t="s">
        <v>67</v>
      </c>
      <c r="S1423" s="49" t="s">
        <v>5101</v>
      </c>
      <c r="T1423" s="50">
        <v>45846</v>
      </c>
    </row>
    <row r="1424" spans="1:20" x14ac:dyDescent="0.25">
      <c r="A1424" s="26" t="s">
        <v>5102</v>
      </c>
      <c r="B1424" s="49" t="s">
        <v>407</v>
      </c>
      <c r="C1424" s="49" t="s">
        <v>2443</v>
      </c>
      <c r="D1424" s="49" t="s">
        <v>37</v>
      </c>
      <c r="E1424" s="49" t="s">
        <v>38</v>
      </c>
      <c r="F1424" s="50">
        <v>45683</v>
      </c>
      <c r="G1424" s="49" t="s">
        <v>180</v>
      </c>
      <c r="H1424" s="49" t="s">
        <v>121</v>
      </c>
      <c r="I1424" s="49" t="s">
        <v>122</v>
      </c>
      <c r="J1424" s="49" t="s">
        <v>123</v>
      </c>
      <c r="K1424" s="49">
        <v>3</v>
      </c>
      <c r="L1424" s="49">
        <v>149</v>
      </c>
      <c r="M1424" s="49" t="s">
        <v>5103</v>
      </c>
      <c r="N1424" s="50">
        <v>45094</v>
      </c>
      <c r="O1424" s="49" t="s">
        <v>103</v>
      </c>
      <c r="P1424" s="49" t="s">
        <v>31</v>
      </c>
      <c r="Q1424" s="49">
        <v>4</v>
      </c>
      <c r="R1424" s="49" t="s">
        <v>67</v>
      </c>
      <c r="S1424" s="49" t="s">
        <v>5104</v>
      </c>
      <c r="T1424" s="50">
        <v>44808</v>
      </c>
    </row>
    <row r="1425" spans="1:20" x14ac:dyDescent="0.25">
      <c r="A1425" s="26" t="s">
        <v>4990</v>
      </c>
      <c r="B1425" s="49" t="s">
        <v>248</v>
      </c>
      <c r="C1425" s="49" t="s">
        <v>390</v>
      </c>
      <c r="D1425" s="49" t="s">
        <v>37</v>
      </c>
      <c r="E1425" s="49" t="s">
        <v>38</v>
      </c>
      <c r="F1425" s="50">
        <v>44970</v>
      </c>
      <c r="G1425" s="49" t="s">
        <v>62</v>
      </c>
      <c r="H1425" s="49" t="s">
        <v>73</v>
      </c>
      <c r="I1425" s="49" t="s">
        <v>74</v>
      </c>
      <c r="J1425" s="49" t="s">
        <v>42</v>
      </c>
      <c r="K1425" s="49">
        <v>2</v>
      </c>
      <c r="L1425" s="49">
        <v>110</v>
      </c>
      <c r="M1425" s="49" t="s">
        <v>5105</v>
      </c>
      <c r="N1425" s="50">
        <v>45708</v>
      </c>
      <c r="O1425" s="49" t="s">
        <v>30</v>
      </c>
      <c r="P1425" s="49" t="s">
        <v>44</v>
      </c>
      <c r="Q1425" s="49">
        <v>2</v>
      </c>
      <c r="R1425" s="49" t="s">
        <v>45</v>
      </c>
      <c r="S1425" s="49" t="s">
        <v>5106</v>
      </c>
      <c r="T1425" s="50">
        <v>45846</v>
      </c>
    </row>
    <row r="1426" spans="1:20" x14ac:dyDescent="0.25">
      <c r="A1426" s="26" t="s">
        <v>5107</v>
      </c>
      <c r="B1426" s="49" t="s">
        <v>258</v>
      </c>
      <c r="C1426" s="49" t="s">
        <v>296</v>
      </c>
      <c r="D1426" s="49" t="s">
        <v>23</v>
      </c>
      <c r="E1426" s="49" t="s">
        <v>50</v>
      </c>
      <c r="F1426" s="50">
        <v>44651</v>
      </c>
      <c r="G1426" s="49" t="s">
        <v>25</v>
      </c>
      <c r="H1426" s="49" t="s">
        <v>191</v>
      </c>
      <c r="I1426" s="49" t="s">
        <v>192</v>
      </c>
      <c r="J1426" s="49" t="s">
        <v>42</v>
      </c>
      <c r="K1426" s="49">
        <v>5</v>
      </c>
      <c r="L1426" s="49">
        <v>120</v>
      </c>
      <c r="M1426" s="49" t="s">
        <v>5108</v>
      </c>
      <c r="N1426" s="50">
        <v>45735</v>
      </c>
      <c r="O1426" s="49" t="s">
        <v>56</v>
      </c>
      <c r="P1426" s="49" t="s">
        <v>31</v>
      </c>
      <c r="Q1426" s="49">
        <v>2</v>
      </c>
      <c r="R1426" s="49" t="s">
        <v>133</v>
      </c>
      <c r="S1426" s="49" t="s">
        <v>5109</v>
      </c>
      <c r="T1426" s="50">
        <v>45772</v>
      </c>
    </row>
    <row r="1427" spans="1:20" x14ac:dyDescent="0.25">
      <c r="A1427" s="26" t="s">
        <v>5110</v>
      </c>
      <c r="B1427" s="49" t="s">
        <v>1830</v>
      </c>
      <c r="C1427" s="49" t="s">
        <v>408</v>
      </c>
      <c r="D1427" s="49" t="s">
        <v>23</v>
      </c>
      <c r="E1427" s="49" t="s">
        <v>38</v>
      </c>
      <c r="F1427" s="50">
        <v>44491</v>
      </c>
      <c r="G1427" s="49" t="s">
        <v>25</v>
      </c>
      <c r="H1427" s="49" t="s">
        <v>87</v>
      </c>
      <c r="I1427" s="49" t="s">
        <v>88</v>
      </c>
      <c r="J1427" s="49" t="s">
        <v>65</v>
      </c>
      <c r="K1427" s="49">
        <v>4</v>
      </c>
      <c r="L1427" s="49">
        <v>99</v>
      </c>
      <c r="M1427" s="49" t="s">
        <v>5111</v>
      </c>
      <c r="N1427" s="50">
        <v>45254</v>
      </c>
      <c r="O1427" s="49" t="s">
        <v>56</v>
      </c>
      <c r="P1427" s="49" t="s">
        <v>57</v>
      </c>
      <c r="Q1427" s="49">
        <v>1</v>
      </c>
      <c r="R1427" s="49" t="s">
        <v>45</v>
      </c>
      <c r="S1427" s="49" t="s">
        <v>5112</v>
      </c>
      <c r="T1427" s="50">
        <v>45562</v>
      </c>
    </row>
    <row r="1428" spans="1:20" x14ac:dyDescent="0.25">
      <c r="A1428" s="26" t="s">
        <v>3182</v>
      </c>
      <c r="B1428" s="49" t="s">
        <v>850</v>
      </c>
      <c r="C1428" s="49" t="s">
        <v>2802</v>
      </c>
      <c r="D1428" s="49" t="s">
        <v>81</v>
      </c>
      <c r="E1428" s="49" t="s">
        <v>38</v>
      </c>
      <c r="F1428" s="50">
        <v>45683</v>
      </c>
      <c r="G1428" s="49" t="s">
        <v>51</v>
      </c>
      <c r="H1428" s="49" t="s">
        <v>63</v>
      </c>
      <c r="I1428" s="49" t="s">
        <v>64</v>
      </c>
      <c r="J1428" s="49" t="s">
        <v>65</v>
      </c>
      <c r="K1428" s="49">
        <v>2</v>
      </c>
      <c r="L1428" s="49">
        <v>399</v>
      </c>
      <c r="M1428" s="49" t="s">
        <v>5113</v>
      </c>
      <c r="N1428" s="50">
        <v>44818</v>
      </c>
      <c r="O1428" s="49" t="s">
        <v>56</v>
      </c>
      <c r="P1428" s="49" t="s">
        <v>57</v>
      </c>
      <c r="Q1428" s="49">
        <v>3</v>
      </c>
      <c r="R1428" s="49" t="s">
        <v>67</v>
      </c>
      <c r="S1428" s="49" t="s">
        <v>5114</v>
      </c>
      <c r="T1428" s="50">
        <v>44895</v>
      </c>
    </row>
    <row r="1429" spans="1:20" x14ac:dyDescent="0.25">
      <c r="A1429" s="26" t="s">
        <v>5115</v>
      </c>
      <c r="B1429" s="49" t="s">
        <v>1892</v>
      </c>
      <c r="C1429" s="49" t="s">
        <v>2992</v>
      </c>
      <c r="D1429" s="49" t="s">
        <v>23</v>
      </c>
      <c r="E1429" s="49" t="s">
        <v>24</v>
      </c>
      <c r="F1429" s="50">
        <v>44944</v>
      </c>
      <c r="G1429" s="49" t="s">
        <v>180</v>
      </c>
      <c r="H1429" s="49" t="s">
        <v>191</v>
      </c>
      <c r="I1429" s="49" t="s">
        <v>192</v>
      </c>
      <c r="J1429" s="49" t="s">
        <v>42</v>
      </c>
      <c r="K1429" s="49">
        <v>2</v>
      </c>
      <c r="L1429" s="49">
        <v>120</v>
      </c>
      <c r="M1429" s="49" t="s">
        <v>5116</v>
      </c>
      <c r="N1429" s="50">
        <v>44873</v>
      </c>
      <c r="O1429" s="49" t="s">
        <v>110</v>
      </c>
      <c r="P1429" s="49" t="s">
        <v>57</v>
      </c>
      <c r="Q1429" s="49">
        <v>1</v>
      </c>
      <c r="R1429" s="49" t="s">
        <v>133</v>
      </c>
      <c r="S1429" s="49" t="s">
        <v>5117</v>
      </c>
      <c r="T1429" s="50">
        <v>45250</v>
      </c>
    </row>
    <row r="1430" spans="1:20" x14ac:dyDescent="0.25">
      <c r="A1430" s="26" t="s">
        <v>5118</v>
      </c>
      <c r="B1430" s="49" t="s">
        <v>3582</v>
      </c>
      <c r="C1430" s="49" t="s">
        <v>4870</v>
      </c>
      <c r="D1430" s="49" t="s">
        <v>23</v>
      </c>
      <c r="E1430" s="49" t="s">
        <v>38</v>
      </c>
      <c r="F1430" s="50">
        <v>45129</v>
      </c>
      <c r="G1430" s="49" t="s">
        <v>62</v>
      </c>
      <c r="H1430" s="49" t="s">
        <v>145</v>
      </c>
      <c r="I1430" s="49" t="s">
        <v>146</v>
      </c>
      <c r="J1430" s="49" t="s">
        <v>54</v>
      </c>
      <c r="K1430" s="49">
        <v>2</v>
      </c>
      <c r="L1430" s="49">
        <v>199</v>
      </c>
      <c r="M1430" s="49" t="s">
        <v>5119</v>
      </c>
      <c r="N1430" s="50">
        <v>45271</v>
      </c>
      <c r="O1430" s="49" t="s">
        <v>76</v>
      </c>
      <c r="P1430" s="49" t="s">
        <v>57</v>
      </c>
      <c r="Q1430" s="49">
        <v>3</v>
      </c>
      <c r="R1430" s="49" t="s">
        <v>104</v>
      </c>
      <c r="S1430" s="49" t="s">
        <v>5120</v>
      </c>
      <c r="T1430" s="50">
        <v>45021</v>
      </c>
    </row>
    <row r="1431" spans="1:20" x14ac:dyDescent="0.25">
      <c r="A1431" s="26" t="s">
        <v>5121</v>
      </c>
      <c r="B1431" s="49" t="s">
        <v>5122</v>
      </c>
      <c r="C1431" s="49" t="s">
        <v>137</v>
      </c>
      <c r="D1431" s="49" t="s">
        <v>81</v>
      </c>
      <c r="E1431" s="49" t="s">
        <v>24</v>
      </c>
      <c r="F1431" s="50">
        <v>44170</v>
      </c>
      <c r="G1431" s="49" t="s">
        <v>94</v>
      </c>
      <c r="H1431" s="49" t="s">
        <v>87</v>
      </c>
      <c r="I1431" s="49" t="s">
        <v>88</v>
      </c>
      <c r="J1431" s="49" t="s">
        <v>65</v>
      </c>
      <c r="K1431" s="49">
        <v>3</v>
      </c>
      <c r="L1431" s="49">
        <v>99</v>
      </c>
      <c r="M1431" s="49" t="s">
        <v>5123</v>
      </c>
      <c r="N1431" s="50">
        <v>44852</v>
      </c>
      <c r="O1431" s="49" t="s">
        <v>110</v>
      </c>
      <c r="P1431" s="49" t="s">
        <v>31</v>
      </c>
      <c r="Q1431" s="49">
        <v>1</v>
      </c>
      <c r="R1431" s="49" t="s">
        <v>104</v>
      </c>
      <c r="S1431" s="49" t="s">
        <v>5124</v>
      </c>
      <c r="T1431" s="50">
        <v>45206</v>
      </c>
    </row>
    <row r="1432" spans="1:20" x14ac:dyDescent="0.25">
      <c r="A1432" s="26" t="s">
        <v>2922</v>
      </c>
      <c r="B1432" s="49" t="s">
        <v>535</v>
      </c>
      <c r="C1432" s="49" t="s">
        <v>2923</v>
      </c>
      <c r="D1432" s="49" t="s">
        <v>81</v>
      </c>
      <c r="E1432" s="49" t="s">
        <v>50</v>
      </c>
      <c r="F1432" s="50">
        <v>44536</v>
      </c>
      <c r="G1432" s="49" t="s">
        <v>94</v>
      </c>
      <c r="H1432" s="49" t="s">
        <v>52</v>
      </c>
      <c r="I1432" s="49" t="s">
        <v>53</v>
      </c>
      <c r="J1432" s="49" t="s">
        <v>54</v>
      </c>
      <c r="K1432" s="49">
        <v>2</v>
      </c>
      <c r="L1432" s="49">
        <v>59</v>
      </c>
      <c r="M1432" s="49" t="s">
        <v>5125</v>
      </c>
      <c r="N1432" s="50">
        <v>45461</v>
      </c>
      <c r="O1432" s="49" t="s">
        <v>30</v>
      </c>
      <c r="P1432" s="49" t="s">
        <v>57</v>
      </c>
      <c r="Q1432" s="49">
        <v>3</v>
      </c>
      <c r="R1432" s="49" t="s">
        <v>67</v>
      </c>
      <c r="S1432" s="49" t="s">
        <v>5126</v>
      </c>
      <c r="T1432" s="50">
        <v>45627</v>
      </c>
    </row>
    <row r="1433" spans="1:20" x14ac:dyDescent="0.25">
      <c r="A1433" s="26" t="s">
        <v>5127</v>
      </c>
      <c r="B1433" s="49" t="s">
        <v>258</v>
      </c>
      <c r="C1433" s="49" t="s">
        <v>254</v>
      </c>
      <c r="D1433" s="49" t="s">
        <v>37</v>
      </c>
      <c r="E1433" s="49" t="s">
        <v>24</v>
      </c>
      <c r="F1433" s="50">
        <v>45379</v>
      </c>
      <c r="G1433" s="49" t="s">
        <v>180</v>
      </c>
      <c r="H1433" s="49" t="s">
        <v>100</v>
      </c>
      <c r="I1433" s="49" t="s">
        <v>101</v>
      </c>
      <c r="J1433" s="49" t="s">
        <v>28</v>
      </c>
      <c r="K1433" s="49">
        <v>3</v>
      </c>
      <c r="L1433" s="49">
        <v>199</v>
      </c>
      <c r="M1433" s="49" t="s">
        <v>5128</v>
      </c>
      <c r="N1433" s="50">
        <v>45022</v>
      </c>
      <c r="O1433" s="49" t="s">
        <v>56</v>
      </c>
      <c r="P1433" s="49" t="s">
        <v>31</v>
      </c>
      <c r="Q1433" s="49">
        <v>2</v>
      </c>
      <c r="R1433" s="49" t="s">
        <v>45</v>
      </c>
      <c r="S1433" s="49" t="s">
        <v>5129</v>
      </c>
      <c r="T1433" s="50">
        <v>45282</v>
      </c>
    </row>
    <row r="1434" spans="1:20" x14ac:dyDescent="0.25">
      <c r="A1434" s="26" t="s">
        <v>5130</v>
      </c>
      <c r="B1434" s="49" t="s">
        <v>1501</v>
      </c>
      <c r="C1434" s="49" t="s">
        <v>400</v>
      </c>
      <c r="D1434" s="49" t="s">
        <v>23</v>
      </c>
      <c r="E1434" s="49" t="s">
        <v>24</v>
      </c>
      <c r="F1434" s="50">
        <v>45422</v>
      </c>
      <c r="G1434" s="49" t="s">
        <v>180</v>
      </c>
      <c r="H1434" s="49" t="s">
        <v>100</v>
      </c>
      <c r="I1434" s="49" t="s">
        <v>101</v>
      </c>
      <c r="J1434" s="49" t="s">
        <v>28</v>
      </c>
      <c r="K1434" s="49">
        <v>1</v>
      </c>
      <c r="L1434" s="49">
        <v>199</v>
      </c>
      <c r="M1434" s="49" t="s">
        <v>5131</v>
      </c>
      <c r="N1434" s="50">
        <v>45575</v>
      </c>
      <c r="O1434" s="49" t="s">
        <v>103</v>
      </c>
      <c r="P1434" s="49" t="s">
        <v>57</v>
      </c>
      <c r="Q1434" s="49">
        <v>2</v>
      </c>
      <c r="R1434" s="49" t="s">
        <v>133</v>
      </c>
      <c r="S1434" s="49" t="s">
        <v>5132</v>
      </c>
      <c r="T1434" s="50">
        <v>45845</v>
      </c>
    </row>
    <row r="1435" spans="1:20" x14ac:dyDescent="0.25">
      <c r="A1435" s="26" t="s">
        <v>5133</v>
      </c>
      <c r="B1435" s="49" t="s">
        <v>5134</v>
      </c>
      <c r="C1435" s="49" t="s">
        <v>1435</v>
      </c>
      <c r="D1435" s="49" t="s">
        <v>37</v>
      </c>
      <c r="E1435" s="49" t="s">
        <v>50</v>
      </c>
      <c r="F1435" s="50">
        <v>45843</v>
      </c>
      <c r="G1435" s="49" t="s">
        <v>186</v>
      </c>
      <c r="H1435" s="49" t="s">
        <v>191</v>
      </c>
      <c r="I1435" s="49" t="s">
        <v>192</v>
      </c>
      <c r="J1435" s="49" t="s">
        <v>42</v>
      </c>
      <c r="K1435" s="49">
        <v>2</v>
      </c>
      <c r="L1435" s="49">
        <v>120</v>
      </c>
      <c r="M1435" s="49" t="s">
        <v>5135</v>
      </c>
      <c r="N1435" s="50">
        <v>45732</v>
      </c>
      <c r="O1435" s="49" t="s">
        <v>110</v>
      </c>
      <c r="P1435" s="49" t="s">
        <v>57</v>
      </c>
      <c r="Q1435" s="49">
        <v>4</v>
      </c>
      <c r="R1435" s="49" t="s">
        <v>133</v>
      </c>
      <c r="S1435" s="49" t="s">
        <v>5136</v>
      </c>
      <c r="T1435" s="50">
        <v>45729</v>
      </c>
    </row>
    <row r="1436" spans="1:20" x14ac:dyDescent="0.25">
      <c r="A1436" s="26" t="s">
        <v>5137</v>
      </c>
      <c r="B1436" s="49" t="s">
        <v>166</v>
      </c>
      <c r="C1436" s="49" t="s">
        <v>830</v>
      </c>
      <c r="D1436" s="49" t="s">
        <v>37</v>
      </c>
      <c r="E1436" s="49" t="s">
        <v>24</v>
      </c>
      <c r="F1436" s="50">
        <v>45539</v>
      </c>
      <c r="G1436" s="49" t="s">
        <v>62</v>
      </c>
      <c r="H1436" s="49" t="s">
        <v>73</v>
      </c>
      <c r="I1436" s="49" t="s">
        <v>74</v>
      </c>
      <c r="J1436" s="49" t="s">
        <v>42</v>
      </c>
      <c r="K1436" s="49">
        <v>2</v>
      </c>
      <c r="L1436" s="49">
        <v>110</v>
      </c>
      <c r="M1436" s="49" t="s">
        <v>5138</v>
      </c>
      <c r="N1436" s="50">
        <v>45377</v>
      </c>
      <c r="O1436" s="49" t="s">
        <v>56</v>
      </c>
      <c r="P1436" s="49" t="s">
        <v>31</v>
      </c>
      <c r="Q1436" s="49">
        <v>4</v>
      </c>
      <c r="R1436" s="49" t="s">
        <v>67</v>
      </c>
      <c r="S1436" s="49" t="s">
        <v>5139</v>
      </c>
      <c r="T1436" s="50">
        <v>45139</v>
      </c>
    </row>
    <row r="1437" spans="1:20" x14ac:dyDescent="0.25">
      <c r="A1437" s="26" t="s">
        <v>5140</v>
      </c>
      <c r="B1437" s="49" t="s">
        <v>2270</v>
      </c>
      <c r="C1437" s="49" t="s">
        <v>1831</v>
      </c>
      <c r="D1437" s="49" t="s">
        <v>37</v>
      </c>
      <c r="E1437" s="49" t="s">
        <v>24</v>
      </c>
      <c r="F1437" s="50">
        <v>45192</v>
      </c>
      <c r="G1437" s="49" t="s">
        <v>152</v>
      </c>
      <c r="H1437" s="49" t="s">
        <v>40</v>
      </c>
      <c r="I1437" s="49" t="s">
        <v>41</v>
      </c>
      <c r="J1437" s="49" t="s">
        <v>42</v>
      </c>
      <c r="K1437" s="49">
        <v>1</v>
      </c>
      <c r="L1437" s="49">
        <v>59</v>
      </c>
      <c r="M1437" s="49" t="s">
        <v>5141</v>
      </c>
      <c r="N1437" s="50">
        <v>44860</v>
      </c>
      <c r="O1437" s="49" t="s">
        <v>110</v>
      </c>
      <c r="P1437" s="49" t="s">
        <v>57</v>
      </c>
      <c r="Q1437" s="49">
        <v>2</v>
      </c>
      <c r="R1437" s="49" t="s">
        <v>67</v>
      </c>
      <c r="S1437" s="49" t="s">
        <v>5142</v>
      </c>
      <c r="T1437" s="50">
        <v>45323</v>
      </c>
    </row>
    <row r="1438" spans="1:20" x14ac:dyDescent="0.25">
      <c r="A1438" s="26" t="s">
        <v>5143</v>
      </c>
      <c r="B1438" s="49" t="s">
        <v>248</v>
      </c>
      <c r="C1438" s="49" t="s">
        <v>5144</v>
      </c>
      <c r="D1438" s="49" t="s">
        <v>23</v>
      </c>
      <c r="E1438" s="49" t="s">
        <v>50</v>
      </c>
      <c r="F1438" s="50">
        <v>45346</v>
      </c>
      <c r="G1438" s="49" t="s">
        <v>62</v>
      </c>
      <c r="H1438" s="49" t="s">
        <v>40</v>
      </c>
      <c r="I1438" s="49" t="s">
        <v>41</v>
      </c>
      <c r="J1438" s="49" t="s">
        <v>42</v>
      </c>
      <c r="K1438" s="49">
        <v>2</v>
      </c>
      <c r="L1438" s="49">
        <v>59</v>
      </c>
      <c r="M1438" s="49" t="s">
        <v>5145</v>
      </c>
      <c r="N1438" s="50">
        <v>45206</v>
      </c>
      <c r="O1438" s="49" t="s">
        <v>76</v>
      </c>
      <c r="P1438" s="49" t="s">
        <v>57</v>
      </c>
      <c r="Q1438" s="49">
        <v>3</v>
      </c>
      <c r="R1438" s="49" t="s">
        <v>133</v>
      </c>
      <c r="S1438" s="49" t="s">
        <v>5146</v>
      </c>
      <c r="T1438" s="50">
        <v>45816</v>
      </c>
    </row>
    <row r="1439" spans="1:20" x14ac:dyDescent="0.25">
      <c r="A1439" s="26" t="s">
        <v>3007</v>
      </c>
      <c r="B1439" s="49" t="s">
        <v>376</v>
      </c>
      <c r="C1439" s="49" t="s">
        <v>2474</v>
      </c>
      <c r="D1439" s="49" t="s">
        <v>37</v>
      </c>
      <c r="E1439" s="49" t="s">
        <v>38</v>
      </c>
      <c r="F1439" s="50">
        <v>44592</v>
      </c>
      <c r="G1439" s="49" t="s">
        <v>94</v>
      </c>
      <c r="H1439" s="49" t="s">
        <v>26</v>
      </c>
      <c r="I1439" s="49" t="s">
        <v>27</v>
      </c>
      <c r="J1439" s="49" t="s">
        <v>28</v>
      </c>
      <c r="K1439" s="49">
        <v>3</v>
      </c>
      <c r="L1439" s="49">
        <v>229</v>
      </c>
      <c r="M1439" s="49" t="s">
        <v>5147</v>
      </c>
      <c r="N1439" s="50">
        <v>45738</v>
      </c>
      <c r="O1439" s="49" t="s">
        <v>103</v>
      </c>
      <c r="P1439" s="49" t="s">
        <v>44</v>
      </c>
      <c r="Q1439" s="49">
        <v>3</v>
      </c>
      <c r="R1439" s="49" t="s">
        <v>67</v>
      </c>
      <c r="S1439" s="49" t="s">
        <v>5148</v>
      </c>
      <c r="T1439" s="50">
        <v>45799</v>
      </c>
    </row>
    <row r="1440" spans="1:20" x14ac:dyDescent="0.25">
      <c r="A1440" s="26" t="s">
        <v>5149</v>
      </c>
      <c r="B1440" s="49" t="s">
        <v>248</v>
      </c>
      <c r="C1440" s="49" t="s">
        <v>5150</v>
      </c>
      <c r="D1440" s="49" t="s">
        <v>23</v>
      </c>
      <c r="E1440" s="49" t="s">
        <v>38</v>
      </c>
      <c r="F1440" s="50">
        <v>45826</v>
      </c>
      <c r="G1440" s="49" t="s">
        <v>39</v>
      </c>
      <c r="H1440" s="49" t="s">
        <v>40</v>
      </c>
      <c r="I1440" s="49" t="s">
        <v>41</v>
      </c>
      <c r="J1440" s="49" t="s">
        <v>42</v>
      </c>
      <c r="K1440" s="49">
        <v>5</v>
      </c>
      <c r="L1440" s="49">
        <v>59</v>
      </c>
      <c r="M1440" s="49" t="s">
        <v>5151</v>
      </c>
      <c r="N1440" s="50">
        <v>45043</v>
      </c>
      <c r="O1440" s="49" t="s">
        <v>103</v>
      </c>
      <c r="P1440" s="49" t="s">
        <v>57</v>
      </c>
      <c r="Q1440" s="49">
        <v>4</v>
      </c>
      <c r="R1440" s="49" t="s">
        <v>104</v>
      </c>
      <c r="S1440" s="49" t="s">
        <v>5152</v>
      </c>
      <c r="T1440" s="50">
        <v>45769</v>
      </c>
    </row>
    <row r="1441" spans="1:20" x14ac:dyDescent="0.25">
      <c r="A1441" s="26" t="s">
        <v>3438</v>
      </c>
      <c r="B1441" s="49" t="s">
        <v>913</v>
      </c>
      <c r="C1441" s="49" t="s">
        <v>681</v>
      </c>
      <c r="D1441" s="49" t="s">
        <v>23</v>
      </c>
      <c r="E1441" s="49" t="s">
        <v>24</v>
      </c>
      <c r="F1441" s="50">
        <v>44174</v>
      </c>
      <c r="G1441" s="49" t="s">
        <v>51</v>
      </c>
      <c r="H1441" s="49" t="s">
        <v>40</v>
      </c>
      <c r="I1441" s="49" t="s">
        <v>41</v>
      </c>
      <c r="J1441" s="49" t="s">
        <v>42</v>
      </c>
      <c r="K1441" s="49">
        <v>5</v>
      </c>
      <c r="L1441" s="49">
        <v>59</v>
      </c>
      <c r="M1441" s="49" t="s">
        <v>5153</v>
      </c>
      <c r="N1441" s="50">
        <v>45296</v>
      </c>
      <c r="O1441" s="49" t="s">
        <v>76</v>
      </c>
      <c r="P1441" s="49" t="s">
        <v>31</v>
      </c>
      <c r="Q1441" s="49">
        <v>2</v>
      </c>
      <c r="R1441" s="49" t="s">
        <v>104</v>
      </c>
      <c r="S1441" s="49" t="s">
        <v>5154</v>
      </c>
      <c r="T1441" s="50">
        <v>45356</v>
      </c>
    </row>
    <row r="1442" spans="1:20" x14ac:dyDescent="0.25">
      <c r="A1442" s="26" t="s">
        <v>5155</v>
      </c>
      <c r="B1442" s="49" t="s">
        <v>60</v>
      </c>
      <c r="C1442" s="49" t="s">
        <v>435</v>
      </c>
      <c r="D1442" s="49" t="s">
        <v>37</v>
      </c>
      <c r="E1442" s="49" t="s">
        <v>38</v>
      </c>
      <c r="F1442" s="50">
        <v>44767</v>
      </c>
      <c r="G1442" s="49" t="s">
        <v>94</v>
      </c>
      <c r="H1442" s="49" t="s">
        <v>391</v>
      </c>
      <c r="I1442" s="49" t="s">
        <v>392</v>
      </c>
      <c r="J1442" s="49" t="s">
        <v>123</v>
      </c>
      <c r="K1442" s="49">
        <v>1</v>
      </c>
      <c r="L1442" s="49">
        <v>25</v>
      </c>
      <c r="M1442" s="49" t="s">
        <v>5156</v>
      </c>
      <c r="N1442" s="50">
        <v>45641</v>
      </c>
      <c r="O1442" s="49" t="s">
        <v>103</v>
      </c>
      <c r="P1442" s="49" t="s">
        <v>31</v>
      </c>
      <c r="Q1442" s="49">
        <v>3</v>
      </c>
      <c r="R1442" s="49" t="s">
        <v>67</v>
      </c>
      <c r="S1442" s="49" t="s">
        <v>5157</v>
      </c>
      <c r="T1442" s="50">
        <v>45365</v>
      </c>
    </row>
    <row r="1443" spans="1:20" x14ac:dyDescent="0.25">
      <c r="A1443" s="26" t="s">
        <v>5158</v>
      </c>
      <c r="B1443" s="49" t="s">
        <v>972</v>
      </c>
      <c r="C1443" s="49" t="s">
        <v>3728</v>
      </c>
      <c r="D1443" s="49" t="s">
        <v>23</v>
      </c>
      <c r="E1443" s="49" t="s">
        <v>38</v>
      </c>
      <c r="F1443" s="50">
        <v>45485</v>
      </c>
      <c r="G1443" s="49" t="s">
        <v>186</v>
      </c>
      <c r="H1443" s="49" t="s">
        <v>63</v>
      </c>
      <c r="I1443" s="49" t="s">
        <v>64</v>
      </c>
      <c r="J1443" s="49" t="s">
        <v>65</v>
      </c>
      <c r="K1443" s="49">
        <v>5</v>
      </c>
      <c r="L1443" s="49">
        <v>399</v>
      </c>
      <c r="M1443" s="49" t="s">
        <v>5159</v>
      </c>
      <c r="N1443" s="50">
        <v>44815</v>
      </c>
      <c r="O1443" s="49" t="s">
        <v>110</v>
      </c>
      <c r="P1443" s="49" t="s">
        <v>31</v>
      </c>
      <c r="Q1443" s="49">
        <v>1</v>
      </c>
      <c r="R1443" s="49" t="s">
        <v>104</v>
      </c>
      <c r="S1443" s="49" t="s">
        <v>5160</v>
      </c>
      <c r="T1443" s="50">
        <v>45438</v>
      </c>
    </row>
    <row r="1444" spans="1:20" x14ac:dyDescent="0.25">
      <c r="A1444" s="26" t="s">
        <v>5161</v>
      </c>
      <c r="B1444" s="49" t="s">
        <v>619</v>
      </c>
      <c r="C1444" s="49" t="s">
        <v>1674</v>
      </c>
      <c r="D1444" s="49" t="s">
        <v>23</v>
      </c>
      <c r="E1444" s="49" t="s">
        <v>38</v>
      </c>
      <c r="F1444" s="50">
        <v>45668</v>
      </c>
      <c r="G1444" s="49" t="s">
        <v>180</v>
      </c>
      <c r="H1444" s="49" t="s">
        <v>218</v>
      </c>
      <c r="I1444" s="49" t="s">
        <v>219</v>
      </c>
      <c r="J1444" s="49" t="s">
        <v>28</v>
      </c>
      <c r="K1444" s="49">
        <v>1</v>
      </c>
      <c r="L1444" s="49">
        <v>899</v>
      </c>
      <c r="M1444" s="49" t="s">
        <v>5162</v>
      </c>
      <c r="N1444" s="50">
        <v>45036</v>
      </c>
      <c r="O1444" s="49" t="s">
        <v>103</v>
      </c>
      <c r="P1444" s="49" t="s">
        <v>57</v>
      </c>
      <c r="Q1444" s="49">
        <v>5</v>
      </c>
      <c r="R1444" s="49" t="s">
        <v>32</v>
      </c>
      <c r="S1444" s="49" t="s">
        <v>5163</v>
      </c>
      <c r="T1444" s="50">
        <v>44844</v>
      </c>
    </row>
    <row r="1445" spans="1:20" x14ac:dyDescent="0.25">
      <c r="A1445" s="26" t="s">
        <v>5164</v>
      </c>
      <c r="B1445" s="49" t="s">
        <v>1611</v>
      </c>
      <c r="C1445" s="49" t="s">
        <v>5165</v>
      </c>
      <c r="D1445" s="49" t="s">
        <v>37</v>
      </c>
      <c r="E1445" s="49" t="s">
        <v>50</v>
      </c>
      <c r="F1445" s="50">
        <v>44419</v>
      </c>
      <c r="G1445" s="49" t="s">
        <v>51</v>
      </c>
      <c r="H1445" s="49" t="s">
        <v>145</v>
      </c>
      <c r="I1445" s="49" t="s">
        <v>146</v>
      </c>
      <c r="J1445" s="49" t="s">
        <v>54</v>
      </c>
      <c r="K1445" s="49">
        <v>5</v>
      </c>
      <c r="L1445" s="49">
        <v>199</v>
      </c>
      <c r="M1445" s="49" t="s">
        <v>5166</v>
      </c>
      <c r="N1445" s="50">
        <v>44932</v>
      </c>
      <c r="O1445" s="49" t="s">
        <v>56</v>
      </c>
      <c r="P1445" s="49" t="s">
        <v>31</v>
      </c>
      <c r="Q1445" s="49">
        <v>2</v>
      </c>
      <c r="R1445" s="49" t="s">
        <v>67</v>
      </c>
      <c r="S1445" s="49" t="s">
        <v>5167</v>
      </c>
      <c r="T1445" s="50">
        <v>44865</v>
      </c>
    </row>
    <row r="1446" spans="1:20" x14ac:dyDescent="0.25">
      <c r="A1446" s="26" t="s">
        <v>5168</v>
      </c>
      <c r="B1446" s="49" t="s">
        <v>2652</v>
      </c>
      <c r="C1446" s="49" t="s">
        <v>216</v>
      </c>
      <c r="D1446" s="49" t="s">
        <v>37</v>
      </c>
      <c r="E1446" s="49" t="s">
        <v>24</v>
      </c>
      <c r="F1446" s="50">
        <v>44889</v>
      </c>
      <c r="G1446" s="49" t="s">
        <v>51</v>
      </c>
      <c r="H1446" s="49" t="s">
        <v>145</v>
      </c>
      <c r="I1446" s="49" t="s">
        <v>146</v>
      </c>
      <c r="J1446" s="49" t="s">
        <v>54</v>
      </c>
      <c r="K1446" s="49">
        <v>3</v>
      </c>
      <c r="L1446" s="49">
        <v>199</v>
      </c>
      <c r="M1446" s="49" t="s">
        <v>5169</v>
      </c>
      <c r="N1446" s="50">
        <v>45660</v>
      </c>
      <c r="O1446" s="49" t="s">
        <v>30</v>
      </c>
      <c r="P1446" s="49" t="s">
        <v>44</v>
      </c>
      <c r="Q1446" s="49">
        <v>1</v>
      </c>
      <c r="R1446" s="49" t="s">
        <v>67</v>
      </c>
      <c r="S1446" s="49" t="s">
        <v>5170</v>
      </c>
      <c r="T1446" s="50">
        <v>45341</v>
      </c>
    </row>
    <row r="1447" spans="1:20" x14ac:dyDescent="0.25">
      <c r="A1447" s="26" t="s">
        <v>5171</v>
      </c>
      <c r="B1447" s="49" t="s">
        <v>2603</v>
      </c>
      <c r="C1447" s="49" t="s">
        <v>742</v>
      </c>
      <c r="D1447" s="49" t="s">
        <v>23</v>
      </c>
      <c r="E1447" s="49" t="s">
        <v>50</v>
      </c>
      <c r="F1447" s="50">
        <v>45531</v>
      </c>
      <c r="G1447" s="49" t="s">
        <v>25</v>
      </c>
      <c r="H1447" s="49" t="s">
        <v>63</v>
      </c>
      <c r="I1447" s="49" t="s">
        <v>64</v>
      </c>
      <c r="J1447" s="49" t="s">
        <v>65</v>
      </c>
      <c r="K1447" s="49">
        <v>3</v>
      </c>
      <c r="L1447" s="49">
        <v>399</v>
      </c>
      <c r="M1447" s="49" t="s">
        <v>5172</v>
      </c>
      <c r="N1447" s="50">
        <v>45366</v>
      </c>
      <c r="O1447" s="49" t="s">
        <v>110</v>
      </c>
      <c r="P1447" s="49" t="s">
        <v>31</v>
      </c>
      <c r="Q1447" s="49">
        <v>1</v>
      </c>
      <c r="R1447" s="49" t="s">
        <v>45</v>
      </c>
      <c r="S1447" s="49" t="s">
        <v>5173</v>
      </c>
      <c r="T1447" s="50">
        <v>45307</v>
      </c>
    </row>
    <row r="1448" spans="1:20" x14ac:dyDescent="0.25">
      <c r="A1448" s="26" t="s">
        <v>2508</v>
      </c>
      <c r="B1448" s="49" t="s">
        <v>2509</v>
      </c>
      <c r="C1448" s="49" t="s">
        <v>1991</v>
      </c>
      <c r="D1448" s="49" t="s">
        <v>37</v>
      </c>
      <c r="E1448" s="49" t="s">
        <v>38</v>
      </c>
      <c r="F1448" s="50">
        <v>45002</v>
      </c>
      <c r="G1448" s="49" t="s">
        <v>39</v>
      </c>
      <c r="H1448" s="49" t="s">
        <v>52</v>
      </c>
      <c r="I1448" s="49" t="s">
        <v>53</v>
      </c>
      <c r="J1448" s="49" t="s">
        <v>54</v>
      </c>
      <c r="K1448" s="49">
        <v>5</v>
      </c>
      <c r="L1448" s="49">
        <v>59</v>
      </c>
      <c r="M1448" s="49" t="s">
        <v>5174</v>
      </c>
      <c r="N1448" s="50">
        <v>45849</v>
      </c>
      <c r="O1448" s="49" t="s">
        <v>103</v>
      </c>
      <c r="P1448" s="49" t="s">
        <v>57</v>
      </c>
      <c r="Q1448" s="49">
        <v>1</v>
      </c>
      <c r="R1448" s="49" t="s">
        <v>104</v>
      </c>
      <c r="S1448" s="49" t="s">
        <v>5175</v>
      </c>
      <c r="T1448" s="50">
        <v>45709</v>
      </c>
    </row>
    <row r="1449" spans="1:20" x14ac:dyDescent="0.25">
      <c r="A1449" s="26" t="s">
        <v>5176</v>
      </c>
      <c r="B1449" s="49" t="s">
        <v>334</v>
      </c>
      <c r="C1449" s="49" t="s">
        <v>310</v>
      </c>
      <c r="D1449" s="49" t="s">
        <v>23</v>
      </c>
      <c r="E1449" s="49" t="s">
        <v>50</v>
      </c>
      <c r="F1449" s="50">
        <v>45325</v>
      </c>
      <c r="G1449" s="49" t="s">
        <v>180</v>
      </c>
      <c r="H1449" s="49" t="s">
        <v>40</v>
      </c>
      <c r="I1449" s="49" t="s">
        <v>41</v>
      </c>
      <c r="J1449" s="49" t="s">
        <v>42</v>
      </c>
      <c r="K1449" s="49">
        <v>1</v>
      </c>
      <c r="L1449" s="49">
        <v>59</v>
      </c>
      <c r="M1449" s="49" t="s">
        <v>5177</v>
      </c>
      <c r="N1449" s="50">
        <v>45682</v>
      </c>
      <c r="O1449" s="49" t="s">
        <v>56</v>
      </c>
      <c r="P1449" s="49" t="s">
        <v>44</v>
      </c>
      <c r="Q1449" s="49">
        <v>5</v>
      </c>
      <c r="R1449" s="49" t="s">
        <v>45</v>
      </c>
      <c r="S1449" s="49" t="s">
        <v>5178</v>
      </c>
      <c r="T1449" s="50">
        <v>44992</v>
      </c>
    </row>
    <row r="1450" spans="1:20" x14ac:dyDescent="0.25">
      <c r="A1450" s="26" t="s">
        <v>5179</v>
      </c>
      <c r="B1450" s="49" t="s">
        <v>425</v>
      </c>
      <c r="C1450" s="49" t="s">
        <v>3445</v>
      </c>
      <c r="D1450" s="49" t="s">
        <v>37</v>
      </c>
      <c r="E1450" s="49" t="s">
        <v>24</v>
      </c>
      <c r="F1450" s="50">
        <v>45520</v>
      </c>
      <c r="G1450" s="49" t="s">
        <v>39</v>
      </c>
      <c r="H1450" s="49" t="s">
        <v>391</v>
      </c>
      <c r="I1450" s="49" t="s">
        <v>392</v>
      </c>
      <c r="J1450" s="49" t="s">
        <v>123</v>
      </c>
      <c r="K1450" s="49">
        <v>4</v>
      </c>
      <c r="L1450" s="49">
        <v>25</v>
      </c>
      <c r="M1450" s="49" t="s">
        <v>5180</v>
      </c>
      <c r="N1450" s="50">
        <v>44968</v>
      </c>
      <c r="O1450" s="49" t="s">
        <v>76</v>
      </c>
      <c r="P1450" s="49" t="s">
        <v>57</v>
      </c>
      <c r="Q1450" s="49">
        <v>1</v>
      </c>
      <c r="R1450" s="49" t="s">
        <v>133</v>
      </c>
      <c r="S1450" s="49" t="s">
        <v>5181</v>
      </c>
      <c r="T1450" s="50">
        <v>44968</v>
      </c>
    </row>
    <row r="1451" spans="1:20" x14ac:dyDescent="0.25">
      <c r="A1451" s="26" t="s">
        <v>5182</v>
      </c>
      <c r="B1451" s="49" t="s">
        <v>206</v>
      </c>
      <c r="C1451" s="49" t="s">
        <v>5183</v>
      </c>
      <c r="D1451" s="49" t="s">
        <v>81</v>
      </c>
      <c r="E1451" s="49" t="s">
        <v>38</v>
      </c>
      <c r="F1451" s="50">
        <v>45343</v>
      </c>
      <c r="G1451" s="49" t="s">
        <v>120</v>
      </c>
      <c r="H1451" s="49" t="s">
        <v>145</v>
      </c>
      <c r="I1451" s="49" t="s">
        <v>146</v>
      </c>
      <c r="J1451" s="49" t="s">
        <v>54</v>
      </c>
      <c r="K1451" s="49">
        <v>4</v>
      </c>
      <c r="L1451" s="49">
        <v>199</v>
      </c>
      <c r="M1451" s="49" t="s">
        <v>5184</v>
      </c>
      <c r="N1451" s="50">
        <v>45140</v>
      </c>
      <c r="O1451" s="49" t="s">
        <v>30</v>
      </c>
      <c r="P1451" s="49" t="s">
        <v>57</v>
      </c>
      <c r="Q1451" s="49">
        <v>1</v>
      </c>
      <c r="R1451" s="49" t="s">
        <v>32</v>
      </c>
      <c r="S1451" s="49" t="s">
        <v>5185</v>
      </c>
      <c r="T1451" s="50">
        <v>45165</v>
      </c>
    </row>
    <row r="1452" spans="1:20" x14ac:dyDescent="0.25">
      <c r="A1452" s="26" t="s">
        <v>5186</v>
      </c>
      <c r="B1452" s="49" t="s">
        <v>2638</v>
      </c>
      <c r="C1452" s="49" t="s">
        <v>396</v>
      </c>
      <c r="D1452" s="49" t="s">
        <v>23</v>
      </c>
      <c r="E1452" s="49" t="s">
        <v>24</v>
      </c>
      <c r="F1452" s="50">
        <v>44510</v>
      </c>
      <c r="G1452" s="49" t="s">
        <v>39</v>
      </c>
      <c r="H1452" s="49" t="s">
        <v>40</v>
      </c>
      <c r="I1452" s="49" t="s">
        <v>41</v>
      </c>
      <c r="J1452" s="49" t="s">
        <v>42</v>
      </c>
      <c r="K1452" s="49">
        <v>5</v>
      </c>
      <c r="L1452" s="49">
        <v>59</v>
      </c>
      <c r="M1452" s="49" t="s">
        <v>5187</v>
      </c>
      <c r="N1452" s="50">
        <v>45689</v>
      </c>
      <c r="O1452" s="49" t="s">
        <v>56</v>
      </c>
      <c r="P1452" s="49" t="s">
        <v>31</v>
      </c>
      <c r="Q1452" s="49">
        <v>2</v>
      </c>
      <c r="R1452" s="49" t="s">
        <v>67</v>
      </c>
      <c r="S1452" s="49" t="s">
        <v>5188</v>
      </c>
      <c r="T1452" s="50">
        <v>45217</v>
      </c>
    </row>
    <row r="1453" spans="1:20" x14ac:dyDescent="0.25">
      <c r="A1453" s="26" t="s">
        <v>5189</v>
      </c>
      <c r="B1453" s="49" t="s">
        <v>485</v>
      </c>
      <c r="C1453" s="49" t="s">
        <v>5190</v>
      </c>
      <c r="D1453" s="49" t="s">
        <v>37</v>
      </c>
      <c r="E1453" s="49" t="s">
        <v>50</v>
      </c>
      <c r="F1453" s="50">
        <v>45341</v>
      </c>
      <c r="G1453" s="49" t="s">
        <v>180</v>
      </c>
      <c r="H1453" s="49" t="s">
        <v>191</v>
      </c>
      <c r="I1453" s="49" t="s">
        <v>192</v>
      </c>
      <c r="J1453" s="49" t="s">
        <v>42</v>
      </c>
      <c r="K1453" s="49">
        <v>4</v>
      </c>
      <c r="L1453" s="49">
        <v>120</v>
      </c>
      <c r="M1453" s="49" t="s">
        <v>5191</v>
      </c>
      <c r="N1453" s="50">
        <v>45329</v>
      </c>
      <c r="O1453" s="49" t="s">
        <v>110</v>
      </c>
      <c r="P1453" s="49" t="s">
        <v>57</v>
      </c>
      <c r="Q1453" s="49">
        <v>3</v>
      </c>
      <c r="R1453" s="49" t="s">
        <v>32</v>
      </c>
      <c r="S1453" s="49" t="s">
        <v>5192</v>
      </c>
      <c r="T1453" s="50">
        <v>45725</v>
      </c>
    </row>
    <row r="1454" spans="1:20" x14ac:dyDescent="0.25">
      <c r="A1454" s="26" t="s">
        <v>5193</v>
      </c>
      <c r="B1454" s="49" t="s">
        <v>2866</v>
      </c>
      <c r="C1454" s="49" t="s">
        <v>2681</v>
      </c>
      <c r="D1454" s="49" t="s">
        <v>37</v>
      </c>
      <c r="E1454" s="49" t="s">
        <v>38</v>
      </c>
      <c r="F1454" s="50">
        <v>44952</v>
      </c>
      <c r="G1454" s="49" t="s">
        <v>62</v>
      </c>
      <c r="H1454" s="49" t="s">
        <v>26</v>
      </c>
      <c r="I1454" s="49" t="s">
        <v>27</v>
      </c>
      <c r="J1454" s="49" t="s">
        <v>28</v>
      </c>
      <c r="K1454" s="49">
        <v>5</v>
      </c>
      <c r="L1454" s="49">
        <v>229</v>
      </c>
      <c r="M1454" s="49" t="s">
        <v>5194</v>
      </c>
      <c r="N1454" s="50">
        <v>45212</v>
      </c>
      <c r="O1454" s="49" t="s">
        <v>56</v>
      </c>
      <c r="P1454" s="49" t="s">
        <v>44</v>
      </c>
      <c r="Q1454" s="49">
        <v>3</v>
      </c>
      <c r="R1454" s="49" t="s">
        <v>67</v>
      </c>
      <c r="S1454" s="49" t="s">
        <v>5195</v>
      </c>
      <c r="T1454" s="50">
        <v>45246</v>
      </c>
    </row>
    <row r="1455" spans="1:20" x14ac:dyDescent="0.25">
      <c r="A1455" s="26" t="s">
        <v>5196</v>
      </c>
      <c r="B1455" s="49" t="s">
        <v>931</v>
      </c>
      <c r="C1455" s="49" t="s">
        <v>1149</v>
      </c>
      <c r="D1455" s="49" t="s">
        <v>37</v>
      </c>
      <c r="E1455" s="49" t="s">
        <v>50</v>
      </c>
      <c r="F1455" s="50">
        <v>44636</v>
      </c>
      <c r="G1455" s="49" t="s">
        <v>25</v>
      </c>
      <c r="H1455" s="49" t="s">
        <v>391</v>
      </c>
      <c r="I1455" s="49" t="s">
        <v>392</v>
      </c>
      <c r="J1455" s="49" t="s">
        <v>123</v>
      </c>
      <c r="K1455" s="49">
        <v>1</v>
      </c>
      <c r="L1455" s="49">
        <v>25</v>
      </c>
      <c r="M1455" s="49" t="s">
        <v>5197</v>
      </c>
      <c r="N1455" s="50">
        <v>45090</v>
      </c>
      <c r="O1455" s="49" t="s">
        <v>30</v>
      </c>
      <c r="P1455" s="49" t="s">
        <v>31</v>
      </c>
      <c r="Q1455" s="49">
        <v>1</v>
      </c>
      <c r="R1455" s="49" t="s">
        <v>104</v>
      </c>
      <c r="S1455" s="49" t="s">
        <v>5198</v>
      </c>
      <c r="T1455" s="50">
        <v>45341</v>
      </c>
    </row>
    <row r="1456" spans="1:20" x14ac:dyDescent="0.25">
      <c r="A1456" s="26" t="s">
        <v>5199</v>
      </c>
      <c r="B1456" s="49" t="s">
        <v>671</v>
      </c>
      <c r="C1456" s="49" t="s">
        <v>2143</v>
      </c>
      <c r="D1456" s="49" t="s">
        <v>23</v>
      </c>
      <c r="E1456" s="49" t="s">
        <v>24</v>
      </c>
      <c r="F1456" s="50">
        <v>44615</v>
      </c>
      <c r="G1456" s="49" t="s">
        <v>120</v>
      </c>
      <c r="H1456" s="49" t="s">
        <v>145</v>
      </c>
      <c r="I1456" s="49" t="s">
        <v>146</v>
      </c>
      <c r="J1456" s="49" t="s">
        <v>54</v>
      </c>
      <c r="K1456" s="49">
        <v>1</v>
      </c>
      <c r="L1456" s="49">
        <v>199</v>
      </c>
      <c r="M1456" s="49" t="s">
        <v>5200</v>
      </c>
      <c r="N1456" s="50">
        <v>45098</v>
      </c>
      <c r="O1456" s="49" t="s">
        <v>110</v>
      </c>
      <c r="P1456" s="49" t="s">
        <v>31</v>
      </c>
      <c r="Q1456" s="49">
        <v>1</v>
      </c>
      <c r="R1456" s="49" t="s">
        <v>104</v>
      </c>
      <c r="S1456" s="49" t="s">
        <v>5201</v>
      </c>
      <c r="T1456" s="50">
        <v>45568</v>
      </c>
    </row>
    <row r="1457" spans="1:20" x14ac:dyDescent="0.25">
      <c r="A1457" s="26" t="s">
        <v>5202</v>
      </c>
      <c r="B1457" s="49" t="s">
        <v>3582</v>
      </c>
      <c r="C1457" s="49" t="s">
        <v>5203</v>
      </c>
      <c r="D1457" s="49" t="s">
        <v>23</v>
      </c>
      <c r="E1457" s="49" t="s">
        <v>50</v>
      </c>
      <c r="F1457" s="50">
        <v>44911</v>
      </c>
      <c r="G1457" s="49" t="s">
        <v>94</v>
      </c>
      <c r="H1457" s="49" t="s">
        <v>191</v>
      </c>
      <c r="I1457" s="49" t="s">
        <v>192</v>
      </c>
      <c r="J1457" s="49" t="s">
        <v>42</v>
      </c>
      <c r="K1457" s="49">
        <v>1</v>
      </c>
      <c r="L1457" s="49">
        <v>120</v>
      </c>
      <c r="M1457" s="49" t="s">
        <v>5204</v>
      </c>
      <c r="N1457" s="50">
        <v>44938</v>
      </c>
      <c r="O1457" s="49" t="s">
        <v>110</v>
      </c>
      <c r="P1457" s="49" t="s">
        <v>57</v>
      </c>
      <c r="Q1457" s="49">
        <v>3</v>
      </c>
      <c r="R1457" s="49" t="s">
        <v>104</v>
      </c>
      <c r="S1457" s="49" t="s">
        <v>5205</v>
      </c>
      <c r="T1457" s="50">
        <v>45765</v>
      </c>
    </row>
    <row r="1458" spans="1:20" x14ac:dyDescent="0.25">
      <c r="A1458" s="26" t="s">
        <v>5206</v>
      </c>
      <c r="B1458" s="49" t="s">
        <v>1818</v>
      </c>
      <c r="C1458" s="49" t="s">
        <v>2818</v>
      </c>
      <c r="D1458" s="49" t="s">
        <v>81</v>
      </c>
      <c r="E1458" s="49" t="s">
        <v>24</v>
      </c>
      <c r="F1458" s="50">
        <v>44929</v>
      </c>
      <c r="G1458" s="49" t="s">
        <v>94</v>
      </c>
      <c r="H1458" s="49" t="s">
        <v>87</v>
      </c>
      <c r="I1458" s="49" t="s">
        <v>88</v>
      </c>
      <c r="J1458" s="49" t="s">
        <v>65</v>
      </c>
      <c r="K1458" s="49">
        <v>3</v>
      </c>
      <c r="L1458" s="49">
        <v>99</v>
      </c>
      <c r="M1458" s="49" t="s">
        <v>5207</v>
      </c>
      <c r="N1458" s="50">
        <v>44821</v>
      </c>
      <c r="O1458" s="49" t="s">
        <v>30</v>
      </c>
      <c r="P1458" s="49" t="s">
        <v>44</v>
      </c>
      <c r="Q1458" s="49">
        <v>4</v>
      </c>
      <c r="R1458" s="49" t="s">
        <v>104</v>
      </c>
      <c r="S1458" s="49" t="s">
        <v>5208</v>
      </c>
      <c r="T1458" s="50">
        <v>45221</v>
      </c>
    </row>
    <row r="1459" spans="1:20" x14ac:dyDescent="0.25">
      <c r="A1459" s="26" t="s">
        <v>5209</v>
      </c>
      <c r="B1459" s="49" t="s">
        <v>421</v>
      </c>
      <c r="C1459" s="49" t="s">
        <v>5210</v>
      </c>
      <c r="D1459" s="49" t="s">
        <v>37</v>
      </c>
      <c r="E1459" s="49" t="s">
        <v>24</v>
      </c>
      <c r="F1459" s="50">
        <v>44786</v>
      </c>
      <c r="G1459" s="49" t="s">
        <v>186</v>
      </c>
      <c r="H1459" s="49" t="s">
        <v>168</v>
      </c>
      <c r="I1459" s="49" t="s">
        <v>169</v>
      </c>
      <c r="J1459" s="49" t="s">
        <v>131</v>
      </c>
      <c r="K1459" s="49">
        <v>2</v>
      </c>
      <c r="L1459" s="49">
        <v>80</v>
      </c>
      <c r="M1459" s="49" t="s">
        <v>5211</v>
      </c>
      <c r="N1459" s="50">
        <v>45497</v>
      </c>
      <c r="O1459" s="49" t="s">
        <v>103</v>
      </c>
      <c r="P1459" s="49" t="s">
        <v>44</v>
      </c>
      <c r="Q1459" s="49">
        <v>4</v>
      </c>
      <c r="R1459" s="49" t="s">
        <v>104</v>
      </c>
      <c r="S1459" s="49" t="s">
        <v>5212</v>
      </c>
      <c r="T1459" s="50">
        <v>44904</v>
      </c>
    </row>
    <row r="1460" spans="1:20" x14ac:dyDescent="0.25">
      <c r="A1460" s="26" t="s">
        <v>5213</v>
      </c>
      <c r="B1460" s="49" t="s">
        <v>1857</v>
      </c>
      <c r="C1460" s="49" t="s">
        <v>443</v>
      </c>
      <c r="D1460" s="49" t="s">
        <v>81</v>
      </c>
      <c r="E1460" s="49" t="s">
        <v>38</v>
      </c>
      <c r="F1460" s="50">
        <v>44818</v>
      </c>
      <c r="G1460" s="49" t="s">
        <v>62</v>
      </c>
      <c r="H1460" s="49" t="s">
        <v>26</v>
      </c>
      <c r="I1460" s="49" t="s">
        <v>27</v>
      </c>
      <c r="J1460" s="49" t="s">
        <v>28</v>
      </c>
      <c r="K1460" s="49">
        <v>2</v>
      </c>
      <c r="L1460" s="49">
        <v>229</v>
      </c>
      <c r="M1460" s="49" t="s">
        <v>5214</v>
      </c>
      <c r="N1460" s="50">
        <v>45734</v>
      </c>
      <c r="O1460" s="49" t="s">
        <v>76</v>
      </c>
      <c r="P1460" s="49" t="s">
        <v>31</v>
      </c>
      <c r="Q1460" s="49">
        <v>4</v>
      </c>
      <c r="R1460" s="49" t="s">
        <v>45</v>
      </c>
      <c r="S1460" s="49" t="s">
        <v>5215</v>
      </c>
      <c r="T1460" s="50">
        <v>44841</v>
      </c>
    </row>
    <row r="1461" spans="1:20" x14ac:dyDescent="0.25">
      <c r="A1461" s="26" t="s">
        <v>692</v>
      </c>
      <c r="B1461" s="49" t="s">
        <v>233</v>
      </c>
      <c r="C1461" s="49" t="s">
        <v>71</v>
      </c>
      <c r="D1461" s="49" t="s">
        <v>23</v>
      </c>
      <c r="E1461" s="49" t="s">
        <v>38</v>
      </c>
      <c r="F1461" s="50">
        <v>45569</v>
      </c>
      <c r="G1461" s="49" t="s">
        <v>25</v>
      </c>
      <c r="H1461" s="49" t="s">
        <v>129</v>
      </c>
      <c r="I1461" s="49" t="s">
        <v>130</v>
      </c>
      <c r="J1461" s="49" t="s">
        <v>131</v>
      </c>
      <c r="K1461" s="49">
        <v>4</v>
      </c>
      <c r="L1461" s="49">
        <v>129</v>
      </c>
      <c r="M1461" s="49" t="s">
        <v>5216</v>
      </c>
      <c r="N1461" s="50">
        <v>45870</v>
      </c>
      <c r="O1461" s="49" t="s">
        <v>110</v>
      </c>
      <c r="P1461" s="49" t="s">
        <v>57</v>
      </c>
      <c r="Q1461" s="49">
        <v>5</v>
      </c>
      <c r="R1461" s="49" t="s">
        <v>67</v>
      </c>
      <c r="S1461" s="49" t="s">
        <v>5217</v>
      </c>
      <c r="T1461" s="50">
        <v>45505</v>
      </c>
    </row>
    <row r="1462" spans="1:20" x14ac:dyDescent="0.25">
      <c r="A1462" s="26" t="s">
        <v>5218</v>
      </c>
      <c r="B1462" s="49" t="s">
        <v>107</v>
      </c>
      <c r="C1462" s="49" t="s">
        <v>2333</v>
      </c>
      <c r="D1462" s="49" t="s">
        <v>81</v>
      </c>
      <c r="E1462" s="49" t="s">
        <v>50</v>
      </c>
      <c r="F1462" s="50">
        <v>45578</v>
      </c>
      <c r="G1462" s="49" t="s">
        <v>25</v>
      </c>
      <c r="H1462" s="49" t="s">
        <v>138</v>
      </c>
      <c r="I1462" s="49" t="s">
        <v>139</v>
      </c>
      <c r="J1462" s="49" t="s">
        <v>28</v>
      </c>
      <c r="K1462" s="49">
        <v>1</v>
      </c>
      <c r="L1462" s="49">
        <v>999</v>
      </c>
      <c r="M1462" s="49" t="s">
        <v>5219</v>
      </c>
      <c r="N1462" s="50">
        <v>44854</v>
      </c>
      <c r="O1462" s="49" t="s">
        <v>30</v>
      </c>
      <c r="P1462" s="49" t="s">
        <v>44</v>
      </c>
      <c r="Q1462" s="49">
        <v>2</v>
      </c>
      <c r="R1462" s="49" t="s">
        <v>133</v>
      </c>
      <c r="S1462" s="49" t="s">
        <v>5220</v>
      </c>
      <c r="T1462" s="50">
        <v>44963</v>
      </c>
    </row>
    <row r="1463" spans="1:20" x14ac:dyDescent="0.25">
      <c r="A1463" s="26" t="s">
        <v>5221</v>
      </c>
      <c r="B1463" s="49" t="s">
        <v>143</v>
      </c>
      <c r="C1463" s="49" t="s">
        <v>1268</v>
      </c>
      <c r="D1463" s="49" t="s">
        <v>23</v>
      </c>
      <c r="E1463" s="49" t="s">
        <v>38</v>
      </c>
      <c r="F1463" s="50">
        <v>44777</v>
      </c>
      <c r="G1463" s="49" t="s">
        <v>94</v>
      </c>
      <c r="H1463" s="49" t="s">
        <v>63</v>
      </c>
      <c r="I1463" s="49" t="s">
        <v>64</v>
      </c>
      <c r="J1463" s="49" t="s">
        <v>65</v>
      </c>
      <c r="K1463" s="49">
        <v>4</v>
      </c>
      <c r="L1463" s="49">
        <v>399</v>
      </c>
      <c r="M1463" s="49" t="s">
        <v>5222</v>
      </c>
      <c r="N1463" s="50">
        <v>45893</v>
      </c>
      <c r="O1463" s="49" t="s">
        <v>56</v>
      </c>
      <c r="P1463" s="49" t="s">
        <v>31</v>
      </c>
      <c r="Q1463" s="49">
        <v>2</v>
      </c>
      <c r="R1463" s="49" t="s">
        <v>133</v>
      </c>
      <c r="S1463" s="49" t="s">
        <v>5223</v>
      </c>
      <c r="T1463" s="50">
        <v>45746</v>
      </c>
    </row>
    <row r="1464" spans="1:20" x14ac:dyDescent="0.25">
      <c r="A1464" s="26" t="s">
        <v>1821</v>
      </c>
      <c r="B1464" s="49" t="s">
        <v>1822</v>
      </c>
      <c r="C1464" s="49" t="s">
        <v>1823</v>
      </c>
      <c r="D1464" s="49" t="s">
        <v>23</v>
      </c>
      <c r="E1464" s="49" t="s">
        <v>50</v>
      </c>
      <c r="F1464" s="50">
        <v>45711</v>
      </c>
      <c r="G1464" s="49" t="s">
        <v>186</v>
      </c>
      <c r="H1464" s="49" t="s">
        <v>191</v>
      </c>
      <c r="I1464" s="49" t="s">
        <v>192</v>
      </c>
      <c r="J1464" s="49" t="s">
        <v>42</v>
      </c>
      <c r="K1464" s="49">
        <v>4</v>
      </c>
      <c r="L1464" s="49">
        <v>120</v>
      </c>
      <c r="M1464" s="49" t="s">
        <v>5224</v>
      </c>
      <c r="N1464" s="50">
        <v>45084</v>
      </c>
      <c r="O1464" s="49" t="s">
        <v>56</v>
      </c>
      <c r="P1464" s="49" t="s">
        <v>57</v>
      </c>
      <c r="Q1464" s="49">
        <v>1</v>
      </c>
      <c r="R1464" s="49" t="s">
        <v>104</v>
      </c>
      <c r="S1464" s="49" t="s">
        <v>5225</v>
      </c>
      <c r="T1464" s="50">
        <v>45809</v>
      </c>
    </row>
    <row r="1465" spans="1:20" x14ac:dyDescent="0.25">
      <c r="A1465" s="26" t="s">
        <v>5226</v>
      </c>
      <c r="B1465" s="49" t="s">
        <v>1456</v>
      </c>
      <c r="C1465" s="49" t="s">
        <v>71</v>
      </c>
      <c r="D1465" s="49" t="s">
        <v>37</v>
      </c>
      <c r="E1465" s="49" t="s">
        <v>50</v>
      </c>
      <c r="F1465" s="50">
        <v>44303</v>
      </c>
      <c r="G1465" s="49" t="s">
        <v>39</v>
      </c>
      <c r="H1465" s="49" t="s">
        <v>218</v>
      </c>
      <c r="I1465" s="49" t="s">
        <v>219</v>
      </c>
      <c r="J1465" s="49" t="s">
        <v>28</v>
      </c>
      <c r="K1465" s="49">
        <v>4</v>
      </c>
      <c r="L1465" s="49">
        <v>899</v>
      </c>
      <c r="M1465" s="49" t="s">
        <v>5227</v>
      </c>
      <c r="N1465" s="50">
        <v>45377</v>
      </c>
      <c r="O1465" s="49" t="s">
        <v>30</v>
      </c>
      <c r="P1465" s="49" t="s">
        <v>57</v>
      </c>
      <c r="Q1465" s="49">
        <v>5</v>
      </c>
      <c r="R1465" s="49" t="s">
        <v>45</v>
      </c>
      <c r="S1465" s="49" t="s">
        <v>5228</v>
      </c>
      <c r="T1465" s="50">
        <v>44919</v>
      </c>
    </row>
    <row r="1466" spans="1:20" x14ac:dyDescent="0.25">
      <c r="A1466" s="26" t="s">
        <v>5229</v>
      </c>
      <c r="B1466" s="49" t="s">
        <v>1831</v>
      </c>
      <c r="C1466" s="49" t="s">
        <v>620</v>
      </c>
      <c r="D1466" s="49" t="s">
        <v>81</v>
      </c>
      <c r="E1466" s="49" t="s">
        <v>50</v>
      </c>
      <c r="F1466" s="50">
        <v>44851</v>
      </c>
      <c r="G1466" s="49" t="s">
        <v>120</v>
      </c>
      <c r="H1466" s="49" t="s">
        <v>87</v>
      </c>
      <c r="I1466" s="49" t="s">
        <v>88</v>
      </c>
      <c r="J1466" s="49" t="s">
        <v>65</v>
      </c>
      <c r="K1466" s="49">
        <v>4</v>
      </c>
      <c r="L1466" s="49">
        <v>99</v>
      </c>
      <c r="M1466" s="49" t="s">
        <v>5230</v>
      </c>
      <c r="N1466" s="50">
        <v>45289</v>
      </c>
      <c r="O1466" s="49" t="s">
        <v>110</v>
      </c>
      <c r="P1466" s="49" t="s">
        <v>31</v>
      </c>
      <c r="Q1466" s="49">
        <v>2</v>
      </c>
      <c r="R1466" s="49" t="s">
        <v>45</v>
      </c>
      <c r="S1466" s="49" t="s">
        <v>5231</v>
      </c>
      <c r="T1466" s="50">
        <v>45814</v>
      </c>
    </row>
    <row r="1467" spans="1:20" x14ac:dyDescent="0.25">
      <c r="A1467" s="26" t="s">
        <v>4035</v>
      </c>
      <c r="B1467" s="49" t="s">
        <v>2203</v>
      </c>
      <c r="C1467" s="49" t="s">
        <v>2755</v>
      </c>
      <c r="D1467" s="49" t="s">
        <v>23</v>
      </c>
      <c r="E1467" s="49" t="s">
        <v>24</v>
      </c>
      <c r="F1467" s="50">
        <v>44685</v>
      </c>
      <c r="G1467" s="49" t="s">
        <v>120</v>
      </c>
      <c r="H1467" s="49" t="s">
        <v>218</v>
      </c>
      <c r="I1467" s="49" t="s">
        <v>219</v>
      </c>
      <c r="J1467" s="49" t="s">
        <v>28</v>
      </c>
      <c r="K1467" s="49">
        <v>4</v>
      </c>
      <c r="L1467" s="49">
        <v>899</v>
      </c>
      <c r="M1467" s="49" t="s">
        <v>5232</v>
      </c>
      <c r="N1467" s="50">
        <v>45778</v>
      </c>
      <c r="O1467" s="49" t="s">
        <v>76</v>
      </c>
      <c r="P1467" s="49" t="s">
        <v>44</v>
      </c>
      <c r="Q1467" s="49">
        <v>5</v>
      </c>
      <c r="R1467" s="49" t="s">
        <v>104</v>
      </c>
      <c r="S1467" s="49" t="s">
        <v>5233</v>
      </c>
      <c r="T1467" s="50">
        <v>44946</v>
      </c>
    </row>
    <row r="1468" spans="1:20" x14ac:dyDescent="0.25">
      <c r="A1468" s="26" t="s">
        <v>5234</v>
      </c>
      <c r="B1468" s="49" t="s">
        <v>964</v>
      </c>
      <c r="C1468" s="49" t="s">
        <v>801</v>
      </c>
      <c r="D1468" s="49" t="s">
        <v>81</v>
      </c>
      <c r="E1468" s="49" t="s">
        <v>24</v>
      </c>
      <c r="F1468" s="50">
        <v>45514</v>
      </c>
      <c r="G1468" s="49" t="s">
        <v>152</v>
      </c>
      <c r="H1468" s="49" t="s">
        <v>391</v>
      </c>
      <c r="I1468" s="49" t="s">
        <v>392</v>
      </c>
      <c r="J1468" s="49" t="s">
        <v>123</v>
      </c>
      <c r="K1468" s="49">
        <v>3</v>
      </c>
      <c r="L1468" s="49">
        <v>25</v>
      </c>
      <c r="M1468" s="49" t="s">
        <v>5235</v>
      </c>
      <c r="N1468" s="50">
        <v>45075</v>
      </c>
      <c r="O1468" s="49" t="s">
        <v>110</v>
      </c>
      <c r="P1468" s="49" t="s">
        <v>44</v>
      </c>
      <c r="Q1468" s="49">
        <v>1</v>
      </c>
      <c r="R1468" s="49" t="s">
        <v>104</v>
      </c>
      <c r="S1468" s="49" t="s">
        <v>5236</v>
      </c>
      <c r="T1468" s="50">
        <v>45390</v>
      </c>
    </row>
    <row r="1469" spans="1:20" x14ac:dyDescent="0.25">
      <c r="A1469" s="26" t="s">
        <v>5237</v>
      </c>
      <c r="B1469" s="49" t="s">
        <v>5238</v>
      </c>
      <c r="C1469" s="49" t="s">
        <v>654</v>
      </c>
      <c r="D1469" s="49" t="s">
        <v>23</v>
      </c>
      <c r="E1469" s="49" t="s">
        <v>38</v>
      </c>
      <c r="F1469" s="50">
        <v>45041</v>
      </c>
      <c r="G1469" s="49" t="s">
        <v>180</v>
      </c>
      <c r="H1469" s="49" t="s">
        <v>191</v>
      </c>
      <c r="I1469" s="49" t="s">
        <v>192</v>
      </c>
      <c r="J1469" s="49" t="s">
        <v>42</v>
      </c>
      <c r="K1469" s="49">
        <v>3</v>
      </c>
      <c r="L1469" s="49">
        <v>120</v>
      </c>
      <c r="M1469" s="49" t="s">
        <v>5239</v>
      </c>
      <c r="N1469" s="50">
        <v>45809</v>
      </c>
      <c r="O1469" s="49" t="s">
        <v>56</v>
      </c>
      <c r="P1469" s="49" t="s">
        <v>44</v>
      </c>
      <c r="Q1469" s="49">
        <v>3</v>
      </c>
      <c r="R1469" s="49" t="s">
        <v>104</v>
      </c>
      <c r="S1469" s="49" t="s">
        <v>5240</v>
      </c>
      <c r="T1469" s="50">
        <v>45173</v>
      </c>
    </row>
    <row r="1470" spans="1:20" x14ac:dyDescent="0.25">
      <c r="A1470" s="26" t="s">
        <v>5241</v>
      </c>
      <c r="B1470" s="49" t="s">
        <v>412</v>
      </c>
      <c r="C1470" s="49" t="s">
        <v>2774</v>
      </c>
      <c r="D1470" s="49" t="s">
        <v>81</v>
      </c>
      <c r="E1470" s="49" t="s">
        <v>38</v>
      </c>
      <c r="F1470" s="50">
        <v>45516</v>
      </c>
      <c r="G1470" s="49" t="s">
        <v>120</v>
      </c>
      <c r="H1470" s="49" t="s">
        <v>218</v>
      </c>
      <c r="I1470" s="49" t="s">
        <v>219</v>
      </c>
      <c r="J1470" s="49" t="s">
        <v>28</v>
      </c>
      <c r="K1470" s="49">
        <v>4</v>
      </c>
      <c r="L1470" s="49">
        <v>899</v>
      </c>
      <c r="M1470" s="49" t="s">
        <v>5242</v>
      </c>
      <c r="N1470" s="50">
        <v>45868</v>
      </c>
      <c r="O1470" s="49" t="s">
        <v>56</v>
      </c>
      <c r="P1470" s="49" t="s">
        <v>44</v>
      </c>
      <c r="Q1470" s="49">
        <v>1</v>
      </c>
      <c r="R1470" s="49" t="s">
        <v>45</v>
      </c>
      <c r="S1470" s="49" t="s">
        <v>5243</v>
      </c>
      <c r="T1470" s="50">
        <v>45160</v>
      </c>
    </row>
    <row r="1471" spans="1:20" x14ac:dyDescent="0.25">
      <c r="A1471" s="26" t="s">
        <v>5244</v>
      </c>
      <c r="B1471" s="49" t="s">
        <v>565</v>
      </c>
      <c r="C1471" s="49" t="s">
        <v>620</v>
      </c>
      <c r="D1471" s="49" t="s">
        <v>23</v>
      </c>
      <c r="E1471" s="49" t="s">
        <v>50</v>
      </c>
      <c r="F1471" s="50">
        <v>44509</v>
      </c>
      <c r="G1471" s="49" t="s">
        <v>152</v>
      </c>
      <c r="H1471" s="49" t="s">
        <v>52</v>
      </c>
      <c r="I1471" s="49" t="s">
        <v>53</v>
      </c>
      <c r="J1471" s="49" t="s">
        <v>54</v>
      </c>
      <c r="K1471" s="49">
        <v>2</v>
      </c>
      <c r="L1471" s="49">
        <v>59</v>
      </c>
      <c r="M1471" s="49" t="s">
        <v>5245</v>
      </c>
      <c r="N1471" s="50">
        <v>45136</v>
      </c>
      <c r="O1471" s="49" t="s">
        <v>103</v>
      </c>
      <c r="P1471" s="49" t="s">
        <v>57</v>
      </c>
      <c r="Q1471" s="49">
        <v>2</v>
      </c>
      <c r="R1471" s="49" t="s">
        <v>67</v>
      </c>
      <c r="S1471" s="49" t="s">
        <v>5246</v>
      </c>
      <c r="T1471" s="50">
        <v>45692</v>
      </c>
    </row>
    <row r="1472" spans="1:20" x14ac:dyDescent="0.25">
      <c r="A1472" s="26" t="s">
        <v>5247</v>
      </c>
      <c r="B1472" s="49" t="s">
        <v>4897</v>
      </c>
      <c r="C1472" s="49" t="s">
        <v>5248</v>
      </c>
      <c r="D1472" s="49" t="s">
        <v>81</v>
      </c>
      <c r="E1472" s="49" t="s">
        <v>50</v>
      </c>
      <c r="F1472" s="50">
        <v>44804</v>
      </c>
      <c r="G1472" s="49" t="s">
        <v>152</v>
      </c>
      <c r="H1472" s="49" t="s">
        <v>52</v>
      </c>
      <c r="I1472" s="49" t="s">
        <v>53</v>
      </c>
      <c r="J1472" s="49" t="s">
        <v>54</v>
      </c>
      <c r="K1472" s="49">
        <v>1</v>
      </c>
      <c r="L1472" s="49">
        <v>59</v>
      </c>
      <c r="M1472" s="49" t="s">
        <v>5249</v>
      </c>
      <c r="N1472" s="50">
        <v>44850</v>
      </c>
      <c r="O1472" s="49" t="s">
        <v>30</v>
      </c>
      <c r="P1472" s="49" t="s">
        <v>31</v>
      </c>
      <c r="Q1472" s="49">
        <v>5</v>
      </c>
      <c r="R1472" s="49" t="s">
        <v>133</v>
      </c>
      <c r="S1472" s="49" t="s">
        <v>5250</v>
      </c>
      <c r="T1472" s="50">
        <v>45714</v>
      </c>
    </row>
    <row r="1473" spans="1:20" x14ac:dyDescent="0.25">
      <c r="A1473" s="26" t="s">
        <v>4484</v>
      </c>
      <c r="B1473" s="49" t="s">
        <v>421</v>
      </c>
      <c r="C1473" s="49" t="s">
        <v>4485</v>
      </c>
      <c r="D1473" s="49" t="s">
        <v>23</v>
      </c>
      <c r="E1473" s="49" t="s">
        <v>38</v>
      </c>
      <c r="F1473" s="50">
        <v>44236</v>
      </c>
      <c r="G1473" s="49" t="s">
        <v>152</v>
      </c>
      <c r="H1473" s="49" t="s">
        <v>26</v>
      </c>
      <c r="I1473" s="49" t="s">
        <v>27</v>
      </c>
      <c r="J1473" s="49" t="s">
        <v>28</v>
      </c>
      <c r="K1473" s="49">
        <v>1</v>
      </c>
      <c r="L1473" s="49">
        <v>229</v>
      </c>
      <c r="M1473" s="49" t="s">
        <v>5251</v>
      </c>
      <c r="N1473" s="50">
        <v>45196</v>
      </c>
      <c r="O1473" s="49" t="s">
        <v>76</v>
      </c>
      <c r="P1473" s="49" t="s">
        <v>44</v>
      </c>
      <c r="Q1473" s="49">
        <v>3</v>
      </c>
      <c r="R1473" s="49" t="s">
        <v>133</v>
      </c>
      <c r="S1473" s="49" t="s">
        <v>5252</v>
      </c>
      <c r="T1473" s="50">
        <v>45583</v>
      </c>
    </row>
    <row r="1474" spans="1:20" x14ac:dyDescent="0.25">
      <c r="A1474" s="26" t="s">
        <v>5253</v>
      </c>
      <c r="B1474" s="49" t="s">
        <v>1021</v>
      </c>
      <c r="C1474" s="49" t="s">
        <v>2051</v>
      </c>
      <c r="D1474" s="49" t="s">
        <v>81</v>
      </c>
      <c r="E1474" s="49" t="s">
        <v>50</v>
      </c>
      <c r="F1474" s="50">
        <v>45013</v>
      </c>
      <c r="G1474" s="49" t="s">
        <v>94</v>
      </c>
      <c r="H1474" s="49" t="s">
        <v>40</v>
      </c>
      <c r="I1474" s="49" t="s">
        <v>41</v>
      </c>
      <c r="J1474" s="49" t="s">
        <v>42</v>
      </c>
      <c r="K1474" s="49">
        <v>3</v>
      </c>
      <c r="L1474" s="49">
        <v>59</v>
      </c>
      <c r="M1474" s="49" t="s">
        <v>5254</v>
      </c>
      <c r="N1474" s="50">
        <v>45531</v>
      </c>
      <c r="O1474" s="49" t="s">
        <v>110</v>
      </c>
      <c r="P1474" s="49" t="s">
        <v>31</v>
      </c>
      <c r="Q1474" s="49">
        <v>3</v>
      </c>
      <c r="R1474" s="49" t="s">
        <v>32</v>
      </c>
      <c r="S1474" s="49" t="s">
        <v>5255</v>
      </c>
      <c r="T1474" s="50">
        <v>45539</v>
      </c>
    </row>
    <row r="1475" spans="1:20" x14ac:dyDescent="0.25">
      <c r="A1475" s="26" t="s">
        <v>5256</v>
      </c>
      <c r="B1475" s="49" t="s">
        <v>615</v>
      </c>
      <c r="C1475" s="49" t="s">
        <v>224</v>
      </c>
      <c r="D1475" s="49" t="s">
        <v>23</v>
      </c>
      <c r="E1475" s="49" t="s">
        <v>24</v>
      </c>
      <c r="F1475" s="50">
        <v>44220</v>
      </c>
      <c r="G1475" s="49" t="s">
        <v>120</v>
      </c>
      <c r="H1475" s="49" t="s">
        <v>100</v>
      </c>
      <c r="I1475" s="49" t="s">
        <v>101</v>
      </c>
      <c r="J1475" s="49" t="s">
        <v>28</v>
      </c>
      <c r="K1475" s="49">
        <v>4</v>
      </c>
      <c r="L1475" s="49">
        <v>199</v>
      </c>
      <c r="M1475" s="49" t="s">
        <v>5257</v>
      </c>
      <c r="N1475" s="50">
        <v>44842</v>
      </c>
      <c r="O1475" s="49" t="s">
        <v>30</v>
      </c>
      <c r="P1475" s="49" t="s">
        <v>31</v>
      </c>
      <c r="Q1475" s="49">
        <v>1</v>
      </c>
      <c r="R1475" s="49" t="s">
        <v>67</v>
      </c>
      <c r="S1475" s="49" t="s">
        <v>5258</v>
      </c>
      <c r="T1475" s="50">
        <v>45069</v>
      </c>
    </row>
    <row r="1476" spans="1:20" x14ac:dyDescent="0.25">
      <c r="A1476" s="26" t="s">
        <v>5259</v>
      </c>
      <c r="B1476" s="49" t="s">
        <v>1223</v>
      </c>
      <c r="C1476" s="49" t="s">
        <v>417</v>
      </c>
      <c r="D1476" s="49" t="s">
        <v>81</v>
      </c>
      <c r="E1476" s="49" t="s">
        <v>38</v>
      </c>
      <c r="F1476" s="50">
        <v>45595</v>
      </c>
      <c r="G1476" s="49" t="s">
        <v>186</v>
      </c>
      <c r="H1476" s="49" t="s">
        <v>73</v>
      </c>
      <c r="I1476" s="49" t="s">
        <v>74</v>
      </c>
      <c r="J1476" s="49" t="s">
        <v>42</v>
      </c>
      <c r="K1476" s="49">
        <v>3</v>
      </c>
      <c r="L1476" s="49">
        <v>110</v>
      </c>
      <c r="M1476" s="49" t="s">
        <v>5260</v>
      </c>
      <c r="N1476" s="50">
        <v>45426</v>
      </c>
      <c r="O1476" s="49" t="s">
        <v>103</v>
      </c>
      <c r="P1476" s="49" t="s">
        <v>44</v>
      </c>
      <c r="Q1476" s="49">
        <v>4</v>
      </c>
      <c r="R1476" s="49" t="s">
        <v>133</v>
      </c>
      <c r="S1476" s="49" t="s">
        <v>5261</v>
      </c>
      <c r="T1476" s="50">
        <v>45877</v>
      </c>
    </row>
    <row r="1477" spans="1:20" x14ac:dyDescent="0.25">
      <c r="A1477" s="26" t="s">
        <v>4131</v>
      </c>
      <c r="B1477" s="49" t="s">
        <v>637</v>
      </c>
      <c r="C1477" s="49" t="s">
        <v>3682</v>
      </c>
      <c r="D1477" s="49" t="s">
        <v>23</v>
      </c>
      <c r="E1477" s="49" t="s">
        <v>38</v>
      </c>
      <c r="F1477" s="50">
        <v>45080</v>
      </c>
      <c r="G1477" s="49" t="s">
        <v>72</v>
      </c>
      <c r="H1477" s="49" t="s">
        <v>87</v>
      </c>
      <c r="I1477" s="49" t="s">
        <v>88</v>
      </c>
      <c r="J1477" s="49" t="s">
        <v>65</v>
      </c>
      <c r="K1477" s="49">
        <v>5</v>
      </c>
      <c r="L1477" s="49">
        <v>99</v>
      </c>
      <c r="M1477" s="49" t="s">
        <v>5262</v>
      </c>
      <c r="N1477" s="50">
        <v>45735</v>
      </c>
      <c r="O1477" s="49" t="s">
        <v>103</v>
      </c>
      <c r="P1477" s="49" t="s">
        <v>57</v>
      </c>
      <c r="Q1477" s="49">
        <v>3</v>
      </c>
      <c r="R1477" s="49" t="s">
        <v>45</v>
      </c>
      <c r="S1477" s="49" t="s">
        <v>5263</v>
      </c>
      <c r="T1477" s="50">
        <v>45378</v>
      </c>
    </row>
    <row r="1478" spans="1:20" x14ac:dyDescent="0.25">
      <c r="A1478" s="26" t="s">
        <v>5264</v>
      </c>
      <c r="B1478" s="49" t="s">
        <v>161</v>
      </c>
      <c r="C1478" s="49" t="s">
        <v>5265</v>
      </c>
      <c r="D1478" s="49" t="s">
        <v>37</v>
      </c>
      <c r="E1478" s="49" t="s">
        <v>38</v>
      </c>
      <c r="F1478" s="50">
        <v>45392</v>
      </c>
      <c r="G1478" s="49" t="s">
        <v>180</v>
      </c>
      <c r="H1478" s="49" t="s">
        <v>121</v>
      </c>
      <c r="I1478" s="49" t="s">
        <v>122</v>
      </c>
      <c r="J1478" s="49" t="s">
        <v>123</v>
      </c>
      <c r="K1478" s="49">
        <v>4</v>
      </c>
      <c r="L1478" s="49">
        <v>149</v>
      </c>
      <c r="M1478" s="49" t="s">
        <v>5266</v>
      </c>
      <c r="N1478" s="50">
        <v>44843</v>
      </c>
      <c r="O1478" s="49" t="s">
        <v>30</v>
      </c>
      <c r="P1478" s="49" t="s">
        <v>57</v>
      </c>
      <c r="Q1478" s="49">
        <v>5</v>
      </c>
      <c r="R1478" s="49" t="s">
        <v>104</v>
      </c>
      <c r="S1478" s="49" t="s">
        <v>5267</v>
      </c>
      <c r="T1478" s="50">
        <v>45089</v>
      </c>
    </row>
    <row r="1479" spans="1:20" x14ac:dyDescent="0.25">
      <c r="A1479" s="26" t="s">
        <v>5268</v>
      </c>
      <c r="B1479" s="49" t="s">
        <v>1507</v>
      </c>
      <c r="C1479" s="49" t="s">
        <v>71</v>
      </c>
      <c r="D1479" s="49" t="s">
        <v>23</v>
      </c>
      <c r="E1479" s="49" t="s">
        <v>24</v>
      </c>
      <c r="F1479" s="50">
        <v>44925</v>
      </c>
      <c r="G1479" s="49" t="s">
        <v>186</v>
      </c>
      <c r="H1479" s="49" t="s">
        <v>138</v>
      </c>
      <c r="I1479" s="49" t="s">
        <v>139</v>
      </c>
      <c r="J1479" s="49" t="s">
        <v>28</v>
      </c>
      <c r="K1479" s="49">
        <v>3</v>
      </c>
      <c r="L1479" s="49">
        <v>999</v>
      </c>
      <c r="M1479" s="49" t="s">
        <v>5269</v>
      </c>
      <c r="N1479" s="50">
        <v>45182</v>
      </c>
      <c r="O1479" s="49" t="s">
        <v>110</v>
      </c>
      <c r="P1479" s="49" t="s">
        <v>44</v>
      </c>
      <c r="Q1479" s="49">
        <v>4</v>
      </c>
      <c r="R1479" s="49" t="s">
        <v>45</v>
      </c>
      <c r="S1479" s="49" t="s">
        <v>5270</v>
      </c>
      <c r="T1479" s="50">
        <v>45603</v>
      </c>
    </row>
    <row r="1480" spans="1:20" x14ac:dyDescent="0.25">
      <c r="A1480" s="26" t="s">
        <v>5271</v>
      </c>
      <c r="B1480" s="49" t="s">
        <v>60</v>
      </c>
      <c r="C1480" s="49" t="s">
        <v>2656</v>
      </c>
      <c r="D1480" s="49" t="s">
        <v>37</v>
      </c>
      <c r="E1480" s="49" t="s">
        <v>38</v>
      </c>
      <c r="F1480" s="50">
        <v>45684</v>
      </c>
      <c r="G1480" s="49" t="s">
        <v>186</v>
      </c>
      <c r="H1480" s="49" t="s">
        <v>129</v>
      </c>
      <c r="I1480" s="49" t="s">
        <v>130</v>
      </c>
      <c r="J1480" s="49" t="s">
        <v>131</v>
      </c>
      <c r="K1480" s="49">
        <v>1</v>
      </c>
      <c r="L1480" s="49">
        <v>129</v>
      </c>
      <c r="M1480" s="49" t="s">
        <v>5272</v>
      </c>
      <c r="N1480" s="50">
        <v>45806</v>
      </c>
      <c r="O1480" s="49" t="s">
        <v>103</v>
      </c>
      <c r="P1480" s="49" t="s">
        <v>57</v>
      </c>
      <c r="Q1480" s="49">
        <v>2</v>
      </c>
      <c r="R1480" s="49" t="s">
        <v>133</v>
      </c>
      <c r="S1480" s="49" t="s">
        <v>5273</v>
      </c>
      <c r="T1480" s="50">
        <v>45707</v>
      </c>
    </row>
    <row r="1481" spans="1:20" x14ac:dyDescent="0.25">
      <c r="A1481" s="26" t="s">
        <v>2150</v>
      </c>
      <c r="B1481" s="49" t="s">
        <v>107</v>
      </c>
      <c r="C1481" s="49" t="s">
        <v>2151</v>
      </c>
      <c r="D1481" s="49" t="s">
        <v>37</v>
      </c>
      <c r="E1481" s="49" t="s">
        <v>38</v>
      </c>
      <c r="F1481" s="50">
        <v>44865</v>
      </c>
      <c r="G1481" s="49" t="s">
        <v>72</v>
      </c>
      <c r="H1481" s="49" t="s">
        <v>138</v>
      </c>
      <c r="I1481" s="49" t="s">
        <v>139</v>
      </c>
      <c r="J1481" s="49" t="s">
        <v>28</v>
      </c>
      <c r="K1481" s="49">
        <v>4</v>
      </c>
      <c r="L1481" s="49">
        <v>999</v>
      </c>
      <c r="M1481" s="49" t="s">
        <v>5274</v>
      </c>
      <c r="N1481" s="50">
        <v>45184</v>
      </c>
      <c r="O1481" s="49" t="s">
        <v>30</v>
      </c>
      <c r="P1481" s="49" t="s">
        <v>57</v>
      </c>
      <c r="Q1481" s="49">
        <v>1</v>
      </c>
      <c r="R1481" s="49" t="s">
        <v>32</v>
      </c>
      <c r="S1481" s="49" t="s">
        <v>5275</v>
      </c>
      <c r="T1481" s="50">
        <v>45174</v>
      </c>
    </row>
    <row r="1482" spans="1:20" x14ac:dyDescent="0.25">
      <c r="A1482" s="26" t="s">
        <v>5276</v>
      </c>
      <c r="B1482" s="49" t="s">
        <v>5277</v>
      </c>
      <c r="C1482" s="49" t="s">
        <v>701</v>
      </c>
      <c r="D1482" s="49" t="s">
        <v>23</v>
      </c>
      <c r="E1482" s="49" t="s">
        <v>50</v>
      </c>
      <c r="F1482" s="50">
        <v>45028</v>
      </c>
      <c r="G1482" s="49" t="s">
        <v>72</v>
      </c>
      <c r="H1482" s="49" t="s">
        <v>138</v>
      </c>
      <c r="I1482" s="49" t="s">
        <v>139</v>
      </c>
      <c r="J1482" s="49" t="s">
        <v>28</v>
      </c>
      <c r="K1482" s="49">
        <v>2</v>
      </c>
      <c r="L1482" s="49">
        <v>999</v>
      </c>
      <c r="M1482" s="49" t="s">
        <v>5278</v>
      </c>
      <c r="N1482" s="50">
        <v>45439</v>
      </c>
      <c r="O1482" s="49" t="s">
        <v>110</v>
      </c>
      <c r="P1482" s="49" t="s">
        <v>44</v>
      </c>
      <c r="Q1482" s="49">
        <v>3</v>
      </c>
      <c r="R1482" s="49" t="s">
        <v>133</v>
      </c>
      <c r="S1482" s="49" t="s">
        <v>5279</v>
      </c>
      <c r="T1482" s="50">
        <v>45544</v>
      </c>
    </row>
    <row r="1483" spans="1:20" x14ac:dyDescent="0.25">
      <c r="A1483" s="26" t="s">
        <v>5280</v>
      </c>
      <c r="B1483" s="49" t="s">
        <v>4738</v>
      </c>
      <c r="C1483" s="49" t="s">
        <v>1012</v>
      </c>
      <c r="D1483" s="49" t="s">
        <v>37</v>
      </c>
      <c r="E1483" s="49" t="s">
        <v>24</v>
      </c>
      <c r="F1483" s="50">
        <v>45636</v>
      </c>
      <c r="G1483" s="49" t="s">
        <v>72</v>
      </c>
      <c r="H1483" s="49" t="s">
        <v>391</v>
      </c>
      <c r="I1483" s="49" t="s">
        <v>392</v>
      </c>
      <c r="J1483" s="49" t="s">
        <v>123</v>
      </c>
      <c r="K1483" s="49">
        <v>2</v>
      </c>
      <c r="L1483" s="49">
        <v>25</v>
      </c>
      <c r="M1483" s="49" t="s">
        <v>5281</v>
      </c>
      <c r="N1483" s="50">
        <v>45876</v>
      </c>
      <c r="O1483" s="49" t="s">
        <v>76</v>
      </c>
      <c r="P1483" s="49" t="s">
        <v>57</v>
      </c>
      <c r="Q1483" s="49">
        <v>5</v>
      </c>
      <c r="R1483" s="49" t="s">
        <v>45</v>
      </c>
      <c r="S1483" s="49" t="s">
        <v>5282</v>
      </c>
      <c r="T1483" s="50">
        <v>45382</v>
      </c>
    </row>
    <row r="1484" spans="1:20" x14ac:dyDescent="0.25">
      <c r="A1484" s="26" t="s">
        <v>5283</v>
      </c>
      <c r="B1484" s="49" t="s">
        <v>107</v>
      </c>
      <c r="C1484" s="49" t="s">
        <v>435</v>
      </c>
      <c r="D1484" s="49" t="s">
        <v>81</v>
      </c>
      <c r="E1484" s="49" t="s">
        <v>24</v>
      </c>
      <c r="F1484" s="50">
        <v>45186</v>
      </c>
      <c r="G1484" s="49" t="s">
        <v>180</v>
      </c>
      <c r="H1484" s="49" t="s">
        <v>121</v>
      </c>
      <c r="I1484" s="49" t="s">
        <v>122</v>
      </c>
      <c r="J1484" s="49" t="s">
        <v>123</v>
      </c>
      <c r="K1484" s="49">
        <v>5</v>
      </c>
      <c r="L1484" s="49">
        <v>149</v>
      </c>
      <c r="M1484" s="49" t="s">
        <v>5284</v>
      </c>
      <c r="N1484" s="50">
        <v>45798</v>
      </c>
      <c r="O1484" s="49" t="s">
        <v>110</v>
      </c>
      <c r="P1484" s="49" t="s">
        <v>44</v>
      </c>
      <c r="Q1484" s="49">
        <v>4</v>
      </c>
      <c r="R1484" s="49" t="s">
        <v>67</v>
      </c>
      <c r="S1484" s="49" t="s">
        <v>5285</v>
      </c>
      <c r="T1484" s="50">
        <v>45783</v>
      </c>
    </row>
    <row r="1485" spans="1:20" x14ac:dyDescent="0.25">
      <c r="A1485" s="26" t="s">
        <v>5286</v>
      </c>
      <c r="B1485" s="49" t="s">
        <v>1774</v>
      </c>
      <c r="C1485" s="49" t="s">
        <v>1991</v>
      </c>
      <c r="D1485" s="49" t="s">
        <v>81</v>
      </c>
      <c r="E1485" s="49" t="s">
        <v>24</v>
      </c>
      <c r="F1485" s="50">
        <v>45485</v>
      </c>
      <c r="G1485" s="49" t="s">
        <v>94</v>
      </c>
      <c r="H1485" s="49" t="s">
        <v>73</v>
      </c>
      <c r="I1485" s="49" t="s">
        <v>74</v>
      </c>
      <c r="J1485" s="49" t="s">
        <v>42</v>
      </c>
      <c r="K1485" s="49">
        <v>2</v>
      </c>
      <c r="L1485" s="49">
        <v>110</v>
      </c>
      <c r="M1485" s="49" t="s">
        <v>5287</v>
      </c>
      <c r="N1485" s="50">
        <v>45847</v>
      </c>
      <c r="O1485" s="49" t="s">
        <v>110</v>
      </c>
      <c r="P1485" s="49" t="s">
        <v>31</v>
      </c>
      <c r="Q1485" s="49">
        <v>1</v>
      </c>
      <c r="R1485" s="49" t="s">
        <v>45</v>
      </c>
      <c r="S1485" s="49" t="s">
        <v>5288</v>
      </c>
      <c r="T1485" s="50">
        <v>45328</v>
      </c>
    </row>
    <row r="1486" spans="1:20" x14ac:dyDescent="0.25">
      <c r="A1486" s="26" t="s">
        <v>1163</v>
      </c>
      <c r="B1486" s="49" t="s">
        <v>447</v>
      </c>
      <c r="C1486" s="49" t="s">
        <v>1164</v>
      </c>
      <c r="D1486" s="49" t="s">
        <v>37</v>
      </c>
      <c r="E1486" s="49" t="s">
        <v>38</v>
      </c>
      <c r="F1486" s="50">
        <v>44087</v>
      </c>
      <c r="G1486" s="49" t="s">
        <v>25</v>
      </c>
      <c r="H1486" s="49" t="s">
        <v>391</v>
      </c>
      <c r="I1486" s="49" t="s">
        <v>392</v>
      </c>
      <c r="J1486" s="49" t="s">
        <v>123</v>
      </c>
      <c r="K1486" s="49">
        <v>3</v>
      </c>
      <c r="L1486" s="49">
        <v>25</v>
      </c>
      <c r="M1486" s="49" t="s">
        <v>5289</v>
      </c>
      <c r="N1486" s="50">
        <v>45556</v>
      </c>
      <c r="O1486" s="49" t="s">
        <v>110</v>
      </c>
      <c r="P1486" s="49" t="s">
        <v>57</v>
      </c>
      <c r="Q1486" s="49">
        <v>4</v>
      </c>
      <c r="R1486" s="49" t="s">
        <v>45</v>
      </c>
      <c r="S1486" s="49" t="s">
        <v>5290</v>
      </c>
      <c r="T1486" s="50">
        <v>45499</v>
      </c>
    </row>
    <row r="1487" spans="1:20" x14ac:dyDescent="0.25">
      <c r="A1487" s="26" t="s">
        <v>5291</v>
      </c>
      <c r="B1487" s="49" t="s">
        <v>98</v>
      </c>
      <c r="C1487" s="49" t="s">
        <v>5292</v>
      </c>
      <c r="D1487" s="49" t="s">
        <v>37</v>
      </c>
      <c r="E1487" s="49" t="s">
        <v>50</v>
      </c>
      <c r="F1487" s="50">
        <v>44550</v>
      </c>
      <c r="G1487" s="49" t="s">
        <v>94</v>
      </c>
      <c r="H1487" s="49" t="s">
        <v>63</v>
      </c>
      <c r="I1487" s="49" t="s">
        <v>64</v>
      </c>
      <c r="J1487" s="49" t="s">
        <v>65</v>
      </c>
      <c r="K1487" s="49">
        <v>3</v>
      </c>
      <c r="L1487" s="49">
        <v>399</v>
      </c>
      <c r="M1487" s="49" t="s">
        <v>5293</v>
      </c>
      <c r="N1487" s="50">
        <v>45386</v>
      </c>
      <c r="O1487" s="49" t="s">
        <v>76</v>
      </c>
      <c r="P1487" s="49" t="s">
        <v>57</v>
      </c>
      <c r="Q1487" s="49">
        <v>3</v>
      </c>
      <c r="R1487" s="49" t="s">
        <v>67</v>
      </c>
      <c r="S1487" s="49" t="s">
        <v>5294</v>
      </c>
      <c r="T1487" s="50">
        <v>44836</v>
      </c>
    </row>
    <row r="1488" spans="1:20" x14ac:dyDescent="0.25">
      <c r="A1488" s="26" t="s">
        <v>1236</v>
      </c>
      <c r="B1488" s="49" t="s">
        <v>1237</v>
      </c>
      <c r="C1488" s="49" t="s">
        <v>1238</v>
      </c>
      <c r="D1488" s="49" t="s">
        <v>23</v>
      </c>
      <c r="E1488" s="49" t="s">
        <v>50</v>
      </c>
      <c r="F1488" s="50">
        <v>44283</v>
      </c>
      <c r="G1488" s="49" t="s">
        <v>62</v>
      </c>
      <c r="H1488" s="49" t="s">
        <v>100</v>
      </c>
      <c r="I1488" s="49" t="s">
        <v>101</v>
      </c>
      <c r="J1488" s="49" t="s">
        <v>28</v>
      </c>
      <c r="K1488" s="49">
        <v>1</v>
      </c>
      <c r="L1488" s="49">
        <v>199</v>
      </c>
      <c r="M1488" s="49" t="s">
        <v>5295</v>
      </c>
      <c r="N1488" s="50">
        <v>45798</v>
      </c>
      <c r="O1488" s="49" t="s">
        <v>56</v>
      </c>
      <c r="P1488" s="49" t="s">
        <v>57</v>
      </c>
      <c r="Q1488" s="49">
        <v>4</v>
      </c>
      <c r="R1488" s="49" t="s">
        <v>67</v>
      </c>
      <c r="S1488" s="49" t="s">
        <v>5296</v>
      </c>
      <c r="T1488" s="50">
        <v>45134</v>
      </c>
    </row>
    <row r="1489" spans="1:20" x14ac:dyDescent="0.25">
      <c r="A1489" s="26" t="s">
        <v>5297</v>
      </c>
      <c r="B1489" s="49" t="s">
        <v>70</v>
      </c>
      <c r="C1489" s="49" t="s">
        <v>702</v>
      </c>
      <c r="D1489" s="49" t="s">
        <v>23</v>
      </c>
      <c r="E1489" s="49" t="s">
        <v>24</v>
      </c>
      <c r="F1489" s="50">
        <v>45766</v>
      </c>
      <c r="G1489" s="49" t="s">
        <v>94</v>
      </c>
      <c r="H1489" s="49" t="s">
        <v>218</v>
      </c>
      <c r="I1489" s="49" t="s">
        <v>219</v>
      </c>
      <c r="J1489" s="49" t="s">
        <v>28</v>
      </c>
      <c r="K1489" s="49">
        <v>5</v>
      </c>
      <c r="L1489" s="49">
        <v>899</v>
      </c>
      <c r="M1489" s="49" t="s">
        <v>5298</v>
      </c>
      <c r="N1489" s="50">
        <v>45029</v>
      </c>
      <c r="O1489" s="49" t="s">
        <v>30</v>
      </c>
      <c r="P1489" s="49" t="s">
        <v>44</v>
      </c>
      <c r="Q1489" s="49">
        <v>1</v>
      </c>
      <c r="R1489" s="49" t="s">
        <v>45</v>
      </c>
      <c r="S1489" s="49" t="s">
        <v>5299</v>
      </c>
      <c r="T1489" s="50">
        <v>45687</v>
      </c>
    </row>
    <row r="1490" spans="1:20" x14ac:dyDescent="0.25">
      <c r="A1490" s="26" t="s">
        <v>5300</v>
      </c>
      <c r="B1490" s="49" t="s">
        <v>70</v>
      </c>
      <c r="C1490" s="49" t="s">
        <v>212</v>
      </c>
      <c r="D1490" s="49" t="s">
        <v>23</v>
      </c>
      <c r="E1490" s="49" t="s">
        <v>38</v>
      </c>
      <c r="F1490" s="50">
        <v>44763</v>
      </c>
      <c r="G1490" s="49" t="s">
        <v>25</v>
      </c>
      <c r="H1490" s="49" t="s">
        <v>191</v>
      </c>
      <c r="I1490" s="49" t="s">
        <v>192</v>
      </c>
      <c r="J1490" s="49" t="s">
        <v>42</v>
      </c>
      <c r="K1490" s="49">
        <v>3</v>
      </c>
      <c r="L1490" s="49">
        <v>120</v>
      </c>
      <c r="M1490" s="49" t="s">
        <v>5301</v>
      </c>
      <c r="N1490" s="50">
        <v>45784</v>
      </c>
      <c r="O1490" s="49" t="s">
        <v>110</v>
      </c>
      <c r="P1490" s="49" t="s">
        <v>57</v>
      </c>
      <c r="Q1490" s="49">
        <v>4</v>
      </c>
      <c r="R1490" s="49" t="s">
        <v>67</v>
      </c>
      <c r="S1490" s="49" t="s">
        <v>5302</v>
      </c>
      <c r="T1490" s="50">
        <v>44996</v>
      </c>
    </row>
    <row r="1491" spans="1:20" x14ac:dyDescent="0.25">
      <c r="A1491" s="26" t="s">
        <v>5303</v>
      </c>
      <c r="B1491" s="49" t="s">
        <v>2345</v>
      </c>
      <c r="C1491" s="49" t="s">
        <v>4011</v>
      </c>
      <c r="D1491" s="49" t="s">
        <v>37</v>
      </c>
      <c r="E1491" s="49" t="s">
        <v>50</v>
      </c>
      <c r="F1491" s="50">
        <v>45047</v>
      </c>
      <c r="G1491" s="49" t="s">
        <v>51</v>
      </c>
      <c r="H1491" s="49" t="s">
        <v>26</v>
      </c>
      <c r="I1491" s="49" t="s">
        <v>27</v>
      </c>
      <c r="J1491" s="49" t="s">
        <v>28</v>
      </c>
      <c r="K1491" s="49">
        <v>1</v>
      </c>
      <c r="L1491" s="49">
        <v>229</v>
      </c>
      <c r="M1491" s="49" t="s">
        <v>5304</v>
      </c>
      <c r="N1491" s="50">
        <v>45585</v>
      </c>
      <c r="O1491" s="49" t="s">
        <v>56</v>
      </c>
      <c r="P1491" s="49" t="s">
        <v>44</v>
      </c>
      <c r="Q1491" s="49">
        <v>2</v>
      </c>
      <c r="R1491" s="49" t="s">
        <v>104</v>
      </c>
      <c r="S1491" s="49" t="s">
        <v>5305</v>
      </c>
      <c r="T1491" s="50">
        <v>45225</v>
      </c>
    </row>
    <row r="1492" spans="1:20" x14ac:dyDescent="0.25">
      <c r="A1492" s="26" t="s">
        <v>4845</v>
      </c>
      <c r="B1492" s="49" t="s">
        <v>2260</v>
      </c>
      <c r="C1492" s="49" t="s">
        <v>1885</v>
      </c>
      <c r="D1492" s="49" t="s">
        <v>23</v>
      </c>
      <c r="E1492" s="49" t="s">
        <v>50</v>
      </c>
      <c r="F1492" s="50">
        <v>45347</v>
      </c>
      <c r="G1492" s="49" t="s">
        <v>62</v>
      </c>
      <c r="H1492" s="49" t="s">
        <v>391</v>
      </c>
      <c r="I1492" s="49" t="s">
        <v>392</v>
      </c>
      <c r="J1492" s="49" t="s">
        <v>123</v>
      </c>
      <c r="K1492" s="49">
        <v>1</v>
      </c>
      <c r="L1492" s="49">
        <v>25</v>
      </c>
      <c r="M1492" s="49" t="s">
        <v>5306</v>
      </c>
      <c r="N1492" s="50">
        <v>45117</v>
      </c>
      <c r="O1492" s="49" t="s">
        <v>103</v>
      </c>
      <c r="P1492" s="49" t="s">
        <v>44</v>
      </c>
      <c r="Q1492" s="49">
        <v>3</v>
      </c>
      <c r="R1492" s="49" t="s">
        <v>45</v>
      </c>
      <c r="S1492" s="49" t="s">
        <v>5307</v>
      </c>
      <c r="T1492" s="50">
        <v>45840</v>
      </c>
    </row>
    <row r="1493" spans="1:20" x14ac:dyDescent="0.25">
      <c r="A1493" s="26" t="s">
        <v>5092</v>
      </c>
      <c r="B1493" s="49" t="s">
        <v>1374</v>
      </c>
      <c r="C1493" s="49" t="s">
        <v>377</v>
      </c>
      <c r="D1493" s="49" t="s">
        <v>23</v>
      </c>
      <c r="E1493" s="49" t="s">
        <v>38</v>
      </c>
      <c r="F1493" s="50">
        <v>45246</v>
      </c>
      <c r="G1493" s="49" t="s">
        <v>51</v>
      </c>
      <c r="H1493" s="49" t="s">
        <v>63</v>
      </c>
      <c r="I1493" s="49" t="s">
        <v>64</v>
      </c>
      <c r="J1493" s="49" t="s">
        <v>65</v>
      </c>
      <c r="K1493" s="49">
        <v>4</v>
      </c>
      <c r="L1493" s="49">
        <v>399</v>
      </c>
      <c r="M1493" s="49" t="s">
        <v>5308</v>
      </c>
      <c r="N1493" s="50">
        <v>45651</v>
      </c>
      <c r="O1493" s="49" t="s">
        <v>110</v>
      </c>
      <c r="P1493" s="49" t="s">
        <v>57</v>
      </c>
      <c r="Q1493" s="49">
        <v>4</v>
      </c>
      <c r="R1493" s="49" t="s">
        <v>104</v>
      </c>
      <c r="S1493" s="49" t="s">
        <v>5309</v>
      </c>
      <c r="T1493" s="50">
        <v>45826</v>
      </c>
    </row>
    <row r="1494" spans="1:20" x14ac:dyDescent="0.25">
      <c r="A1494" s="26" t="s">
        <v>2785</v>
      </c>
      <c r="B1494" s="49" t="s">
        <v>2786</v>
      </c>
      <c r="C1494" s="49" t="s">
        <v>801</v>
      </c>
      <c r="D1494" s="49" t="s">
        <v>37</v>
      </c>
      <c r="E1494" s="49" t="s">
        <v>50</v>
      </c>
      <c r="F1494" s="50">
        <v>44821</v>
      </c>
      <c r="G1494" s="49" t="s">
        <v>25</v>
      </c>
      <c r="H1494" s="49" t="s">
        <v>73</v>
      </c>
      <c r="I1494" s="49" t="s">
        <v>74</v>
      </c>
      <c r="J1494" s="49" t="s">
        <v>42</v>
      </c>
      <c r="K1494" s="49">
        <v>5</v>
      </c>
      <c r="L1494" s="49">
        <v>110</v>
      </c>
      <c r="M1494" s="49" t="s">
        <v>5310</v>
      </c>
      <c r="N1494" s="50">
        <v>45596</v>
      </c>
      <c r="O1494" s="49" t="s">
        <v>56</v>
      </c>
      <c r="P1494" s="49" t="s">
        <v>31</v>
      </c>
      <c r="Q1494" s="49">
        <v>4</v>
      </c>
      <c r="R1494" s="49" t="s">
        <v>67</v>
      </c>
      <c r="S1494" s="49" t="s">
        <v>5311</v>
      </c>
      <c r="T1494" s="50">
        <v>45280</v>
      </c>
    </row>
    <row r="1495" spans="1:20" x14ac:dyDescent="0.25">
      <c r="A1495" s="26" t="s">
        <v>5312</v>
      </c>
      <c r="B1495" s="49" t="s">
        <v>3161</v>
      </c>
      <c r="C1495" s="49" t="s">
        <v>5313</v>
      </c>
      <c r="D1495" s="49" t="s">
        <v>81</v>
      </c>
      <c r="E1495" s="49" t="s">
        <v>50</v>
      </c>
      <c r="F1495" s="50">
        <v>45162</v>
      </c>
      <c r="G1495" s="49" t="s">
        <v>39</v>
      </c>
      <c r="H1495" s="49" t="s">
        <v>218</v>
      </c>
      <c r="I1495" s="49" t="s">
        <v>219</v>
      </c>
      <c r="J1495" s="49" t="s">
        <v>28</v>
      </c>
      <c r="K1495" s="49">
        <v>3</v>
      </c>
      <c r="L1495" s="49">
        <v>899</v>
      </c>
      <c r="M1495" s="49" t="s">
        <v>5314</v>
      </c>
      <c r="N1495" s="50">
        <v>45057</v>
      </c>
      <c r="O1495" s="49" t="s">
        <v>30</v>
      </c>
      <c r="P1495" s="49" t="s">
        <v>57</v>
      </c>
      <c r="Q1495" s="49">
        <v>5</v>
      </c>
      <c r="R1495" s="49" t="s">
        <v>32</v>
      </c>
      <c r="S1495" s="49" t="s">
        <v>5315</v>
      </c>
      <c r="T1495" s="50">
        <v>45061</v>
      </c>
    </row>
    <row r="1496" spans="1:20" x14ac:dyDescent="0.25">
      <c r="A1496" s="26" t="s">
        <v>5316</v>
      </c>
      <c r="B1496" s="49" t="s">
        <v>5317</v>
      </c>
      <c r="C1496" s="49" t="s">
        <v>354</v>
      </c>
      <c r="D1496" s="49" t="s">
        <v>37</v>
      </c>
      <c r="E1496" s="49" t="s">
        <v>50</v>
      </c>
      <c r="F1496" s="50">
        <v>44079</v>
      </c>
      <c r="G1496" s="49" t="s">
        <v>51</v>
      </c>
      <c r="H1496" s="49" t="s">
        <v>63</v>
      </c>
      <c r="I1496" s="49" t="s">
        <v>64</v>
      </c>
      <c r="J1496" s="49" t="s">
        <v>65</v>
      </c>
      <c r="K1496" s="49">
        <v>3</v>
      </c>
      <c r="L1496" s="49">
        <v>399</v>
      </c>
      <c r="M1496" s="49" t="s">
        <v>5318</v>
      </c>
      <c r="N1496" s="50">
        <v>45235</v>
      </c>
      <c r="O1496" s="49" t="s">
        <v>56</v>
      </c>
      <c r="P1496" s="49" t="s">
        <v>31</v>
      </c>
      <c r="Q1496" s="49">
        <v>1</v>
      </c>
      <c r="R1496" s="49" t="s">
        <v>45</v>
      </c>
      <c r="S1496" s="49" t="s">
        <v>5319</v>
      </c>
      <c r="T1496" s="50">
        <v>45689</v>
      </c>
    </row>
    <row r="1497" spans="1:20" x14ac:dyDescent="0.25">
      <c r="A1497" s="26" t="s">
        <v>5320</v>
      </c>
      <c r="B1497" s="49" t="s">
        <v>363</v>
      </c>
      <c r="C1497" s="49" t="s">
        <v>5321</v>
      </c>
      <c r="D1497" s="49" t="s">
        <v>23</v>
      </c>
      <c r="E1497" s="49" t="s">
        <v>38</v>
      </c>
      <c r="F1497" s="50">
        <v>45863</v>
      </c>
      <c r="G1497" s="49" t="s">
        <v>39</v>
      </c>
      <c r="H1497" s="49" t="s">
        <v>138</v>
      </c>
      <c r="I1497" s="49" t="s">
        <v>139</v>
      </c>
      <c r="J1497" s="49" t="s">
        <v>28</v>
      </c>
      <c r="K1497" s="49">
        <v>5</v>
      </c>
      <c r="L1497" s="49">
        <v>999</v>
      </c>
      <c r="M1497" s="49" t="s">
        <v>5322</v>
      </c>
      <c r="N1497" s="50">
        <v>45451</v>
      </c>
      <c r="O1497" s="49" t="s">
        <v>103</v>
      </c>
      <c r="P1497" s="49" t="s">
        <v>44</v>
      </c>
      <c r="Q1497" s="49">
        <v>2</v>
      </c>
      <c r="R1497" s="49" t="s">
        <v>104</v>
      </c>
      <c r="S1497" s="49" t="s">
        <v>5323</v>
      </c>
      <c r="T1497" s="50">
        <v>45316</v>
      </c>
    </row>
    <row r="1498" spans="1:20" x14ac:dyDescent="0.25">
      <c r="A1498" s="26" t="s">
        <v>5324</v>
      </c>
      <c r="B1498" s="49" t="s">
        <v>248</v>
      </c>
      <c r="C1498" s="49" t="s">
        <v>443</v>
      </c>
      <c r="D1498" s="49" t="s">
        <v>81</v>
      </c>
      <c r="E1498" s="49" t="s">
        <v>38</v>
      </c>
      <c r="F1498" s="50">
        <v>45356</v>
      </c>
      <c r="G1498" s="49" t="s">
        <v>62</v>
      </c>
      <c r="H1498" s="49" t="s">
        <v>87</v>
      </c>
      <c r="I1498" s="49" t="s">
        <v>88</v>
      </c>
      <c r="J1498" s="49" t="s">
        <v>65</v>
      </c>
      <c r="K1498" s="49">
        <v>1</v>
      </c>
      <c r="L1498" s="49">
        <v>99</v>
      </c>
      <c r="M1498" s="49" t="s">
        <v>5325</v>
      </c>
      <c r="N1498" s="50">
        <v>45301</v>
      </c>
      <c r="O1498" s="49" t="s">
        <v>103</v>
      </c>
      <c r="P1498" s="49" t="s">
        <v>31</v>
      </c>
      <c r="Q1498" s="49">
        <v>4</v>
      </c>
      <c r="R1498" s="49" t="s">
        <v>133</v>
      </c>
      <c r="S1498" s="49" t="s">
        <v>5326</v>
      </c>
      <c r="T1498" s="50">
        <v>45621</v>
      </c>
    </row>
    <row r="1499" spans="1:20" x14ac:dyDescent="0.25">
      <c r="A1499" s="26" t="s">
        <v>5327</v>
      </c>
      <c r="B1499" s="49" t="s">
        <v>258</v>
      </c>
      <c r="C1499" s="49" t="s">
        <v>2239</v>
      </c>
      <c r="D1499" s="49" t="s">
        <v>37</v>
      </c>
      <c r="E1499" s="49" t="s">
        <v>50</v>
      </c>
      <c r="F1499" s="50">
        <v>45603</v>
      </c>
      <c r="G1499" s="49" t="s">
        <v>180</v>
      </c>
      <c r="H1499" s="49" t="s">
        <v>391</v>
      </c>
      <c r="I1499" s="49" t="s">
        <v>392</v>
      </c>
      <c r="J1499" s="49" t="s">
        <v>123</v>
      </c>
      <c r="K1499" s="49">
        <v>2</v>
      </c>
      <c r="L1499" s="49">
        <v>25</v>
      </c>
      <c r="M1499" s="49" t="s">
        <v>5328</v>
      </c>
      <c r="N1499" s="50">
        <v>45132</v>
      </c>
      <c r="O1499" s="49" t="s">
        <v>56</v>
      </c>
      <c r="P1499" s="49" t="s">
        <v>57</v>
      </c>
      <c r="Q1499" s="49">
        <v>1</v>
      </c>
      <c r="R1499" s="49" t="s">
        <v>133</v>
      </c>
      <c r="S1499" s="49" t="s">
        <v>5329</v>
      </c>
      <c r="T1499" s="50">
        <v>45723</v>
      </c>
    </row>
    <row r="1500" spans="1:20" x14ac:dyDescent="0.25">
      <c r="A1500" s="26" t="s">
        <v>5330</v>
      </c>
      <c r="B1500" s="49" t="s">
        <v>5331</v>
      </c>
      <c r="C1500" s="49" t="s">
        <v>895</v>
      </c>
      <c r="D1500" s="49" t="s">
        <v>37</v>
      </c>
      <c r="E1500" s="49" t="s">
        <v>38</v>
      </c>
      <c r="F1500" s="50">
        <v>45611</v>
      </c>
      <c r="G1500" s="49" t="s">
        <v>186</v>
      </c>
      <c r="H1500" s="49" t="s">
        <v>138</v>
      </c>
      <c r="I1500" s="49" t="s">
        <v>139</v>
      </c>
      <c r="J1500" s="49" t="s">
        <v>28</v>
      </c>
      <c r="K1500" s="49">
        <v>2</v>
      </c>
      <c r="L1500" s="49">
        <v>999</v>
      </c>
      <c r="M1500" s="49" t="s">
        <v>5332</v>
      </c>
      <c r="N1500" s="50">
        <v>45634</v>
      </c>
      <c r="O1500" s="49" t="s">
        <v>56</v>
      </c>
      <c r="P1500" s="49" t="s">
        <v>31</v>
      </c>
      <c r="Q1500" s="49">
        <v>3</v>
      </c>
      <c r="R1500" s="49" t="s">
        <v>32</v>
      </c>
      <c r="S1500" s="49" t="s">
        <v>5333</v>
      </c>
      <c r="T1500" s="50">
        <v>45697</v>
      </c>
    </row>
    <row r="1501" spans="1:20" x14ac:dyDescent="0.25">
      <c r="A1501" s="26" t="s">
        <v>5334</v>
      </c>
      <c r="B1501" s="49" t="s">
        <v>2329</v>
      </c>
      <c r="C1501" s="49" t="s">
        <v>5335</v>
      </c>
      <c r="D1501" s="49" t="s">
        <v>37</v>
      </c>
      <c r="E1501" s="49" t="s">
        <v>24</v>
      </c>
      <c r="F1501" s="50">
        <v>44957</v>
      </c>
      <c r="G1501" s="49" t="s">
        <v>39</v>
      </c>
      <c r="H1501" s="49" t="s">
        <v>145</v>
      </c>
      <c r="I1501" s="49" t="s">
        <v>146</v>
      </c>
      <c r="J1501" s="49" t="s">
        <v>54</v>
      </c>
      <c r="K1501" s="49">
        <v>3</v>
      </c>
      <c r="L1501" s="49">
        <v>199</v>
      </c>
      <c r="M1501" s="49" t="s">
        <v>5336</v>
      </c>
      <c r="N1501" s="50">
        <v>44872</v>
      </c>
      <c r="O1501" s="49" t="s">
        <v>110</v>
      </c>
      <c r="P1501" s="49" t="s">
        <v>31</v>
      </c>
      <c r="Q1501" s="49">
        <v>3</v>
      </c>
      <c r="R1501" s="49" t="s">
        <v>32</v>
      </c>
      <c r="S1501" s="49" t="s">
        <v>5337</v>
      </c>
      <c r="T1501" s="50">
        <v>45653</v>
      </c>
    </row>
    <row r="1502" spans="1:20" x14ac:dyDescent="0.25">
      <c r="A1502" s="26" t="s">
        <v>5338</v>
      </c>
      <c r="B1502" s="49" t="s">
        <v>5313</v>
      </c>
      <c r="C1502" s="49" t="s">
        <v>540</v>
      </c>
      <c r="D1502" s="49" t="s">
        <v>81</v>
      </c>
      <c r="E1502" s="49" t="s">
        <v>24</v>
      </c>
      <c r="F1502" s="50">
        <v>45438</v>
      </c>
      <c r="G1502" s="49" t="s">
        <v>186</v>
      </c>
      <c r="H1502" s="49" t="s">
        <v>73</v>
      </c>
      <c r="I1502" s="49" t="s">
        <v>74</v>
      </c>
      <c r="J1502" s="49" t="s">
        <v>42</v>
      </c>
      <c r="K1502" s="49">
        <v>1</v>
      </c>
      <c r="L1502" s="49">
        <v>110</v>
      </c>
      <c r="M1502" s="49" t="s">
        <v>5339</v>
      </c>
      <c r="N1502" s="50">
        <v>44878</v>
      </c>
      <c r="O1502" s="49" t="s">
        <v>30</v>
      </c>
      <c r="P1502" s="49" t="s">
        <v>31</v>
      </c>
      <c r="Q1502" s="49">
        <v>1</v>
      </c>
      <c r="R1502" s="49" t="s">
        <v>32</v>
      </c>
      <c r="S1502" s="49" t="s">
        <v>5340</v>
      </c>
      <c r="T1502" s="50">
        <v>44989</v>
      </c>
    </row>
    <row r="1503" spans="1:20" x14ac:dyDescent="0.25">
      <c r="A1503" s="26" t="s">
        <v>5341</v>
      </c>
      <c r="B1503" s="49" t="s">
        <v>667</v>
      </c>
      <c r="C1503" s="49" t="s">
        <v>1711</v>
      </c>
      <c r="D1503" s="49" t="s">
        <v>37</v>
      </c>
      <c r="E1503" s="49" t="s">
        <v>24</v>
      </c>
      <c r="F1503" s="50">
        <v>44998</v>
      </c>
      <c r="G1503" s="49" t="s">
        <v>51</v>
      </c>
      <c r="H1503" s="49" t="s">
        <v>52</v>
      </c>
      <c r="I1503" s="49" t="s">
        <v>53</v>
      </c>
      <c r="J1503" s="49" t="s">
        <v>54</v>
      </c>
      <c r="K1503" s="49">
        <v>2</v>
      </c>
      <c r="L1503" s="49">
        <v>59</v>
      </c>
      <c r="M1503" s="49" t="s">
        <v>5342</v>
      </c>
      <c r="N1503" s="50">
        <v>45650</v>
      </c>
      <c r="O1503" s="49" t="s">
        <v>103</v>
      </c>
      <c r="P1503" s="49" t="s">
        <v>31</v>
      </c>
      <c r="Q1503" s="49">
        <v>5</v>
      </c>
      <c r="R1503" s="49" t="s">
        <v>104</v>
      </c>
      <c r="S1503" s="49" t="s">
        <v>5343</v>
      </c>
      <c r="T1503" s="50">
        <v>45540</v>
      </c>
    </row>
    <row r="1504" spans="1:20" x14ac:dyDescent="0.25">
      <c r="A1504" s="26" t="s">
        <v>5344</v>
      </c>
      <c r="B1504" s="49" t="s">
        <v>3161</v>
      </c>
      <c r="C1504" s="49" t="s">
        <v>5345</v>
      </c>
      <c r="D1504" s="49" t="s">
        <v>23</v>
      </c>
      <c r="E1504" s="49" t="s">
        <v>50</v>
      </c>
      <c r="F1504" s="50">
        <v>44662</v>
      </c>
      <c r="G1504" s="49" t="s">
        <v>94</v>
      </c>
      <c r="H1504" s="49" t="s">
        <v>87</v>
      </c>
      <c r="I1504" s="49" t="s">
        <v>88</v>
      </c>
      <c r="J1504" s="49" t="s">
        <v>65</v>
      </c>
      <c r="K1504" s="49">
        <v>3</v>
      </c>
      <c r="L1504" s="49">
        <v>99</v>
      </c>
      <c r="M1504" s="49" t="s">
        <v>5346</v>
      </c>
      <c r="N1504" s="50">
        <v>45351</v>
      </c>
      <c r="O1504" s="49" t="s">
        <v>56</v>
      </c>
      <c r="P1504" s="49" t="s">
        <v>44</v>
      </c>
      <c r="Q1504" s="49">
        <v>3</v>
      </c>
      <c r="R1504" s="49" t="s">
        <v>32</v>
      </c>
      <c r="S1504" s="49" t="s">
        <v>5347</v>
      </c>
      <c r="T1504" s="50">
        <v>44849</v>
      </c>
    </row>
    <row r="1505" spans="1:20" x14ac:dyDescent="0.25">
      <c r="A1505" s="26" t="s">
        <v>5348</v>
      </c>
      <c r="B1505" s="49" t="s">
        <v>5349</v>
      </c>
      <c r="C1505" s="49" t="s">
        <v>2122</v>
      </c>
      <c r="D1505" s="49" t="s">
        <v>37</v>
      </c>
      <c r="E1505" s="49" t="s">
        <v>50</v>
      </c>
      <c r="F1505" s="50">
        <v>45872</v>
      </c>
      <c r="G1505" s="49" t="s">
        <v>152</v>
      </c>
      <c r="H1505" s="49" t="s">
        <v>218</v>
      </c>
      <c r="I1505" s="49" t="s">
        <v>219</v>
      </c>
      <c r="J1505" s="49" t="s">
        <v>28</v>
      </c>
      <c r="K1505" s="49">
        <v>5</v>
      </c>
      <c r="L1505" s="49">
        <v>899</v>
      </c>
      <c r="M1505" s="49" t="s">
        <v>5350</v>
      </c>
      <c r="N1505" s="50">
        <v>45469</v>
      </c>
      <c r="O1505" s="49" t="s">
        <v>103</v>
      </c>
      <c r="P1505" s="49" t="s">
        <v>44</v>
      </c>
      <c r="Q1505" s="49">
        <v>4</v>
      </c>
      <c r="R1505" s="49" t="s">
        <v>104</v>
      </c>
      <c r="S1505" s="49" t="s">
        <v>5351</v>
      </c>
      <c r="T1505" s="50">
        <v>45142</v>
      </c>
    </row>
    <row r="1506" spans="1:20" x14ac:dyDescent="0.25">
      <c r="A1506" s="26" t="s">
        <v>5352</v>
      </c>
      <c r="B1506" s="49" t="s">
        <v>746</v>
      </c>
      <c r="C1506" s="49" t="s">
        <v>878</v>
      </c>
      <c r="D1506" s="49" t="s">
        <v>81</v>
      </c>
      <c r="E1506" s="49" t="s">
        <v>24</v>
      </c>
      <c r="F1506" s="50">
        <v>45178</v>
      </c>
      <c r="G1506" s="49" t="s">
        <v>152</v>
      </c>
      <c r="H1506" s="49" t="s">
        <v>191</v>
      </c>
      <c r="I1506" s="49" t="s">
        <v>192</v>
      </c>
      <c r="J1506" s="49" t="s">
        <v>42</v>
      </c>
      <c r="K1506" s="49">
        <v>1</v>
      </c>
      <c r="L1506" s="49">
        <v>120</v>
      </c>
      <c r="M1506" s="49" t="s">
        <v>5353</v>
      </c>
      <c r="N1506" s="50">
        <v>45537</v>
      </c>
      <c r="O1506" s="49" t="s">
        <v>30</v>
      </c>
      <c r="P1506" s="49" t="s">
        <v>31</v>
      </c>
      <c r="Q1506" s="49">
        <v>1</v>
      </c>
      <c r="R1506" s="49" t="s">
        <v>104</v>
      </c>
      <c r="S1506" s="49" t="s">
        <v>5354</v>
      </c>
      <c r="T1506" s="50">
        <v>45759</v>
      </c>
    </row>
    <row r="1507" spans="1:20" x14ac:dyDescent="0.25">
      <c r="A1507" s="26" t="s">
        <v>5004</v>
      </c>
      <c r="B1507" s="49" t="s">
        <v>196</v>
      </c>
      <c r="C1507" s="49" t="s">
        <v>467</v>
      </c>
      <c r="D1507" s="49" t="s">
        <v>23</v>
      </c>
      <c r="E1507" s="49" t="s">
        <v>38</v>
      </c>
      <c r="F1507" s="50">
        <v>44482</v>
      </c>
      <c r="G1507" s="49" t="s">
        <v>25</v>
      </c>
      <c r="H1507" s="49" t="s">
        <v>168</v>
      </c>
      <c r="I1507" s="49" t="s">
        <v>169</v>
      </c>
      <c r="J1507" s="49" t="s">
        <v>131</v>
      </c>
      <c r="K1507" s="49">
        <v>3</v>
      </c>
      <c r="L1507" s="49">
        <v>80</v>
      </c>
      <c r="M1507" s="49" t="s">
        <v>5355</v>
      </c>
      <c r="N1507" s="50">
        <v>45383</v>
      </c>
      <c r="O1507" s="49" t="s">
        <v>56</v>
      </c>
      <c r="P1507" s="49" t="s">
        <v>31</v>
      </c>
      <c r="Q1507" s="49">
        <v>1</v>
      </c>
      <c r="R1507" s="49" t="s">
        <v>133</v>
      </c>
      <c r="S1507" s="49" t="s">
        <v>5356</v>
      </c>
      <c r="T1507" s="50">
        <v>45863</v>
      </c>
    </row>
    <row r="1508" spans="1:20" x14ac:dyDescent="0.25">
      <c r="A1508" s="26" t="s">
        <v>5357</v>
      </c>
      <c r="B1508" s="49" t="s">
        <v>701</v>
      </c>
      <c r="C1508" s="49" t="s">
        <v>36</v>
      </c>
      <c r="D1508" s="49" t="s">
        <v>37</v>
      </c>
      <c r="E1508" s="49" t="s">
        <v>24</v>
      </c>
      <c r="F1508" s="50">
        <v>45707</v>
      </c>
      <c r="G1508" s="49" t="s">
        <v>62</v>
      </c>
      <c r="H1508" s="49" t="s">
        <v>100</v>
      </c>
      <c r="I1508" s="49" t="s">
        <v>101</v>
      </c>
      <c r="J1508" s="49" t="s">
        <v>28</v>
      </c>
      <c r="K1508" s="49">
        <v>5</v>
      </c>
      <c r="L1508" s="49">
        <v>199</v>
      </c>
      <c r="M1508" s="49" t="s">
        <v>5358</v>
      </c>
      <c r="N1508" s="50">
        <v>45262</v>
      </c>
      <c r="O1508" s="49" t="s">
        <v>76</v>
      </c>
      <c r="P1508" s="49" t="s">
        <v>44</v>
      </c>
      <c r="Q1508" s="49">
        <v>1</v>
      </c>
      <c r="R1508" s="49" t="s">
        <v>67</v>
      </c>
      <c r="S1508" s="49" t="s">
        <v>5359</v>
      </c>
      <c r="T1508" s="50">
        <v>45719</v>
      </c>
    </row>
    <row r="1509" spans="1:20" x14ac:dyDescent="0.25">
      <c r="A1509" s="26" t="s">
        <v>442</v>
      </c>
      <c r="B1509" s="49" t="s">
        <v>85</v>
      </c>
      <c r="C1509" s="49" t="s">
        <v>443</v>
      </c>
      <c r="D1509" s="49" t="s">
        <v>81</v>
      </c>
      <c r="E1509" s="49" t="s">
        <v>24</v>
      </c>
      <c r="F1509" s="50">
        <v>44189</v>
      </c>
      <c r="G1509" s="49" t="s">
        <v>120</v>
      </c>
      <c r="H1509" s="49" t="s">
        <v>73</v>
      </c>
      <c r="I1509" s="49" t="s">
        <v>74</v>
      </c>
      <c r="J1509" s="49" t="s">
        <v>42</v>
      </c>
      <c r="K1509" s="49">
        <v>5</v>
      </c>
      <c r="L1509" s="49">
        <v>110</v>
      </c>
      <c r="M1509" s="49" t="s">
        <v>5360</v>
      </c>
      <c r="N1509" s="50">
        <v>44868</v>
      </c>
      <c r="O1509" s="49" t="s">
        <v>110</v>
      </c>
      <c r="P1509" s="49" t="s">
        <v>44</v>
      </c>
      <c r="Q1509" s="49">
        <v>1</v>
      </c>
      <c r="R1509" s="49" t="s">
        <v>104</v>
      </c>
      <c r="S1509" s="49" t="s">
        <v>5361</v>
      </c>
      <c r="T1509" s="50">
        <v>45013</v>
      </c>
    </row>
    <row r="1510" spans="1:20" x14ac:dyDescent="0.25">
      <c r="A1510" s="26" t="s">
        <v>4547</v>
      </c>
      <c r="B1510" s="49" t="s">
        <v>2181</v>
      </c>
      <c r="C1510" s="49" t="s">
        <v>2802</v>
      </c>
      <c r="D1510" s="49" t="s">
        <v>81</v>
      </c>
      <c r="E1510" s="49" t="s">
        <v>24</v>
      </c>
      <c r="F1510" s="50">
        <v>44946</v>
      </c>
      <c r="G1510" s="49" t="s">
        <v>51</v>
      </c>
      <c r="H1510" s="49" t="s">
        <v>121</v>
      </c>
      <c r="I1510" s="49" t="s">
        <v>122</v>
      </c>
      <c r="J1510" s="49" t="s">
        <v>123</v>
      </c>
      <c r="K1510" s="49">
        <v>2</v>
      </c>
      <c r="L1510" s="49">
        <v>149</v>
      </c>
      <c r="M1510" s="49" t="s">
        <v>5362</v>
      </c>
      <c r="N1510" s="50">
        <v>45006</v>
      </c>
      <c r="O1510" s="49" t="s">
        <v>30</v>
      </c>
      <c r="P1510" s="49" t="s">
        <v>44</v>
      </c>
      <c r="Q1510" s="49">
        <v>4</v>
      </c>
      <c r="R1510" s="49" t="s">
        <v>67</v>
      </c>
      <c r="S1510" s="49" t="s">
        <v>5363</v>
      </c>
      <c r="T1510" s="50">
        <v>44935</v>
      </c>
    </row>
    <row r="1511" spans="1:20" x14ac:dyDescent="0.25">
      <c r="A1511" s="26" t="s">
        <v>3241</v>
      </c>
      <c r="B1511" s="49" t="s">
        <v>1831</v>
      </c>
      <c r="C1511" s="49" t="s">
        <v>909</v>
      </c>
      <c r="D1511" s="49" t="s">
        <v>23</v>
      </c>
      <c r="E1511" s="49" t="s">
        <v>50</v>
      </c>
      <c r="F1511" s="50">
        <v>44329</v>
      </c>
      <c r="G1511" s="49" t="s">
        <v>94</v>
      </c>
      <c r="H1511" s="49" t="s">
        <v>218</v>
      </c>
      <c r="I1511" s="49" t="s">
        <v>219</v>
      </c>
      <c r="J1511" s="49" t="s">
        <v>28</v>
      </c>
      <c r="K1511" s="49">
        <v>3</v>
      </c>
      <c r="L1511" s="49">
        <v>899</v>
      </c>
      <c r="M1511" s="49" t="s">
        <v>5364</v>
      </c>
      <c r="N1511" s="50">
        <v>45125</v>
      </c>
      <c r="O1511" s="49" t="s">
        <v>103</v>
      </c>
      <c r="P1511" s="49" t="s">
        <v>57</v>
      </c>
      <c r="Q1511" s="49">
        <v>4</v>
      </c>
      <c r="R1511" s="49" t="s">
        <v>104</v>
      </c>
      <c r="S1511" s="49" t="s">
        <v>5365</v>
      </c>
      <c r="T1511" s="50">
        <v>45207</v>
      </c>
    </row>
    <row r="1512" spans="1:20" x14ac:dyDescent="0.25">
      <c r="A1512" s="26" t="s">
        <v>4659</v>
      </c>
      <c r="B1512" s="49" t="s">
        <v>653</v>
      </c>
      <c r="C1512" s="49" t="s">
        <v>4660</v>
      </c>
      <c r="D1512" s="49" t="s">
        <v>81</v>
      </c>
      <c r="E1512" s="49" t="s">
        <v>50</v>
      </c>
      <c r="F1512" s="50">
        <v>45716</v>
      </c>
      <c r="G1512" s="49" t="s">
        <v>186</v>
      </c>
      <c r="H1512" s="49" t="s">
        <v>168</v>
      </c>
      <c r="I1512" s="49" t="s">
        <v>169</v>
      </c>
      <c r="J1512" s="49" t="s">
        <v>131</v>
      </c>
      <c r="K1512" s="49">
        <v>1</v>
      </c>
      <c r="L1512" s="49">
        <v>80</v>
      </c>
      <c r="M1512" s="49" t="s">
        <v>5366</v>
      </c>
      <c r="N1512" s="50">
        <v>45720</v>
      </c>
      <c r="O1512" s="49" t="s">
        <v>103</v>
      </c>
      <c r="P1512" s="49" t="s">
        <v>31</v>
      </c>
      <c r="Q1512" s="49">
        <v>2</v>
      </c>
      <c r="R1512" s="49" t="s">
        <v>133</v>
      </c>
      <c r="S1512" s="49" t="s">
        <v>5367</v>
      </c>
      <c r="T1512" s="50">
        <v>45495</v>
      </c>
    </row>
    <row r="1513" spans="1:20" x14ac:dyDescent="0.25">
      <c r="A1513" s="26" t="s">
        <v>1752</v>
      </c>
      <c r="B1513" s="49" t="s">
        <v>280</v>
      </c>
      <c r="C1513" s="49" t="s">
        <v>228</v>
      </c>
      <c r="D1513" s="49" t="s">
        <v>23</v>
      </c>
      <c r="E1513" s="49" t="s">
        <v>38</v>
      </c>
      <c r="F1513" s="50">
        <v>44538</v>
      </c>
      <c r="G1513" s="49" t="s">
        <v>94</v>
      </c>
      <c r="H1513" s="49" t="s">
        <v>168</v>
      </c>
      <c r="I1513" s="49" t="s">
        <v>169</v>
      </c>
      <c r="J1513" s="49" t="s">
        <v>131</v>
      </c>
      <c r="K1513" s="49">
        <v>2</v>
      </c>
      <c r="L1513" s="49">
        <v>80</v>
      </c>
      <c r="M1513" s="49" t="s">
        <v>5368</v>
      </c>
      <c r="N1513" s="50">
        <v>45387</v>
      </c>
      <c r="O1513" s="49" t="s">
        <v>56</v>
      </c>
      <c r="P1513" s="49" t="s">
        <v>44</v>
      </c>
      <c r="Q1513" s="49">
        <v>4</v>
      </c>
      <c r="R1513" s="49" t="s">
        <v>32</v>
      </c>
      <c r="S1513" s="49" t="s">
        <v>5369</v>
      </c>
      <c r="T1513" s="50">
        <v>45092</v>
      </c>
    </row>
    <row r="1514" spans="1:20" x14ac:dyDescent="0.25">
      <c r="A1514" s="26" t="s">
        <v>5370</v>
      </c>
      <c r="B1514" s="49" t="s">
        <v>4288</v>
      </c>
      <c r="C1514" s="49" t="s">
        <v>2559</v>
      </c>
      <c r="D1514" s="49" t="s">
        <v>81</v>
      </c>
      <c r="E1514" s="49" t="s">
        <v>38</v>
      </c>
      <c r="F1514" s="50">
        <v>44891</v>
      </c>
      <c r="G1514" s="49" t="s">
        <v>120</v>
      </c>
      <c r="H1514" s="49" t="s">
        <v>218</v>
      </c>
      <c r="I1514" s="49" t="s">
        <v>219</v>
      </c>
      <c r="J1514" s="49" t="s">
        <v>28</v>
      </c>
      <c r="K1514" s="49">
        <v>4</v>
      </c>
      <c r="L1514" s="49">
        <v>899</v>
      </c>
      <c r="M1514" s="49" t="s">
        <v>5371</v>
      </c>
      <c r="N1514" s="50">
        <v>45691</v>
      </c>
      <c r="O1514" s="49" t="s">
        <v>76</v>
      </c>
      <c r="P1514" s="49" t="s">
        <v>44</v>
      </c>
      <c r="Q1514" s="49">
        <v>4</v>
      </c>
      <c r="R1514" s="49" t="s">
        <v>133</v>
      </c>
      <c r="S1514" s="49" t="s">
        <v>5372</v>
      </c>
      <c r="T1514" s="50">
        <v>45504</v>
      </c>
    </row>
    <row r="1515" spans="1:20" x14ac:dyDescent="0.25">
      <c r="A1515" s="26" t="s">
        <v>5373</v>
      </c>
      <c r="B1515" s="49" t="s">
        <v>2638</v>
      </c>
      <c r="C1515" s="49" t="s">
        <v>5374</v>
      </c>
      <c r="D1515" s="49" t="s">
        <v>37</v>
      </c>
      <c r="E1515" s="49" t="s">
        <v>38</v>
      </c>
      <c r="F1515" s="50">
        <v>44667</v>
      </c>
      <c r="G1515" s="49" t="s">
        <v>180</v>
      </c>
      <c r="H1515" s="49" t="s">
        <v>73</v>
      </c>
      <c r="I1515" s="49" t="s">
        <v>74</v>
      </c>
      <c r="J1515" s="49" t="s">
        <v>42</v>
      </c>
      <c r="K1515" s="49">
        <v>4</v>
      </c>
      <c r="L1515" s="49">
        <v>110</v>
      </c>
      <c r="M1515" s="49" t="s">
        <v>5375</v>
      </c>
      <c r="N1515" s="50">
        <v>45552</v>
      </c>
      <c r="O1515" s="49" t="s">
        <v>30</v>
      </c>
      <c r="P1515" s="49" t="s">
        <v>44</v>
      </c>
      <c r="Q1515" s="49">
        <v>3</v>
      </c>
      <c r="R1515" s="49" t="s">
        <v>45</v>
      </c>
      <c r="S1515" s="49" t="s">
        <v>5376</v>
      </c>
      <c r="T1515" s="50">
        <v>45878</v>
      </c>
    </row>
    <row r="1516" spans="1:20" x14ac:dyDescent="0.25">
      <c r="A1516" s="26" t="s">
        <v>5377</v>
      </c>
      <c r="B1516" s="49" t="s">
        <v>2652</v>
      </c>
      <c r="C1516" s="49" t="s">
        <v>5378</v>
      </c>
      <c r="D1516" s="49" t="s">
        <v>37</v>
      </c>
      <c r="E1516" s="49" t="s">
        <v>38</v>
      </c>
      <c r="F1516" s="50">
        <v>44150</v>
      </c>
      <c r="G1516" s="49" t="s">
        <v>120</v>
      </c>
      <c r="H1516" s="49" t="s">
        <v>40</v>
      </c>
      <c r="I1516" s="49" t="s">
        <v>41</v>
      </c>
      <c r="J1516" s="49" t="s">
        <v>42</v>
      </c>
      <c r="K1516" s="49">
        <v>4</v>
      </c>
      <c r="L1516" s="49">
        <v>59</v>
      </c>
      <c r="M1516" s="49" t="s">
        <v>5379</v>
      </c>
      <c r="N1516" s="50">
        <v>45467</v>
      </c>
      <c r="O1516" s="49" t="s">
        <v>56</v>
      </c>
      <c r="P1516" s="49" t="s">
        <v>44</v>
      </c>
      <c r="Q1516" s="49">
        <v>3</v>
      </c>
      <c r="R1516" s="49" t="s">
        <v>67</v>
      </c>
      <c r="S1516" s="49" t="s">
        <v>5380</v>
      </c>
      <c r="T1516" s="50">
        <v>45054</v>
      </c>
    </row>
    <row r="1517" spans="1:20" x14ac:dyDescent="0.25">
      <c r="A1517" s="26" t="s">
        <v>5381</v>
      </c>
      <c r="B1517" s="49" t="s">
        <v>2704</v>
      </c>
      <c r="C1517" s="49" t="s">
        <v>71</v>
      </c>
      <c r="D1517" s="49" t="s">
        <v>37</v>
      </c>
      <c r="E1517" s="49" t="s">
        <v>50</v>
      </c>
      <c r="F1517" s="50">
        <v>44736</v>
      </c>
      <c r="G1517" s="49" t="s">
        <v>62</v>
      </c>
      <c r="H1517" s="49" t="s">
        <v>26</v>
      </c>
      <c r="I1517" s="49" t="s">
        <v>27</v>
      </c>
      <c r="J1517" s="49" t="s">
        <v>28</v>
      </c>
      <c r="K1517" s="49">
        <v>3</v>
      </c>
      <c r="L1517" s="49">
        <v>229</v>
      </c>
      <c r="M1517" s="49" t="s">
        <v>5382</v>
      </c>
      <c r="N1517" s="50">
        <v>45807</v>
      </c>
      <c r="O1517" s="49" t="s">
        <v>76</v>
      </c>
      <c r="P1517" s="49" t="s">
        <v>57</v>
      </c>
      <c r="Q1517" s="49">
        <v>3</v>
      </c>
      <c r="R1517" s="49" t="s">
        <v>67</v>
      </c>
      <c r="S1517" s="49" t="s">
        <v>5383</v>
      </c>
      <c r="T1517" s="50">
        <v>45852</v>
      </c>
    </row>
    <row r="1518" spans="1:20" x14ac:dyDescent="0.25">
      <c r="A1518" s="26" t="s">
        <v>5384</v>
      </c>
      <c r="B1518" s="49" t="s">
        <v>565</v>
      </c>
      <c r="C1518" s="49" t="s">
        <v>801</v>
      </c>
      <c r="D1518" s="49" t="s">
        <v>37</v>
      </c>
      <c r="E1518" s="49" t="s">
        <v>38</v>
      </c>
      <c r="F1518" s="50">
        <v>45272</v>
      </c>
      <c r="G1518" s="49" t="s">
        <v>72</v>
      </c>
      <c r="H1518" s="49" t="s">
        <v>145</v>
      </c>
      <c r="I1518" s="49" t="s">
        <v>146</v>
      </c>
      <c r="J1518" s="49" t="s">
        <v>54</v>
      </c>
      <c r="K1518" s="49">
        <v>4</v>
      </c>
      <c r="L1518" s="49">
        <v>199</v>
      </c>
      <c r="M1518" s="49" t="s">
        <v>5385</v>
      </c>
      <c r="N1518" s="50">
        <v>45316</v>
      </c>
      <c r="O1518" s="49" t="s">
        <v>76</v>
      </c>
      <c r="P1518" s="49" t="s">
        <v>31</v>
      </c>
      <c r="Q1518" s="49">
        <v>1</v>
      </c>
      <c r="R1518" s="49" t="s">
        <v>104</v>
      </c>
      <c r="S1518" s="49" t="s">
        <v>5386</v>
      </c>
      <c r="T1518" s="50">
        <v>45275</v>
      </c>
    </row>
    <row r="1519" spans="1:20" x14ac:dyDescent="0.25">
      <c r="A1519" s="26" t="s">
        <v>5387</v>
      </c>
      <c r="B1519" s="49" t="s">
        <v>561</v>
      </c>
      <c r="C1519" s="49" t="s">
        <v>813</v>
      </c>
      <c r="D1519" s="49" t="s">
        <v>23</v>
      </c>
      <c r="E1519" s="49" t="s">
        <v>50</v>
      </c>
      <c r="F1519" s="50">
        <v>44660</v>
      </c>
      <c r="G1519" s="49" t="s">
        <v>120</v>
      </c>
      <c r="H1519" s="49" t="s">
        <v>121</v>
      </c>
      <c r="I1519" s="49" t="s">
        <v>122</v>
      </c>
      <c r="J1519" s="49" t="s">
        <v>123</v>
      </c>
      <c r="K1519" s="49">
        <v>2</v>
      </c>
      <c r="L1519" s="49">
        <v>149</v>
      </c>
      <c r="M1519" s="49" t="s">
        <v>5388</v>
      </c>
      <c r="N1519" s="50">
        <v>45350</v>
      </c>
      <c r="O1519" s="49" t="s">
        <v>76</v>
      </c>
      <c r="P1519" s="49" t="s">
        <v>44</v>
      </c>
      <c r="Q1519" s="49">
        <v>1</v>
      </c>
      <c r="R1519" s="49" t="s">
        <v>104</v>
      </c>
      <c r="S1519" s="49" t="s">
        <v>5389</v>
      </c>
      <c r="T1519" s="50">
        <v>45701</v>
      </c>
    </row>
    <row r="1520" spans="1:20" x14ac:dyDescent="0.25">
      <c r="A1520" s="26" t="s">
        <v>5390</v>
      </c>
      <c r="B1520" s="49" t="s">
        <v>3782</v>
      </c>
      <c r="C1520" s="49" t="s">
        <v>254</v>
      </c>
      <c r="D1520" s="49" t="s">
        <v>81</v>
      </c>
      <c r="E1520" s="49" t="s">
        <v>38</v>
      </c>
      <c r="F1520" s="50">
        <v>45725</v>
      </c>
      <c r="G1520" s="49" t="s">
        <v>186</v>
      </c>
      <c r="H1520" s="49" t="s">
        <v>73</v>
      </c>
      <c r="I1520" s="49" t="s">
        <v>74</v>
      </c>
      <c r="J1520" s="49" t="s">
        <v>42</v>
      </c>
      <c r="K1520" s="49">
        <v>5</v>
      </c>
      <c r="L1520" s="49">
        <v>110</v>
      </c>
      <c r="M1520" s="49" t="s">
        <v>5391</v>
      </c>
      <c r="N1520" s="50">
        <v>45431</v>
      </c>
      <c r="O1520" s="49" t="s">
        <v>103</v>
      </c>
      <c r="P1520" s="49" t="s">
        <v>57</v>
      </c>
      <c r="Q1520" s="49">
        <v>4</v>
      </c>
      <c r="R1520" s="49" t="s">
        <v>104</v>
      </c>
      <c r="S1520" s="49" t="s">
        <v>5392</v>
      </c>
      <c r="T1520" s="50">
        <v>45680</v>
      </c>
    </row>
    <row r="1521" spans="1:20" x14ac:dyDescent="0.25">
      <c r="A1521" s="26" t="s">
        <v>2159</v>
      </c>
      <c r="B1521" s="49" t="s">
        <v>2160</v>
      </c>
      <c r="C1521" s="49" t="s">
        <v>2161</v>
      </c>
      <c r="D1521" s="49" t="s">
        <v>81</v>
      </c>
      <c r="E1521" s="49" t="s">
        <v>50</v>
      </c>
      <c r="F1521" s="50">
        <v>45052</v>
      </c>
      <c r="G1521" s="49" t="s">
        <v>25</v>
      </c>
      <c r="H1521" s="49" t="s">
        <v>87</v>
      </c>
      <c r="I1521" s="49" t="s">
        <v>88</v>
      </c>
      <c r="J1521" s="49" t="s">
        <v>65</v>
      </c>
      <c r="K1521" s="49">
        <v>4</v>
      </c>
      <c r="L1521" s="49">
        <v>99</v>
      </c>
      <c r="M1521" s="49" t="s">
        <v>5393</v>
      </c>
      <c r="N1521" s="50">
        <v>45586</v>
      </c>
      <c r="O1521" s="49" t="s">
        <v>76</v>
      </c>
      <c r="P1521" s="49" t="s">
        <v>31</v>
      </c>
      <c r="Q1521" s="49">
        <v>2</v>
      </c>
      <c r="R1521" s="49" t="s">
        <v>32</v>
      </c>
      <c r="S1521" s="49" t="s">
        <v>5394</v>
      </c>
      <c r="T1521" s="50">
        <v>45302</v>
      </c>
    </row>
    <row r="1522" spans="1:20" x14ac:dyDescent="0.25">
      <c r="A1522" s="26" t="s">
        <v>5395</v>
      </c>
      <c r="B1522" s="49" t="s">
        <v>1774</v>
      </c>
      <c r="C1522" s="49" t="s">
        <v>5396</v>
      </c>
      <c r="D1522" s="49" t="s">
        <v>23</v>
      </c>
      <c r="E1522" s="49" t="s">
        <v>24</v>
      </c>
      <c r="F1522" s="50">
        <v>44764</v>
      </c>
      <c r="G1522" s="49" t="s">
        <v>72</v>
      </c>
      <c r="H1522" s="49" t="s">
        <v>87</v>
      </c>
      <c r="I1522" s="49" t="s">
        <v>88</v>
      </c>
      <c r="J1522" s="49" t="s">
        <v>65</v>
      </c>
      <c r="K1522" s="49">
        <v>3</v>
      </c>
      <c r="L1522" s="49">
        <v>99</v>
      </c>
      <c r="M1522" s="49" t="s">
        <v>5397</v>
      </c>
      <c r="N1522" s="50">
        <v>45024</v>
      </c>
      <c r="O1522" s="49" t="s">
        <v>110</v>
      </c>
      <c r="P1522" s="49" t="s">
        <v>57</v>
      </c>
      <c r="Q1522" s="49">
        <v>1</v>
      </c>
      <c r="R1522" s="49" t="s">
        <v>104</v>
      </c>
      <c r="S1522" s="49" t="s">
        <v>5398</v>
      </c>
      <c r="T1522" s="50">
        <v>45759</v>
      </c>
    </row>
    <row r="1523" spans="1:20" x14ac:dyDescent="0.25">
      <c r="A1523" s="26" t="s">
        <v>5399</v>
      </c>
      <c r="B1523" s="49" t="s">
        <v>263</v>
      </c>
      <c r="C1523" s="49" t="s">
        <v>321</v>
      </c>
      <c r="D1523" s="49" t="s">
        <v>23</v>
      </c>
      <c r="E1523" s="49" t="s">
        <v>38</v>
      </c>
      <c r="F1523" s="50">
        <v>45074</v>
      </c>
      <c r="G1523" s="49" t="s">
        <v>72</v>
      </c>
      <c r="H1523" s="49" t="s">
        <v>52</v>
      </c>
      <c r="I1523" s="49" t="s">
        <v>53</v>
      </c>
      <c r="J1523" s="49" t="s">
        <v>54</v>
      </c>
      <c r="K1523" s="49">
        <v>2</v>
      </c>
      <c r="L1523" s="49">
        <v>59</v>
      </c>
      <c r="M1523" s="49" t="s">
        <v>5400</v>
      </c>
      <c r="N1523" s="50">
        <v>45596</v>
      </c>
      <c r="O1523" s="49" t="s">
        <v>103</v>
      </c>
      <c r="P1523" s="49" t="s">
        <v>44</v>
      </c>
      <c r="Q1523" s="49">
        <v>3</v>
      </c>
      <c r="R1523" s="49" t="s">
        <v>32</v>
      </c>
      <c r="S1523" s="49" t="s">
        <v>5401</v>
      </c>
      <c r="T1523" s="50">
        <v>45629</v>
      </c>
    </row>
    <row r="1524" spans="1:20" x14ac:dyDescent="0.25">
      <c r="A1524" s="26" t="s">
        <v>5402</v>
      </c>
      <c r="B1524" s="49" t="s">
        <v>4392</v>
      </c>
      <c r="C1524" s="49" t="s">
        <v>381</v>
      </c>
      <c r="D1524" s="49" t="s">
        <v>37</v>
      </c>
      <c r="E1524" s="49" t="s">
        <v>24</v>
      </c>
      <c r="F1524" s="50">
        <v>44147</v>
      </c>
      <c r="G1524" s="49" t="s">
        <v>39</v>
      </c>
      <c r="H1524" s="49" t="s">
        <v>73</v>
      </c>
      <c r="I1524" s="49" t="s">
        <v>74</v>
      </c>
      <c r="J1524" s="49" t="s">
        <v>42</v>
      </c>
      <c r="K1524" s="49">
        <v>5</v>
      </c>
      <c r="L1524" s="49">
        <v>110</v>
      </c>
      <c r="M1524" s="49" t="s">
        <v>5403</v>
      </c>
      <c r="N1524" s="50">
        <v>45648</v>
      </c>
      <c r="O1524" s="49" t="s">
        <v>103</v>
      </c>
      <c r="P1524" s="49" t="s">
        <v>57</v>
      </c>
      <c r="Q1524" s="49">
        <v>3</v>
      </c>
      <c r="R1524" s="49" t="s">
        <v>104</v>
      </c>
      <c r="S1524" s="49" t="s">
        <v>5404</v>
      </c>
      <c r="T1524" s="50">
        <v>45322</v>
      </c>
    </row>
    <row r="1525" spans="1:20" x14ac:dyDescent="0.25">
      <c r="A1525" s="26" t="s">
        <v>3836</v>
      </c>
      <c r="B1525" s="49" t="s">
        <v>1756</v>
      </c>
      <c r="C1525" s="49" t="s">
        <v>987</v>
      </c>
      <c r="D1525" s="49" t="s">
        <v>23</v>
      </c>
      <c r="E1525" s="49" t="s">
        <v>50</v>
      </c>
      <c r="F1525" s="50">
        <v>45712</v>
      </c>
      <c r="G1525" s="49" t="s">
        <v>51</v>
      </c>
      <c r="H1525" s="49" t="s">
        <v>52</v>
      </c>
      <c r="I1525" s="49" t="s">
        <v>53</v>
      </c>
      <c r="J1525" s="49" t="s">
        <v>54</v>
      </c>
      <c r="K1525" s="49">
        <v>1</v>
      </c>
      <c r="L1525" s="49">
        <v>59</v>
      </c>
      <c r="M1525" s="49" t="s">
        <v>5405</v>
      </c>
      <c r="N1525" s="50">
        <v>45755</v>
      </c>
      <c r="O1525" s="49" t="s">
        <v>30</v>
      </c>
      <c r="P1525" s="49" t="s">
        <v>57</v>
      </c>
      <c r="Q1525" s="49">
        <v>3</v>
      </c>
      <c r="R1525" s="49" t="s">
        <v>32</v>
      </c>
      <c r="S1525" s="49" t="s">
        <v>5406</v>
      </c>
      <c r="T1525" s="50">
        <v>45870</v>
      </c>
    </row>
    <row r="1526" spans="1:20" x14ac:dyDescent="0.25">
      <c r="A1526" s="26" t="s">
        <v>5407</v>
      </c>
      <c r="B1526" s="49" t="s">
        <v>143</v>
      </c>
      <c r="C1526" s="49" t="s">
        <v>1674</v>
      </c>
      <c r="D1526" s="49" t="s">
        <v>37</v>
      </c>
      <c r="E1526" s="49" t="s">
        <v>50</v>
      </c>
      <c r="F1526" s="50">
        <v>44686</v>
      </c>
      <c r="G1526" s="49" t="s">
        <v>25</v>
      </c>
      <c r="H1526" s="49" t="s">
        <v>145</v>
      </c>
      <c r="I1526" s="49" t="s">
        <v>146</v>
      </c>
      <c r="J1526" s="49" t="s">
        <v>54</v>
      </c>
      <c r="K1526" s="49">
        <v>1</v>
      </c>
      <c r="L1526" s="49">
        <v>199</v>
      </c>
      <c r="M1526" s="49" t="s">
        <v>5408</v>
      </c>
      <c r="N1526" s="50">
        <v>45870</v>
      </c>
      <c r="O1526" s="49" t="s">
        <v>103</v>
      </c>
      <c r="P1526" s="49" t="s">
        <v>31</v>
      </c>
      <c r="Q1526" s="49">
        <v>5</v>
      </c>
      <c r="R1526" s="49" t="s">
        <v>67</v>
      </c>
      <c r="S1526" s="49" t="s">
        <v>5409</v>
      </c>
      <c r="T1526" s="50">
        <v>45107</v>
      </c>
    </row>
    <row r="1527" spans="1:20" x14ac:dyDescent="0.25">
      <c r="A1527" s="26" t="s">
        <v>5410</v>
      </c>
      <c r="B1527" s="49" t="s">
        <v>5411</v>
      </c>
      <c r="C1527" s="49" t="s">
        <v>2623</v>
      </c>
      <c r="D1527" s="49" t="s">
        <v>81</v>
      </c>
      <c r="E1527" s="49" t="s">
        <v>24</v>
      </c>
      <c r="F1527" s="50">
        <v>44114</v>
      </c>
      <c r="G1527" s="49" t="s">
        <v>39</v>
      </c>
      <c r="H1527" s="49" t="s">
        <v>26</v>
      </c>
      <c r="I1527" s="49" t="s">
        <v>27</v>
      </c>
      <c r="J1527" s="49" t="s">
        <v>28</v>
      </c>
      <c r="K1527" s="49">
        <v>4</v>
      </c>
      <c r="L1527" s="49">
        <v>229</v>
      </c>
      <c r="M1527" s="49" t="s">
        <v>5412</v>
      </c>
      <c r="N1527" s="50">
        <v>45847</v>
      </c>
      <c r="O1527" s="49" t="s">
        <v>76</v>
      </c>
      <c r="P1527" s="49" t="s">
        <v>44</v>
      </c>
      <c r="Q1527" s="49">
        <v>1</v>
      </c>
      <c r="R1527" s="49" t="s">
        <v>133</v>
      </c>
      <c r="S1527" s="49" t="s">
        <v>5413</v>
      </c>
      <c r="T1527" s="50">
        <v>45133</v>
      </c>
    </row>
    <row r="1528" spans="1:20" x14ac:dyDescent="0.25">
      <c r="A1528" s="26" t="s">
        <v>3652</v>
      </c>
      <c r="B1528" s="49" t="s">
        <v>2341</v>
      </c>
      <c r="C1528" s="49" t="s">
        <v>3653</v>
      </c>
      <c r="D1528" s="49" t="s">
        <v>37</v>
      </c>
      <c r="E1528" s="49" t="s">
        <v>50</v>
      </c>
      <c r="F1528" s="50">
        <v>45596</v>
      </c>
      <c r="G1528" s="49" t="s">
        <v>25</v>
      </c>
      <c r="H1528" s="49" t="s">
        <v>40</v>
      </c>
      <c r="I1528" s="49" t="s">
        <v>41</v>
      </c>
      <c r="J1528" s="49" t="s">
        <v>42</v>
      </c>
      <c r="K1528" s="49">
        <v>1</v>
      </c>
      <c r="L1528" s="49">
        <v>59</v>
      </c>
      <c r="M1528" s="49" t="s">
        <v>5414</v>
      </c>
      <c r="N1528" s="50">
        <v>45316</v>
      </c>
      <c r="O1528" s="49" t="s">
        <v>110</v>
      </c>
      <c r="P1528" s="49" t="s">
        <v>31</v>
      </c>
      <c r="Q1528" s="49">
        <v>4</v>
      </c>
      <c r="R1528" s="49" t="s">
        <v>133</v>
      </c>
      <c r="S1528" s="49" t="s">
        <v>5415</v>
      </c>
      <c r="T1528" s="50">
        <v>45046</v>
      </c>
    </row>
    <row r="1529" spans="1:20" x14ac:dyDescent="0.25">
      <c r="A1529" s="26" t="s">
        <v>1762</v>
      </c>
      <c r="B1529" s="49" t="s">
        <v>1763</v>
      </c>
      <c r="C1529" s="49" t="s">
        <v>1764</v>
      </c>
      <c r="D1529" s="49" t="s">
        <v>23</v>
      </c>
      <c r="E1529" s="49" t="s">
        <v>50</v>
      </c>
      <c r="F1529" s="50">
        <v>44804</v>
      </c>
      <c r="G1529" s="49" t="s">
        <v>51</v>
      </c>
      <c r="H1529" s="49" t="s">
        <v>87</v>
      </c>
      <c r="I1529" s="49" t="s">
        <v>88</v>
      </c>
      <c r="J1529" s="49" t="s">
        <v>65</v>
      </c>
      <c r="K1529" s="49">
        <v>3</v>
      </c>
      <c r="L1529" s="49">
        <v>99</v>
      </c>
      <c r="M1529" s="49" t="s">
        <v>5416</v>
      </c>
      <c r="N1529" s="50">
        <v>45786</v>
      </c>
      <c r="O1529" s="49" t="s">
        <v>103</v>
      </c>
      <c r="P1529" s="49" t="s">
        <v>31</v>
      </c>
      <c r="Q1529" s="49">
        <v>1</v>
      </c>
      <c r="R1529" s="49" t="s">
        <v>67</v>
      </c>
      <c r="S1529" s="49" t="s">
        <v>5417</v>
      </c>
      <c r="T1529" s="50">
        <v>44968</v>
      </c>
    </row>
    <row r="1530" spans="1:20" x14ac:dyDescent="0.25">
      <c r="A1530" s="26" t="s">
        <v>5418</v>
      </c>
      <c r="B1530" s="49" t="s">
        <v>1619</v>
      </c>
      <c r="C1530" s="49" t="s">
        <v>5419</v>
      </c>
      <c r="D1530" s="49" t="s">
        <v>23</v>
      </c>
      <c r="E1530" s="49" t="s">
        <v>24</v>
      </c>
      <c r="F1530" s="50">
        <v>44573</v>
      </c>
      <c r="G1530" s="49" t="s">
        <v>186</v>
      </c>
      <c r="H1530" s="49" t="s">
        <v>87</v>
      </c>
      <c r="I1530" s="49" t="s">
        <v>88</v>
      </c>
      <c r="J1530" s="49" t="s">
        <v>65</v>
      </c>
      <c r="K1530" s="49">
        <v>1</v>
      </c>
      <c r="L1530" s="49">
        <v>99</v>
      </c>
      <c r="M1530" s="49" t="s">
        <v>5420</v>
      </c>
      <c r="N1530" s="50">
        <v>45744</v>
      </c>
      <c r="O1530" s="49" t="s">
        <v>103</v>
      </c>
      <c r="P1530" s="49" t="s">
        <v>31</v>
      </c>
      <c r="Q1530" s="49">
        <v>2</v>
      </c>
      <c r="R1530" s="49" t="s">
        <v>104</v>
      </c>
      <c r="S1530" s="49" t="s">
        <v>5421</v>
      </c>
      <c r="T1530" s="50">
        <v>45839</v>
      </c>
    </row>
    <row r="1531" spans="1:20" x14ac:dyDescent="0.25">
      <c r="A1531" s="26" t="s">
        <v>5422</v>
      </c>
      <c r="B1531" s="49" t="s">
        <v>206</v>
      </c>
      <c r="C1531" s="49" t="s">
        <v>372</v>
      </c>
      <c r="D1531" s="49" t="s">
        <v>37</v>
      </c>
      <c r="E1531" s="49" t="s">
        <v>38</v>
      </c>
      <c r="F1531" s="50">
        <v>44855</v>
      </c>
      <c r="G1531" s="49" t="s">
        <v>180</v>
      </c>
      <c r="H1531" s="49" t="s">
        <v>191</v>
      </c>
      <c r="I1531" s="49" t="s">
        <v>192</v>
      </c>
      <c r="J1531" s="49" t="s">
        <v>42</v>
      </c>
      <c r="K1531" s="49">
        <v>4</v>
      </c>
      <c r="L1531" s="49">
        <v>120</v>
      </c>
      <c r="M1531" s="49" t="s">
        <v>5423</v>
      </c>
      <c r="N1531" s="50">
        <v>45156</v>
      </c>
      <c r="O1531" s="49" t="s">
        <v>30</v>
      </c>
      <c r="P1531" s="49" t="s">
        <v>31</v>
      </c>
      <c r="Q1531" s="49">
        <v>1</v>
      </c>
      <c r="R1531" s="49" t="s">
        <v>133</v>
      </c>
      <c r="S1531" s="49" t="s">
        <v>5424</v>
      </c>
      <c r="T1531" s="50">
        <v>45731</v>
      </c>
    </row>
    <row r="1532" spans="1:20" x14ac:dyDescent="0.25">
      <c r="A1532" s="26" t="s">
        <v>5425</v>
      </c>
      <c r="B1532" s="49" t="s">
        <v>535</v>
      </c>
      <c r="C1532" s="49" t="s">
        <v>137</v>
      </c>
      <c r="D1532" s="49" t="s">
        <v>37</v>
      </c>
      <c r="E1532" s="49" t="s">
        <v>38</v>
      </c>
      <c r="F1532" s="50">
        <v>45769</v>
      </c>
      <c r="G1532" s="49" t="s">
        <v>152</v>
      </c>
      <c r="H1532" s="49" t="s">
        <v>26</v>
      </c>
      <c r="I1532" s="49" t="s">
        <v>27</v>
      </c>
      <c r="J1532" s="49" t="s">
        <v>28</v>
      </c>
      <c r="K1532" s="49">
        <v>5</v>
      </c>
      <c r="L1532" s="49">
        <v>229</v>
      </c>
      <c r="M1532" s="49" t="s">
        <v>5426</v>
      </c>
      <c r="N1532" s="50">
        <v>44819</v>
      </c>
      <c r="O1532" s="49" t="s">
        <v>56</v>
      </c>
      <c r="P1532" s="49" t="s">
        <v>57</v>
      </c>
      <c r="Q1532" s="49">
        <v>2</v>
      </c>
      <c r="R1532" s="49" t="s">
        <v>32</v>
      </c>
      <c r="S1532" s="49" t="s">
        <v>5427</v>
      </c>
      <c r="T1532" s="50">
        <v>45778</v>
      </c>
    </row>
    <row r="1533" spans="1:20" x14ac:dyDescent="0.25">
      <c r="A1533" s="26" t="s">
        <v>5428</v>
      </c>
      <c r="B1533" s="49" t="s">
        <v>5429</v>
      </c>
      <c r="C1533" s="49" t="s">
        <v>207</v>
      </c>
      <c r="D1533" s="49" t="s">
        <v>37</v>
      </c>
      <c r="E1533" s="49" t="s">
        <v>50</v>
      </c>
      <c r="F1533" s="50">
        <v>44964</v>
      </c>
      <c r="G1533" s="49" t="s">
        <v>186</v>
      </c>
      <c r="H1533" s="49" t="s">
        <v>73</v>
      </c>
      <c r="I1533" s="49" t="s">
        <v>74</v>
      </c>
      <c r="J1533" s="49" t="s">
        <v>42</v>
      </c>
      <c r="K1533" s="49">
        <v>4</v>
      </c>
      <c r="L1533" s="49">
        <v>110</v>
      </c>
      <c r="M1533" s="49" t="s">
        <v>5430</v>
      </c>
      <c r="N1533" s="50">
        <v>45422</v>
      </c>
      <c r="O1533" s="49" t="s">
        <v>103</v>
      </c>
      <c r="P1533" s="49" t="s">
        <v>31</v>
      </c>
      <c r="Q1533" s="49">
        <v>4</v>
      </c>
      <c r="R1533" s="49" t="s">
        <v>104</v>
      </c>
      <c r="S1533" s="49" t="s">
        <v>5431</v>
      </c>
      <c r="T1533" s="50">
        <v>45046</v>
      </c>
    </row>
    <row r="1534" spans="1:20" x14ac:dyDescent="0.25">
      <c r="A1534" s="26" t="s">
        <v>5432</v>
      </c>
      <c r="B1534" s="49" t="s">
        <v>515</v>
      </c>
      <c r="C1534" s="49" t="s">
        <v>1991</v>
      </c>
      <c r="D1534" s="49" t="s">
        <v>81</v>
      </c>
      <c r="E1534" s="49" t="s">
        <v>38</v>
      </c>
      <c r="F1534" s="50">
        <v>45605</v>
      </c>
      <c r="G1534" s="49" t="s">
        <v>25</v>
      </c>
      <c r="H1534" s="49" t="s">
        <v>218</v>
      </c>
      <c r="I1534" s="49" t="s">
        <v>219</v>
      </c>
      <c r="J1534" s="49" t="s">
        <v>28</v>
      </c>
      <c r="K1534" s="49">
        <v>4</v>
      </c>
      <c r="L1534" s="49">
        <v>899</v>
      </c>
      <c r="M1534" s="49" t="s">
        <v>5433</v>
      </c>
      <c r="N1534" s="50">
        <v>45098</v>
      </c>
      <c r="O1534" s="49" t="s">
        <v>30</v>
      </c>
      <c r="P1534" s="49" t="s">
        <v>44</v>
      </c>
      <c r="Q1534" s="49">
        <v>3</v>
      </c>
      <c r="R1534" s="49" t="s">
        <v>133</v>
      </c>
      <c r="S1534" s="49" t="s">
        <v>5434</v>
      </c>
      <c r="T1534" s="50">
        <v>45704</v>
      </c>
    </row>
    <row r="1535" spans="1:20" x14ac:dyDescent="0.25">
      <c r="A1535" s="26" t="s">
        <v>1093</v>
      </c>
      <c r="B1535" s="49" t="s">
        <v>201</v>
      </c>
      <c r="C1535" s="49" t="s">
        <v>1094</v>
      </c>
      <c r="D1535" s="49" t="s">
        <v>37</v>
      </c>
      <c r="E1535" s="49" t="s">
        <v>38</v>
      </c>
      <c r="F1535" s="50">
        <v>45107</v>
      </c>
      <c r="G1535" s="49" t="s">
        <v>51</v>
      </c>
      <c r="H1535" s="49" t="s">
        <v>63</v>
      </c>
      <c r="I1535" s="49" t="s">
        <v>64</v>
      </c>
      <c r="J1535" s="49" t="s">
        <v>65</v>
      </c>
      <c r="K1535" s="49">
        <v>1</v>
      </c>
      <c r="L1535" s="49">
        <v>399</v>
      </c>
      <c r="M1535" s="49" t="s">
        <v>5435</v>
      </c>
      <c r="N1535" s="50">
        <v>45411</v>
      </c>
      <c r="O1535" s="49" t="s">
        <v>103</v>
      </c>
      <c r="P1535" s="49" t="s">
        <v>31</v>
      </c>
      <c r="Q1535" s="49">
        <v>3</v>
      </c>
      <c r="R1535" s="49" t="s">
        <v>67</v>
      </c>
      <c r="S1535" s="49" t="s">
        <v>5436</v>
      </c>
      <c r="T1535" s="50">
        <v>45362</v>
      </c>
    </row>
    <row r="1536" spans="1:20" x14ac:dyDescent="0.25">
      <c r="A1536" s="26" t="s">
        <v>5437</v>
      </c>
      <c r="B1536" s="49" t="s">
        <v>5438</v>
      </c>
      <c r="C1536" s="49" t="s">
        <v>878</v>
      </c>
      <c r="D1536" s="49" t="s">
        <v>37</v>
      </c>
      <c r="E1536" s="49" t="s">
        <v>24</v>
      </c>
      <c r="F1536" s="50">
        <v>45668</v>
      </c>
      <c r="G1536" s="49" t="s">
        <v>72</v>
      </c>
      <c r="H1536" s="49" t="s">
        <v>100</v>
      </c>
      <c r="I1536" s="49" t="s">
        <v>101</v>
      </c>
      <c r="J1536" s="49" t="s">
        <v>28</v>
      </c>
      <c r="K1536" s="49">
        <v>5</v>
      </c>
      <c r="L1536" s="49">
        <v>199</v>
      </c>
      <c r="M1536" s="49" t="s">
        <v>5439</v>
      </c>
      <c r="N1536" s="50">
        <v>45252</v>
      </c>
      <c r="O1536" s="49" t="s">
        <v>110</v>
      </c>
      <c r="P1536" s="49" t="s">
        <v>57</v>
      </c>
      <c r="Q1536" s="49">
        <v>4</v>
      </c>
      <c r="R1536" s="49" t="s">
        <v>45</v>
      </c>
      <c r="S1536" s="49" t="s">
        <v>5440</v>
      </c>
      <c r="T1536" s="50">
        <v>45383</v>
      </c>
    </row>
    <row r="1537" spans="1:20" x14ac:dyDescent="0.25">
      <c r="A1537" s="26" t="s">
        <v>5441</v>
      </c>
      <c r="B1537" s="49" t="s">
        <v>1802</v>
      </c>
      <c r="C1537" s="49" t="s">
        <v>726</v>
      </c>
      <c r="D1537" s="49" t="s">
        <v>37</v>
      </c>
      <c r="E1537" s="49" t="s">
        <v>50</v>
      </c>
      <c r="F1537" s="50">
        <v>44539</v>
      </c>
      <c r="G1537" s="49" t="s">
        <v>62</v>
      </c>
      <c r="H1537" s="49" t="s">
        <v>52</v>
      </c>
      <c r="I1537" s="49" t="s">
        <v>53</v>
      </c>
      <c r="J1537" s="49" t="s">
        <v>54</v>
      </c>
      <c r="K1537" s="49">
        <v>2</v>
      </c>
      <c r="L1537" s="49">
        <v>59</v>
      </c>
      <c r="M1537" s="49" t="s">
        <v>5442</v>
      </c>
      <c r="N1537" s="50">
        <v>44920</v>
      </c>
      <c r="O1537" s="49" t="s">
        <v>56</v>
      </c>
      <c r="P1537" s="49" t="s">
        <v>31</v>
      </c>
      <c r="Q1537" s="49">
        <v>2</v>
      </c>
      <c r="R1537" s="49" t="s">
        <v>32</v>
      </c>
      <c r="S1537" s="49" t="s">
        <v>5443</v>
      </c>
      <c r="T1537" s="50">
        <v>45345</v>
      </c>
    </row>
    <row r="1538" spans="1:20" x14ac:dyDescent="0.25">
      <c r="A1538" s="26" t="s">
        <v>232</v>
      </c>
      <c r="B1538" s="49" t="s">
        <v>233</v>
      </c>
      <c r="C1538" s="49" t="s">
        <v>234</v>
      </c>
      <c r="D1538" s="49" t="s">
        <v>23</v>
      </c>
      <c r="E1538" s="49" t="s">
        <v>24</v>
      </c>
      <c r="F1538" s="50">
        <v>45852</v>
      </c>
      <c r="G1538" s="49" t="s">
        <v>94</v>
      </c>
      <c r="H1538" s="49" t="s">
        <v>145</v>
      </c>
      <c r="I1538" s="49" t="s">
        <v>146</v>
      </c>
      <c r="J1538" s="49" t="s">
        <v>54</v>
      </c>
      <c r="K1538" s="49">
        <v>3</v>
      </c>
      <c r="L1538" s="49">
        <v>199</v>
      </c>
      <c r="M1538" s="49" t="s">
        <v>5444</v>
      </c>
      <c r="N1538" s="50">
        <v>45029</v>
      </c>
      <c r="O1538" s="49" t="s">
        <v>76</v>
      </c>
      <c r="P1538" s="49" t="s">
        <v>44</v>
      </c>
      <c r="Q1538" s="49">
        <v>4</v>
      </c>
      <c r="R1538" s="49" t="s">
        <v>45</v>
      </c>
      <c r="S1538" s="49" t="s">
        <v>5445</v>
      </c>
      <c r="T1538" s="50">
        <v>45352</v>
      </c>
    </row>
    <row r="1539" spans="1:20" x14ac:dyDescent="0.25">
      <c r="A1539" s="26" t="s">
        <v>5446</v>
      </c>
      <c r="B1539" s="49" t="s">
        <v>178</v>
      </c>
      <c r="C1539" s="49" t="s">
        <v>202</v>
      </c>
      <c r="D1539" s="49" t="s">
        <v>37</v>
      </c>
      <c r="E1539" s="49" t="s">
        <v>50</v>
      </c>
      <c r="F1539" s="50">
        <v>44859</v>
      </c>
      <c r="G1539" s="49" t="s">
        <v>39</v>
      </c>
      <c r="H1539" s="49" t="s">
        <v>40</v>
      </c>
      <c r="I1539" s="49" t="s">
        <v>41</v>
      </c>
      <c r="J1539" s="49" t="s">
        <v>42</v>
      </c>
      <c r="K1539" s="49">
        <v>2</v>
      </c>
      <c r="L1539" s="49">
        <v>59</v>
      </c>
      <c r="M1539" s="49" t="s">
        <v>5447</v>
      </c>
      <c r="N1539" s="50">
        <v>45720</v>
      </c>
      <c r="O1539" s="49" t="s">
        <v>103</v>
      </c>
      <c r="P1539" s="49" t="s">
        <v>57</v>
      </c>
      <c r="Q1539" s="49">
        <v>5</v>
      </c>
      <c r="R1539" s="49" t="s">
        <v>133</v>
      </c>
      <c r="S1539" s="49" t="s">
        <v>5448</v>
      </c>
      <c r="T1539" s="50">
        <v>44887</v>
      </c>
    </row>
    <row r="1540" spans="1:20" x14ac:dyDescent="0.25">
      <c r="A1540" s="26" t="s">
        <v>5449</v>
      </c>
      <c r="B1540" s="49" t="s">
        <v>667</v>
      </c>
      <c r="C1540" s="49" t="s">
        <v>3879</v>
      </c>
      <c r="D1540" s="49" t="s">
        <v>37</v>
      </c>
      <c r="E1540" s="49" t="s">
        <v>24</v>
      </c>
      <c r="F1540" s="50">
        <v>44102</v>
      </c>
      <c r="G1540" s="49" t="s">
        <v>180</v>
      </c>
      <c r="H1540" s="49" t="s">
        <v>121</v>
      </c>
      <c r="I1540" s="49" t="s">
        <v>122</v>
      </c>
      <c r="J1540" s="49" t="s">
        <v>123</v>
      </c>
      <c r="K1540" s="49">
        <v>1</v>
      </c>
      <c r="L1540" s="49">
        <v>149</v>
      </c>
      <c r="M1540" s="49" t="s">
        <v>5450</v>
      </c>
      <c r="N1540" s="50">
        <v>45681</v>
      </c>
      <c r="O1540" s="49" t="s">
        <v>103</v>
      </c>
      <c r="P1540" s="49" t="s">
        <v>57</v>
      </c>
      <c r="Q1540" s="49">
        <v>5</v>
      </c>
      <c r="R1540" s="49" t="s">
        <v>32</v>
      </c>
      <c r="S1540" s="49" t="s">
        <v>5451</v>
      </c>
      <c r="T1540" s="50">
        <v>45083</v>
      </c>
    </row>
    <row r="1541" spans="1:20" x14ac:dyDescent="0.25">
      <c r="A1541" s="26" t="s">
        <v>5452</v>
      </c>
      <c r="B1541" s="49" t="s">
        <v>447</v>
      </c>
      <c r="C1541" s="49" t="s">
        <v>3337</v>
      </c>
      <c r="D1541" s="49" t="s">
        <v>81</v>
      </c>
      <c r="E1541" s="49" t="s">
        <v>24</v>
      </c>
      <c r="F1541" s="50">
        <v>44945</v>
      </c>
      <c r="G1541" s="49" t="s">
        <v>51</v>
      </c>
      <c r="H1541" s="49" t="s">
        <v>168</v>
      </c>
      <c r="I1541" s="49" t="s">
        <v>169</v>
      </c>
      <c r="J1541" s="49" t="s">
        <v>131</v>
      </c>
      <c r="K1541" s="49">
        <v>4</v>
      </c>
      <c r="L1541" s="49">
        <v>80</v>
      </c>
      <c r="M1541" s="49" t="s">
        <v>5453</v>
      </c>
      <c r="N1541" s="50">
        <v>45443</v>
      </c>
      <c r="O1541" s="49" t="s">
        <v>110</v>
      </c>
      <c r="P1541" s="49" t="s">
        <v>44</v>
      </c>
      <c r="Q1541" s="49">
        <v>2</v>
      </c>
      <c r="R1541" s="49" t="s">
        <v>45</v>
      </c>
      <c r="S1541" s="49" t="s">
        <v>5454</v>
      </c>
      <c r="T1541" s="50">
        <v>45845</v>
      </c>
    </row>
    <row r="1542" spans="1:20" x14ac:dyDescent="0.25">
      <c r="A1542" s="26" t="s">
        <v>5455</v>
      </c>
      <c r="B1542" s="49" t="s">
        <v>310</v>
      </c>
      <c r="C1542" s="49" t="s">
        <v>883</v>
      </c>
      <c r="D1542" s="49" t="s">
        <v>37</v>
      </c>
      <c r="E1542" s="49" t="s">
        <v>38</v>
      </c>
      <c r="F1542" s="50">
        <v>45822</v>
      </c>
      <c r="G1542" s="49" t="s">
        <v>152</v>
      </c>
      <c r="H1542" s="49" t="s">
        <v>145</v>
      </c>
      <c r="I1542" s="49" t="s">
        <v>146</v>
      </c>
      <c r="J1542" s="49" t="s">
        <v>54</v>
      </c>
      <c r="K1542" s="49">
        <v>5</v>
      </c>
      <c r="L1542" s="49">
        <v>199</v>
      </c>
      <c r="M1542" s="49" t="s">
        <v>5456</v>
      </c>
      <c r="N1542" s="50">
        <v>45473</v>
      </c>
      <c r="O1542" s="49" t="s">
        <v>76</v>
      </c>
      <c r="P1542" s="49" t="s">
        <v>31</v>
      </c>
      <c r="Q1542" s="49">
        <v>2</v>
      </c>
      <c r="R1542" s="49" t="s">
        <v>133</v>
      </c>
      <c r="S1542" s="49" t="s">
        <v>5457</v>
      </c>
      <c r="T1542" s="50">
        <v>45755</v>
      </c>
    </row>
    <row r="1543" spans="1:20" x14ac:dyDescent="0.25">
      <c r="A1543" s="26" t="s">
        <v>5458</v>
      </c>
      <c r="B1543" s="49" t="s">
        <v>1238</v>
      </c>
      <c r="C1543" s="49" t="s">
        <v>2802</v>
      </c>
      <c r="D1543" s="49" t="s">
        <v>81</v>
      </c>
      <c r="E1543" s="49" t="s">
        <v>50</v>
      </c>
      <c r="F1543" s="50">
        <v>45091</v>
      </c>
      <c r="G1543" s="49" t="s">
        <v>94</v>
      </c>
      <c r="H1543" s="49" t="s">
        <v>52</v>
      </c>
      <c r="I1543" s="49" t="s">
        <v>53</v>
      </c>
      <c r="J1543" s="49" t="s">
        <v>54</v>
      </c>
      <c r="K1543" s="49">
        <v>5</v>
      </c>
      <c r="L1543" s="49">
        <v>59</v>
      </c>
      <c r="M1543" s="49" t="s">
        <v>5459</v>
      </c>
      <c r="N1543" s="50">
        <v>45683</v>
      </c>
      <c r="O1543" s="49" t="s">
        <v>103</v>
      </c>
      <c r="P1543" s="49" t="s">
        <v>57</v>
      </c>
      <c r="Q1543" s="49">
        <v>1</v>
      </c>
      <c r="R1543" s="49" t="s">
        <v>104</v>
      </c>
      <c r="S1543" s="49" t="s">
        <v>5460</v>
      </c>
      <c r="T1543" s="50">
        <v>44885</v>
      </c>
    </row>
    <row r="1544" spans="1:20" x14ac:dyDescent="0.25">
      <c r="A1544" s="26" t="s">
        <v>5461</v>
      </c>
      <c r="B1544" s="49" t="s">
        <v>4897</v>
      </c>
      <c r="C1544" s="49" t="s">
        <v>61</v>
      </c>
      <c r="D1544" s="49" t="s">
        <v>81</v>
      </c>
      <c r="E1544" s="49" t="s">
        <v>24</v>
      </c>
      <c r="F1544" s="50">
        <v>44811</v>
      </c>
      <c r="G1544" s="49" t="s">
        <v>72</v>
      </c>
      <c r="H1544" s="49" t="s">
        <v>40</v>
      </c>
      <c r="I1544" s="49" t="s">
        <v>41</v>
      </c>
      <c r="J1544" s="49" t="s">
        <v>42</v>
      </c>
      <c r="K1544" s="49">
        <v>5</v>
      </c>
      <c r="L1544" s="49">
        <v>59</v>
      </c>
      <c r="M1544" s="49" t="s">
        <v>5462</v>
      </c>
      <c r="N1544" s="50">
        <v>44874</v>
      </c>
      <c r="O1544" s="49" t="s">
        <v>103</v>
      </c>
      <c r="P1544" s="49" t="s">
        <v>57</v>
      </c>
      <c r="Q1544" s="49">
        <v>1</v>
      </c>
      <c r="R1544" s="49" t="s">
        <v>67</v>
      </c>
      <c r="S1544" s="49" t="s">
        <v>5463</v>
      </c>
      <c r="T1544" s="50">
        <v>44951</v>
      </c>
    </row>
    <row r="1545" spans="1:20" x14ac:dyDescent="0.25">
      <c r="A1545" s="26" t="s">
        <v>5464</v>
      </c>
      <c r="B1545" s="49" t="s">
        <v>5465</v>
      </c>
      <c r="C1545" s="49" t="s">
        <v>3715</v>
      </c>
      <c r="D1545" s="49" t="s">
        <v>81</v>
      </c>
      <c r="E1545" s="49" t="s">
        <v>50</v>
      </c>
      <c r="F1545" s="50">
        <v>44932</v>
      </c>
      <c r="G1545" s="49" t="s">
        <v>120</v>
      </c>
      <c r="H1545" s="49" t="s">
        <v>391</v>
      </c>
      <c r="I1545" s="49" t="s">
        <v>392</v>
      </c>
      <c r="J1545" s="49" t="s">
        <v>123</v>
      </c>
      <c r="K1545" s="49">
        <v>5</v>
      </c>
      <c r="L1545" s="49">
        <v>25</v>
      </c>
      <c r="M1545" s="49" t="s">
        <v>5466</v>
      </c>
      <c r="N1545" s="50">
        <v>45279</v>
      </c>
      <c r="O1545" s="49" t="s">
        <v>76</v>
      </c>
      <c r="P1545" s="49" t="s">
        <v>57</v>
      </c>
      <c r="Q1545" s="49">
        <v>5</v>
      </c>
      <c r="R1545" s="49" t="s">
        <v>133</v>
      </c>
      <c r="S1545" s="49" t="s">
        <v>5467</v>
      </c>
      <c r="T1545" s="50">
        <v>45464</v>
      </c>
    </row>
    <row r="1546" spans="1:20" x14ac:dyDescent="0.25">
      <c r="A1546" s="26" t="s">
        <v>5468</v>
      </c>
      <c r="B1546" s="49" t="s">
        <v>5469</v>
      </c>
      <c r="C1546" s="49" t="s">
        <v>1397</v>
      </c>
      <c r="D1546" s="49" t="s">
        <v>81</v>
      </c>
      <c r="E1546" s="49" t="s">
        <v>50</v>
      </c>
      <c r="F1546" s="50">
        <v>44824</v>
      </c>
      <c r="G1546" s="49" t="s">
        <v>51</v>
      </c>
      <c r="H1546" s="49" t="s">
        <v>26</v>
      </c>
      <c r="I1546" s="49" t="s">
        <v>27</v>
      </c>
      <c r="J1546" s="49" t="s">
        <v>28</v>
      </c>
      <c r="K1546" s="49">
        <v>4</v>
      </c>
      <c r="L1546" s="49">
        <v>229</v>
      </c>
      <c r="M1546" s="49" t="s">
        <v>5470</v>
      </c>
      <c r="N1546" s="50">
        <v>45807</v>
      </c>
      <c r="O1546" s="49" t="s">
        <v>103</v>
      </c>
      <c r="P1546" s="49" t="s">
        <v>44</v>
      </c>
      <c r="Q1546" s="49">
        <v>4</v>
      </c>
      <c r="R1546" s="49" t="s">
        <v>67</v>
      </c>
      <c r="S1546" s="49" t="s">
        <v>5471</v>
      </c>
      <c r="T1546" s="50">
        <v>45526</v>
      </c>
    </row>
    <row r="1547" spans="1:20" x14ac:dyDescent="0.25">
      <c r="A1547" s="26" t="s">
        <v>5472</v>
      </c>
      <c r="B1547" s="49" t="s">
        <v>430</v>
      </c>
      <c r="C1547" s="49" t="s">
        <v>825</v>
      </c>
      <c r="D1547" s="49" t="s">
        <v>23</v>
      </c>
      <c r="E1547" s="49" t="s">
        <v>24</v>
      </c>
      <c r="F1547" s="50">
        <v>44724</v>
      </c>
      <c r="G1547" s="49" t="s">
        <v>152</v>
      </c>
      <c r="H1547" s="49" t="s">
        <v>40</v>
      </c>
      <c r="I1547" s="49" t="s">
        <v>41</v>
      </c>
      <c r="J1547" s="49" t="s">
        <v>42</v>
      </c>
      <c r="K1547" s="49">
        <v>5</v>
      </c>
      <c r="L1547" s="49">
        <v>59</v>
      </c>
      <c r="M1547" s="49" t="s">
        <v>5473</v>
      </c>
      <c r="N1547" s="50">
        <v>45058</v>
      </c>
      <c r="O1547" s="49" t="s">
        <v>30</v>
      </c>
      <c r="P1547" s="49" t="s">
        <v>57</v>
      </c>
      <c r="Q1547" s="49">
        <v>3</v>
      </c>
      <c r="R1547" s="49" t="s">
        <v>67</v>
      </c>
      <c r="S1547" s="49" t="s">
        <v>5474</v>
      </c>
      <c r="T1547" s="50">
        <v>45786</v>
      </c>
    </row>
    <row r="1548" spans="1:20" x14ac:dyDescent="0.25">
      <c r="A1548" s="26" t="s">
        <v>5475</v>
      </c>
      <c r="B1548" s="49" t="s">
        <v>1230</v>
      </c>
      <c r="C1548" s="49" t="s">
        <v>1160</v>
      </c>
      <c r="D1548" s="49" t="s">
        <v>81</v>
      </c>
      <c r="E1548" s="49" t="s">
        <v>24</v>
      </c>
      <c r="F1548" s="50">
        <v>45647</v>
      </c>
      <c r="G1548" s="49" t="s">
        <v>62</v>
      </c>
      <c r="H1548" s="49" t="s">
        <v>191</v>
      </c>
      <c r="I1548" s="49" t="s">
        <v>192</v>
      </c>
      <c r="J1548" s="49" t="s">
        <v>42</v>
      </c>
      <c r="K1548" s="49">
        <v>2</v>
      </c>
      <c r="L1548" s="49">
        <v>120</v>
      </c>
      <c r="M1548" s="49" t="s">
        <v>5476</v>
      </c>
      <c r="N1548" s="50">
        <v>44953</v>
      </c>
      <c r="O1548" s="49" t="s">
        <v>76</v>
      </c>
      <c r="P1548" s="49" t="s">
        <v>31</v>
      </c>
      <c r="Q1548" s="49">
        <v>3</v>
      </c>
      <c r="R1548" s="49" t="s">
        <v>67</v>
      </c>
      <c r="S1548" s="49" t="s">
        <v>5477</v>
      </c>
      <c r="T1548" s="50">
        <v>44886</v>
      </c>
    </row>
    <row r="1549" spans="1:20" x14ac:dyDescent="0.25">
      <c r="A1549" s="26" t="s">
        <v>5478</v>
      </c>
      <c r="B1549" s="49" t="s">
        <v>371</v>
      </c>
      <c r="C1549" s="49" t="s">
        <v>557</v>
      </c>
      <c r="D1549" s="49" t="s">
        <v>23</v>
      </c>
      <c r="E1549" s="49" t="s">
        <v>38</v>
      </c>
      <c r="F1549" s="50">
        <v>45722</v>
      </c>
      <c r="G1549" s="49" t="s">
        <v>94</v>
      </c>
      <c r="H1549" s="49" t="s">
        <v>26</v>
      </c>
      <c r="I1549" s="49" t="s">
        <v>27</v>
      </c>
      <c r="J1549" s="49" t="s">
        <v>28</v>
      </c>
      <c r="K1549" s="49">
        <v>2</v>
      </c>
      <c r="L1549" s="49">
        <v>229</v>
      </c>
      <c r="M1549" s="49" t="s">
        <v>5479</v>
      </c>
      <c r="N1549" s="50">
        <v>45463</v>
      </c>
      <c r="O1549" s="49" t="s">
        <v>56</v>
      </c>
      <c r="P1549" s="49" t="s">
        <v>31</v>
      </c>
      <c r="Q1549" s="49">
        <v>2</v>
      </c>
      <c r="R1549" s="49" t="s">
        <v>104</v>
      </c>
      <c r="S1549" s="49" t="s">
        <v>5480</v>
      </c>
      <c r="T1549" s="50">
        <v>44950</v>
      </c>
    </row>
    <row r="1550" spans="1:20" x14ac:dyDescent="0.25">
      <c r="A1550" s="26" t="s">
        <v>2114</v>
      </c>
      <c r="B1550" s="49" t="s">
        <v>1456</v>
      </c>
      <c r="C1550" s="49" t="s">
        <v>167</v>
      </c>
      <c r="D1550" s="49" t="s">
        <v>23</v>
      </c>
      <c r="E1550" s="49" t="s">
        <v>50</v>
      </c>
      <c r="F1550" s="50">
        <v>45416</v>
      </c>
      <c r="G1550" s="49" t="s">
        <v>51</v>
      </c>
      <c r="H1550" s="49" t="s">
        <v>168</v>
      </c>
      <c r="I1550" s="49" t="s">
        <v>169</v>
      </c>
      <c r="J1550" s="49" t="s">
        <v>131</v>
      </c>
      <c r="K1550" s="49">
        <v>4</v>
      </c>
      <c r="L1550" s="49">
        <v>80</v>
      </c>
      <c r="M1550" s="49" t="s">
        <v>5481</v>
      </c>
      <c r="N1550" s="50">
        <v>45282</v>
      </c>
      <c r="O1550" s="49" t="s">
        <v>56</v>
      </c>
      <c r="P1550" s="49" t="s">
        <v>44</v>
      </c>
      <c r="Q1550" s="49">
        <v>4</v>
      </c>
      <c r="R1550" s="49" t="s">
        <v>32</v>
      </c>
      <c r="S1550" s="49" t="s">
        <v>5482</v>
      </c>
      <c r="T1550" s="50">
        <v>45587</v>
      </c>
    </row>
    <row r="1551" spans="1:20" x14ac:dyDescent="0.25">
      <c r="A1551" s="26" t="s">
        <v>5483</v>
      </c>
      <c r="B1551" s="49" t="s">
        <v>2160</v>
      </c>
      <c r="C1551" s="49" t="s">
        <v>5484</v>
      </c>
      <c r="D1551" s="49" t="s">
        <v>23</v>
      </c>
      <c r="E1551" s="49" t="s">
        <v>24</v>
      </c>
      <c r="F1551" s="50">
        <v>45204</v>
      </c>
      <c r="G1551" s="49" t="s">
        <v>94</v>
      </c>
      <c r="H1551" s="49" t="s">
        <v>168</v>
      </c>
      <c r="I1551" s="49" t="s">
        <v>169</v>
      </c>
      <c r="J1551" s="49" t="s">
        <v>131</v>
      </c>
      <c r="K1551" s="49">
        <v>1</v>
      </c>
      <c r="L1551" s="49">
        <v>80</v>
      </c>
      <c r="M1551" s="49" t="s">
        <v>5485</v>
      </c>
      <c r="N1551" s="50">
        <v>44997</v>
      </c>
      <c r="O1551" s="49" t="s">
        <v>103</v>
      </c>
      <c r="P1551" s="49" t="s">
        <v>44</v>
      </c>
      <c r="Q1551" s="49">
        <v>2</v>
      </c>
      <c r="R1551" s="49" t="s">
        <v>104</v>
      </c>
      <c r="S1551" s="49" t="s">
        <v>5486</v>
      </c>
      <c r="T1551" s="50">
        <v>44955</v>
      </c>
    </row>
    <row r="1552" spans="1:20" x14ac:dyDescent="0.25">
      <c r="A1552" s="26" t="s">
        <v>5487</v>
      </c>
      <c r="B1552" s="49" t="s">
        <v>425</v>
      </c>
      <c r="C1552" s="49" t="s">
        <v>276</v>
      </c>
      <c r="D1552" s="49" t="s">
        <v>37</v>
      </c>
      <c r="E1552" s="49" t="s">
        <v>24</v>
      </c>
      <c r="F1552" s="50">
        <v>44584</v>
      </c>
      <c r="G1552" s="49" t="s">
        <v>152</v>
      </c>
      <c r="H1552" s="49" t="s">
        <v>26</v>
      </c>
      <c r="I1552" s="49" t="s">
        <v>27</v>
      </c>
      <c r="J1552" s="49" t="s">
        <v>28</v>
      </c>
      <c r="K1552" s="49">
        <v>3</v>
      </c>
      <c r="L1552" s="49">
        <v>229</v>
      </c>
      <c r="M1552" s="49" t="s">
        <v>5488</v>
      </c>
      <c r="N1552" s="50">
        <v>44823</v>
      </c>
      <c r="O1552" s="49" t="s">
        <v>56</v>
      </c>
      <c r="P1552" s="49" t="s">
        <v>57</v>
      </c>
      <c r="Q1552" s="49">
        <v>4</v>
      </c>
      <c r="R1552" s="49" t="s">
        <v>104</v>
      </c>
      <c r="S1552" s="49" t="s">
        <v>5489</v>
      </c>
      <c r="T1552" s="50">
        <v>45390</v>
      </c>
    </row>
    <row r="1553" spans="1:20" x14ac:dyDescent="0.25">
      <c r="A1553" s="26" t="s">
        <v>5490</v>
      </c>
      <c r="B1553" s="49" t="s">
        <v>315</v>
      </c>
      <c r="C1553" s="49" t="s">
        <v>5491</v>
      </c>
      <c r="D1553" s="49" t="s">
        <v>23</v>
      </c>
      <c r="E1553" s="49" t="s">
        <v>38</v>
      </c>
      <c r="F1553" s="50">
        <v>44282</v>
      </c>
      <c r="G1553" s="49" t="s">
        <v>51</v>
      </c>
      <c r="H1553" s="49" t="s">
        <v>26</v>
      </c>
      <c r="I1553" s="49" t="s">
        <v>27</v>
      </c>
      <c r="J1553" s="49" t="s">
        <v>28</v>
      </c>
      <c r="K1553" s="49">
        <v>3</v>
      </c>
      <c r="L1553" s="49">
        <v>229</v>
      </c>
      <c r="M1553" s="49" t="s">
        <v>5492</v>
      </c>
      <c r="N1553" s="50">
        <v>45599</v>
      </c>
      <c r="O1553" s="49" t="s">
        <v>56</v>
      </c>
      <c r="P1553" s="49" t="s">
        <v>31</v>
      </c>
      <c r="Q1553" s="49">
        <v>3</v>
      </c>
      <c r="R1553" s="49" t="s">
        <v>45</v>
      </c>
      <c r="S1553" s="49" t="s">
        <v>5493</v>
      </c>
      <c r="T1553" s="50">
        <v>45816</v>
      </c>
    </row>
    <row r="1554" spans="1:20" x14ac:dyDescent="0.25">
      <c r="A1554" s="26" t="s">
        <v>2618</v>
      </c>
      <c r="B1554" s="49" t="s">
        <v>2619</v>
      </c>
      <c r="C1554" s="49" t="s">
        <v>249</v>
      </c>
      <c r="D1554" s="49" t="s">
        <v>23</v>
      </c>
      <c r="E1554" s="49" t="s">
        <v>38</v>
      </c>
      <c r="F1554" s="50">
        <v>45285</v>
      </c>
      <c r="G1554" s="49" t="s">
        <v>94</v>
      </c>
      <c r="H1554" s="49" t="s">
        <v>138</v>
      </c>
      <c r="I1554" s="49" t="s">
        <v>139</v>
      </c>
      <c r="J1554" s="49" t="s">
        <v>28</v>
      </c>
      <c r="K1554" s="49">
        <v>2</v>
      </c>
      <c r="L1554" s="49">
        <v>999</v>
      </c>
      <c r="M1554" s="49" t="s">
        <v>5494</v>
      </c>
      <c r="N1554" s="50">
        <v>45455</v>
      </c>
      <c r="O1554" s="49" t="s">
        <v>56</v>
      </c>
      <c r="P1554" s="49" t="s">
        <v>57</v>
      </c>
      <c r="Q1554" s="49">
        <v>3</v>
      </c>
      <c r="R1554" s="49" t="s">
        <v>104</v>
      </c>
      <c r="S1554" s="49" t="s">
        <v>5495</v>
      </c>
      <c r="T1554" s="50">
        <v>45871</v>
      </c>
    </row>
    <row r="1555" spans="1:20" x14ac:dyDescent="0.25">
      <c r="A1555" s="26" t="s">
        <v>5496</v>
      </c>
      <c r="B1555" s="49" t="s">
        <v>385</v>
      </c>
      <c r="C1555" s="49" t="s">
        <v>264</v>
      </c>
      <c r="D1555" s="49" t="s">
        <v>37</v>
      </c>
      <c r="E1555" s="49" t="s">
        <v>50</v>
      </c>
      <c r="F1555" s="50">
        <v>45452</v>
      </c>
      <c r="G1555" s="49" t="s">
        <v>25</v>
      </c>
      <c r="H1555" s="49" t="s">
        <v>63</v>
      </c>
      <c r="I1555" s="49" t="s">
        <v>64</v>
      </c>
      <c r="J1555" s="49" t="s">
        <v>65</v>
      </c>
      <c r="K1555" s="49">
        <v>2</v>
      </c>
      <c r="L1555" s="49">
        <v>399</v>
      </c>
      <c r="M1555" s="49" t="s">
        <v>5497</v>
      </c>
      <c r="N1555" s="50">
        <v>45142</v>
      </c>
      <c r="O1555" s="49" t="s">
        <v>76</v>
      </c>
      <c r="P1555" s="49" t="s">
        <v>31</v>
      </c>
      <c r="Q1555" s="49">
        <v>4</v>
      </c>
      <c r="R1555" s="49" t="s">
        <v>104</v>
      </c>
      <c r="S1555" s="49" t="s">
        <v>5498</v>
      </c>
      <c r="T1555" s="50">
        <v>45872</v>
      </c>
    </row>
    <row r="1556" spans="1:20" x14ac:dyDescent="0.25">
      <c r="A1556" s="26" t="s">
        <v>5499</v>
      </c>
      <c r="B1556" s="49" t="s">
        <v>2743</v>
      </c>
      <c r="C1556" s="49" t="s">
        <v>458</v>
      </c>
      <c r="D1556" s="49" t="s">
        <v>81</v>
      </c>
      <c r="E1556" s="49" t="s">
        <v>24</v>
      </c>
      <c r="F1556" s="50">
        <v>44153</v>
      </c>
      <c r="G1556" s="49" t="s">
        <v>62</v>
      </c>
      <c r="H1556" s="49" t="s">
        <v>138</v>
      </c>
      <c r="I1556" s="49" t="s">
        <v>139</v>
      </c>
      <c r="J1556" s="49" t="s">
        <v>28</v>
      </c>
      <c r="K1556" s="49">
        <v>1</v>
      </c>
      <c r="L1556" s="49">
        <v>999</v>
      </c>
      <c r="M1556" s="49" t="s">
        <v>5500</v>
      </c>
      <c r="N1556" s="50">
        <v>45639</v>
      </c>
      <c r="O1556" s="49" t="s">
        <v>110</v>
      </c>
      <c r="P1556" s="49" t="s">
        <v>57</v>
      </c>
      <c r="Q1556" s="49">
        <v>2</v>
      </c>
      <c r="R1556" s="49" t="s">
        <v>32</v>
      </c>
      <c r="S1556" s="49" t="s">
        <v>5501</v>
      </c>
      <c r="T1556" s="50">
        <v>45239</v>
      </c>
    </row>
    <row r="1557" spans="1:20" x14ac:dyDescent="0.25">
      <c r="A1557" s="26" t="s">
        <v>5468</v>
      </c>
      <c r="B1557" s="49" t="s">
        <v>5469</v>
      </c>
      <c r="C1557" s="49" t="s">
        <v>1397</v>
      </c>
      <c r="D1557" s="49" t="s">
        <v>81</v>
      </c>
      <c r="E1557" s="49" t="s">
        <v>50</v>
      </c>
      <c r="F1557" s="50">
        <v>44824</v>
      </c>
      <c r="G1557" s="49" t="s">
        <v>51</v>
      </c>
      <c r="H1557" s="49" t="s">
        <v>145</v>
      </c>
      <c r="I1557" s="49" t="s">
        <v>146</v>
      </c>
      <c r="J1557" s="49" t="s">
        <v>54</v>
      </c>
      <c r="K1557" s="49">
        <v>1</v>
      </c>
      <c r="L1557" s="49">
        <v>199</v>
      </c>
      <c r="M1557" s="49" t="s">
        <v>5502</v>
      </c>
      <c r="N1557" s="50">
        <v>45221</v>
      </c>
      <c r="O1557" s="49" t="s">
        <v>30</v>
      </c>
      <c r="P1557" s="49" t="s">
        <v>44</v>
      </c>
      <c r="Q1557" s="49">
        <v>3</v>
      </c>
      <c r="R1557" s="49" t="s">
        <v>133</v>
      </c>
      <c r="S1557" s="49" t="s">
        <v>5503</v>
      </c>
      <c r="T1557" s="50">
        <v>45823</v>
      </c>
    </row>
    <row r="1558" spans="1:20" x14ac:dyDescent="0.25">
      <c r="A1558" s="26" t="s">
        <v>5504</v>
      </c>
      <c r="B1558" s="49" t="s">
        <v>35</v>
      </c>
      <c r="C1558" s="49" t="s">
        <v>1279</v>
      </c>
      <c r="D1558" s="49" t="s">
        <v>23</v>
      </c>
      <c r="E1558" s="49" t="s">
        <v>50</v>
      </c>
      <c r="F1558" s="50">
        <v>44582</v>
      </c>
      <c r="G1558" s="49" t="s">
        <v>39</v>
      </c>
      <c r="H1558" s="49" t="s">
        <v>87</v>
      </c>
      <c r="I1558" s="49" t="s">
        <v>88</v>
      </c>
      <c r="J1558" s="49" t="s">
        <v>65</v>
      </c>
      <c r="K1558" s="49">
        <v>1</v>
      </c>
      <c r="L1558" s="49">
        <v>99</v>
      </c>
      <c r="M1558" s="49" t="s">
        <v>5505</v>
      </c>
      <c r="N1558" s="50">
        <v>45841</v>
      </c>
      <c r="O1558" s="49" t="s">
        <v>56</v>
      </c>
      <c r="P1558" s="49" t="s">
        <v>57</v>
      </c>
      <c r="Q1558" s="49">
        <v>4</v>
      </c>
      <c r="R1558" s="49" t="s">
        <v>45</v>
      </c>
      <c r="S1558" s="49" t="s">
        <v>5506</v>
      </c>
      <c r="T1558" s="50">
        <v>45847</v>
      </c>
    </row>
    <row r="1559" spans="1:20" x14ac:dyDescent="0.25">
      <c r="A1559" s="26" t="s">
        <v>5507</v>
      </c>
      <c r="B1559" s="49" t="s">
        <v>1763</v>
      </c>
      <c r="C1559" s="49" t="s">
        <v>5508</v>
      </c>
      <c r="D1559" s="49" t="s">
        <v>81</v>
      </c>
      <c r="E1559" s="49" t="s">
        <v>50</v>
      </c>
      <c r="F1559" s="50">
        <v>45489</v>
      </c>
      <c r="G1559" s="49" t="s">
        <v>120</v>
      </c>
      <c r="H1559" s="49" t="s">
        <v>52</v>
      </c>
      <c r="I1559" s="49" t="s">
        <v>53</v>
      </c>
      <c r="J1559" s="49" t="s">
        <v>54</v>
      </c>
      <c r="K1559" s="49">
        <v>5</v>
      </c>
      <c r="L1559" s="49">
        <v>59</v>
      </c>
      <c r="M1559" s="49" t="s">
        <v>5509</v>
      </c>
      <c r="N1559" s="50">
        <v>44903</v>
      </c>
      <c r="O1559" s="49" t="s">
        <v>76</v>
      </c>
      <c r="P1559" s="49" t="s">
        <v>31</v>
      </c>
      <c r="Q1559" s="49">
        <v>2</v>
      </c>
      <c r="R1559" s="49" t="s">
        <v>32</v>
      </c>
      <c r="S1559" s="49" t="s">
        <v>5510</v>
      </c>
      <c r="T1559" s="50">
        <v>45103</v>
      </c>
    </row>
    <row r="1560" spans="1:20" x14ac:dyDescent="0.25">
      <c r="A1560" s="26" t="s">
        <v>5511</v>
      </c>
      <c r="B1560" s="49" t="s">
        <v>5512</v>
      </c>
      <c r="C1560" s="49" t="s">
        <v>396</v>
      </c>
      <c r="D1560" s="49" t="s">
        <v>81</v>
      </c>
      <c r="E1560" s="49" t="s">
        <v>38</v>
      </c>
      <c r="F1560" s="50">
        <v>45760</v>
      </c>
      <c r="G1560" s="49" t="s">
        <v>62</v>
      </c>
      <c r="H1560" s="49" t="s">
        <v>218</v>
      </c>
      <c r="I1560" s="49" t="s">
        <v>219</v>
      </c>
      <c r="J1560" s="49" t="s">
        <v>28</v>
      </c>
      <c r="K1560" s="49">
        <v>5</v>
      </c>
      <c r="L1560" s="49">
        <v>899</v>
      </c>
      <c r="M1560" s="49" t="s">
        <v>5513</v>
      </c>
      <c r="N1560" s="50">
        <v>45296</v>
      </c>
      <c r="O1560" s="49" t="s">
        <v>56</v>
      </c>
      <c r="P1560" s="49" t="s">
        <v>31</v>
      </c>
      <c r="Q1560" s="49">
        <v>3</v>
      </c>
      <c r="R1560" s="49" t="s">
        <v>67</v>
      </c>
      <c r="S1560" s="49" t="s">
        <v>5514</v>
      </c>
      <c r="T1560" s="50">
        <v>45242</v>
      </c>
    </row>
    <row r="1561" spans="1:20" x14ac:dyDescent="0.25">
      <c r="A1561" s="26" t="s">
        <v>5515</v>
      </c>
      <c r="B1561" s="49" t="s">
        <v>1535</v>
      </c>
      <c r="C1561" s="49" t="s">
        <v>1397</v>
      </c>
      <c r="D1561" s="49" t="s">
        <v>81</v>
      </c>
      <c r="E1561" s="49" t="s">
        <v>50</v>
      </c>
      <c r="F1561" s="50">
        <v>44859</v>
      </c>
      <c r="G1561" s="49" t="s">
        <v>180</v>
      </c>
      <c r="H1561" s="49" t="s">
        <v>63</v>
      </c>
      <c r="I1561" s="49" t="s">
        <v>64</v>
      </c>
      <c r="J1561" s="49" t="s">
        <v>65</v>
      </c>
      <c r="K1561" s="49">
        <v>3</v>
      </c>
      <c r="L1561" s="49">
        <v>399</v>
      </c>
      <c r="M1561" s="49" t="s">
        <v>5516</v>
      </c>
      <c r="N1561" s="50">
        <v>45515</v>
      </c>
      <c r="O1561" s="49" t="s">
        <v>30</v>
      </c>
      <c r="P1561" s="49" t="s">
        <v>57</v>
      </c>
      <c r="Q1561" s="49">
        <v>1</v>
      </c>
      <c r="R1561" s="49" t="s">
        <v>133</v>
      </c>
      <c r="S1561" s="49" t="s">
        <v>5517</v>
      </c>
      <c r="T1561" s="50">
        <v>44912</v>
      </c>
    </row>
    <row r="1562" spans="1:20" x14ac:dyDescent="0.25">
      <c r="A1562" s="26" t="s">
        <v>5518</v>
      </c>
      <c r="B1562" s="49" t="s">
        <v>3957</v>
      </c>
      <c r="C1562" s="49" t="s">
        <v>2984</v>
      </c>
      <c r="D1562" s="49" t="s">
        <v>37</v>
      </c>
      <c r="E1562" s="49" t="s">
        <v>50</v>
      </c>
      <c r="F1562" s="50">
        <v>44912</v>
      </c>
      <c r="G1562" s="49" t="s">
        <v>120</v>
      </c>
      <c r="H1562" s="49" t="s">
        <v>87</v>
      </c>
      <c r="I1562" s="49" t="s">
        <v>88</v>
      </c>
      <c r="J1562" s="49" t="s">
        <v>65</v>
      </c>
      <c r="K1562" s="49">
        <v>5</v>
      </c>
      <c r="L1562" s="49">
        <v>99</v>
      </c>
      <c r="M1562" s="49" t="s">
        <v>5519</v>
      </c>
      <c r="N1562" s="50">
        <v>45812</v>
      </c>
      <c r="O1562" s="49" t="s">
        <v>103</v>
      </c>
      <c r="P1562" s="49" t="s">
        <v>44</v>
      </c>
      <c r="Q1562" s="49">
        <v>4</v>
      </c>
      <c r="R1562" s="49" t="s">
        <v>32</v>
      </c>
      <c r="S1562" s="49" t="s">
        <v>5520</v>
      </c>
      <c r="T1562" s="50">
        <v>45137</v>
      </c>
    </row>
    <row r="1563" spans="1:20" x14ac:dyDescent="0.25">
      <c r="A1563" s="26" t="s">
        <v>1598</v>
      </c>
      <c r="B1563" s="49" t="s">
        <v>1599</v>
      </c>
      <c r="C1563" s="49" t="s">
        <v>162</v>
      </c>
      <c r="D1563" s="49" t="s">
        <v>37</v>
      </c>
      <c r="E1563" s="49" t="s">
        <v>38</v>
      </c>
      <c r="F1563" s="50">
        <v>44438</v>
      </c>
      <c r="G1563" s="49" t="s">
        <v>152</v>
      </c>
      <c r="H1563" s="49" t="s">
        <v>26</v>
      </c>
      <c r="I1563" s="49" t="s">
        <v>27</v>
      </c>
      <c r="J1563" s="49" t="s">
        <v>28</v>
      </c>
      <c r="K1563" s="49">
        <v>2</v>
      </c>
      <c r="L1563" s="49">
        <v>229</v>
      </c>
      <c r="M1563" s="49" t="s">
        <v>5521</v>
      </c>
      <c r="N1563" s="50">
        <v>45321</v>
      </c>
      <c r="O1563" s="49" t="s">
        <v>30</v>
      </c>
      <c r="P1563" s="49" t="s">
        <v>31</v>
      </c>
      <c r="Q1563" s="49">
        <v>2</v>
      </c>
      <c r="R1563" s="49" t="s">
        <v>133</v>
      </c>
      <c r="S1563" s="49" t="s">
        <v>5522</v>
      </c>
      <c r="T1563" s="50">
        <v>45826</v>
      </c>
    </row>
    <row r="1564" spans="1:20" x14ac:dyDescent="0.25">
      <c r="A1564" s="26" t="s">
        <v>5523</v>
      </c>
      <c r="B1564" s="49" t="s">
        <v>653</v>
      </c>
      <c r="C1564" s="49" t="s">
        <v>620</v>
      </c>
      <c r="D1564" s="49" t="s">
        <v>23</v>
      </c>
      <c r="E1564" s="49" t="s">
        <v>38</v>
      </c>
      <c r="F1564" s="50">
        <v>44446</v>
      </c>
      <c r="G1564" s="49" t="s">
        <v>72</v>
      </c>
      <c r="H1564" s="49" t="s">
        <v>218</v>
      </c>
      <c r="I1564" s="49" t="s">
        <v>219</v>
      </c>
      <c r="J1564" s="49" t="s">
        <v>28</v>
      </c>
      <c r="K1564" s="49">
        <v>3</v>
      </c>
      <c r="L1564" s="49">
        <v>899</v>
      </c>
      <c r="M1564" s="49" t="s">
        <v>5524</v>
      </c>
      <c r="N1564" s="50">
        <v>45746</v>
      </c>
      <c r="O1564" s="49" t="s">
        <v>103</v>
      </c>
      <c r="P1564" s="49" t="s">
        <v>44</v>
      </c>
      <c r="Q1564" s="49">
        <v>1</v>
      </c>
      <c r="R1564" s="49" t="s">
        <v>104</v>
      </c>
      <c r="S1564" s="49" t="s">
        <v>5525</v>
      </c>
      <c r="T1564" s="50">
        <v>45447</v>
      </c>
    </row>
    <row r="1565" spans="1:20" x14ac:dyDescent="0.25">
      <c r="A1565" s="26" t="s">
        <v>3911</v>
      </c>
      <c r="B1565" s="49" t="s">
        <v>964</v>
      </c>
      <c r="C1565" s="49" t="s">
        <v>2919</v>
      </c>
      <c r="D1565" s="49" t="s">
        <v>23</v>
      </c>
      <c r="E1565" s="49" t="s">
        <v>38</v>
      </c>
      <c r="F1565" s="50">
        <v>44078</v>
      </c>
      <c r="G1565" s="49" t="s">
        <v>39</v>
      </c>
      <c r="H1565" s="49" t="s">
        <v>191</v>
      </c>
      <c r="I1565" s="49" t="s">
        <v>192</v>
      </c>
      <c r="J1565" s="49" t="s">
        <v>42</v>
      </c>
      <c r="K1565" s="49">
        <v>4</v>
      </c>
      <c r="L1565" s="49">
        <v>120</v>
      </c>
      <c r="M1565" s="49" t="s">
        <v>5526</v>
      </c>
      <c r="N1565" s="50">
        <v>45701</v>
      </c>
      <c r="O1565" s="49" t="s">
        <v>76</v>
      </c>
      <c r="P1565" s="49" t="s">
        <v>31</v>
      </c>
      <c r="Q1565" s="49">
        <v>5</v>
      </c>
      <c r="R1565" s="49" t="s">
        <v>133</v>
      </c>
      <c r="S1565" s="49" t="s">
        <v>5527</v>
      </c>
      <c r="T1565" s="50">
        <v>45355</v>
      </c>
    </row>
    <row r="1566" spans="1:20" x14ac:dyDescent="0.25">
      <c r="A1566" s="26" t="s">
        <v>5528</v>
      </c>
      <c r="B1566" s="49" t="s">
        <v>746</v>
      </c>
      <c r="C1566" s="49" t="s">
        <v>5529</v>
      </c>
      <c r="D1566" s="49" t="s">
        <v>37</v>
      </c>
      <c r="E1566" s="49" t="s">
        <v>38</v>
      </c>
      <c r="F1566" s="50">
        <v>44083</v>
      </c>
      <c r="G1566" s="49" t="s">
        <v>186</v>
      </c>
      <c r="H1566" s="49" t="s">
        <v>40</v>
      </c>
      <c r="I1566" s="49" t="s">
        <v>41</v>
      </c>
      <c r="J1566" s="49" t="s">
        <v>42</v>
      </c>
      <c r="K1566" s="49">
        <v>1</v>
      </c>
      <c r="L1566" s="49">
        <v>59</v>
      </c>
      <c r="M1566" s="49" t="s">
        <v>5530</v>
      </c>
      <c r="N1566" s="50">
        <v>45194</v>
      </c>
      <c r="O1566" s="49" t="s">
        <v>56</v>
      </c>
      <c r="P1566" s="49" t="s">
        <v>44</v>
      </c>
      <c r="Q1566" s="49">
        <v>4</v>
      </c>
      <c r="R1566" s="49" t="s">
        <v>104</v>
      </c>
      <c r="S1566" s="49" t="s">
        <v>5531</v>
      </c>
      <c r="T1566" s="50">
        <v>45815</v>
      </c>
    </row>
    <row r="1567" spans="1:20" x14ac:dyDescent="0.25">
      <c r="A1567" s="26" t="s">
        <v>5532</v>
      </c>
      <c r="B1567" s="49" t="s">
        <v>425</v>
      </c>
      <c r="C1567" s="49" t="s">
        <v>1230</v>
      </c>
      <c r="D1567" s="49" t="s">
        <v>81</v>
      </c>
      <c r="E1567" s="49" t="s">
        <v>24</v>
      </c>
      <c r="F1567" s="50">
        <v>44962</v>
      </c>
      <c r="G1567" s="49" t="s">
        <v>39</v>
      </c>
      <c r="H1567" s="49" t="s">
        <v>52</v>
      </c>
      <c r="I1567" s="49" t="s">
        <v>53</v>
      </c>
      <c r="J1567" s="49" t="s">
        <v>54</v>
      </c>
      <c r="K1567" s="49">
        <v>5</v>
      </c>
      <c r="L1567" s="49">
        <v>59</v>
      </c>
      <c r="M1567" s="49" t="s">
        <v>5533</v>
      </c>
      <c r="N1567" s="50">
        <v>45638</v>
      </c>
      <c r="O1567" s="49" t="s">
        <v>76</v>
      </c>
      <c r="P1567" s="49" t="s">
        <v>44</v>
      </c>
      <c r="Q1567" s="49">
        <v>4</v>
      </c>
      <c r="R1567" s="49" t="s">
        <v>67</v>
      </c>
      <c r="S1567" s="49" t="s">
        <v>5534</v>
      </c>
      <c r="T1567" s="50">
        <v>45819</v>
      </c>
    </row>
    <row r="1568" spans="1:20" x14ac:dyDescent="0.25">
      <c r="A1568" s="26" t="s">
        <v>5535</v>
      </c>
      <c r="B1568" s="49" t="s">
        <v>430</v>
      </c>
      <c r="C1568" s="49" t="s">
        <v>5536</v>
      </c>
      <c r="D1568" s="49" t="s">
        <v>37</v>
      </c>
      <c r="E1568" s="49" t="s">
        <v>50</v>
      </c>
      <c r="F1568" s="50">
        <v>44264</v>
      </c>
      <c r="G1568" s="49" t="s">
        <v>39</v>
      </c>
      <c r="H1568" s="49" t="s">
        <v>121</v>
      </c>
      <c r="I1568" s="49" t="s">
        <v>122</v>
      </c>
      <c r="J1568" s="49" t="s">
        <v>123</v>
      </c>
      <c r="K1568" s="49">
        <v>2</v>
      </c>
      <c r="L1568" s="49">
        <v>149</v>
      </c>
      <c r="M1568" s="49" t="s">
        <v>5537</v>
      </c>
      <c r="N1568" s="50">
        <v>45093</v>
      </c>
      <c r="O1568" s="49" t="s">
        <v>103</v>
      </c>
      <c r="P1568" s="49" t="s">
        <v>31</v>
      </c>
      <c r="Q1568" s="49">
        <v>1</v>
      </c>
      <c r="R1568" s="49" t="s">
        <v>32</v>
      </c>
      <c r="S1568" s="49" t="s">
        <v>5538</v>
      </c>
      <c r="T1568" s="50">
        <v>45557</v>
      </c>
    </row>
    <row r="1569" spans="1:20" x14ac:dyDescent="0.25">
      <c r="A1569" s="26" t="s">
        <v>5539</v>
      </c>
      <c r="B1569" s="49" t="s">
        <v>4242</v>
      </c>
      <c r="C1569" s="49" t="s">
        <v>5540</v>
      </c>
      <c r="D1569" s="49" t="s">
        <v>37</v>
      </c>
      <c r="E1569" s="49" t="s">
        <v>50</v>
      </c>
      <c r="F1569" s="50">
        <v>44361</v>
      </c>
      <c r="G1569" s="49" t="s">
        <v>120</v>
      </c>
      <c r="H1569" s="49" t="s">
        <v>40</v>
      </c>
      <c r="I1569" s="49" t="s">
        <v>41</v>
      </c>
      <c r="J1569" s="49" t="s">
        <v>42</v>
      </c>
      <c r="K1569" s="49">
        <v>3</v>
      </c>
      <c r="L1569" s="49">
        <v>59</v>
      </c>
      <c r="M1569" s="49" t="s">
        <v>5541</v>
      </c>
      <c r="N1569" s="50">
        <v>45656</v>
      </c>
      <c r="O1569" s="49" t="s">
        <v>56</v>
      </c>
      <c r="P1569" s="49" t="s">
        <v>31</v>
      </c>
      <c r="Q1569" s="49">
        <v>4</v>
      </c>
      <c r="R1569" s="49" t="s">
        <v>67</v>
      </c>
      <c r="S1569" s="49" t="s">
        <v>5542</v>
      </c>
      <c r="T1569" s="50">
        <v>45189</v>
      </c>
    </row>
    <row r="1570" spans="1:20" x14ac:dyDescent="0.25">
      <c r="A1570" s="26" t="s">
        <v>5543</v>
      </c>
      <c r="B1570" s="49" t="s">
        <v>701</v>
      </c>
      <c r="C1570" s="49" t="s">
        <v>458</v>
      </c>
      <c r="D1570" s="49" t="s">
        <v>81</v>
      </c>
      <c r="E1570" s="49" t="s">
        <v>24</v>
      </c>
      <c r="F1570" s="50">
        <v>45426</v>
      </c>
      <c r="G1570" s="49" t="s">
        <v>25</v>
      </c>
      <c r="H1570" s="49" t="s">
        <v>87</v>
      </c>
      <c r="I1570" s="49" t="s">
        <v>88</v>
      </c>
      <c r="J1570" s="49" t="s">
        <v>65</v>
      </c>
      <c r="K1570" s="49">
        <v>3</v>
      </c>
      <c r="L1570" s="49">
        <v>99</v>
      </c>
      <c r="M1570" s="49" t="s">
        <v>5544</v>
      </c>
      <c r="N1570" s="50">
        <v>45590</v>
      </c>
      <c r="O1570" s="49" t="s">
        <v>56</v>
      </c>
      <c r="P1570" s="49" t="s">
        <v>57</v>
      </c>
      <c r="Q1570" s="49">
        <v>2</v>
      </c>
      <c r="R1570" s="49" t="s">
        <v>45</v>
      </c>
      <c r="S1570" s="49" t="s">
        <v>5545</v>
      </c>
      <c r="T1570" s="50">
        <v>45477</v>
      </c>
    </row>
    <row r="1571" spans="1:20" x14ac:dyDescent="0.25">
      <c r="A1571" s="26" t="s">
        <v>5546</v>
      </c>
      <c r="B1571" s="49" t="s">
        <v>515</v>
      </c>
      <c r="C1571" s="49" t="s">
        <v>601</v>
      </c>
      <c r="D1571" s="49" t="s">
        <v>37</v>
      </c>
      <c r="E1571" s="49" t="s">
        <v>50</v>
      </c>
      <c r="F1571" s="50">
        <v>45779</v>
      </c>
      <c r="G1571" s="49" t="s">
        <v>39</v>
      </c>
      <c r="H1571" s="49" t="s">
        <v>87</v>
      </c>
      <c r="I1571" s="49" t="s">
        <v>88</v>
      </c>
      <c r="J1571" s="49" t="s">
        <v>65</v>
      </c>
      <c r="K1571" s="49">
        <v>2</v>
      </c>
      <c r="L1571" s="49">
        <v>99</v>
      </c>
      <c r="M1571" s="49" t="s">
        <v>5547</v>
      </c>
      <c r="N1571" s="50">
        <v>45470</v>
      </c>
      <c r="O1571" s="49" t="s">
        <v>30</v>
      </c>
      <c r="P1571" s="49" t="s">
        <v>44</v>
      </c>
      <c r="Q1571" s="49">
        <v>5</v>
      </c>
      <c r="R1571" s="49" t="s">
        <v>45</v>
      </c>
      <c r="S1571" s="49" t="s">
        <v>5548</v>
      </c>
      <c r="T1571" s="50">
        <v>45788</v>
      </c>
    </row>
    <row r="1572" spans="1:20" x14ac:dyDescent="0.25">
      <c r="A1572" s="26" t="s">
        <v>5549</v>
      </c>
      <c r="B1572" s="49" t="s">
        <v>535</v>
      </c>
      <c r="C1572" s="49" t="s">
        <v>1238</v>
      </c>
      <c r="D1572" s="49" t="s">
        <v>23</v>
      </c>
      <c r="E1572" s="49" t="s">
        <v>24</v>
      </c>
      <c r="F1572" s="50">
        <v>44501</v>
      </c>
      <c r="G1572" s="49" t="s">
        <v>94</v>
      </c>
      <c r="H1572" s="49" t="s">
        <v>391</v>
      </c>
      <c r="I1572" s="49" t="s">
        <v>392</v>
      </c>
      <c r="J1572" s="49" t="s">
        <v>123</v>
      </c>
      <c r="K1572" s="49">
        <v>1</v>
      </c>
      <c r="L1572" s="49">
        <v>25</v>
      </c>
      <c r="M1572" s="49" t="s">
        <v>5550</v>
      </c>
      <c r="N1572" s="50">
        <v>45729</v>
      </c>
      <c r="O1572" s="49" t="s">
        <v>103</v>
      </c>
      <c r="P1572" s="49" t="s">
        <v>57</v>
      </c>
      <c r="Q1572" s="49">
        <v>5</v>
      </c>
      <c r="R1572" s="49" t="s">
        <v>67</v>
      </c>
      <c r="S1572" s="49" t="s">
        <v>5551</v>
      </c>
      <c r="T1572" s="50">
        <v>45689</v>
      </c>
    </row>
    <row r="1573" spans="1:20" x14ac:dyDescent="0.25">
      <c r="A1573" s="26" t="s">
        <v>695</v>
      </c>
      <c r="B1573" s="49" t="s">
        <v>696</v>
      </c>
      <c r="C1573" s="49" t="s">
        <v>697</v>
      </c>
      <c r="D1573" s="49" t="s">
        <v>37</v>
      </c>
      <c r="E1573" s="49" t="s">
        <v>50</v>
      </c>
      <c r="F1573" s="50">
        <v>44169</v>
      </c>
      <c r="G1573" s="49" t="s">
        <v>25</v>
      </c>
      <c r="H1573" s="49" t="s">
        <v>121</v>
      </c>
      <c r="I1573" s="49" t="s">
        <v>122</v>
      </c>
      <c r="J1573" s="49" t="s">
        <v>123</v>
      </c>
      <c r="K1573" s="49">
        <v>2</v>
      </c>
      <c r="L1573" s="49">
        <v>149</v>
      </c>
      <c r="M1573" s="49" t="s">
        <v>5552</v>
      </c>
      <c r="N1573" s="50">
        <v>45441</v>
      </c>
      <c r="O1573" s="49" t="s">
        <v>56</v>
      </c>
      <c r="P1573" s="49" t="s">
        <v>44</v>
      </c>
      <c r="Q1573" s="49">
        <v>5</v>
      </c>
      <c r="R1573" s="49" t="s">
        <v>45</v>
      </c>
      <c r="S1573" s="49" t="s">
        <v>5553</v>
      </c>
      <c r="T1573" s="50">
        <v>45452</v>
      </c>
    </row>
    <row r="1574" spans="1:20" x14ac:dyDescent="0.25">
      <c r="A1574" s="26" t="s">
        <v>4313</v>
      </c>
      <c r="B1574" s="49" t="s">
        <v>1565</v>
      </c>
      <c r="C1574" s="49" t="s">
        <v>2051</v>
      </c>
      <c r="D1574" s="49" t="s">
        <v>81</v>
      </c>
      <c r="E1574" s="49" t="s">
        <v>38</v>
      </c>
      <c r="F1574" s="50">
        <v>44249</v>
      </c>
      <c r="G1574" s="49" t="s">
        <v>39</v>
      </c>
      <c r="H1574" s="49" t="s">
        <v>145</v>
      </c>
      <c r="I1574" s="49" t="s">
        <v>146</v>
      </c>
      <c r="J1574" s="49" t="s">
        <v>54</v>
      </c>
      <c r="K1574" s="49">
        <v>3</v>
      </c>
      <c r="L1574" s="49">
        <v>199</v>
      </c>
      <c r="M1574" s="49" t="s">
        <v>5554</v>
      </c>
      <c r="N1574" s="50">
        <v>45440</v>
      </c>
      <c r="O1574" s="49" t="s">
        <v>56</v>
      </c>
      <c r="P1574" s="49" t="s">
        <v>44</v>
      </c>
      <c r="Q1574" s="49">
        <v>5</v>
      </c>
      <c r="R1574" s="49" t="s">
        <v>133</v>
      </c>
      <c r="S1574" s="49" t="s">
        <v>5555</v>
      </c>
      <c r="T1574" s="50">
        <v>44870</v>
      </c>
    </row>
    <row r="1575" spans="1:20" x14ac:dyDescent="0.25">
      <c r="A1575" s="26" t="s">
        <v>2131</v>
      </c>
      <c r="B1575" s="49" t="s">
        <v>2132</v>
      </c>
      <c r="C1575" s="49" t="s">
        <v>726</v>
      </c>
      <c r="D1575" s="49" t="s">
        <v>81</v>
      </c>
      <c r="E1575" s="49" t="s">
        <v>50</v>
      </c>
      <c r="F1575" s="50">
        <v>44069</v>
      </c>
      <c r="G1575" s="49" t="s">
        <v>72</v>
      </c>
      <c r="H1575" s="49" t="s">
        <v>218</v>
      </c>
      <c r="I1575" s="49" t="s">
        <v>219</v>
      </c>
      <c r="J1575" s="49" t="s">
        <v>28</v>
      </c>
      <c r="K1575" s="49">
        <v>2</v>
      </c>
      <c r="L1575" s="49">
        <v>899</v>
      </c>
      <c r="M1575" s="49" t="s">
        <v>5556</v>
      </c>
      <c r="N1575" s="50">
        <v>45030</v>
      </c>
      <c r="O1575" s="49" t="s">
        <v>110</v>
      </c>
      <c r="P1575" s="49" t="s">
        <v>44</v>
      </c>
      <c r="Q1575" s="49">
        <v>3</v>
      </c>
      <c r="R1575" s="49" t="s">
        <v>104</v>
      </c>
      <c r="S1575" s="49" t="s">
        <v>5557</v>
      </c>
      <c r="T1575" s="50">
        <v>45066</v>
      </c>
    </row>
    <row r="1576" spans="1:20" x14ac:dyDescent="0.25">
      <c r="A1576" s="26" t="s">
        <v>5558</v>
      </c>
      <c r="B1576" s="49" t="s">
        <v>1384</v>
      </c>
      <c r="C1576" s="49" t="s">
        <v>435</v>
      </c>
      <c r="D1576" s="49" t="s">
        <v>23</v>
      </c>
      <c r="E1576" s="49" t="s">
        <v>50</v>
      </c>
      <c r="F1576" s="50">
        <v>45213</v>
      </c>
      <c r="G1576" s="49" t="s">
        <v>180</v>
      </c>
      <c r="H1576" s="49" t="s">
        <v>145</v>
      </c>
      <c r="I1576" s="49" t="s">
        <v>146</v>
      </c>
      <c r="J1576" s="49" t="s">
        <v>54</v>
      </c>
      <c r="K1576" s="49">
        <v>5</v>
      </c>
      <c r="L1576" s="49">
        <v>199</v>
      </c>
      <c r="M1576" s="49" t="s">
        <v>5559</v>
      </c>
      <c r="N1576" s="50">
        <v>45778</v>
      </c>
      <c r="O1576" s="49" t="s">
        <v>30</v>
      </c>
      <c r="P1576" s="49" t="s">
        <v>57</v>
      </c>
      <c r="Q1576" s="49">
        <v>1</v>
      </c>
      <c r="R1576" s="49" t="s">
        <v>67</v>
      </c>
      <c r="S1576" s="49" t="s">
        <v>5560</v>
      </c>
      <c r="T1576" s="50">
        <v>44835</v>
      </c>
    </row>
    <row r="1577" spans="1:20" x14ac:dyDescent="0.25">
      <c r="A1577" s="26" t="s">
        <v>5561</v>
      </c>
      <c r="B1577" s="49" t="s">
        <v>2660</v>
      </c>
      <c r="C1577" s="49" t="s">
        <v>620</v>
      </c>
      <c r="D1577" s="49" t="s">
        <v>81</v>
      </c>
      <c r="E1577" s="49" t="s">
        <v>50</v>
      </c>
      <c r="F1577" s="50">
        <v>45005</v>
      </c>
      <c r="G1577" s="49" t="s">
        <v>62</v>
      </c>
      <c r="H1577" s="49" t="s">
        <v>129</v>
      </c>
      <c r="I1577" s="49" t="s">
        <v>130</v>
      </c>
      <c r="J1577" s="49" t="s">
        <v>131</v>
      </c>
      <c r="K1577" s="49">
        <v>1</v>
      </c>
      <c r="L1577" s="49">
        <v>129</v>
      </c>
      <c r="M1577" s="49" t="s">
        <v>5562</v>
      </c>
      <c r="N1577" s="50">
        <v>45319</v>
      </c>
      <c r="O1577" s="49" t="s">
        <v>30</v>
      </c>
      <c r="P1577" s="49" t="s">
        <v>31</v>
      </c>
      <c r="Q1577" s="49">
        <v>1</v>
      </c>
      <c r="R1577" s="49" t="s">
        <v>133</v>
      </c>
      <c r="S1577" s="49" t="s">
        <v>5563</v>
      </c>
      <c r="T1577" s="50">
        <v>45134</v>
      </c>
    </row>
    <row r="1578" spans="1:20" x14ac:dyDescent="0.25">
      <c r="A1578" s="26" t="s">
        <v>3221</v>
      </c>
      <c r="B1578" s="49" t="s">
        <v>2291</v>
      </c>
      <c r="C1578" s="49" t="s">
        <v>162</v>
      </c>
      <c r="D1578" s="49" t="s">
        <v>37</v>
      </c>
      <c r="E1578" s="49" t="s">
        <v>50</v>
      </c>
      <c r="F1578" s="50">
        <v>45809</v>
      </c>
      <c r="G1578" s="49" t="s">
        <v>180</v>
      </c>
      <c r="H1578" s="49" t="s">
        <v>168</v>
      </c>
      <c r="I1578" s="49" t="s">
        <v>169</v>
      </c>
      <c r="J1578" s="49" t="s">
        <v>131</v>
      </c>
      <c r="K1578" s="49">
        <v>2</v>
      </c>
      <c r="L1578" s="49">
        <v>80</v>
      </c>
      <c r="M1578" s="49" t="s">
        <v>5564</v>
      </c>
      <c r="N1578" s="50">
        <v>44935</v>
      </c>
      <c r="O1578" s="49" t="s">
        <v>76</v>
      </c>
      <c r="P1578" s="49" t="s">
        <v>31</v>
      </c>
      <c r="Q1578" s="49">
        <v>5</v>
      </c>
      <c r="R1578" s="49" t="s">
        <v>32</v>
      </c>
      <c r="S1578" s="49" t="s">
        <v>5565</v>
      </c>
      <c r="T1578" s="50">
        <v>45379</v>
      </c>
    </row>
    <row r="1579" spans="1:20" x14ac:dyDescent="0.25">
      <c r="A1579" s="26" t="s">
        <v>5566</v>
      </c>
      <c r="B1579" s="49" t="s">
        <v>1905</v>
      </c>
      <c r="C1579" s="49" t="s">
        <v>525</v>
      </c>
      <c r="D1579" s="49" t="s">
        <v>37</v>
      </c>
      <c r="E1579" s="49" t="s">
        <v>24</v>
      </c>
      <c r="F1579" s="50">
        <v>44181</v>
      </c>
      <c r="G1579" s="49" t="s">
        <v>120</v>
      </c>
      <c r="H1579" s="49" t="s">
        <v>100</v>
      </c>
      <c r="I1579" s="49" t="s">
        <v>101</v>
      </c>
      <c r="J1579" s="49" t="s">
        <v>28</v>
      </c>
      <c r="K1579" s="49">
        <v>4</v>
      </c>
      <c r="L1579" s="49">
        <v>199</v>
      </c>
      <c r="M1579" s="49" t="s">
        <v>5567</v>
      </c>
      <c r="N1579" s="50">
        <v>45270</v>
      </c>
      <c r="O1579" s="49" t="s">
        <v>56</v>
      </c>
      <c r="P1579" s="49" t="s">
        <v>57</v>
      </c>
      <c r="Q1579" s="49">
        <v>2</v>
      </c>
      <c r="R1579" s="49" t="s">
        <v>67</v>
      </c>
      <c r="S1579" s="49" t="s">
        <v>5568</v>
      </c>
      <c r="T1579" s="50">
        <v>45457</v>
      </c>
    </row>
    <row r="1580" spans="1:20" x14ac:dyDescent="0.25">
      <c r="A1580" s="26" t="s">
        <v>1693</v>
      </c>
      <c r="B1580" s="49" t="s">
        <v>629</v>
      </c>
      <c r="C1580" s="49" t="s">
        <v>1694</v>
      </c>
      <c r="D1580" s="49" t="s">
        <v>81</v>
      </c>
      <c r="E1580" s="49" t="s">
        <v>38</v>
      </c>
      <c r="F1580" s="50">
        <v>44689</v>
      </c>
      <c r="G1580" s="49" t="s">
        <v>152</v>
      </c>
      <c r="H1580" s="49" t="s">
        <v>73</v>
      </c>
      <c r="I1580" s="49" t="s">
        <v>74</v>
      </c>
      <c r="J1580" s="49" t="s">
        <v>42</v>
      </c>
      <c r="K1580" s="49">
        <v>4</v>
      </c>
      <c r="L1580" s="49">
        <v>110</v>
      </c>
      <c r="M1580" s="49" t="s">
        <v>5569</v>
      </c>
      <c r="N1580" s="50">
        <v>44958</v>
      </c>
      <c r="O1580" s="49" t="s">
        <v>30</v>
      </c>
      <c r="P1580" s="49" t="s">
        <v>57</v>
      </c>
      <c r="Q1580" s="49">
        <v>3</v>
      </c>
      <c r="R1580" s="49" t="s">
        <v>133</v>
      </c>
      <c r="S1580" s="49" t="s">
        <v>5570</v>
      </c>
      <c r="T1580" s="50">
        <v>45627</v>
      </c>
    </row>
    <row r="1581" spans="1:20" x14ac:dyDescent="0.25">
      <c r="A1581" s="26" t="s">
        <v>5571</v>
      </c>
      <c r="B1581" s="49" t="s">
        <v>201</v>
      </c>
      <c r="C1581" s="49" t="s">
        <v>5572</v>
      </c>
      <c r="D1581" s="49" t="s">
        <v>23</v>
      </c>
      <c r="E1581" s="49" t="s">
        <v>38</v>
      </c>
      <c r="F1581" s="50">
        <v>44822</v>
      </c>
      <c r="G1581" s="49" t="s">
        <v>120</v>
      </c>
      <c r="H1581" s="49" t="s">
        <v>87</v>
      </c>
      <c r="I1581" s="49" t="s">
        <v>88</v>
      </c>
      <c r="J1581" s="49" t="s">
        <v>65</v>
      </c>
      <c r="K1581" s="49">
        <v>2</v>
      </c>
      <c r="L1581" s="49">
        <v>99</v>
      </c>
      <c r="M1581" s="49" t="s">
        <v>5573</v>
      </c>
      <c r="N1581" s="50">
        <v>45009</v>
      </c>
      <c r="O1581" s="49" t="s">
        <v>103</v>
      </c>
      <c r="P1581" s="49" t="s">
        <v>57</v>
      </c>
      <c r="Q1581" s="49">
        <v>5</v>
      </c>
      <c r="R1581" s="49" t="s">
        <v>67</v>
      </c>
      <c r="S1581" s="49" t="s">
        <v>5574</v>
      </c>
      <c r="T1581" s="50">
        <v>44953</v>
      </c>
    </row>
    <row r="1582" spans="1:20" x14ac:dyDescent="0.25">
      <c r="A1582" s="26" t="s">
        <v>5575</v>
      </c>
      <c r="B1582" s="49" t="s">
        <v>5576</v>
      </c>
      <c r="C1582" s="49" t="s">
        <v>4182</v>
      </c>
      <c r="D1582" s="49" t="s">
        <v>23</v>
      </c>
      <c r="E1582" s="49" t="s">
        <v>24</v>
      </c>
      <c r="F1582" s="50">
        <v>45045</v>
      </c>
      <c r="G1582" s="49" t="s">
        <v>72</v>
      </c>
      <c r="H1582" s="49" t="s">
        <v>129</v>
      </c>
      <c r="I1582" s="49" t="s">
        <v>130</v>
      </c>
      <c r="J1582" s="49" t="s">
        <v>131</v>
      </c>
      <c r="K1582" s="49">
        <v>3</v>
      </c>
      <c r="L1582" s="49">
        <v>129</v>
      </c>
      <c r="M1582" s="49" t="s">
        <v>5577</v>
      </c>
      <c r="N1582" s="50">
        <v>45213</v>
      </c>
      <c r="O1582" s="49" t="s">
        <v>76</v>
      </c>
      <c r="P1582" s="49" t="s">
        <v>57</v>
      </c>
      <c r="Q1582" s="49">
        <v>1</v>
      </c>
      <c r="R1582" s="49" t="s">
        <v>32</v>
      </c>
      <c r="S1582" s="49" t="s">
        <v>5578</v>
      </c>
      <c r="T1582" s="50">
        <v>45575</v>
      </c>
    </row>
    <row r="1583" spans="1:20" x14ac:dyDescent="0.25">
      <c r="A1583" s="26" t="s">
        <v>3062</v>
      </c>
      <c r="B1583" s="49" t="s">
        <v>184</v>
      </c>
      <c r="C1583" s="49" t="s">
        <v>3063</v>
      </c>
      <c r="D1583" s="49" t="s">
        <v>23</v>
      </c>
      <c r="E1583" s="49" t="s">
        <v>50</v>
      </c>
      <c r="F1583" s="50">
        <v>45012</v>
      </c>
      <c r="G1583" s="49" t="s">
        <v>51</v>
      </c>
      <c r="H1583" s="49" t="s">
        <v>138</v>
      </c>
      <c r="I1583" s="49" t="s">
        <v>139</v>
      </c>
      <c r="J1583" s="49" t="s">
        <v>28</v>
      </c>
      <c r="K1583" s="49">
        <v>2</v>
      </c>
      <c r="L1583" s="49">
        <v>999</v>
      </c>
      <c r="M1583" s="49" t="s">
        <v>5579</v>
      </c>
      <c r="N1583" s="50">
        <v>45220</v>
      </c>
      <c r="O1583" s="49" t="s">
        <v>56</v>
      </c>
      <c r="P1583" s="49" t="s">
        <v>57</v>
      </c>
      <c r="Q1583" s="49">
        <v>5</v>
      </c>
      <c r="R1583" s="49" t="s">
        <v>32</v>
      </c>
      <c r="S1583" s="49" t="s">
        <v>5580</v>
      </c>
      <c r="T1583" s="50">
        <v>45550</v>
      </c>
    </row>
    <row r="1584" spans="1:20" x14ac:dyDescent="0.25">
      <c r="A1584" s="26" t="s">
        <v>971</v>
      </c>
      <c r="B1584" s="49" t="s">
        <v>972</v>
      </c>
      <c r="C1584" s="49" t="s">
        <v>973</v>
      </c>
      <c r="D1584" s="49" t="s">
        <v>81</v>
      </c>
      <c r="E1584" s="49" t="s">
        <v>50</v>
      </c>
      <c r="F1584" s="50">
        <v>44742</v>
      </c>
      <c r="G1584" s="49" t="s">
        <v>62</v>
      </c>
      <c r="H1584" s="49" t="s">
        <v>100</v>
      </c>
      <c r="I1584" s="49" t="s">
        <v>101</v>
      </c>
      <c r="J1584" s="49" t="s">
        <v>28</v>
      </c>
      <c r="K1584" s="49">
        <v>4</v>
      </c>
      <c r="L1584" s="49">
        <v>199</v>
      </c>
      <c r="M1584" s="49" t="s">
        <v>5581</v>
      </c>
      <c r="N1584" s="50">
        <v>45152</v>
      </c>
      <c r="O1584" s="49" t="s">
        <v>56</v>
      </c>
      <c r="P1584" s="49" t="s">
        <v>57</v>
      </c>
      <c r="Q1584" s="49">
        <v>2</v>
      </c>
      <c r="R1584" s="49" t="s">
        <v>133</v>
      </c>
      <c r="S1584" s="49" t="s">
        <v>5582</v>
      </c>
      <c r="T1584" s="50">
        <v>44902</v>
      </c>
    </row>
    <row r="1585" spans="1:20" x14ac:dyDescent="0.25">
      <c r="A1585" s="26" t="s">
        <v>5583</v>
      </c>
      <c r="B1585" s="49" t="s">
        <v>2709</v>
      </c>
      <c r="C1585" s="49" t="s">
        <v>3563</v>
      </c>
      <c r="D1585" s="49" t="s">
        <v>23</v>
      </c>
      <c r="E1585" s="49" t="s">
        <v>50</v>
      </c>
      <c r="F1585" s="50">
        <v>44204</v>
      </c>
      <c r="G1585" s="49" t="s">
        <v>72</v>
      </c>
      <c r="H1585" s="49" t="s">
        <v>100</v>
      </c>
      <c r="I1585" s="49" t="s">
        <v>101</v>
      </c>
      <c r="J1585" s="49" t="s">
        <v>28</v>
      </c>
      <c r="K1585" s="49">
        <v>4</v>
      </c>
      <c r="L1585" s="49">
        <v>199</v>
      </c>
      <c r="M1585" s="49" t="s">
        <v>5584</v>
      </c>
      <c r="N1585" s="50">
        <v>45702</v>
      </c>
      <c r="O1585" s="49" t="s">
        <v>56</v>
      </c>
      <c r="P1585" s="49" t="s">
        <v>31</v>
      </c>
      <c r="Q1585" s="49">
        <v>2</v>
      </c>
      <c r="R1585" s="49" t="s">
        <v>133</v>
      </c>
      <c r="S1585" s="49" t="s">
        <v>5585</v>
      </c>
      <c r="T1585" s="50">
        <v>44829</v>
      </c>
    </row>
    <row r="1586" spans="1:20" x14ac:dyDescent="0.25">
      <c r="A1586" s="26" t="s">
        <v>5586</v>
      </c>
      <c r="B1586" s="49" t="s">
        <v>565</v>
      </c>
      <c r="C1586" s="49" t="s">
        <v>264</v>
      </c>
      <c r="D1586" s="49" t="s">
        <v>23</v>
      </c>
      <c r="E1586" s="49" t="s">
        <v>50</v>
      </c>
      <c r="F1586" s="50">
        <v>44344</v>
      </c>
      <c r="G1586" s="49" t="s">
        <v>62</v>
      </c>
      <c r="H1586" s="49" t="s">
        <v>26</v>
      </c>
      <c r="I1586" s="49" t="s">
        <v>27</v>
      </c>
      <c r="J1586" s="49" t="s">
        <v>28</v>
      </c>
      <c r="K1586" s="49">
        <v>2</v>
      </c>
      <c r="L1586" s="49">
        <v>229</v>
      </c>
      <c r="M1586" s="49" t="s">
        <v>5587</v>
      </c>
      <c r="N1586" s="50">
        <v>45448</v>
      </c>
      <c r="O1586" s="49" t="s">
        <v>56</v>
      </c>
      <c r="P1586" s="49" t="s">
        <v>31</v>
      </c>
      <c r="Q1586" s="49">
        <v>4</v>
      </c>
      <c r="R1586" s="49" t="s">
        <v>45</v>
      </c>
      <c r="S1586" s="49" t="s">
        <v>5588</v>
      </c>
      <c r="T1586" s="50">
        <v>45856</v>
      </c>
    </row>
    <row r="1587" spans="1:20" x14ac:dyDescent="0.25">
      <c r="A1587" s="26" t="s">
        <v>5589</v>
      </c>
      <c r="B1587" s="49" t="s">
        <v>249</v>
      </c>
      <c r="C1587" s="49" t="s">
        <v>386</v>
      </c>
      <c r="D1587" s="49" t="s">
        <v>81</v>
      </c>
      <c r="E1587" s="49" t="s">
        <v>50</v>
      </c>
      <c r="F1587" s="50">
        <v>44936</v>
      </c>
      <c r="G1587" s="49" t="s">
        <v>25</v>
      </c>
      <c r="H1587" s="49" t="s">
        <v>63</v>
      </c>
      <c r="I1587" s="49" t="s">
        <v>64</v>
      </c>
      <c r="J1587" s="49" t="s">
        <v>65</v>
      </c>
      <c r="K1587" s="49">
        <v>3</v>
      </c>
      <c r="L1587" s="49">
        <v>399</v>
      </c>
      <c r="M1587" s="49" t="s">
        <v>5590</v>
      </c>
      <c r="N1587" s="50">
        <v>45506</v>
      </c>
      <c r="O1587" s="49" t="s">
        <v>76</v>
      </c>
      <c r="P1587" s="49" t="s">
        <v>31</v>
      </c>
      <c r="Q1587" s="49">
        <v>4</v>
      </c>
      <c r="R1587" s="49" t="s">
        <v>45</v>
      </c>
      <c r="S1587" s="49" t="s">
        <v>5591</v>
      </c>
      <c r="T1587" s="50">
        <v>45873</v>
      </c>
    </row>
    <row r="1588" spans="1:20" x14ac:dyDescent="0.25">
      <c r="A1588" s="26" t="s">
        <v>5592</v>
      </c>
      <c r="B1588" s="49" t="s">
        <v>407</v>
      </c>
      <c r="C1588" s="49" t="s">
        <v>689</v>
      </c>
      <c r="D1588" s="49" t="s">
        <v>37</v>
      </c>
      <c r="E1588" s="49" t="s">
        <v>24</v>
      </c>
      <c r="F1588" s="50">
        <v>44695</v>
      </c>
      <c r="G1588" s="49" t="s">
        <v>39</v>
      </c>
      <c r="H1588" s="49" t="s">
        <v>145</v>
      </c>
      <c r="I1588" s="49" t="s">
        <v>146</v>
      </c>
      <c r="J1588" s="49" t="s">
        <v>54</v>
      </c>
      <c r="K1588" s="49">
        <v>1</v>
      </c>
      <c r="L1588" s="49">
        <v>199</v>
      </c>
      <c r="M1588" s="49" t="s">
        <v>5593</v>
      </c>
      <c r="N1588" s="50">
        <v>45172</v>
      </c>
      <c r="O1588" s="49" t="s">
        <v>110</v>
      </c>
      <c r="P1588" s="49" t="s">
        <v>44</v>
      </c>
      <c r="Q1588" s="49">
        <v>2</v>
      </c>
      <c r="R1588" s="49" t="s">
        <v>67</v>
      </c>
      <c r="S1588" s="49" t="s">
        <v>5594</v>
      </c>
      <c r="T1588" s="50">
        <v>45441</v>
      </c>
    </row>
    <row r="1589" spans="1:20" x14ac:dyDescent="0.25">
      <c r="A1589" s="26" t="s">
        <v>5595</v>
      </c>
      <c r="B1589" s="49" t="s">
        <v>416</v>
      </c>
      <c r="C1589" s="49" t="s">
        <v>2747</v>
      </c>
      <c r="D1589" s="49" t="s">
        <v>81</v>
      </c>
      <c r="E1589" s="49" t="s">
        <v>50</v>
      </c>
      <c r="F1589" s="50">
        <v>44399</v>
      </c>
      <c r="G1589" s="49" t="s">
        <v>39</v>
      </c>
      <c r="H1589" s="49" t="s">
        <v>145</v>
      </c>
      <c r="I1589" s="49" t="s">
        <v>146</v>
      </c>
      <c r="J1589" s="49" t="s">
        <v>54</v>
      </c>
      <c r="K1589" s="49">
        <v>5</v>
      </c>
      <c r="L1589" s="49">
        <v>199</v>
      </c>
      <c r="M1589" s="49" t="s">
        <v>5596</v>
      </c>
      <c r="N1589" s="50">
        <v>45074</v>
      </c>
      <c r="O1589" s="49" t="s">
        <v>30</v>
      </c>
      <c r="P1589" s="49" t="s">
        <v>44</v>
      </c>
      <c r="Q1589" s="49">
        <v>1</v>
      </c>
      <c r="R1589" s="49" t="s">
        <v>133</v>
      </c>
      <c r="S1589" s="49" t="s">
        <v>5597</v>
      </c>
      <c r="T1589" s="50">
        <v>45213</v>
      </c>
    </row>
    <row r="1590" spans="1:20" x14ac:dyDescent="0.25">
      <c r="A1590" s="26" t="s">
        <v>3325</v>
      </c>
      <c r="B1590" s="49" t="s">
        <v>1230</v>
      </c>
      <c r="C1590" s="49" t="s">
        <v>765</v>
      </c>
      <c r="D1590" s="49" t="s">
        <v>81</v>
      </c>
      <c r="E1590" s="49" t="s">
        <v>50</v>
      </c>
      <c r="F1590" s="50">
        <v>45319</v>
      </c>
      <c r="G1590" s="49" t="s">
        <v>62</v>
      </c>
      <c r="H1590" s="49" t="s">
        <v>391</v>
      </c>
      <c r="I1590" s="49" t="s">
        <v>392</v>
      </c>
      <c r="J1590" s="49" t="s">
        <v>123</v>
      </c>
      <c r="K1590" s="49">
        <v>2</v>
      </c>
      <c r="L1590" s="49">
        <v>25</v>
      </c>
      <c r="M1590" s="49" t="s">
        <v>5598</v>
      </c>
      <c r="N1590" s="50">
        <v>45106</v>
      </c>
      <c r="O1590" s="49" t="s">
        <v>56</v>
      </c>
      <c r="P1590" s="49" t="s">
        <v>31</v>
      </c>
      <c r="Q1590" s="49">
        <v>1</v>
      </c>
      <c r="R1590" s="49" t="s">
        <v>45</v>
      </c>
      <c r="S1590" s="49" t="s">
        <v>5599</v>
      </c>
      <c r="T1590" s="50">
        <v>44800</v>
      </c>
    </row>
    <row r="1591" spans="1:20" x14ac:dyDescent="0.25">
      <c r="A1591" s="26" t="s">
        <v>5600</v>
      </c>
      <c r="B1591" s="49" t="s">
        <v>653</v>
      </c>
      <c r="C1591" s="49" t="s">
        <v>841</v>
      </c>
      <c r="D1591" s="49" t="s">
        <v>37</v>
      </c>
      <c r="E1591" s="49" t="s">
        <v>38</v>
      </c>
      <c r="F1591" s="50">
        <v>45007</v>
      </c>
      <c r="G1591" s="49" t="s">
        <v>39</v>
      </c>
      <c r="H1591" s="49" t="s">
        <v>63</v>
      </c>
      <c r="I1591" s="49" t="s">
        <v>64</v>
      </c>
      <c r="J1591" s="49" t="s">
        <v>65</v>
      </c>
      <c r="K1591" s="49">
        <v>4</v>
      </c>
      <c r="L1591" s="49">
        <v>399</v>
      </c>
      <c r="M1591" s="49" t="s">
        <v>5601</v>
      </c>
      <c r="N1591" s="50">
        <v>44885</v>
      </c>
      <c r="O1591" s="49" t="s">
        <v>110</v>
      </c>
      <c r="P1591" s="49" t="s">
        <v>44</v>
      </c>
      <c r="Q1591" s="49">
        <v>5</v>
      </c>
      <c r="R1591" s="49" t="s">
        <v>45</v>
      </c>
      <c r="S1591" s="49" t="s">
        <v>5602</v>
      </c>
      <c r="T1591" s="50">
        <v>45550</v>
      </c>
    </row>
    <row r="1592" spans="1:20" x14ac:dyDescent="0.25">
      <c r="A1592" s="26" t="s">
        <v>5603</v>
      </c>
      <c r="B1592" s="49" t="s">
        <v>196</v>
      </c>
      <c r="C1592" s="49" t="s">
        <v>3741</v>
      </c>
      <c r="D1592" s="49" t="s">
        <v>23</v>
      </c>
      <c r="E1592" s="49" t="s">
        <v>38</v>
      </c>
      <c r="F1592" s="50">
        <v>44297</v>
      </c>
      <c r="G1592" s="49" t="s">
        <v>62</v>
      </c>
      <c r="H1592" s="49" t="s">
        <v>26</v>
      </c>
      <c r="I1592" s="49" t="s">
        <v>27</v>
      </c>
      <c r="J1592" s="49" t="s">
        <v>28</v>
      </c>
      <c r="K1592" s="49">
        <v>4</v>
      </c>
      <c r="L1592" s="49">
        <v>229</v>
      </c>
      <c r="M1592" s="49" t="s">
        <v>5604</v>
      </c>
      <c r="N1592" s="50">
        <v>45396</v>
      </c>
      <c r="O1592" s="49" t="s">
        <v>76</v>
      </c>
      <c r="P1592" s="49" t="s">
        <v>31</v>
      </c>
      <c r="Q1592" s="49">
        <v>3</v>
      </c>
      <c r="R1592" s="49" t="s">
        <v>133</v>
      </c>
      <c r="S1592" s="49" t="s">
        <v>5605</v>
      </c>
      <c r="T1592" s="50">
        <v>45443</v>
      </c>
    </row>
    <row r="1593" spans="1:20" x14ac:dyDescent="0.25">
      <c r="A1593" s="26" t="s">
        <v>5606</v>
      </c>
      <c r="B1593" s="49" t="s">
        <v>425</v>
      </c>
      <c r="C1593" s="49" t="s">
        <v>5607</v>
      </c>
      <c r="D1593" s="49" t="s">
        <v>37</v>
      </c>
      <c r="E1593" s="49" t="s">
        <v>50</v>
      </c>
      <c r="F1593" s="50">
        <v>45157</v>
      </c>
      <c r="G1593" s="49" t="s">
        <v>25</v>
      </c>
      <c r="H1593" s="49" t="s">
        <v>191</v>
      </c>
      <c r="I1593" s="49" t="s">
        <v>192</v>
      </c>
      <c r="J1593" s="49" t="s">
        <v>42</v>
      </c>
      <c r="K1593" s="49">
        <v>4</v>
      </c>
      <c r="L1593" s="49">
        <v>120</v>
      </c>
      <c r="M1593" s="49" t="s">
        <v>5608</v>
      </c>
      <c r="N1593" s="50">
        <v>44854</v>
      </c>
      <c r="O1593" s="49" t="s">
        <v>110</v>
      </c>
      <c r="P1593" s="49" t="s">
        <v>44</v>
      </c>
      <c r="Q1593" s="49">
        <v>3</v>
      </c>
      <c r="R1593" s="49" t="s">
        <v>45</v>
      </c>
      <c r="S1593" s="49" t="s">
        <v>5609</v>
      </c>
      <c r="T1593" s="50">
        <v>45389</v>
      </c>
    </row>
    <row r="1594" spans="1:20" x14ac:dyDescent="0.25">
      <c r="A1594" s="26" t="s">
        <v>5610</v>
      </c>
      <c r="B1594" s="49" t="s">
        <v>769</v>
      </c>
      <c r="C1594" s="49" t="s">
        <v>899</v>
      </c>
      <c r="D1594" s="49" t="s">
        <v>23</v>
      </c>
      <c r="E1594" s="49" t="s">
        <v>24</v>
      </c>
      <c r="F1594" s="50">
        <v>45218</v>
      </c>
      <c r="G1594" s="49" t="s">
        <v>62</v>
      </c>
      <c r="H1594" s="49" t="s">
        <v>218</v>
      </c>
      <c r="I1594" s="49" t="s">
        <v>219</v>
      </c>
      <c r="J1594" s="49" t="s">
        <v>28</v>
      </c>
      <c r="K1594" s="49">
        <v>5</v>
      </c>
      <c r="L1594" s="49">
        <v>899</v>
      </c>
      <c r="M1594" s="49" t="s">
        <v>5611</v>
      </c>
      <c r="N1594" s="50">
        <v>45654</v>
      </c>
      <c r="O1594" s="49" t="s">
        <v>30</v>
      </c>
      <c r="P1594" s="49" t="s">
        <v>44</v>
      </c>
      <c r="Q1594" s="49">
        <v>1</v>
      </c>
      <c r="R1594" s="49" t="s">
        <v>45</v>
      </c>
      <c r="S1594" s="49" t="s">
        <v>5612</v>
      </c>
      <c r="T1594" s="50">
        <v>45551</v>
      </c>
    </row>
    <row r="1595" spans="1:20" x14ac:dyDescent="0.25">
      <c r="A1595" s="26" t="s">
        <v>2061</v>
      </c>
      <c r="B1595" s="49" t="s">
        <v>353</v>
      </c>
      <c r="C1595" s="49" t="s">
        <v>2062</v>
      </c>
      <c r="D1595" s="49" t="s">
        <v>81</v>
      </c>
      <c r="E1595" s="49" t="s">
        <v>24</v>
      </c>
      <c r="F1595" s="50">
        <v>44609</v>
      </c>
      <c r="G1595" s="49" t="s">
        <v>94</v>
      </c>
      <c r="H1595" s="49" t="s">
        <v>121</v>
      </c>
      <c r="I1595" s="49" t="s">
        <v>122</v>
      </c>
      <c r="J1595" s="49" t="s">
        <v>123</v>
      </c>
      <c r="K1595" s="49">
        <v>1</v>
      </c>
      <c r="L1595" s="49">
        <v>149</v>
      </c>
      <c r="M1595" s="49" t="s">
        <v>5613</v>
      </c>
      <c r="N1595" s="50">
        <v>45417</v>
      </c>
      <c r="O1595" s="49" t="s">
        <v>110</v>
      </c>
      <c r="P1595" s="49" t="s">
        <v>44</v>
      </c>
      <c r="Q1595" s="49">
        <v>2</v>
      </c>
      <c r="R1595" s="49" t="s">
        <v>45</v>
      </c>
      <c r="S1595" s="49" t="s">
        <v>5614</v>
      </c>
      <c r="T1595" s="50">
        <v>44879</v>
      </c>
    </row>
    <row r="1596" spans="1:20" x14ac:dyDescent="0.25">
      <c r="A1596" s="26" t="s">
        <v>5615</v>
      </c>
      <c r="B1596" s="49" t="s">
        <v>936</v>
      </c>
      <c r="C1596" s="49" t="s">
        <v>396</v>
      </c>
      <c r="D1596" s="49" t="s">
        <v>23</v>
      </c>
      <c r="E1596" s="49" t="s">
        <v>24</v>
      </c>
      <c r="F1596" s="50">
        <v>45445</v>
      </c>
      <c r="G1596" s="49" t="s">
        <v>186</v>
      </c>
      <c r="H1596" s="49" t="s">
        <v>168</v>
      </c>
      <c r="I1596" s="49" t="s">
        <v>169</v>
      </c>
      <c r="J1596" s="49" t="s">
        <v>131</v>
      </c>
      <c r="K1596" s="49">
        <v>3</v>
      </c>
      <c r="L1596" s="49">
        <v>80</v>
      </c>
      <c r="M1596" s="49" t="s">
        <v>5616</v>
      </c>
      <c r="N1596" s="50">
        <v>45777</v>
      </c>
      <c r="O1596" s="49" t="s">
        <v>103</v>
      </c>
      <c r="P1596" s="49" t="s">
        <v>44</v>
      </c>
      <c r="Q1596" s="49">
        <v>4</v>
      </c>
      <c r="R1596" s="49" t="s">
        <v>32</v>
      </c>
      <c r="S1596" s="49" t="s">
        <v>5617</v>
      </c>
      <c r="T1596" s="50">
        <v>45026</v>
      </c>
    </row>
    <row r="1597" spans="1:20" x14ac:dyDescent="0.25">
      <c r="A1597" s="26" t="s">
        <v>5618</v>
      </c>
      <c r="B1597" s="49" t="s">
        <v>2685</v>
      </c>
      <c r="C1597" s="49" t="s">
        <v>5619</v>
      </c>
      <c r="D1597" s="49" t="s">
        <v>81</v>
      </c>
      <c r="E1597" s="49" t="s">
        <v>24</v>
      </c>
      <c r="F1597" s="50">
        <v>45537</v>
      </c>
      <c r="G1597" s="49" t="s">
        <v>120</v>
      </c>
      <c r="H1597" s="49" t="s">
        <v>129</v>
      </c>
      <c r="I1597" s="49" t="s">
        <v>130</v>
      </c>
      <c r="J1597" s="49" t="s">
        <v>131</v>
      </c>
      <c r="K1597" s="49">
        <v>4</v>
      </c>
      <c r="L1597" s="49">
        <v>129</v>
      </c>
      <c r="M1597" s="49" t="s">
        <v>5620</v>
      </c>
      <c r="N1597" s="50">
        <v>45681</v>
      </c>
      <c r="O1597" s="49" t="s">
        <v>30</v>
      </c>
      <c r="P1597" s="49" t="s">
        <v>57</v>
      </c>
      <c r="Q1597" s="49">
        <v>1</v>
      </c>
      <c r="R1597" s="49" t="s">
        <v>45</v>
      </c>
      <c r="S1597" s="49" t="s">
        <v>5621</v>
      </c>
      <c r="T1597" s="50">
        <v>45864</v>
      </c>
    </row>
    <row r="1598" spans="1:20" x14ac:dyDescent="0.25">
      <c r="A1598" s="26" t="s">
        <v>5622</v>
      </c>
      <c r="B1598" s="49" t="s">
        <v>161</v>
      </c>
      <c r="C1598" s="49" t="s">
        <v>5623</v>
      </c>
      <c r="D1598" s="49" t="s">
        <v>37</v>
      </c>
      <c r="E1598" s="49" t="s">
        <v>50</v>
      </c>
      <c r="F1598" s="50">
        <v>45763</v>
      </c>
      <c r="G1598" s="49" t="s">
        <v>186</v>
      </c>
      <c r="H1598" s="49" t="s">
        <v>52</v>
      </c>
      <c r="I1598" s="49" t="s">
        <v>53</v>
      </c>
      <c r="J1598" s="49" t="s">
        <v>54</v>
      </c>
      <c r="K1598" s="49">
        <v>3</v>
      </c>
      <c r="L1598" s="49">
        <v>59</v>
      </c>
      <c r="M1598" s="49" t="s">
        <v>5624</v>
      </c>
      <c r="N1598" s="50">
        <v>45593</v>
      </c>
      <c r="O1598" s="49" t="s">
        <v>56</v>
      </c>
      <c r="P1598" s="49" t="s">
        <v>44</v>
      </c>
      <c r="Q1598" s="49">
        <v>1</v>
      </c>
      <c r="R1598" s="49" t="s">
        <v>32</v>
      </c>
      <c r="S1598" s="49" t="s">
        <v>5625</v>
      </c>
      <c r="T1598" s="50">
        <v>45015</v>
      </c>
    </row>
    <row r="1599" spans="1:20" x14ac:dyDescent="0.25">
      <c r="A1599" s="26" t="s">
        <v>5626</v>
      </c>
      <c r="B1599" s="49" t="s">
        <v>857</v>
      </c>
      <c r="C1599" s="49" t="s">
        <v>1202</v>
      </c>
      <c r="D1599" s="49" t="s">
        <v>37</v>
      </c>
      <c r="E1599" s="49" t="s">
        <v>38</v>
      </c>
      <c r="F1599" s="50">
        <v>44228</v>
      </c>
      <c r="G1599" s="49" t="s">
        <v>186</v>
      </c>
      <c r="H1599" s="49" t="s">
        <v>87</v>
      </c>
      <c r="I1599" s="49" t="s">
        <v>88</v>
      </c>
      <c r="J1599" s="49" t="s">
        <v>65</v>
      </c>
      <c r="K1599" s="49">
        <v>2</v>
      </c>
      <c r="L1599" s="49">
        <v>99</v>
      </c>
      <c r="M1599" s="49" t="s">
        <v>5627</v>
      </c>
      <c r="N1599" s="50">
        <v>45889</v>
      </c>
      <c r="O1599" s="49" t="s">
        <v>103</v>
      </c>
      <c r="P1599" s="49" t="s">
        <v>44</v>
      </c>
      <c r="Q1599" s="49">
        <v>5</v>
      </c>
      <c r="R1599" s="49" t="s">
        <v>133</v>
      </c>
      <c r="S1599" s="49" t="s">
        <v>5628</v>
      </c>
      <c r="T1599" s="50">
        <v>45519</v>
      </c>
    </row>
    <row r="1600" spans="1:20" x14ac:dyDescent="0.25">
      <c r="A1600" s="26" t="s">
        <v>772</v>
      </c>
      <c r="B1600" s="49" t="s">
        <v>696</v>
      </c>
      <c r="C1600" s="49" t="s">
        <v>773</v>
      </c>
      <c r="D1600" s="49" t="s">
        <v>23</v>
      </c>
      <c r="E1600" s="49" t="s">
        <v>24</v>
      </c>
      <c r="F1600" s="50">
        <v>44977</v>
      </c>
      <c r="G1600" s="49" t="s">
        <v>94</v>
      </c>
      <c r="H1600" s="49" t="s">
        <v>87</v>
      </c>
      <c r="I1600" s="49" t="s">
        <v>88</v>
      </c>
      <c r="J1600" s="49" t="s">
        <v>65</v>
      </c>
      <c r="K1600" s="49">
        <v>5</v>
      </c>
      <c r="L1600" s="49">
        <v>99</v>
      </c>
      <c r="M1600" s="49" t="s">
        <v>5629</v>
      </c>
      <c r="N1600" s="50">
        <v>45089</v>
      </c>
      <c r="O1600" s="49" t="s">
        <v>30</v>
      </c>
      <c r="P1600" s="49" t="s">
        <v>57</v>
      </c>
      <c r="Q1600" s="49">
        <v>3</v>
      </c>
      <c r="R1600" s="49" t="s">
        <v>104</v>
      </c>
      <c r="S1600" s="49" t="s">
        <v>5630</v>
      </c>
      <c r="T1600" s="50">
        <v>45114</v>
      </c>
    </row>
    <row r="1601" spans="1:20" x14ac:dyDescent="0.25">
      <c r="A1601" s="26" t="s">
        <v>5631</v>
      </c>
      <c r="B1601" s="49" t="s">
        <v>3150</v>
      </c>
      <c r="C1601" s="49" t="s">
        <v>249</v>
      </c>
      <c r="D1601" s="49" t="s">
        <v>37</v>
      </c>
      <c r="E1601" s="49" t="s">
        <v>24</v>
      </c>
      <c r="F1601" s="50">
        <v>45541</v>
      </c>
      <c r="G1601" s="49" t="s">
        <v>186</v>
      </c>
      <c r="H1601" s="49" t="s">
        <v>121</v>
      </c>
      <c r="I1601" s="49" t="s">
        <v>122</v>
      </c>
      <c r="J1601" s="49" t="s">
        <v>123</v>
      </c>
      <c r="K1601" s="49">
        <v>5</v>
      </c>
      <c r="L1601" s="49">
        <v>149</v>
      </c>
      <c r="M1601" s="49" t="s">
        <v>5632</v>
      </c>
      <c r="N1601" s="50">
        <v>45591</v>
      </c>
      <c r="O1601" s="49" t="s">
        <v>30</v>
      </c>
      <c r="P1601" s="49" t="s">
        <v>31</v>
      </c>
      <c r="Q1601" s="49">
        <v>5</v>
      </c>
      <c r="R1601" s="49" t="s">
        <v>32</v>
      </c>
      <c r="S1601" s="49" t="s">
        <v>5633</v>
      </c>
      <c r="T1601" s="50">
        <v>45351</v>
      </c>
    </row>
    <row r="1602" spans="1:20" x14ac:dyDescent="0.25">
      <c r="A1602" s="26" t="s">
        <v>4732</v>
      </c>
      <c r="B1602" s="49" t="s">
        <v>239</v>
      </c>
      <c r="C1602" s="49" t="s">
        <v>202</v>
      </c>
      <c r="D1602" s="49" t="s">
        <v>23</v>
      </c>
      <c r="E1602" s="49" t="s">
        <v>50</v>
      </c>
      <c r="F1602" s="50">
        <v>45097</v>
      </c>
      <c r="G1602" s="49" t="s">
        <v>180</v>
      </c>
      <c r="H1602" s="49" t="s">
        <v>218</v>
      </c>
      <c r="I1602" s="49" t="s">
        <v>219</v>
      </c>
      <c r="J1602" s="49" t="s">
        <v>28</v>
      </c>
      <c r="K1602" s="49">
        <v>1</v>
      </c>
      <c r="L1602" s="49">
        <v>899</v>
      </c>
      <c r="M1602" s="49" t="s">
        <v>5634</v>
      </c>
      <c r="N1602" s="50">
        <v>45114</v>
      </c>
      <c r="O1602" s="49" t="s">
        <v>30</v>
      </c>
      <c r="P1602" s="49" t="s">
        <v>44</v>
      </c>
      <c r="Q1602" s="49">
        <v>5</v>
      </c>
      <c r="R1602" s="49" t="s">
        <v>104</v>
      </c>
      <c r="S1602" s="49" t="s">
        <v>5635</v>
      </c>
      <c r="T1602" s="50">
        <v>45378</v>
      </c>
    </row>
    <row r="1603" spans="1:20" x14ac:dyDescent="0.25">
      <c r="A1603" s="26" t="s">
        <v>4531</v>
      </c>
      <c r="B1603" s="49" t="s">
        <v>511</v>
      </c>
      <c r="C1603" s="49" t="s">
        <v>276</v>
      </c>
      <c r="D1603" s="49" t="s">
        <v>37</v>
      </c>
      <c r="E1603" s="49" t="s">
        <v>24</v>
      </c>
      <c r="F1603" s="50">
        <v>45286</v>
      </c>
      <c r="G1603" s="49" t="s">
        <v>180</v>
      </c>
      <c r="H1603" s="49" t="s">
        <v>100</v>
      </c>
      <c r="I1603" s="49" t="s">
        <v>101</v>
      </c>
      <c r="J1603" s="49" t="s">
        <v>28</v>
      </c>
      <c r="K1603" s="49">
        <v>4</v>
      </c>
      <c r="L1603" s="49">
        <v>199</v>
      </c>
      <c r="M1603" s="49" t="s">
        <v>5636</v>
      </c>
      <c r="N1603" s="50">
        <v>45596</v>
      </c>
      <c r="O1603" s="49" t="s">
        <v>110</v>
      </c>
      <c r="P1603" s="49" t="s">
        <v>44</v>
      </c>
      <c r="Q1603" s="49">
        <v>2</v>
      </c>
      <c r="R1603" s="49" t="s">
        <v>45</v>
      </c>
      <c r="S1603" s="49" t="s">
        <v>5637</v>
      </c>
      <c r="T1603" s="50">
        <v>45806</v>
      </c>
    </row>
    <row r="1604" spans="1:20" x14ac:dyDescent="0.25">
      <c r="A1604" s="26" t="s">
        <v>5638</v>
      </c>
      <c r="B1604" s="49" t="s">
        <v>1039</v>
      </c>
      <c r="C1604" s="49" t="s">
        <v>888</v>
      </c>
      <c r="D1604" s="49" t="s">
        <v>37</v>
      </c>
      <c r="E1604" s="49" t="s">
        <v>50</v>
      </c>
      <c r="F1604" s="50">
        <v>45481</v>
      </c>
      <c r="G1604" s="49" t="s">
        <v>72</v>
      </c>
      <c r="H1604" s="49" t="s">
        <v>100</v>
      </c>
      <c r="I1604" s="49" t="s">
        <v>101</v>
      </c>
      <c r="J1604" s="49" t="s">
        <v>28</v>
      </c>
      <c r="K1604" s="49">
        <v>3</v>
      </c>
      <c r="L1604" s="49">
        <v>199</v>
      </c>
      <c r="M1604" s="49" t="s">
        <v>5639</v>
      </c>
      <c r="N1604" s="50">
        <v>45303</v>
      </c>
      <c r="O1604" s="49" t="s">
        <v>76</v>
      </c>
      <c r="P1604" s="49" t="s">
        <v>57</v>
      </c>
      <c r="Q1604" s="49">
        <v>5</v>
      </c>
      <c r="R1604" s="49" t="s">
        <v>45</v>
      </c>
      <c r="S1604" s="49" t="s">
        <v>5640</v>
      </c>
      <c r="T1604" s="50">
        <v>45778</v>
      </c>
    </row>
    <row r="1605" spans="1:20" x14ac:dyDescent="0.25">
      <c r="A1605" s="26" t="s">
        <v>5140</v>
      </c>
      <c r="B1605" s="49" t="s">
        <v>2270</v>
      </c>
      <c r="C1605" s="49" t="s">
        <v>1831</v>
      </c>
      <c r="D1605" s="49" t="s">
        <v>37</v>
      </c>
      <c r="E1605" s="49" t="s">
        <v>24</v>
      </c>
      <c r="F1605" s="50">
        <v>45192</v>
      </c>
      <c r="G1605" s="49" t="s">
        <v>152</v>
      </c>
      <c r="H1605" s="49" t="s">
        <v>145</v>
      </c>
      <c r="I1605" s="49" t="s">
        <v>146</v>
      </c>
      <c r="J1605" s="49" t="s">
        <v>54</v>
      </c>
      <c r="K1605" s="49">
        <v>2</v>
      </c>
      <c r="L1605" s="49">
        <v>199</v>
      </c>
      <c r="M1605" s="49" t="s">
        <v>5641</v>
      </c>
      <c r="N1605" s="50">
        <v>44907</v>
      </c>
      <c r="O1605" s="49" t="s">
        <v>30</v>
      </c>
      <c r="P1605" s="49" t="s">
        <v>57</v>
      </c>
      <c r="Q1605" s="49">
        <v>4</v>
      </c>
      <c r="R1605" s="49" t="s">
        <v>32</v>
      </c>
      <c r="S1605" s="49" t="s">
        <v>5642</v>
      </c>
      <c r="T1605" s="50">
        <v>45876</v>
      </c>
    </row>
    <row r="1606" spans="1:20" x14ac:dyDescent="0.25">
      <c r="A1606" s="26" t="s">
        <v>2692</v>
      </c>
      <c r="B1606" s="49" t="s">
        <v>85</v>
      </c>
      <c r="C1606" s="49" t="s">
        <v>813</v>
      </c>
      <c r="D1606" s="49" t="s">
        <v>81</v>
      </c>
      <c r="E1606" s="49" t="s">
        <v>38</v>
      </c>
      <c r="F1606" s="50">
        <v>44835</v>
      </c>
      <c r="G1606" s="49" t="s">
        <v>186</v>
      </c>
      <c r="H1606" s="49" t="s">
        <v>191</v>
      </c>
      <c r="I1606" s="49" t="s">
        <v>192</v>
      </c>
      <c r="J1606" s="49" t="s">
        <v>42</v>
      </c>
      <c r="K1606" s="49">
        <v>2</v>
      </c>
      <c r="L1606" s="49">
        <v>120</v>
      </c>
      <c r="M1606" s="49" t="s">
        <v>5643</v>
      </c>
      <c r="N1606" s="50">
        <v>45032</v>
      </c>
      <c r="O1606" s="49" t="s">
        <v>30</v>
      </c>
      <c r="P1606" s="49" t="s">
        <v>31</v>
      </c>
      <c r="Q1606" s="49">
        <v>1</v>
      </c>
      <c r="R1606" s="49" t="s">
        <v>45</v>
      </c>
      <c r="S1606" s="49" t="s">
        <v>5644</v>
      </c>
      <c r="T1606" s="50">
        <v>45407</v>
      </c>
    </row>
    <row r="1607" spans="1:20" x14ac:dyDescent="0.25">
      <c r="A1607" s="26" t="s">
        <v>5645</v>
      </c>
      <c r="B1607" s="49" t="s">
        <v>248</v>
      </c>
      <c r="C1607" s="49" t="s">
        <v>645</v>
      </c>
      <c r="D1607" s="49" t="s">
        <v>37</v>
      </c>
      <c r="E1607" s="49" t="s">
        <v>38</v>
      </c>
      <c r="F1607" s="50">
        <v>45836</v>
      </c>
      <c r="G1607" s="49" t="s">
        <v>94</v>
      </c>
      <c r="H1607" s="49" t="s">
        <v>391</v>
      </c>
      <c r="I1607" s="49" t="s">
        <v>392</v>
      </c>
      <c r="J1607" s="49" t="s">
        <v>123</v>
      </c>
      <c r="K1607" s="49">
        <v>2</v>
      </c>
      <c r="L1607" s="49">
        <v>25</v>
      </c>
      <c r="M1607" s="49" t="s">
        <v>5646</v>
      </c>
      <c r="N1607" s="50">
        <v>44856</v>
      </c>
      <c r="O1607" s="49" t="s">
        <v>103</v>
      </c>
      <c r="P1607" s="49" t="s">
        <v>44</v>
      </c>
      <c r="Q1607" s="49">
        <v>2</v>
      </c>
      <c r="R1607" s="49" t="s">
        <v>67</v>
      </c>
      <c r="S1607" s="49" t="s">
        <v>5647</v>
      </c>
      <c r="T1607" s="50">
        <v>45410</v>
      </c>
    </row>
    <row r="1608" spans="1:20" x14ac:dyDescent="0.25">
      <c r="A1608" s="26" t="s">
        <v>4146</v>
      </c>
      <c r="B1608" s="49" t="s">
        <v>936</v>
      </c>
      <c r="C1608" s="49" t="s">
        <v>2413</v>
      </c>
      <c r="D1608" s="49" t="s">
        <v>81</v>
      </c>
      <c r="E1608" s="49" t="s">
        <v>24</v>
      </c>
      <c r="F1608" s="50">
        <v>44608</v>
      </c>
      <c r="G1608" s="49" t="s">
        <v>62</v>
      </c>
      <c r="H1608" s="49" t="s">
        <v>26</v>
      </c>
      <c r="I1608" s="49" t="s">
        <v>27</v>
      </c>
      <c r="J1608" s="49" t="s">
        <v>28</v>
      </c>
      <c r="K1608" s="49">
        <v>5</v>
      </c>
      <c r="L1608" s="49">
        <v>229</v>
      </c>
      <c r="M1608" s="49" t="s">
        <v>5648</v>
      </c>
      <c r="N1608" s="50">
        <v>45800</v>
      </c>
      <c r="O1608" s="49" t="s">
        <v>110</v>
      </c>
      <c r="P1608" s="49" t="s">
        <v>57</v>
      </c>
      <c r="Q1608" s="49">
        <v>2</v>
      </c>
      <c r="R1608" s="49" t="s">
        <v>104</v>
      </c>
      <c r="S1608" s="49" t="s">
        <v>5649</v>
      </c>
      <c r="T1608" s="50">
        <v>45574</v>
      </c>
    </row>
    <row r="1609" spans="1:20" x14ac:dyDescent="0.25">
      <c r="A1609" s="26" t="s">
        <v>5650</v>
      </c>
      <c r="B1609" s="49" t="s">
        <v>2291</v>
      </c>
      <c r="C1609" s="49" t="s">
        <v>5651</v>
      </c>
      <c r="D1609" s="49" t="s">
        <v>81</v>
      </c>
      <c r="E1609" s="49" t="s">
        <v>50</v>
      </c>
      <c r="F1609" s="50">
        <v>44449</v>
      </c>
      <c r="G1609" s="49" t="s">
        <v>39</v>
      </c>
      <c r="H1609" s="49" t="s">
        <v>168</v>
      </c>
      <c r="I1609" s="49" t="s">
        <v>169</v>
      </c>
      <c r="J1609" s="49" t="s">
        <v>131</v>
      </c>
      <c r="K1609" s="49">
        <v>3</v>
      </c>
      <c r="L1609" s="49">
        <v>80</v>
      </c>
      <c r="M1609" s="49" t="s">
        <v>5652</v>
      </c>
      <c r="N1609" s="50">
        <v>45493</v>
      </c>
      <c r="O1609" s="49" t="s">
        <v>56</v>
      </c>
      <c r="P1609" s="49" t="s">
        <v>31</v>
      </c>
      <c r="Q1609" s="49">
        <v>3</v>
      </c>
      <c r="R1609" s="49" t="s">
        <v>104</v>
      </c>
      <c r="S1609" s="49" t="s">
        <v>5653</v>
      </c>
      <c r="T1609" s="50">
        <v>45890</v>
      </c>
    </row>
    <row r="1610" spans="1:20" x14ac:dyDescent="0.25">
      <c r="A1610" s="26" t="s">
        <v>5654</v>
      </c>
      <c r="B1610" s="49" t="s">
        <v>1039</v>
      </c>
      <c r="C1610" s="49" t="s">
        <v>1906</v>
      </c>
      <c r="D1610" s="49" t="s">
        <v>37</v>
      </c>
      <c r="E1610" s="49" t="s">
        <v>38</v>
      </c>
      <c r="F1610" s="50">
        <v>44864</v>
      </c>
      <c r="G1610" s="49" t="s">
        <v>94</v>
      </c>
      <c r="H1610" s="49" t="s">
        <v>191</v>
      </c>
      <c r="I1610" s="49" t="s">
        <v>192</v>
      </c>
      <c r="J1610" s="49" t="s">
        <v>42</v>
      </c>
      <c r="K1610" s="49">
        <v>5</v>
      </c>
      <c r="L1610" s="49">
        <v>120</v>
      </c>
      <c r="M1610" s="49" t="s">
        <v>5655</v>
      </c>
      <c r="N1610" s="50">
        <v>44843</v>
      </c>
      <c r="O1610" s="49" t="s">
        <v>30</v>
      </c>
      <c r="P1610" s="49" t="s">
        <v>31</v>
      </c>
      <c r="Q1610" s="49">
        <v>2</v>
      </c>
      <c r="R1610" s="49" t="s">
        <v>32</v>
      </c>
      <c r="S1610" s="49" t="s">
        <v>5656</v>
      </c>
      <c r="T1610" s="50">
        <v>45621</v>
      </c>
    </row>
    <row r="1611" spans="1:20" x14ac:dyDescent="0.25">
      <c r="A1611" s="26" t="s">
        <v>5657</v>
      </c>
      <c r="B1611" s="49" t="s">
        <v>535</v>
      </c>
      <c r="C1611" s="49" t="s">
        <v>212</v>
      </c>
      <c r="D1611" s="49" t="s">
        <v>37</v>
      </c>
      <c r="E1611" s="49" t="s">
        <v>50</v>
      </c>
      <c r="F1611" s="50">
        <v>44433</v>
      </c>
      <c r="G1611" s="49" t="s">
        <v>39</v>
      </c>
      <c r="H1611" s="49" t="s">
        <v>100</v>
      </c>
      <c r="I1611" s="49" t="s">
        <v>101</v>
      </c>
      <c r="J1611" s="49" t="s">
        <v>28</v>
      </c>
      <c r="K1611" s="49">
        <v>2</v>
      </c>
      <c r="L1611" s="49">
        <v>199</v>
      </c>
      <c r="M1611" s="49" t="s">
        <v>5658</v>
      </c>
      <c r="N1611" s="50">
        <v>45763</v>
      </c>
      <c r="O1611" s="49" t="s">
        <v>56</v>
      </c>
      <c r="P1611" s="49" t="s">
        <v>31</v>
      </c>
      <c r="Q1611" s="49">
        <v>5</v>
      </c>
      <c r="R1611" s="49" t="s">
        <v>104</v>
      </c>
      <c r="S1611" s="49" t="s">
        <v>5659</v>
      </c>
      <c r="T1611" s="50">
        <v>45143</v>
      </c>
    </row>
    <row r="1612" spans="1:20" x14ac:dyDescent="0.25">
      <c r="A1612" s="26" t="s">
        <v>5660</v>
      </c>
      <c r="B1612" s="49" t="s">
        <v>2638</v>
      </c>
      <c r="C1612" s="49" t="s">
        <v>1901</v>
      </c>
      <c r="D1612" s="49" t="s">
        <v>81</v>
      </c>
      <c r="E1612" s="49" t="s">
        <v>38</v>
      </c>
      <c r="F1612" s="50">
        <v>45140</v>
      </c>
      <c r="G1612" s="49" t="s">
        <v>94</v>
      </c>
      <c r="H1612" s="49" t="s">
        <v>26</v>
      </c>
      <c r="I1612" s="49" t="s">
        <v>27</v>
      </c>
      <c r="J1612" s="49" t="s">
        <v>28</v>
      </c>
      <c r="K1612" s="49">
        <v>1</v>
      </c>
      <c r="L1612" s="49">
        <v>229</v>
      </c>
      <c r="M1612" s="49" t="s">
        <v>5661</v>
      </c>
      <c r="N1612" s="50">
        <v>45614</v>
      </c>
      <c r="O1612" s="49" t="s">
        <v>76</v>
      </c>
      <c r="P1612" s="49" t="s">
        <v>57</v>
      </c>
      <c r="Q1612" s="49">
        <v>4</v>
      </c>
      <c r="R1612" s="49" t="s">
        <v>104</v>
      </c>
      <c r="S1612" s="49" t="s">
        <v>5662</v>
      </c>
      <c r="T1612" s="50">
        <v>44813</v>
      </c>
    </row>
    <row r="1613" spans="1:20" x14ac:dyDescent="0.25">
      <c r="A1613" s="26" t="s">
        <v>4857</v>
      </c>
      <c r="B1613" s="49" t="s">
        <v>263</v>
      </c>
      <c r="C1613" s="49" t="s">
        <v>249</v>
      </c>
      <c r="D1613" s="49" t="s">
        <v>23</v>
      </c>
      <c r="E1613" s="49" t="s">
        <v>38</v>
      </c>
      <c r="F1613" s="50">
        <v>45471</v>
      </c>
      <c r="G1613" s="49" t="s">
        <v>51</v>
      </c>
      <c r="H1613" s="49" t="s">
        <v>121</v>
      </c>
      <c r="I1613" s="49" t="s">
        <v>122</v>
      </c>
      <c r="J1613" s="49" t="s">
        <v>123</v>
      </c>
      <c r="K1613" s="49">
        <v>4</v>
      </c>
      <c r="L1613" s="49">
        <v>149</v>
      </c>
      <c r="M1613" s="49" t="s">
        <v>5663</v>
      </c>
      <c r="N1613" s="50">
        <v>45286</v>
      </c>
      <c r="O1613" s="49" t="s">
        <v>110</v>
      </c>
      <c r="P1613" s="49" t="s">
        <v>31</v>
      </c>
      <c r="Q1613" s="49">
        <v>2</v>
      </c>
      <c r="R1613" s="49" t="s">
        <v>67</v>
      </c>
      <c r="S1613" s="49" t="s">
        <v>5664</v>
      </c>
      <c r="T1613" s="50">
        <v>45711</v>
      </c>
    </row>
    <row r="1614" spans="1:20" x14ac:dyDescent="0.25">
      <c r="A1614" s="26" t="s">
        <v>5665</v>
      </c>
      <c r="B1614" s="49" t="s">
        <v>1251</v>
      </c>
      <c r="C1614" s="49" t="s">
        <v>5666</v>
      </c>
      <c r="D1614" s="49" t="s">
        <v>37</v>
      </c>
      <c r="E1614" s="49" t="s">
        <v>24</v>
      </c>
      <c r="F1614" s="50">
        <v>44810</v>
      </c>
      <c r="G1614" s="49" t="s">
        <v>180</v>
      </c>
      <c r="H1614" s="49" t="s">
        <v>138</v>
      </c>
      <c r="I1614" s="49" t="s">
        <v>139</v>
      </c>
      <c r="J1614" s="49" t="s">
        <v>28</v>
      </c>
      <c r="K1614" s="49">
        <v>5</v>
      </c>
      <c r="L1614" s="49">
        <v>999</v>
      </c>
      <c r="M1614" s="49" t="s">
        <v>5667</v>
      </c>
      <c r="N1614" s="50">
        <v>45819</v>
      </c>
      <c r="O1614" s="49" t="s">
        <v>30</v>
      </c>
      <c r="P1614" s="49" t="s">
        <v>57</v>
      </c>
      <c r="Q1614" s="49">
        <v>1</v>
      </c>
      <c r="R1614" s="49" t="s">
        <v>133</v>
      </c>
      <c r="S1614" s="49" t="s">
        <v>5668</v>
      </c>
      <c r="T1614" s="50">
        <v>45358</v>
      </c>
    </row>
    <row r="1615" spans="1:20" x14ac:dyDescent="0.25">
      <c r="A1615" s="26" t="s">
        <v>5669</v>
      </c>
      <c r="B1615" s="49" t="s">
        <v>2291</v>
      </c>
      <c r="C1615" s="49" t="s">
        <v>5670</v>
      </c>
      <c r="D1615" s="49" t="s">
        <v>37</v>
      </c>
      <c r="E1615" s="49" t="s">
        <v>24</v>
      </c>
      <c r="F1615" s="50">
        <v>44483</v>
      </c>
      <c r="G1615" s="49" t="s">
        <v>186</v>
      </c>
      <c r="H1615" s="49" t="s">
        <v>168</v>
      </c>
      <c r="I1615" s="49" t="s">
        <v>169</v>
      </c>
      <c r="J1615" s="49" t="s">
        <v>131</v>
      </c>
      <c r="K1615" s="49">
        <v>5</v>
      </c>
      <c r="L1615" s="49">
        <v>80</v>
      </c>
      <c r="M1615" s="49" t="s">
        <v>5671</v>
      </c>
      <c r="N1615" s="50">
        <v>44837</v>
      </c>
      <c r="O1615" s="49" t="s">
        <v>76</v>
      </c>
      <c r="P1615" s="49" t="s">
        <v>44</v>
      </c>
      <c r="Q1615" s="49">
        <v>3</v>
      </c>
      <c r="R1615" s="49" t="s">
        <v>104</v>
      </c>
      <c r="S1615" s="49" t="s">
        <v>5672</v>
      </c>
      <c r="T1615" s="50">
        <v>45624</v>
      </c>
    </row>
    <row r="1616" spans="1:20" x14ac:dyDescent="0.25">
      <c r="A1616" s="26" t="s">
        <v>5673</v>
      </c>
      <c r="B1616" s="49" t="s">
        <v>913</v>
      </c>
      <c r="C1616" s="49" t="s">
        <v>162</v>
      </c>
      <c r="D1616" s="49" t="s">
        <v>37</v>
      </c>
      <c r="E1616" s="49" t="s">
        <v>38</v>
      </c>
      <c r="F1616" s="50">
        <v>44252</v>
      </c>
      <c r="G1616" s="49" t="s">
        <v>180</v>
      </c>
      <c r="H1616" s="49" t="s">
        <v>168</v>
      </c>
      <c r="I1616" s="49" t="s">
        <v>169</v>
      </c>
      <c r="J1616" s="49" t="s">
        <v>131</v>
      </c>
      <c r="K1616" s="49">
        <v>4</v>
      </c>
      <c r="L1616" s="49">
        <v>80</v>
      </c>
      <c r="M1616" s="49" t="s">
        <v>5674</v>
      </c>
      <c r="N1616" s="50">
        <v>45385</v>
      </c>
      <c r="O1616" s="49" t="s">
        <v>110</v>
      </c>
      <c r="P1616" s="49" t="s">
        <v>31</v>
      </c>
      <c r="Q1616" s="49">
        <v>3</v>
      </c>
      <c r="R1616" s="49" t="s">
        <v>104</v>
      </c>
      <c r="S1616" s="49" t="s">
        <v>5675</v>
      </c>
      <c r="T1616" s="50">
        <v>44843</v>
      </c>
    </row>
    <row r="1617" spans="1:20" x14ac:dyDescent="0.25">
      <c r="A1617" s="26" t="s">
        <v>4415</v>
      </c>
      <c r="B1617" s="49" t="s">
        <v>671</v>
      </c>
      <c r="C1617" s="49" t="s">
        <v>1501</v>
      </c>
      <c r="D1617" s="49" t="s">
        <v>23</v>
      </c>
      <c r="E1617" s="49" t="s">
        <v>50</v>
      </c>
      <c r="F1617" s="50">
        <v>44259</v>
      </c>
      <c r="G1617" s="49" t="s">
        <v>152</v>
      </c>
      <c r="H1617" s="49" t="s">
        <v>26</v>
      </c>
      <c r="I1617" s="49" t="s">
        <v>27</v>
      </c>
      <c r="J1617" s="49" t="s">
        <v>28</v>
      </c>
      <c r="K1617" s="49">
        <v>3</v>
      </c>
      <c r="L1617" s="49">
        <v>229</v>
      </c>
      <c r="M1617" s="49" t="s">
        <v>5676</v>
      </c>
      <c r="N1617" s="50">
        <v>45598</v>
      </c>
      <c r="O1617" s="49" t="s">
        <v>110</v>
      </c>
      <c r="P1617" s="49" t="s">
        <v>44</v>
      </c>
      <c r="Q1617" s="49">
        <v>2</v>
      </c>
      <c r="R1617" s="49" t="s">
        <v>104</v>
      </c>
      <c r="S1617" s="49" t="s">
        <v>5677</v>
      </c>
      <c r="T1617" s="50">
        <v>45183</v>
      </c>
    </row>
    <row r="1618" spans="1:20" x14ac:dyDescent="0.25">
      <c r="A1618" s="26" t="s">
        <v>5678</v>
      </c>
      <c r="B1618" s="49" t="s">
        <v>2894</v>
      </c>
      <c r="C1618" s="49" t="s">
        <v>400</v>
      </c>
      <c r="D1618" s="49" t="s">
        <v>23</v>
      </c>
      <c r="E1618" s="49" t="s">
        <v>38</v>
      </c>
      <c r="F1618" s="50">
        <v>44611</v>
      </c>
      <c r="G1618" s="49" t="s">
        <v>186</v>
      </c>
      <c r="H1618" s="49" t="s">
        <v>87</v>
      </c>
      <c r="I1618" s="49" t="s">
        <v>88</v>
      </c>
      <c r="J1618" s="49" t="s">
        <v>65</v>
      </c>
      <c r="K1618" s="49">
        <v>2</v>
      </c>
      <c r="L1618" s="49">
        <v>99</v>
      </c>
      <c r="M1618" s="49" t="s">
        <v>5679</v>
      </c>
      <c r="N1618" s="50">
        <v>45808</v>
      </c>
      <c r="O1618" s="49" t="s">
        <v>76</v>
      </c>
      <c r="P1618" s="49" t="s">
        <v>44</v>
      </c>
      <c r="Q1618" s="49">
        <v>4</v>
      </c>
      <c r="R1618" s="49" t="s">
        <v>32</v>
      </c>
      <c r="S1618" s="49" t="s">
        <v>5680</v>
      </c>
      <c r="T1618" s="50">
        <v>45706</v>
      </c>
    </row>
    <row r="1619" spans="1:20" x14ac:dyDescent="0.25">
      <c r="A1619" s="26" t="s">
        <v>5681</v>
      </c>
      <c r="B1619" s="49" t="s">
        <v>233</v>
      </c>
      <c r="C1619" s="49" t="s">
        <v>672</v>
      </c>
      <c r="D1619" s="49" t="s">
        <v>81</v>
      </c>
      <c r="E1619" s="49" t="s">
        <v>24</v>
      </c>
      <c r="F1619" s="50">
        <v>44238</v>
      </c>
      <c r="G1619" s="49" t="s">
        <v>152</v>
      </c>
      <c r="H1619" s="49" t="s">
        <v>26</v>
      </c>
      <c r="I1619" s="49" t="s">
        <v>27</v>
      </c>
      <c r="J1619" s="49" t="s">
        <v>28</v>
      </c>
      <c r="K1619" s="49">
        <v>5</v>
      </c>
      <c r="L1619" s="49">
        <v>229</v>
      </c>
      <c r="M1619" s="49" t="s">
        <v>5682</v>
      </c>
      <c r="N1619" s="50">
        <v>45493</v>
      </c>
      <c r="O1619" s="49" t="s">
        <v>103</v>
      </c>
      <c r="P1619" s="49" t="s">
        <v>31</v>
      </c>
      <c r="Q1619" s="49">
        <v>1</v>
      </c>
      <c r="R1619" s="49" t="s">
        <v>32</v>
      </c>
      <c r="S1619" s="49" t="s">
        <v>5683</v>
      </c>
      <c r="T1619" s="50">
        <v>44871</v>
      </c>
    </row>
    <row r="1620" spans="1:20" x14ac:dyDescent="0.25">
      <c r="A1620" s="26" t="s">
        <v>5684</v>
      </c>
      <c r="B1620" s="49" t="s">
        <v>3422</v>
      </c>
      <c r="C1620" s="49" t="s">
        <v>276</v>
      </c>
      <c r="D1620" s="49" t="s">
        <v>23</v>
      </c>
      <c r="E1620" s="49" t="s">
        <v>38</v>
      </c>
      <c r="F1620" s="50">
        <v>45561</v>
      </c>
      <c r="G1620" s="49" t="s">
        <v>39</v>
      </c>
      <c r="H1620" s="49" t="s">
        <v>87</v>
      </c>
      <c r="I1620" s="49" t="s">
        <v>88</v>
      </c>
      <c r="J1620" s="49" t="s">
        <v>65</v>
      </c>
      <c r="K1620" s="49">
        <v>5</v>
      </c>
      <c r="L1620" s="49">
        <v>99</v>
      </c>
      <c r="M1620" s="49" t="s">
        <v>5685</v>
      </c>
      <c r="N1620" s="50">
        <v>45446</v>
      </c>
      <c r="O1620" s="49" t="s">
        <v>110</v>
      </c>
      <c r="P1620" s="49" t="s">
        <v>57</v>
      </c>
      <c r="Q1620" s="49">
        <v>3</v>
      </c>
      <c r="R1620" s="49" t="s">
        <v>104</v>
      </c>
      <c r="S1620" s="49" t="s">
        <v>5686</v>
      </c>
      <c r="T1620" s="50">
        <v>45760</v>
      </c>
    </row>
    <row r="1621" spans="1:20" x14ac:dyDescent="0.25">
      <c r="A1621" s="26" t="s">
        <v>5687</v>
      </c>
      <c r="B1621" s="49" t="s">
        <v>85</v>
      </c>
      <c r="C1621" s="49" t="s">
        <v>2036</v>
      </c>
      <c r="D1621" s="49" t="s">
        <v>37</v>
      </c>
      <c r="E1621" s="49" t="s">
        <v>50</v>
      </c>
      <c r="F1621" s="50">
        <v>45061</v>
      </c>
      <c r="G1621" s="49" t="s">
        <v>62</v>
      </c>
      <c r="H1621" s="49" t="s">
        <v>40</v>
      </c>
      <c r="I1621" s="49" t="s">
        <v>41</v>
      </c>
      <c r="J1621" s="49" t="s">
        <v>42</v>
      </c>
      <c r="K1621" s="49">
        <v>2</v>
      </c>
      <c r="L1621" s="49">
        <v>59</v>
      </c>
      <c r="M1621" s="49" t="s">
        <v>5688</v>
      </c>
      <c r="N1621" s="50">
        <v>45513</v>
      </c>
      <c r="O1621" s="49" t="s">
        <v>56</v>
      </c>
      <c r="P1621" s="49" t="s">
        <v>31</v>
      </c>
      <c r="Q1621" s="49">
        <v>4</v>
      </c>
      <c r="R1621" s="49" t="s">
        <v>133</v>
      </c>
      <c r="S1621" s="49" t="s">
        <v>5689</v>
      </c>
      <c r="T1621" s="50">
        <v>45385</v>
      </c>
    </row>
    <row r="1622" spans="1:20" x14ac:dyDescent="0.25">
      <c r="A1622" s="26" t="s">
        <v>784</v>
      </c>
      <c r="B1622" s="49" t="s">
        <v>21</v>
      </c>
      <c r="C1622" s="49" t="s">
        <v>785</v>
      </c>
      <c r="D1622" s="49" t="s">
        <v>37</v>
      </c>
      <c r="E1622" s="49" t="s">
        <v>24</v>
      </c>
      <c r="F1622" s="50">
        <v>45753</v>
      </c>
      <c r="G1622" s="49" t="s">
        <v>152</v>
      </c>
      <c r="H1622" s="49" t="s">
        <v>63</v>
      </c>
      <c r="I1622" s="49" t="s">
        <v>64</v>
      </c>
      <c r="J1622" s="49" t="s">
        <v>65</v>
      </c>
      <c r="K1622" s="49">
        <v>5</v>
      </c>
      <c r="L1622" s="49">
        <v>399</v>
      </c>
      <c r="M1622" s="49" t="s">
        <v>5690</v>
      </c>
      <c r="N1622" s="50">
        <v>45633</v>
      </c>
      <c r="O1622" s="49" t="s">
        <v>56</v>
      </c>
      <c r="P1622" s="49" t="s">
        <v>31</v>
      </c>
      <c r="Q1622" s="49">
        <v>1</v>
      </c>
      <c r="R1622" s="49" t="s">
        <v>104</v>
      </c>
      <c r="S1622" s="49" t="s">
        <v>5691</v>
      </c>
      <c r="T1622" s="50">
        <v>44987</v>
      </c>
    </row>
    <row r="1623" spans="1:20" x14ac:dyDescent="0.25">
      <c r="A1623" s="26" t="s">
        <v>2025</v>
      </c>
      <c r="B1623" s="49" t="s">
        <v>35</v>
      </c>
      <c r="C1623" s="49" t="s">
        <v>2026</v>
      </c>
      <c r="D1623" s="49" t="s">
        <v>81</v>
      </c>
      <c r="E1623" s="49" t="s">
        <v>24</v>
      </c>
      <c r="F1623" s="50">
        <v>44183</v>
      </c>
      <c r="G1623" s="49" t="s">
        <v>39</v>
      </c>
      <c r="H1623" s="49" t="s">
        <v>26</v>
      </c>
      <c r="I1623" s="49" t="s">
        <v>27</v>
      </c>
      <c r="J1623" s="49" t="s">
        <v>28</v>
      </c>
      <c r="K1623" s="49">
        <v>2</v>
      </c>
      <c r="L1623" s="49">
        <v>229</v>
      </c>
      <c r="M1623" s="49" t="s">
        <v>5692</v>
      </c>
      <c r="N1623" s="50">
        <v>45280</v>
      </c>
      <c r="O1623" s="49" t="s">
        <v>103</v>
      </c>
      <c r="P1623" s="49" t="s">
        <v>44</v>
      </c>
      <c r="Q1623" s="49">
        <v>5</v>
      </c>
      <c r="R1623" s="49" t="s">
        <v>67</v>
      </c>
      <c r="S1623" s="49" t="s">
        <v>5693</v>
      </c>
      <c r="T1623" s="50">
        <v>44882</v>
      </c>
    </row>
    <row r="1624" spans="1:20" x14ac:dyDescent="0.25">
      <c r="A1624" s="26" t="s">
        <v>5694</v>
      </c>
      <c r="B1624" s="49" t="s">
        <v>701</v>
      </c>
      <c r="C1624" s="49" t="s">
        <v>5695</v>
      </c>
      <c r="D1624" s="49" t="s">
        <v>81</v>
      </c>
      <c r="E1624" s="49" t="s">
        <v>24</v>
      </c>
      <c r="F1624" s="50">
        <v>45586</v>
      </c>
      <c r="G1624" s="49" t="s">
        <v>39</v>
      </c>
      <c r="H1624" s="49" t="s">
        <v>100</v>
      </c>
      <c r="I1624" s="49" t="s">
        <v>101</v>
      </c>
      <c r="J1624" s="49" t="s">
        <v>28</v>
      </c>
      <c r="K1624" s="49">
        <v>3</v>
      </c>
      <c r="L1624" s="49">
        <v>199</v>
      </c>
      <c r="M1624" s="49" t="s">
        <v>5696</v>
      </c>
      <c r="N1624" s="50">
        <v>44971</v>
      </c>
      <c r="O1624" s="49" t="s">
        <v>110</v>
      </c>
      <c r="P1624" s="49" t="s">
        <v>57</v>
      </c>
      <c r="Q1624" s="49">
        <v>4</v>
      </c>
      <c r="R1624" s="49" t="s">
        <v>133</v>
      </c>
      <c r="S1624" s="49" t="s">
        <v>5697</v>
      </c>
      <c r="T1624" s="50">
        <v>45446</v>
      </c>
    </row>
    <row r="1625" spans="1:20" x14ac:dyDescent="0.25">
      <c r="A1625" s="26" t="s">
        <v>415</v>
      </c>
      <c r="B1625" s="49" t="s">
        <v>416</v>
      </c>
      <c r="C1625" s="49" t="s">
        <v>417</v>
      </c>
      <c r="D1625" s="49" t="s">
        <v>23</v>
      </c>
      <c r="E1625" s="49" t="s">
        <v>24</v>
      </c>
      <c r="F1625" s="50">
        <v>44875</v>
      </c>
      <c r="G1625" s="49" t="s">
        <v>120</v>
      </c>
      <c r="H1625" s="49" t="s">
        <v>191</v>
      </c>
      <c r="I1625" s="49" t="s">
        <v>192</v>
      </c>
      <c r="J1625" s="49" t="s">
        <v>42</v>
      </c>
      <c r="K1625" s="49">
        <v>2</v>
      </c>
      <c r="L1625" s="49">
        <v>120</v>
      </c>
      <c r="M1625" s="49" t="s">
        <v>5698</v>
      </c>
      <c r="N1625" s="50">
        <v>45068</v>
      </c>
      <c r="O1625" s="49" t="s">
        <v>76</v>
      </c>
      <c r="P1625" s="49" t="s">
        <v>31</v>
      </c>
      <c r="Q1625" s="49">
        <v>1</v>
      </c>
      <c r="R1625" s="49" t="s">
        <v>104</v>
      </c>
      <c r="S1625" s="49" t="s">
        <v>5699</v>
      </c>
      <c r="T1625" s="50">
        <v>45105</v>
      </c>
    </row>
    <row r="1626" spans="1:20" x14ac:dyDescent="0.25">
      <c r="A1626" s="26" t="s">
        <v>5700</v>
      </c>
      <c r="B1626" s="49" t="s">
        <v>2412</v>
      </c>
      <c r="C1626" s="49" t="s">
        <v>2984</v>
      </c>
      <c r="D1626" s="49" t="s">
        <v>81</v>
      </c>
      <c r="E1626" s="49" t="s">
        <v>38</v>
      </c>
      <c r="F1626" s="50">
        <v>45353</v>
      </c>
      <c r="G1626" s="49" t="s">
        <v>25</v>
      </c>
      <c r="H1626" s="49" t="s">
        <v>218</v>
      </c>
      <c r="I1626" s="49" t="s">
        <v>219</v>
      </c>
      <c r="J1626" s="49" t="s">
        <v>28</v>
      </c>
      <c r="K1626" s="49">
        <v>2</v>
      </c>
      <c r="L1626" s="49">
        <v>899</v>
      </c>
      <c r="M1626" s="49" t="s">
        <v>5701</v>
      </c>
      <c r="N1626" s="50">
        <v>45044</v>
      </c>
      <c r="O1626" s="49" t="s">
        <v>110</v>
      </c>
      <c r="P1626" s="49" t="s">
        <v>31</v>
      </c>
      <c r="Q1626" s="49">
        <v>5</v>
      </c>
      <c r="R1626" s="49" t="s">
        <v>67</v>
      </c>
      <c r="S1626" s="49" t="s">
        <v>5702</v>
      </c>
      <c r="T1626" s="50">
        <v>45389</v>
      </c>
    </row>
    <row r="1627" spans="1:20" x14ac:dyDescent="0.25">
      <c r="A1627" s="26" t="s">
        <v>1844</v>
      </c>
      <c r="B1627" s="49" t="s">
        <v>1845</v>
      </c>
      <c r="C1627" s="49" t="s">
        <v>681</v>
      </c>
      <c r="D1627" s="49" t="s">
        <v>23</v>
      </c>
      <c r="E1627" s="49" t="s">
        <v>50</v>
      </c>
      <c r="F1627" s="50">
        <v>44203</v>
      </c>
      <c r="G1627" s="49" t="s">
        <v>72</v>
      </c>
      <c r="H1627" s="49" t="s">
        <v>191</v>
      </c>
      <c r="I1627" s="49" t="s">
        <v>192</v>
      </c>
      <c r="J1627" s="49" t="s">
        <v>42</v>
      </c>
      <c r="K1627" s="49">
        <v>4</v>
      </c>
      <c r="L1627" s="49">
        <v>120</v>
      </c>
      <c r="M1627" s="49" t="s">
        <v>5703</v>
      </c>
      <c r="N1627" s="50">
        <v>45297</v>
      </c>
      <c r="O1627" s="49" t="s">
        <v>76</v>
      </c>
      <c r="P1627" s="49" t="s">
        <v>57</v>
      </c>
      <c r="Q1627" s="49">
        <v>4</v>
      </c>
      <c r="R1627" s="49" t="s">
        <v>133</v>
      </c>
      <c r="S1627" s="49" t="s">
        <v>5704</v>
      </c>
      <c r="T1627" s="50">
        <v>45508</v>
      </c>
    </row>
    <row r="1628" spans="1:20" x14ac:dyDescent="0.25">
      <c r="A1628" s="26" t="s">
        <v>1304</v>
      </c>
      <c r="B1628" s="49" t="s">
        <v>1305</v>
      </c>
      <c r="C1628" s="49" t="s">
        <v>1306</v>
      </c>
      <c r="D1628" s="49" t="s">
        <v>81</v>
      </c>
      <c r="E1628" s="49" t="s">
        <v>50</v>
      </c>
      <c r="F1628" s="50">
        <v>44921</v>
      </c>
      <c r="G1628" s="49" t="s">
        <v>62</v>
      </c>
      <c r="H1628" s="49" t="s">
        <v>191</v>
      </c>
      <c r="I1628" s="49" t="s">
        <v>192</v>
      </c>
      <c r="J1628" s="49" t="s">
        <v>42</v>
      </c>
      <c r="K1628" s="49">
        <v>1</v>
      </c>
      <c r="L1628" s="49">
        <v>120</v>
      </c>
      <c r="M1628" s="49" t="s">
        <v>5705</v>
      </c>
      <c r="N1628" s="50">
        <v>45881</v>
      </c>
      <c r="O1628" s="49" t="s">
        <v>76</v>
      </c>
      <c r="P1628" s="49" t="s">
        <v>57</v>
      </c>
      <c r="Q1628" s="49">
        <v>5</v>
      </c>
      <c r="R1628" s="49" t="s">
        <v>104</v>
      </c>
      <c r="S1628" s="49" t="s">
        <v>5706</v>
      </c>
      <c r="T1628" s="50">
        <v>45781</v>
      </c>
    </row>
    <row r="1629" spans="1:20" x14ac:dyDescent="0.25">
      <c r="A1629" s="26" t="s">
        <v>5707</v>
      </c>
      <c r="B1629" s="49" t="s">
        <v>2685</v>
      </c>
      <c r="C1629" s="49" t="s">
        <v>1707</v>
      </c>
      <c r="D1629" s="49" t="s">
        <v>81</v>
      </c>
      <c r="E1629" s="49" t="s">
        <v>24</v>
      </c>
      <c r="F1629" s="50">
        <v>45739</v>
      </c>
      <c r="G1629" s="49" t="s">
        <v>72</v>
      </c>
      <c r="H1629" s="49" t="s">
        <v>26</v>
      </c>
      <c r="I1629" s="49" t="s">
        <v>27</v>
      </c>
      <c r="J1629" s="49" t="s">
        <v>28</v>
      </c>
      <c r="K1629" s="49">
        <v>1</v>
      </c>
      <c r="L1629" s="49">
        <v>229</v>
      </c>
      <c r="M1629" s="49" t="s">
        <v>5708</v>
      </c>
      <c r="N1629" s="50">
        <v>45817</v>
      </c>
      <c r="O1629" s="49" t="s">
        <v>110</v>
      </c>
      <c r="P1629" s="49" t="s">
        <v>44</v>
      </c>
      <c r="Q1629" s="49">
        <v>2</v>
      </c>
      <c r="R1629" s="49" t="s">
        <v>45</v>
      </c>
      <c r="S1629" s="49" t="s">
        <v>5709</v>
      </c>
      <c r="T1629" s="50">
        <v>45867</v>
      </c>
    </row>
    <row r="1630" spans="1:20" x14ac:dyDescent="0.25">
      <c r="A1630" s="26" t="s">
        <v>5710</v>
      </c>
      <c r="B1630" s="49" t="s">
        <v>127</v>
      </c>
      <c r="C1630" s="49" t="s">
        <v>1592</v>
      </c>
      <c r="D1630" s="49" t="s">
        <v>81</v>
      </c>
      <c r="E1630" s="49" t="s">
        <v>50</v>
      </c>
      <c r="F1630" s="50">
        <v>44949</v>
      </c>
      <c r="G1630" s="49" t="s">
        <v>186</v>
      </c>
      <c r="H1630" s="49" t="s">
        <v>52</v>
      </c>
      <c r="I1630" s="49" t="s">
        <v>53</v>
      </c>
      <c r="J1630" s="49" t="s">
        <v>54</v>
      </c>
      <c r="K1630" s="49">
        <v>4</v>
      </c>
      <c r="L1630" s="49">
        <v>59</v>
      </c>
      <c r="M1630" s="49" t="s">
        <v>5711</v>
      </c>
      <c r="N1630" s="50">
        <v>45739</v>
      </c>
      <c r="O1630" s="49" t="s">
        <v>30</v>
      </c>
      <c r="P1630" s="49" t="s">
        <v>44</v>
      </c>
      <c r="Q1630" s="49">
        <v>2</v>
      </c>
      <c r="R1630" s="49" t="s">
        <v>67</v>
      </c>
      <c r="S1630" s="49" t="s">
        <v>5712</v>
      </c>
      <c r="T1630" s="50">
        <v>45806</v>
      </c>
    </row>
    <row r="1631" spans="1:20" x14ac:dyDescent="0.25">
      <c r="A1631" s="26" t="s">
        <v>5713</v>
      </c>
      <c r="B1631" s="49" t="s">
        <v>2494</v>
      </c>
      <c r="C1631" s="49" t="s">
        <v>3556</v>
      </c>
      <c r="D1631" s="49" t="s">
        <v>81</v>
      </c>
      <c r="E1631" s="49" t="s">
        <v>50</v>
      </c>
      <c r="F1631" s="50">
        <v>44610</v>
      </c>
      <c r="G1631" s="49" t="s">
        <v>25</v>
      </c>
      <c r="H1631" s="49" t="s">
        <v>52</v>
      </c>
      <c r="I1631" s="49" t="s">
        <v>53</v>
      </c>
      <c r="J1631" s="49" t="s">
        <v>54</v>
      </c>
      <c r="K1631" s="49">
        <v>2</v>
      </c>
      <c r="L1631" s="49">
        <v>59</v>
      </c>
      <c r="M1631" s="49" t="s">
        <v>5714</v>
      </c>
      <c r="N1631" s="50">
        <v>44932</v>
      </c>
      <c r="O1631" s="49" t="s">
        <v>76</v>
      </c>
      <c r="P1631" s="49" t="s">
        <v>31</v>
      </c>
      <c r="Q1631" s="49">
        <v>1</v>
      </c>
      <c r="R1631" s="49" t="s">
        <v>133</v>
      </c>
      <c r="S1631" s="49" t="s">
        <v>5715</v>
      </c>
      <c r="T1631" s="50">
        <v>45011</v>
      </c>
    </row>
    <row r="1632" spans="1:20" x14ac:dyDescent="0.25">
      <c r="A1632" s="26" t="s">
        <v>5716</v>
      </c>
      <c r="B1632" s="49" t="s">
        <v>2341</v>
      </c>
      <c r="C1632" s="49" t="s">
        <v>746</v>
      </c>
      <c r="D1632" s="49" t="s">
        <v>23</v>
      </c>
      <c r="E1632" s="49" t="s">
        <v>38</v>
      </c>
      <c r="F1632" s="50">
        <v>45106</v>
      </c>
      <c r="G1632" s="49" t="s">
        <v>51</v>
      </c>
      <c r="H1632" s="49" t="s">
        <v>40</v>
      </c>
      <c r="I1632" s="49" t="s">
        <v>41</v>
      </c>
      <c r="J1632" s="49" t="s">
        <v>42</v>
      </c>
      <c r="K1632" s="49">
        <v>2</v>
      </c>
      <c r="L1632" s="49">
        <v>59</v>
      </c>
      <c r="M1632" s="49" t="s">
        <v>5717</v>
      </c>
      <c r="N1632" s="50">
        <v>45882</v>
      </c>
      <c r="O1632" s="49" t="s">
        <v>103</v>
      </c>
      <c r="P1632" s="49" t="s">
        <v>44</v>
      </c>
      <c r="Q1632" s="49">
        <v>3</v>
      </c>
      <c r="R1632" s="49" t="s">
        <v>32</v>
      </c>
      <c r="S1632" s="49" t="s">
        <v>5718</v>
      </c>
      <c r="T1632" s="50">
        <v>45380</v>
      </c>
    </row>
    <row r="1633" spans="1:20" x14ac:dyDescent="0.25">
      <c r="A1633" s="26" t="s">
        <v>5719</v>
      </c>
      <c r="B1633" s="49" t="s">
        <v>5720</v>
      </c>
      <c r="C1633" s="49" t="s">
        <v>435</v>
      </c>
      <c r="D1633" s="49" t="s">
        <v>37</v>
      </c>
      <c r="E1633" s="49" t="s">
        <v>24</v>
      </c>
      <c r="F1633" s="50">
        <v>44428</v>
      </c>
      <c r="G1633" s="49" t="s">
        <v>180</v>
      </c>
      <c r="H1633" s="49" t="s">
        <v>26</v>
      </c>
      <c r="I1633" s="49" t="s">
        <v>27</v>
      </c>
      <c r="J1633" s="49" t="s">
        <v>28</v>
      </c>
      <c r="K1633" s="49">
        <v>3</v>
      </c>
      <c r="L1633" s="49">
        <v>229</v>
      </c>
      <c r="M1633" s="49" t="s">
        <v>5721</v>
      </c>
      <c r="N1633" s="50">
        <v>45794</v>
      </c>
      <c r="O1633" s="49" t="s">
        <v>110</v>
      </c>
      <c r="P1633" s="49" t="s">
        <v>57</v>
      </c>
      <c r="Q1633" s="49">
        <v>1</v>
      </c>
      <c r="R1633" s="49" t="s">
        <v>32</v>
      </c>
      <c r="S1633" s="49" t="s">
        <v>5722</v>
      </c>
      <c r="T1633" s="50">
        <v>45694</v>
      </c>
    </row>
    <row r="1634" spans="1:20" x14ac:dyDescent="0.25">
      <c r="A1634" s="26" t="s">
        <v>5723</v>
      </c>
      <c r="B1634" s="49" t="s">
        <v>1756</v>
      </c>
      <c r="C1634" s="49" t="s">
        <v>863</v>
      </c>
      <c r="D1634" s="49" t="s">
        <v>81</v>
      </c>
      <c r="E1634" s="49" t="s">
        <v>24</v>
      </c>
      <c r="F1634" s="50">
        <v>45161</v>
      </c>
      <c r="G1634" s="49" t="s">
        <v>62</v>
      </c>
      <c r="H1634" s="49" t="s">
        <v>138</v>
      </c>
      <c r="I1634" s="49" t="s">
        <v>139</v>
      </c>
      <c r="J1634" s="49" t="s">
        <v>28</v>
      </c>
      <c r="K1634" s="49">
        <v>5</v>
      </c>
      <c r="L1634" s="49">
        <v>999</v>
      </c>
      <c r="M1634" s="49" t="s">
        <v>5724</v>
      </c>
      <c r="N1634" s="50">
        <v>45785</v>
      </c>
      <c r="O1634" s="49" t="s">
        <v>110</v>
      </c>
      <c r="P1634" s="49" t="s">
        <v>31</v>
      </c>
      <c r="Q1634" s="49">
        <v>5</v>
      </c>
      <c r="R1634" s="49" t="s">
        <v>45</v>
      </c>
      <c r="S1634" s="49" t="s">
        <v>5725</v>
      </c>
      <c r="T1634" s="50">
        <v>45687</v>
      </c>
    </row>
    <row r="1635" spans="1:20" x14ac:dyDescent="0.25">
      <c r="A1635" s="26" t="s">
        <v>2573</v>
      </c>
      <c r="B1635" s="49" t="s">
        <v>2574</v>
      </c>
      <c r="C1635" s="49" t="s">
        <v>2575</v>
      </c>
      <c r="D1635" s="49" t="s">
        <v>37</v>
      </c>
      <c r="E1635" s="49" t="s">
        <v>38</v>
      </c>
      <c r="F1635" s="50">
        <v>45185</v>
      </c>
      <c r="G1635" s="49" t="s">
        <v>120</v>
      </c>
      <c r="H1635" s="49" t="s">
        <v>100</v>
      </c>
      <c r="I1635" s="49" t="s">
        <v>101</v>
      </c>
      <c r="J1635" s="49" t="s">
        <v>28</v>
      </c>
      <c r="K1635" s="49">
        <v>5</v>
      </c>
      <c r="L1635" s="49">
        <v>199</v>
      </c>
      <c r="M1635" s="49" t="s">
        <v>5726</v>
      </c>
      <c r="N1635" s="50">
        <v>45137</v>
      </c>
      <c r="O1635" s="49" t="s">
        <v>103</v>
      </c>
      <c r="P1635" s="49" t="s">
        <v>57</v>
      </c>
      <c r="Q1635" s="49">
        <v>2</v>
      </c>
      <c r="R1635" s="49" t="s">
        <v>133</v>
      </c>
      <c r="S1635" s="49" t="s">
        <v>5727</v>
      </c>
      <c r="T1635" s="50">
        <v>45227</v>
      </c>
    </row>
    <row r="1636" spans="1:20" x14ac:dyDescent="0.25">
      <c r="A1636" s="26" t="s">
        <v>5728</v>
      </c>
      <c r="B1636" s="49" t="s">
        <v>850</v>
      </c>
      <c r="C1636" s="49" t="s">
        <v>71</v>
      </c>
      <c r="D1636" s="49" t="s">
        <v>23</v>
      </c>
      <c r="E1636" s="49" t="s">
        <v>24</v>
      </c>
      <c r="F1636" s="50">
        <v>44358</v>
      </c>
      <c r="G1636" s="49" t="s">
        <v>25</v>
      </c>
      <c r="H1636" s="49" t="s">
        <v>391</v>
      </c>
      <c r="I1636" s="49" t="s">
        <v>392</v>
      </c>
      <c r="J1636" s="49" t="s">
        <v>123</v>
      </c>
      <c r="K1636" s="49">
        <v>3</v>
      </c>
      <c r="L1636" s="49">
        <v>25</v>
      </c>
      <c r="M1636" s="49" t="s">
        <v>5729</v>
      </c>
      <c r="N1636" s="50">
        <v>45687</v>
      </c>
      <c r="O1636" s="49" t="s">
        <v>110</v>
      </c>
      <c r="P1636" s="49" t="s">
        <v>31</v>
      </c>
      <c r="Q1636" s="49">
        <v>2</v>
      </c>
      <c r="R1636" s="49" t="s">
        <v>45</v>
      </c>
      <c r="S1636" s="49" t="s">
        <v>5730</v>
      </c>
      <c r="T1636" s="50">
        <v>45145</v>
      </c>
    </row>
    <row r="1637" spans="1:20" x14ac:dyDescent="0.25">
      <c r="A1637" s="26" t="s">
        <v>5731</v>
      </c>
      <c r="B1637" s="49" t="s">
        <v>750</v>
      </c>
      <c r="C1637" s="49" t="s">
        <v>5732</v>
      </c>
      <c r="D1637" s="49" t="s">
        <v>81</v>
      </c>
      <c r="E1637" s="49" t="s">
        <v>50</v>
      </c>
      <c r="F1637" s="50">
        <v>44264</v>
      </c>
      <c r="G1637" s="49" t="s">
        <v>72</v>
      </c>
      <c r="H1637" s="49" t="s">
        <v>168</v>
      </c>
      <c r="I1637" s="49" t="s">
        <v>169</v>
      </c>
      <c r="J1637" s="49" t="s">
        <v>131</v>
      </c>
      <c r="K1637" s="49">
        <v>5</v>
      </c>
      <c r="L1637" s="49">
        <v>80</v>
      </c>
      <c r="M1637" s="49" t="s">
        <v>5733</v>
      </c>
      <c r="N1637" s="50">
        <v>45829</v>
      </c>
      <c r="O1637" s="49" t="s">
        <v>56</v>
      </c>
      <c r="P1637" s="49" t="s">
        <v>57</v>
      </c>
      <c r="Q1637" s="49">
        <v>3</v>
      </c>
      <c r="R1637" s="49" t="s">
        <v>45</v>
      </c>
      <c r="S1637" s="49" t="s">
        <v>5734</v>
      </c>
      <c r="T1637" s="50">
        <v>45133</v>
      </c>
    </row>
    <row r="1638" spans="1:20" x14ac:dyDescent="0.25">
      <c r="A1638" s="26" t="s">
        <v>5735</v>
      </c>
      <c r="B1638" s="49" t="s">
        <v>1025</v>
      </c>
      <c r="C1638" s="49" t="s">
        <v>544</v>
      </c>
      <c r="D1638" s="49" t="s">
        <v>23</v>
      </c>
      <c r="E1638" s="49" t="s">
        <v>38</v>
      </c>
      <c r="F1638" s="50">
        <v>45060</v>
      </c>
      <c r="G1638" s="49" t="s">
        <v>51</v>
      </c>
      <c r="H1638" s="49" t="s">
        <v>129</v>
      </c>
      <c r="I1638" s="49" t="s">
        <v>130</v>
      </c>
      <c r="J1638" s="49" t="s">
        <v>131</v>
      </c>
      <c r="K1638" s="49">
        <v>1</v>
      </c>
      <c r="L1638" s="49">
        <v>129</v>
      </c>
      <c r="M1638" s="49" t="s">
        <v>5736</v>
      </c>
      <c r="N1638" s="50">
        <v>45471</v>
      </c>
      <c r="O1638" s="49" t="s">
        <v>30</v>
      </c>
      <c r="P1638" s="49" t="s">
        <v>44</v>
      </c>
      <c r="Q1638" s="49">
        <v>2</v>
      </c>
      <c r="R1638" s="49" t="s">
        <v>32</v>
      </c>
      <c r="S1638" s="49" t="s">
        <v>5737</v>
      </c>
      <c r="T1638" s="50">
        <v>45673</v>
      </c>
    </row>
    <row r="1639" spans="1:20" x14ac:dyDescent="0.25">
      <c r="A1639" s="26" t="s">
        <v>5247</v>
      </c>
      <c r="B1639" s="49" t="s">
        <v>4897</v>
      </c>
      <c r="C1639" s="49" t="s">
        <v>5248</v>
      </c>
      <c r="D1639" s="49" t="s">
        <v>81</v>
      </c>
      <c r="E1639" s="49" t="s">
        <v>50</v>
      </c>
      <c r="F1639" s="50">
        <v>44804</v>
      </c>
      <c r="G1639" s="49" t="s">
        <v>152</v>
      </c>
      <c r="H1639" s="49" t="s">
        <v>218</v>
      </c>
      <c r="I1639" s="49" t="s">
        <v>219</v>
      </c>
      <c r="J1639" s="49" t="s">
        <v>28</v>
      </c>
      <c r="K1639" s="49">
        <v>5</v>
      </c>
      <c r="L1639" s="49">
        <v>899</v>
      </c>
      <c r="M1639" s="49" t="s">
        <v>5738</v>
      </c>
      <c r="N1639" s="50">
        <v>44880</v>
      </c>
      <c r="O1639" s="49" t="s">
        <v>56</v>
      </c>
      <c r="P1639" s="49" t="s">
        <v>57</v>
      </c>
      <c r="Q1639" s="49">
        <v>5</v>
      </c>
      <c r="R1639" s="49" t="s">
        <v>133</v>
      </c>
      <c r="S1639" s="49" t="s">
        <v>5739</v>
      </c>
      <c r="T1639" s="50">
        <v>45228</v>
      </c>
    </row>
    <row r="1640" spans="1:20" x14ac:dyDescent="0.25">
      <c r="A1640" s="26" t="s">
        <v>5133</v>
      </c>
      <c r="B1640" s="49" t="s">
        <v>5134</v>
      </c>
      <c r="C1640" s="49" t="s">
        <v>1435</v>
      </c>
      <c r="D1640" s="49" t="s">
        <v>37</v>
      </c>
      <c r="E1640" s="49" t="s">
        <v>50</v>
      </c>
      <c r="F1640" s="50">
        <v>45843</v>
      </c>
      <c r="G1640" s="49" t="s">
        <v>186</v>
      </c>
      <c r="H1640" s="49" t="s">
        <v>129</v>
      </c>
      <c r="I1640" s="49" t="s">
        <v>130</v>
      </c>
      <c r="J1640" s="49" t="s">
        <v>131</v>
      </c>
      <c r="K1640" s="49">
        <v>3</v>
      </c>
      <c r="L1640" s="49">
        <v>129</v>
      </c>
      <c r="M1640" s="49" t="s">
        <v>5740</v>
      </c>
      <c r="N1640" s="50">
        <v>45089</v>
      </c>
      <c r="O1640" s="49" t="s">
        <v>103</v>
      </c>
      <c r="P1640" s="49" t="s">
        <v>57</v>
      </c>
      <c r="Q1640" s="49">
        <v>1</v>
      </c>
      <c r="R1640" s="49" t="s">
        <v>32</v>
      </c>
      <c r="S1640" s="49" t="s">
        <v>5741</v>
      </c>
      <c r="T1640" s="50">
        <v>45347</v>
      </c>
    </row>
    <row r="1641" spans="1:20" x14ac:dyDescent="0.25">
      <c r="A1641" s="26" t="s">
        <v>5742</v>
      </c>
      <c r="B1641" s="49" t="s">
        <v>248</v>
      </c>
      <c r="C1641" s="49" t="s">
        <v>162</v>
      </c>
      <c r="D1641" s="49" t="s">
        <v>37</v>
      </c>
      <c r="E1641" s="49" t="s">
        <v>38</v>
      </c>
      <c r="F1641" s="50">
        <v>45375</v>
      </c>
      <c r="G1641" s="49" t="s">
        <v>94</v>
      </c>
      <c r="H1641" s="49" t="s">
        <v>391</v>
      </c>
      <c r="I1641" s="49" t="s">
        <v>392</v>
      </c>
      <c r="J1641" s="49" t="s">
        <v>123</v>
      </c>
      <c r="K1641" s="49">
        <v>4</v>
      </c>
      <c r="L1641" s="49">
        <v>25</v>
      </c>
      <c r="M1641" s="49" t="s">
        <v>5743</v>
      </c>
      <c r="N1641" s="50">
        <v>45754</v>
      </c>
      <c r="O1641" s="49" t="s">
        <v>103</v>
      </c>
      <c r="P1641" s="49" t="s">
        <v>57</v>
      </c>
      <c r="Q1641" s="49">
        <v>4</v>
      </c>
      <c r="R1641" s="49" t="s">
        <v>133</v>
      </c>
      <c r="S1641" s="49" t="s">
        <v>5744</v>
      </c>
      <c r="T1641" s="50">
        <v>44814</v>
      </c>
    </row>
    <row r="1642" spans="1:20" x14ac:dyDescent="0.25">
      <c r="A1642" s="26" t="s">
        <v>1958</v>
      </c>
      <c r="B1642" s="49" t="s">
        <v>535</v>
      </c>
      <c r="C1642" s="49" t="s">
        <v>1959</v>
      </c>
      <c r="D1642" s="49" t="s">
        <v>81</v>
      </c>
      <c r="E1642" s="49" t="s">
        <v>24</v>
      </c>
      <c r="F1642" s="50">
        <v>44289</v>
      </c>
      <c r="G1642" s="49" t="s">
        <v>152</v>
      </c>
      <c r="H1642" s="49" t="s">
        <v>40</v>
      </c>
      <c r="I1642" s="49" t="s">
        <v>41</v>
      </c>
      <c r="J1642" s="49" t="s">
        <v>42</v>
      </c>
      <c r="K1642" s="49">
        <v>1</v>
      </c>
      <c r="L1642" s="49">
        <v>59</v>
      </c>
      <c r="M1642" s="49" t="s">
        <v>5745</v>
      </c>
      <c r="N1642" s="50">
        <v>45321</v>
      </c>
      <c r="O1642" s="49" t="s">
        <v>76</v>
      </c>
      <c r="P1642" s="49" t="s">
        <v>44</v>
      </c>
      <c r="Q1642" s="49">
        <v>3</v>
      </c>
      <c r="R1642" s="49" t="s">
        <v>67</v>
      </c>
      <c r="S1642" s="49" t="s">
        <v>5746</v>
      </c>
      <c r="T1642" s="50">
        <v>45003</v>
      </c>
    </row>
    <row r="1643" spans="1:20" x14ac:dyDescent="0.25">
      <c r="A1643" s="26" t="s">
        <v>5747</v>
      </c>
      <c r="B1643" s="49" t="s">
        <v>407</v>
      </c>
      <c r="C1643" s="49" t="s">
        <v>249</v>
      </c>
      <c r="D1643" s="49" t="s">
        <v>37</v>
      </c>
      <c r="E1643" s="49" t="s">
        <v>50</v>
      </c>
      <c r="F1643" s="50">
        <v>45323</v>
      </c>
      <c r="G1643" s="49" t="s">
        <v>25</v>
      </c>
      <c r="H1643" s="49" t="s">
        <v>63</v>
      </c>
      <c r="I1643" s="49" t="s">
        <v>64</v>
      </c>
      <c r="J1643" s="49" t="s">
        <v>65</v>
      </c>
      <c r="K1643" s="49">
        <v>5</v>
      </c>
      <c r="L1643" s="49">
        <v>399</v>
      </c>
      <c r="M1643" s="49" t="s">
        <v>5748</v>
      </c>
      <c r="N1643" s="50">
        <v>45063</v>
      </c>
      <c r="O1643" s="49" t="s">
        <v>56</v>
      </c>
      <c r="P1643" s="49" t="s">
        <v>44</v>
      </c>
      <c r="Q1643" s="49">
        <v>3</v>
      </c>
      <c r="R1643" s="49" t="s">
        <v>133</v>
      </c>
      <c r="S1643" s="49" t="s">
        <v>5749</v>
      </c>
      <c r="T1643" s="50">
        <v>45588</v>
      </c>
    </row>
    <row r="1644" spans="1:20" x14ac:dyDescent="0.25">
      <c r="A1644" s="26" t="s">
        <v>4650</v>
      </c>
      <c r="B1644" s="49" t="s">
        <v>913</v>
      </c>
      <c r="C1644" s="49" t="s">
        <v>224</v>
      </c>
      <c r="D1644" s="49" t="s">
        <v>37</v>
      </c>
      <c r="E1644" s="49" t="s">
        <v>38</v>
      </c>
      <c r="F1644" s="50">
        <v>44242</v>
      </c>
      <c r="G1644" s="49" t="s">
        <v>180</v>
      </c>
      <c r="H1644" s="49" t="s">
        <v>168</v>
      </c>
      <c r="I1644" s="49" t="s">
        <v>169</v>
      </c>
      <c r="J1644" s="49" t="s">
        <v>131</v>
      </c>
      <c r="K1644" s="49">
        <v>2</v>
      </c>
      <c r="L1644" s="49">
        <v>80</v>
      </c>
      <c r="M1644" s="49" t="s">
        <v>5750</v>
      </c>
      <c r="N1644" s="50">
        <v>45235</v>
      </c>
      <c r="O1644" s="49" t="s">
        <v>76</v>
      </c>
      <c r="P1644" s="49" t="s">
        <v>44</v>
      </c>
      <c r="Q1644" s="49">
        <v>4</v>
      </c>
      <c r="R1644" s="49" t="s">
        <v>133</v>
      </c>
      <c r="S1644" s="49" t="s">
        <v>5751</v>
      </c>
      <c r="T1644" s="50">
        <v>45446</v>
      </c>
    </row>
    <row r="1645" spans="1:20" x14ac:dyDescent="0.25">
      <c r="A1645" s="26" t="s">
        <v>5752</v>
      </c>
      <c r="B1645" s="49" t="s">
        <v>2412</v>
      </c>
      <c r="C1645" s="49" t="s">
        <v>137</v>
      </c>
      <c r="D1645" s="49" t="s">
        <v>81</v>
      </c>
      <c r="E1645" s="49" t="s">
        <v>24</v>
      </c>
      <c r="F1645" s="50">
        <v>44612</v>
      </c>
      <c r="G1645" s="49" t="s">
        <v>120</v>
      </c>
      <c r="H1645" s="49" t="s">
        <v>63</v>
      </c>
      <c r="I1645" s="49" t="s">
        <v>64</v>
      </c>
      <c r="J1645" s="49" t="s">
        <v>65</v>
      </c>
      <c r="K1645" s="49">
        <v>2</v>
      </c>
      <c r="L1645" s="49">
        <v>399</v>
      </c>
      <c r="M1645" s="49" t="s">
        <v>5753</v>
      </c>
      <c r="N1645" s="50">
        <v>45021</v>
      </c>
      <c r="O1645" s="49" t="s">
        <v>30</v>
      </c>
      <c r="P1645" s="49" t="s">
        <v>57</v>
      </c>
      <c r="Q1645" s="49">
        <v>2</v>
      </c>
      <c r="R1645" s="49" t="s">
        <v>45</v>
      </c>
      <c r="S1645" s="49" t="s">
        <v>5754</v>
      </c>
      <c r="T1645" s="50">
        <v>44853</v>
      </c>
    </row>
    <row r="1646" spans="1:20" x14ac:dyDescent="0.25">
      <c r="A1646" s="26" t="s">
        <v>3221</v>
      </c>
      <c r="B1646" s="49" t="s">
        <v>2291</v>
      </c>
      <c r="C1646" s="49" t="s">
        <v>162</v>
      </c>
      <c r="D1646" s="49" t="s">
        <v>37</v>
      </c>
      <c r="E1646" s="49" t="s">
        <v>50</v>
      </c>
      <c r="F1646" s="50">
        <v>45809</v>
      </c>
      <c r="G1646" s="49" t="s">
        <v>180</v>
      </c>
      <c r="H1646" s="49" t="s">
        <v>129</v>
      </c>
      <c r="I1646" s="49" t="s">
        <v>130</v>
      </c>
      <c r="J1646" s="49" t="s">
        <v>131</v>
      </c>
      <c r="K1646" s="49">
        <v>2</v>
      </c>
      <c r="L1646" s="49">
        <v>129</v>
      </c>
      <c r="M1646" s="49" t="s">
        <v>5755</v>
      </c>
      <c r="N1646" s="50">
        <v>45738</v>
      </c>
      <c r="O1646" s="49" t="s">
        <v>103</v>
      </c>
      <c r="P1646" s="49" t="s">
        <v>31</v>
      </c>
      <c r="Q1646" s="49">
        <v>2</v>
      </c>
      <c r="R1646" s="49" t="s">
        <v>32</v>
      </c>
      <c r="S1646" s="49" t="s">
        <v>5756</v>
      </c>
      <c r="T1646" s="50">
        <v>45283</v>
      </c>
    </row>
    <row r="1647" spans="1:20" x14ac:dyDescent="0.25">
      <c r="A1647" s="26" t="s">
        <v>2167</v>
      </c>
      <c r="B1647" s="49" t="s">
        <v>290</v>
      </c>
      <c r="C1647" s="49" t="s">
        <v>71</v>
      </c>
      <c r="D1647" s="49" t="s">
        <v>81</v>
      </c>
      <c r="E1647" s="49" t="s">
        <v>24</v>
      </c>
      <c r="F1647" s="50">
        <v>45393</v>
      </c>
      <c r="G1647" s="49" t="s">
        <v>39</v>
      </c>
      <c r="H1647" s="49" t="s">
        <v>121</v>
      </c>
      <c r="I1647" s="49" t="s">
        <v>122</v>
      </c>
      <c r="J1647" s="49" t="s">
        <v>123</v>
      </c>
      <c r="K1647" s="49">
        <v>1</v>
      </c>
      <c r="L1647" s="49">
        <v>149</v>
      </c>
      <c r="M1647" s="49" t="s">
        <v>5757</v>
      </c>
      <c r="N1647" s="50">
        <v>44898</v>
      </c>
      <c r="O1647" s="49" t="s">
        <v>30</v>
      </c>
      <c r="P1647" s="49" t="s">
        <v>44</v>
      </c>
      <c r="Q1647" s="49">
        <v>3</v>
      </c>
      <c r="R1647" s="49" t="s">
        <v>133</v>
      </c>
      <c r="S1647" s="49" t="s">
        <v>5758</v>
      </c>
      <c r="T1647" s="50">
        <v>45700</v>
      </c>
    </row>
    <row r="1648" spans="1:20" x14ac:dyDescent="0.25">
      <c r="A1648" s="26" t="s">
        <v>5759</v>
      </c>
      <c r="B1648" s="49" t="s">
        <v>2603</v>
      </c>
      <c r="C1648" s="49" t="s">
        <v>620</v>
      </c>
      <c r="D1648" s="49" t="s">
        <v>23</v>
      </c>
      <c r="E1648" s="49" t="s">
        <v>50</v>
      </c>
      <c r="F1648" s="50">
        <v>45040</v>
      </c>
      <c r="G1648" s="49" t="s">
        <v>186</v>
      </c>
      <c r="H1648" s="49" t="s">
        <v>129</v>
      </c>
      <c r="I1648" s="49" t="s">
        <v>130</v>
      </c>
      <c r="J1648" s="49" t="s">
        <v>131</v>
      </c>
      <c r="K1648" s="49">
        <v>5</v>
      </c>
      <c r="L1648" s="49">
        <v>129</v>
      </c>
      <c r="M1648" s="49" t="s">
        <v>5760</v>
      </c>
      <c r="N1648" s="50">
        <v>44957</v>
      </c>
      <c r="O1648" s="49" t="s">
        <v>30</v>
      </c>
      <c r="P1648" s="49" t="s">
        <v>31</v>
      </c>
      <c r="Q1648" s="49">
        <v>3</v>
      </c>
      <c r="R1648" s="49" t="s">
        <v>45</v>
      </c>
      <c r="S1648" s="49" t="s">
        <v>5761</v>
      </c>
      <c r="T1648" s="50">
        <v>45677</v>
      </c>
    </row>
    <row r="1649" spans="1:20" x14ac:dyDescent="0.25">
      <c r="A1649" s="26" t="s">
        <v>4210</v>
      </c>
      <c r="B1649" s="49" t="s">
        <v>4211</v>
      </c>
      <c r="C1649" s="49" t="s">
        <v>4212</v>
      </c>
      <c r="D1649" s="49" t="s">
        <v>23</v>
      </c>
      <c r="E1649" s="49" t="s">
        <v>50</v>
      </c>
      <c r="F1649" s="50">
        <v>44403</v>
      </c>
      <c r="G1649" s="49" t="s">
        <v>62</v>
      </c>
      <c r="H1649" s="49" t="s">
        <v>100</v>
      </c>
      <c r="I1649" s="49" t="s">
        <v>101</v>
      </c>
      <c r="J1649" s="49" t="s">
        <v>28</v>
      </c>
      <c r="K1649" s="49">
        <v>4</v>
      </c>
      <c r="L1649" s="49">
        <v>199</v>
      </c>
      <c r="M1649" s="49" t="s">
        <v>5762</v>
      </c>
      <c r="N1649" s="50">
        <v>45471</v>
      </c>
      <c r="O1649" s="49" t="s">
        <v>103</v>
      </c>
      <c r="P1649" s="49" t="s">
        <v>31</v>
      </c>
      <c r="Q1649" s="49">
        <v>1</v>
      </c>
      <c r="R1649" s="49" t="s">
        <v>133</v>
      </c>
      <c r="S1649" s="49" t="s">
        <v>5763</v>
      </c>
      <c r="T1649" s="50">
        <v>45451</v>
      </c>
    </row>
    <row r="1650" spans="1:20" x14ac:dyDescent="0.25">
      <c r="A1650" s="26" t="s">
        <v>5764</v>
      </c>
      <c r="B1650" s="49" t="s">
        <v>70</v>
      </c>
      <c r="C1650" s="49" t="s">
        <v>5765</v>
      </c>
      <c r="D1650" s="49" t="s">
        <v>81</v>
      </c>
      <c r="E1650" s="49" t="s">
        <v>50</v>
      </c>
      <c r="F1650" s="50">
        <v>44722</v>
      </c>
      <c r="G1650" s="49" t="s">
        <v>180</v>
      </c>
      <c r="H1650" s="49" t="s">
        <v>191</v>
      </c>
      <c r="I1650" s="49" t="s">
        <v>192</v>
      </c>
      <c r="J1650" s="49" t="s">
        <v>42</v>
      </c>
      <c r="K1650" s="49">
        <v>1</v>
      </c>
      <c r="L1650" s="49">
        <v>120</v>
      </c>
      <c r="M1650" s="49" t="s">
        <v>5766</v>
      </c>
      <c r="N1650" s="50">
        <v>45622</v>
      </c>
      <c r="O1650" s="49" t="s">
        <v>30</v>
      </c>
      <c r="P1650" s="49" t="s">
        <v>57</v>
      </c>
      <c r="Q1650" s="49">
        <v>4</v>
      </c>
      <c r="R1650" s="49" t="s">
        <v>32</v>
      </c>
      <c r="S1650" s="49" t="s">
        <v>5767</v>
      </c>
      <c r="T1650" s="50">
        <v>45085</v>
      </c>
    </row>
    <row r="1651" spans="1:20" x14ac:dyDescent="0.25">
      <c r="A1651" s="26" t="s">
        <v>4524</v>
      </c>
      <c r="B1651" s="49" t="s">
        <v>4525</v>
      </c>
      <c r="C1651" s="49" t="s">
        <v>702</v>
      </c>
      <c r="D1651" s="49" t="s">
        <v>81</v>
      </c>
      <c r="E1651" s="49" t="s">
        <v>38</v>
      </c>
      <c r="F1651" s="50">
        <v>44882</v>
      </c>
      <c r="G1651" s="49" t="s">
        <v>120</v>
      </c>
      <c r="H1651" s="49" t="s">
        <v>73</v>
      </c>
      <c r="I1651" s="49" t="s">
        <v>74</v>
      </c>
      <c r="J1651" s="49" t="s">
        <v>42</v>
      </c>
      <c r="K1651" s="49">
        <v>3</v>
      </c>
      <c r="L1651" s="49">
        <v>110</v>
      </c>
      <c r="M1651" s="49" t="s">
        <v>5768</v>
      </c>
      <c r="N1651" s="50">
        <v>45091</v>
      </c>
      <c r="O1651" s="49" t="s">
        <v>76</v>
      </c>
      <c r="P1651" s="49" t="s">
        <v>44</v>
      </c>
      <c r="Q1651" s="49">
        <v>5</v>
      </c>
      <c r="R1651" s="49" t="s">
        <v>45</v>
      </c>
      <c r="S1651" s="49" t="s">
        <v>5769</v>
      </c>
      <c r="T1651" s="50">
        <v>45567</v>
      </c>
    </row>
    <row r="1652" spans="1:20" x14ac:dyDescent="0.25">
      <c r="A1652" s="26" t="s">
        <v>5571</v>
      </c>
      <c r="B1652" s="49" t="s">
        <v>201</v>
      </c>
      <c r="C1652" s="49" t="s">
        <v>5572</v>
      </c>
      <c r="D1652" s="49" t="s">
        <v>23</v>
      </c>
      <c r="E1652" s="49" t="s">
        <v>38</v>
      </c>
      <c r="F1652" s="50">
        <v>44822</v>
      </c>
      <c r="G1652" s="49" t="s">
        <v>120</v>
      </c>
      <c r="H1652" s="49" t="s">
        <v>129</v>
      </c>
      <c r="I1652" s="49" t="s">
        <v>130</v>
      </c>
      <c r="J1652" s="49" t="s">
        <v>131</v>
      </c>
      <c r="K1652" s="49">
        <v>2</v>
      </c>
      <c r="L1652" s="49">
        <v>129</v>
      </c>
      <c r="M1652" s="49" t="s">
        <v>5770</v>
      </c>
      <c r="N1652" s="50">
        <v>45314</v>
      </c>
      <c r="O1652" s="49" t="s">
        <v>30</v>
      </c>
      <c r="P1652" s="49" t="s">
        <v>31</v>
      </c>
      <c r="Q1652" s="49">
        <v>3</v>
      </c>
      <c r="R1652" s="49" t="s">
        <v>67</v>
      </c>
      <c r="S1652" s="49" t="s">
        <v>5771</v>
      </c>
      <c r="T1652" s="50">
        <v>45068</v>
      </c>
    </row>
    <row r="1653" spans="1:20" x14ac:dyDescent="0.25">
      <c r="A1653" s="26" t="s">
        <v>5772</v>
      </c>
      <c r="B1653" s="49" t="s">
        <v>1857</v>
      </c>
      <c r="C1653" s="49" t="s">
        <v>443</v>
      </c>
      <c r="D1653" s="49" t="s">
        <v>37</v>
      </c>
      <c r="E1653" s="49" t="s">
        <v>24</v>
      </c>
      <c r="F1653" s="50">
        <v>45318</v>
      </c>
      <c r="G1653" s="49" t="s">
        <v>120</v>
      </c>
      <c r="H1653" s="49" t="s">
        <v>87</v>
      </c>
      <c r="I1653" s="49" t="s">
        <v>88</v>
      </c>
      <c r="J1653" s="49" t="s">
        <v>65</v>
      </c>
      <c r="K1653" s="49">
        <v>3</v>
      </c>
      <c r="L1653" s="49">
        <v>99</v>
      </c>
      <c r="M1653" s="49" t="s">
        <v>5773</v>
      </c>
      <c r="N1653" s="50">
        <v>45504</v>
      </c>
      <c r="O1653" s="49" t="s">
        <v>76</v>
      </c>
      <c r="P1653" s="49" t="s">
        <v>44</v>
      </c>
      <c r="Q1653" s="49">
        <v>2</v>
      </c>
      <c r="R1653" s="49" t="s">
        <v>104</v>
      </c>
      <c r="S1653" s="49" t="s">
        <v>5774</v>
      </c>
      <c r="T1653" s="50">
        <v>45634</v>
      </c>
    </row>
    <row r="1654" spans="1:20" x14ac:dyDescent="0.25">
      <c r="A1654" s="26" t="s">
        <v>5775</v>
      </c>
      <c r="B1654" s="49" t="s">
        <v>233</v>
      </c>
      <c r="C1654" s="49" t="s">
        <v>977</v>
      </c>
      <c r="D1654" s="49" t="s">
        <v>37</v>
      </c>
      <c r="E1654" s="49" t="s">
        <v>50</v>
      </c>
      <c r="F1654" s="50">
        <v>45732</v>
      </c>
      <c r="G1654" s="49" t="s">
        <v>180</v>
      </c>
      <c r="H1654" s="49" t="s">
        <v>52</v>
      </c>
      <c r="I1654" s="49" t="s">
        <v>53</v>
      </c>
      <c r="J1654" s="49" t="s">
        <v>54</v>
      </c>
      <c r="K1654" s="49">
        <v>4</v>
      </c>
      <c r="L1654" s="49">
        <v>59</v>
      </c>
      <c r="M1654" s="49" t="s">
        <v>5776</v>
      </c>
      <c r="N1654" s="50">
        <v>45605</v>
      </c>
      <c r="O1654" s="49" t="s">
        <v>76</v>
      </c>
      <c r="P1654" s="49" t="s">
        <v>57</v>
      </c>
      <c r="Q1654" s="49">
        <v>4</v>
      </c>
      <c r="R1654" s="49" t="s">
        <v>104</v>
      </c>
      <c r="S1654" s="49" t="s">
        <v>5777</v>
      </c>
      <c r="T1654" s="50">
        <v>44911</v>
      </c>
    </row>
    <row r="1655" spans="1:20" x14ac:dyDescent="0.25">
      <c r="A1655" s="26" t="s">
        <v>3051</v>
      </c>
      <c r="B1655" s="49" t="s">
        <v>421</v>
      </c>
      <c r="C1655" s="49" t="s">
        <v>162</v>
      </c>
      <c r="D1655" s="49" t="s">
        <v>23</v>
      </c>
      <c r="E1655" s="49" t="s">
        <v>24</v>
      </c>
      <c r="F1655" s="50">
        <v>44760</v>
      </c>
      <c r="G1655" s="49" t="s">
        <v>120</v>
      </c>
      <c r="H1655" s="49" t="s">
        <v>40</v>
      </c>
      <c r="I1655" s="49" t="s">
        <v>41</v>
      </c>
      <c r="J1655" s="49" t="s">
        <v>42</v>
      </c>
      <c r="K1655" s="49">
        <v>4</v>
      </c>
      <c r="L1655" s="49">
        <v>59</v>
      </c>
      <c r="M1655" s="49" t="s">
        <v>5778</v>
      </c>
      <c r="N1655" s="50">
        <v>44994</v>
      </c>
      <c r="O1655" s="49" t="s">
        <v>76</v>
      </c>
      <c r="P1655" s="49" t="s">
        <v>57</v>
      </c>
      <c r="Q1655" s="49">
        <v>5</v>
      </c>
      <c r="R1655" s="49" t="s">
        <v>67</v>
      </c>
      <c r="S1655" s="49" t="s">
        <v>5779</v>
      </c>
      <c r="T1655" s="50">
        <v>45137</v>
      </c>
    </row>
    <row r="1656" spans="1:20" x14ac:dyDescent="0.25">
      <c r="A1656" s="26" t="s">
        <v>2150</v>
      </c>
      <c r="B1656" s="49" t="s">
        <v>107</v>
      </c>
      <c r="C1656" s="49" t="s">
        <v>2151</v>
      </c>
      <c r="D1656" s="49" t="s">
        <v>37</v>
      </c>
      <c r="E1656" s="49" t="s">
        <v>38</v>
      </c>
      <c r="F1656" s="50">
        <v>44865</v>
      </c>
      <c r="G1656" s="49" t="s">
        <v>72</v>
      </c>
      <c r="H1656" s="49" t="s">
        <v>218</v>
      </c>
      <c r="I1656" s="49" t="s">
        <v>219</v>
      </c>
      <c r="J1656" s="49" t="s">
        <v>28</v>
      </c>
      <c r="K1656" s="49">
        <v>2</v>
      </c>
      <c r="L1656" s="49">
        <v>899</v>
      </c>
      <c r="M1656" s="49" t="s">
        <v>5780</v>
      </c>
      <c r="N1656" s="50">
        <v>45484</v>
      </c>
      <c r="O1656" s="49" t="s">
        <v>56</v>
      </c>
      <c r="P1656" s="49" t="s">
        <v>31</v>
      </c>
      <c r="Q1656" s="49">
        <v>3</v>
      </c>
      <c r="R1656" s="49" t="s">
        <v>104</v>
      </c>
      <c r="S1656" s="49" t="s">
        <v>5781</v>
      </c>
      <c r="T1656" s="50">
        <v>45235</v>
      </c>
    </row>
    <row r="1657" spans="1:20" x14ac:dyDescent="0.25">
      <c r="A1657" s="26" t="s">
        <v>5782</v>
      </c>
      <c r="B1657" s="49" t="s">
        <v>903</v>
      </c>
      <c r="C1657" s="49" t="s">
        <v>137</v>
      </c>
      <c r="D1657" s="49" t="s">
        <v>37</v>
      </c>
      <c r="E1657" s="49" t="s">
        <v>24</v>
      </c>
      <c r="F1657" s="50">
        <v>44135</v>
      </c>
      <c r="G1657" s="49" t="s">
        <v>186</v>
      </c>
      <c r="H1657" s="49" t="s">
        <v>138</v>
      </c>
      <c r="I1657" s="49" t="s">
        <v>139</v>
      </c>
      <c r="J1657" s="49" t="s">
        <v>28</v>
      </c>
      <c r="K1657" s="49">
        <v>4</v>
      </c>
      <c r="L1657" s="49">
        <v>999</v>
      </c>
      <c r="M1657" s="49" t="s">
        <v>5783</v>
      </c>
      <c r="N1657" s="50">
        <v>45800</v>
      </c>
      <c r="O1657" s="49" t="s">
        <v>56</v>
      </c>
      <c r="P1657" s="49" t="s">
        <v>44</v>
      </c>
      <c r="Q1657" s="49">
        <v>1</v>
      </c>
      <c r="R1657" s="49" t="s">
        <v>32</v>
      </c>
      <c r="S1657" s="49" t="s">
        <v>5784</v>
      </c>
      <c r="T1657" s="50">
        <v>44957</v>
      </c>
    </row>
    <row r="1658" spans="1:20" x14ac:dyDescent="0.25">
      <c r="A1658" s="26" t="s">
        <v>5785</v>
      </c>
      <c r="B1658" s="49" t="s">
        <v>809</v>
      </c>
      <c r="C1658" s="49" t="s">
        <v>5786</v>
      </c>
      <c r="D1658" s="49" t="s">
        <v>37</v>
      </c>
      <c r="E1658" s="49" t="s">
        <v>50</v>
      </c>
      <c r="F1658" s="50">
        <v>44531</v>
      </c>
      <c r="G1658" s="49" t="s">
        <v>51</v>
      </c>
      <c r="H1658" s="49" t="s">
        <v>73</v>
      </c>
      <c r="I1658" s="49" t="s">
        <v>74</v>
      </c>
      <c r="J1658" s="49" t="s">
        <v>42</v>
      </c>
      <c r="K1658" s="49">
        <v>2</v>
      </c>
      <c r="L1658" s="49">
        <v>110</v>
      </c>
      <c r="M1658" s="49" t="s">
        <v>5787</v>
      </c>
      <c r="N1658" s="50">
        <v>45836</v>
      </c>
      <c r="O1658" s="49" t="s">
        <v>30</v>
      </c>
      <c r="P1658" s="49" t="s">
        <v>31</v>
      </c>
      <c r="Q1658" s="49">
        <v>2</v>
      </c>
      <c r="R1658" s="49" t="s">
        <v>104</v>
      </c>
      <c r="S1658" s="49" t="s">
        <v>5788</v>
      </c>
      <c r="T1658" s="50">
        <v>45654</v>
      </c>
    </row>
    <row r="1659" spans="1:20" x14ac:dyDescent="0.25">
      <c r="A1659" s="26" t="s">
        <v>5789</v>
      </c>
      <c r="B1659" s="49" t="s">
        <v>619</v>
      </c>
      <c r="C1659" s="49" t="s">
        <v>71</v>
      </c>
      <c r="D1659" s="49" t="s">
        <v>81</v>
      </c>
      <c r="E1659" s="49" t="s">
        <v>38</v>
      </c>
      <c r="F1659" s="50">
        <v>45676</v>
      </c>
      <c r="G1659" s="49" t="s">
        <v>25</v>
      </c>
      <c r="H1659" s="49" t="s">
        <v>121</v>
      </c>
      <c r="I1659" s="49" t="s">
        <v>122</v>
      </c>
      <c r="J1659" s="49" t="s">
        <v>123</v>
      </c>
      <c r="K1659" s="49">
        <v>4</v>
      </c>
      <c r="L1659" s="49">
        <v>149</v>
      </c>
      <c r="M1659" s="49" t="s">
        <v>5790</v>
      </c>
      <c r="N1659" s="50">
        <v>45536</v>
      </c>
      <c r="O1659" s="49" t="s">
        <v>103</v>
      </c>
      <c r="P1659" s="49" t="s">
        <v>57</v>
      </c>
      <c r="Q1659" s="49">
        <v>1</v>
      </c>
      <c r="R1659" s="49" t="s">
        <v>32</v>
      </c>
      <c r="S1659" s="49" t="s">
        <v>5791</v>
      </c>
      <c r="T1659" s="50">
        <v>45214</v>
      </c>
    </row>
    <row r="1660" spans="1:20" x14ac:dyDescent="0.25">
      <c r="A1660" s="26" t="s">
        <v>2768</v>
      </c>
      <c r="B1660" s="49" t="s">
        <v>2769</v>
      </c>
      <c r="C1660" s="49" t="s">
        <v>2413</v>
      </c>
      <c r="D1660" s="49" t="s">
        <v>37</v>
      </c>
      <c r="E1660" s="49" t="s">
        <v>50</v>
      </c>
      <c r="F1660" s="50">
        <v>45702</v>
      </c>
      <c r="G1660" s="49" t="s">
        <v>39</v>
      </c>
      <c r="H1660" s="49" t="s">
        <v>145</v>
      </c>
      <c r="I1660" s="49" t="s">
        <v>146</v>
      </c>
      <c r="J1660" s="49" t="s">
        <v>54</v>
      </c>
      <c r="K1660" s="49">
        <v>1</v>
      </c>
      <c r="L1660" s="49">
        <v>199</v>
      </c>
      <c r="M1660" s="49" t="s">
        <v>5792</v>
      </c>
      <c r="N1660" s="50">
        <v>45541</v>
      </c>
      <c r="O1660" s="49" t="s">
        <v>103</v>
      </c>
      <c r="P1660" s="49" t="s">
        <v>44</v>
      </c>
      <c r="Q1660" s="49">
        <v>4</v>
      </c>
      <c r="R1660" s="49" t="s">
        <v>133</v>
      </c>
      <c r="S1660" s="49" t="s">
        <v>5793</v>
      </c>
      <c r="T1660" s="50">
        <v>45593</v>
      </c>
    </row>
    <row r="1661" spans="1:20" x14ac:dyDescent="0.25">
      <c r="A1661" s="26" t="s">
        <v>5794</v>
      </c>
      <c r="B1661" s="49" t="s">
        <v>4836</v>
      </c>
      <c r="C1661" s="49" t="s">
        <v>4402</v>
      </c>
      <c r="D1661" s="49" t="s">
        <v>23</v>
      </c>
      <c r="E1661" s="49" t="s">
        <v>24</v>
      </c>
      <c r="F1661" s="50">
        <v>45468</v>
      </c>
      <c r="G1661" s="49" t="s">
        <v>72</v>
      </c>
      <c r="H1661" s="49" t="s">
        <v>26</v>
      </c>
      <c r="I1661" s="49" t="s">
        <v>27</v>
      </c>
      <c r="J1661" s="49" t="s">
        <v>28</v>
      </c>
      <c r="K1661" s="49">
        <v>2</v>
      </c>
      <c r="L1661" s="49">
        <v>229</v>
      </c>
      <c r="M1661" s="49" t="s">
        <v>5795</v>
      </c>
      <c r="N1661" s="50">
        <v>45224</v>
      </c>
      <c r="O1661" s="49" t="s">
        <v>110</v>
      </c>
      <c r="P1661" s="49" t="s">
        <v>44</v>
      </c>
      <c r="Q1661" s="49">
        <v>5</v>
      </c>
      <c r="R1661" s="49" t="s">
        <v>104</v>
      </c>
      <c r="S1661" s="49" t="s">
        <v>5796</v>
      </c>
      <c r="T1661" s="50">
        <v>45115</v>
      </c>
    </row>
    <row r="1662" spans="1:20" x14ac:dyDescent="0.25">
      <c r="A1662" s="26" t="s">
        <v>257</v>
      </c>
      <c r="B1662" s="49" t="s">
        <v>258</v>
      </c>
      <c r="C1662" s="49" t="s">
        <v>259</v>
      </c>
      <c r="D1662" s="49" t="s">
        <v>37</v>
      </c>
      <c r="E1662" s="49" t="s">
        <v>50</v>
      </c>
      <c r="F1662" s="50">
        <v>44994</v>
      </c>
      <c r="G1662" s="49" t="s">
        <v>94</v>
      </c>
      <c r="H1662" s="49" t="s">
        <v>100</v>
      </c>
      <c r="I1662" s="49" t="s">
        <v>101</v>
      </c>
      <c r="J1662" s="49" t="s">
        <v>28</v>
      </c>
      <c r="K1662" s="49">
        <v>2</v>
      </c>
      <c r="L1662" s="49">
        <v>199</v>
      </c>
      <c r="M1662" s="49" t="s">
        <v>5797</v>
      </c>
      <c r="N1662" s="50">
        <v>45549</v>
      </c>
      <c r="O1662" s="49" t="s">
        <v>103</v>
      </c>
      <c r="P1662" s="49" t="s">
        <v>44</v>
      </c>
      <c r="Q1662" s="49">
        <v>5</v>
      </c>
      <c r="R1662" s="49" t="s">
        <v>104</v>
      </c>
      <c r="S1662" s="49" t="s">
        <v>5798</v>
      </c>
      <c r="T1662" s="50">
        <v>45835</v>
      </c>
    </row>
    <row r="1663" spans="1:20" x14ac:dyDescent="0.25">
      <c r="A1663" s="26" t="s">
        <v>324</v>
      </c>
      <c r="B1663" s="49" t="s">
        <v>325</v>
      </c>
      <c r="C1663" s="49" t="s">
        <v>326</v>
      </c>
      <c r="D1663" s="49" t="s">
        <v>81</v>
      </c>
      <c r="E1663" s="49" t="s">
        <v>38</v>
      </c>
      <c r="F1663" s="50">
        <v>45853</v>
      </c>
      <c r="G1663" s="49" t="s">
        <v>25</v>
      </c>
      <c r="H1663" s="49" t="s">
        <v>218</v>
      </c>
      <c r="I1663" s="49" t="s">
        <v>219</v>
      </c>
      <c r="J1663" s="49" t="s">
        <v>28</v>
      </c>
      <c r="K1663" s="49">
        <v>2</v>
      </c>
      <c r="L1663" s="49">
        <v>899</v>
      </c>
      <c r="M1663" s="49" t="s">
        <v>5799</v>
      </c>
      <c r="N1663" s="50">
        <v>45189</v>
      </c>
      <c r="O1663" s="49" t="s">
        <v>103</v>
      </c>
      <c r="P1663" s="49" t="s">
        <v>44</v>
      </c>
      <c r="Q1663" s="49">
        <v>4</v>
      </c>
      <c r="R1663" s="49" t="s">
        <v>67</v>
      </c>
      <c r="S1663" s="49" t="s">
        <v>5800</v>
      </c>
      <c r="T1663" s="50">
        <v>45396</v>
      </c>
    </row>
    <row r="1664" spans="1:20" x14ac:dyDescent="0.25">
      <c r="A1664" s="26" t="s">
        <v>5801</v>
      </c>
      <c r="B1664" s="49" t="s">
        <v>1103</v>
      </c>
      <c r="C1664" s="49" t="s">
        <v>253</v>
      </c>
      <c r="D1664" s="49" t="s">
        <v>81</v>
      </c>
      <c r="E1664" s="49" t="s">
        <v>38</v>
      </c>
      <c r="F1664" s="50">
        <v>44096</v>
      </c>
      <c r="G1664" s="49" t="s">
        <v>186</v>
      </c>
      <c r="H1664" s="49" t="s">
        <v>73</v>
      </c>
      <c r="I1664" s="49" t="s">
        <v>74</v>
      </c>
      <c r="J1664" s="49" t="s">
        <v>42</v>
      </c>
      <c r="K1664" s="49">
        <v>5</v>
      </c>
      <c r="L1664" s="49">
        <v>110</v>
      </c>
      <c r="M1664" s="49" t="s">
        <v>5802</v>
      </c>
      <c r="N1664" s="50">
        <v>44819</v>
      </c>
      <c r="O1664" s="49" t="s">
        <v>110</v>
      </c>
      <c r="P1664" s="49" t="s">
        <v>57</v>
      </c>
      <c r="Q1664" s="49">
        <v>3</v>
      </c>
      <c r="R1664" s="49" t="s">
        <v>45</v>
      </c>
      <c r="S1664" s="49" t="s">
        <v>5803</v>
      </c>
      <c r="T1664" s="50">
        <v>45823</v>
      </c>
    </row>
    <row r="1665" spans="1:20" x14ac:dyDescent="0.25">
      <c r="A1665" s="26" t="s">
        <v>5804</v>
      </c>
      <c r="B1665" s="49" t="s">
        <v>5805</v>
      </c>
      <c r="C1665" s="49" t="s">
        <v>3135</v>
      </c>
      <c r="D1665" s="49" t="s">
        <v>81</v>
      </c>
      <c r="E1665" s="49" t="s">
        <v>38</v>
      </c>
      <c r="F1665" s="50">
        <v>45030</v>
      </c>
      <c r="G1665" s="49" t="s">
        <v>186</v>
      </c>
      <c r="H1665" s="49" t="s">
        <v>26</v>
      </c>
      <c r="I1665" s="49" t="s">
        <v>27</v>
      </c>
      <c r="J1665" s="49" t="s">
        <v>28</v>
      </c>
      <c r="K1665" s="49">
        <v>5</v>
      </c>
      <c r="L1665" s="49">
        <v>229</v>
      </c>
      <c r="M1665" s="49" t="s">
        <v>5806</v>
      </c>
      <c r="N1665" s="50">
        <v>45754</v>
      </c>
      <c r="O1665" s="49" t="s">
        <v>56</v>
      </c>
      <c r="P1665" s="49" t="s">
        <v>44</v>
      </c>
      <c r="Q1665" s="49">
        <v>4</v>
      </c>
      <c r="R1665" s="49" t="s">
        <v>32</v>
      </c>
      <c r="S1665" s="49" t="s">
        <v>5807</v>
      </c>
      <c r="T1665" s="50">
        <v>44831</v>
      </c>
    </row>
    <row r="1666" spans="1:20" x14ac:dyDescent="0.25">
      <c r="A1666" s="26" t="s">
        <v>5808</v>
      </c>
      <c r="B1666" s="49" t="s">
        <v>1079</v>
      </c>
      <c r="C1666" s="49" t="s">
        <v>3879</v>
      </c>
      <c r="D1666" s="49" t="s">
        <v>81</v>
      </c>
      <c r="E1666" s="49" t="s">
        <v>24</v>
      </c>
      <c r="F1666" s="50">
        <v>44769</v>
      </c>
      <c r="G1666" s="49" t="s">
        <v>94</v>
      </c>
      <c r="H1666" s="49" t="s">
        <v>138</v>
      </c>
      <c r="I1666" s="49" t="s">
        <v>139</v>
      </c>
      <c r="J1666" s="49" t="s">
        <v>28</v>
      </c>
      <c r="K1666" s="49">
        <v>1</v>
      </c>
      <c r="L1666" s="49">
        <v>999</v>
      </c>
      <c r="M1666" s="49" t="s">
        <v>5809</v>
      </c>
      <c r="N1666" s="50">
        <v>44895</v>
      </c>
      <c r="O1666" s="49" t="s">
        <v>56</v>
      </c>
      <c r="P1666" s="49" t="s">
        <v>31</v>
      </c>
      <c r="Q1666" s="49">
        <v>2</v>
      </c>
      <c r="R1666" s="49" t="s">
        <v>133</v>
      </c>
      <c r="S1666" s="49" t="s">
        <v>5810</v>
      </c>
      <c r="T1666" s="50">
        <v>44844</v>
      </c>
    </row>
    <row r="1667" spans="1:20" x14ac:dyDescent="0.25">
      <c r="A1667" s="26" t="s">
        <v>5811</v>
      </c>
      <c r="B1667" s="49" t="s">
        <v>5812</v>
      </c>
      <c r="C1667" s="49" t="s">
        <v>377</v>
      </c>
      <c r="D1667" s="49" t="s">
        <v>81</v>
      </c>
      <c r="E1667" s="49" t="s">
        <v>50</v>
      </c>
      <c r="F1667" s="50">
        <v>45676</v>
      </c>
      <c r="G1667" s="49" t="s">
        <v>186</v>
      </c>
      <c r="H1667" s="49" t="s">
        <v>40</v>
      </c>
      <c r="I1667" s="49" t="s">
        <v>41</v>
      </c>
      <c r="J1667" s="49" t="s">
        <v>42</v>
      </c>
      <c r="K1667" s="49">
        <v>3</v>
      </c>
      <c r="L1667" s="49">
        <v>59</v>
      </c>
      <c r="M1667" s="49" t="s">
        <v>5813</v>
      </c>
      <c r="N1667" s="50">
        <v>45588</v>
      </c>
      <c r="O1667" s="49" t="s">
        <v>103</v>
      </c>
      <c r="P1667" s="49" t="s">
        <v>44</v>
      </c>
      <c r="Q1667" s="49">
        <v>4</v>
      </c>
      <c r="R1667" s="49" t="s">
        <v>133</v>
      </c>
      <c r="S1667" s="49" t="s">
        <v>5814</v>
      </c>
      <c r="T1667" s="50">
        <v>45151</v>
      </c>
    </row>
    <row r="1668" spans="1:20" x14ac:dyDescent="0.25">
      <c r="A1668" s="26" t="s">
        <v>3669</v>
      </c>
      <c r="B1668" s="49" t="s">
        <v>1052</v>
      </c>
      <c r="C1668" s="49" t="s">
        <v>1664</v>
      </c>
      <c r="D1668" s="49" t="s">
        <v>37</v>
      </c>
      <c r="E1668" s="49" t="s">
        <v>50</v>
      </c>
      <c r="F1668" s="50">
        <v>45723</v>
      </c>
      <c r="G1668" s="49" t="s">
        <v>72</v>
      </c>
      <c r="H1668" s="49" t="s">
        <v>52</v>
      </c>
      <c r="I1668" s="49" t="s">
        <v>53</v>
      </c>
      <c r="J1668" s="49" t="s">
        <v>54</v>
      </c>
      <c r="K1668" s="49">
        <v>4</v>
      </c>
      <c r="L1668" s="49">
        <v>59</v>
      </c>
      <c r="M1668" s="49" t="s">
        <v>5815</v>
      </c>
      <c r="N1668" s="50">
        <v>45011</v>
      </c>
      <c r="O1668" s="49" t="s">
        <v>103</v>
      </c>
      <c r="P1668" s="49" t="s">
        <v>31</v>
      </c>
      <c r="Q1668" s="49">
        <v>3</v>
      </c>
      <c r="R1668" s="49" t="s">
        <v>104</v>
      </c>
      <c r="S1668" s="49" t="s">
        <v>5816</v>
      </c>
      <c r="T1668" s="50">
        <v>44824</v>
      </c>
    </row>
    <row r="1669" spans="1:20" x14ac:dyDescent="0.25">
      <c r="A1669" s="26" t="s">
        <v>5817</v>
      </c>
      <c r="B1669" s="49" t="s">
        <v>161</v>
      </c>
      <c r="C1669" s="49" t="s">
        <v>2143</v>
      </c>
      <c r="D1669" s="49" t="s">
        <v>23</v>
      </c>
      <c r="E1669" s="49" t="s">
        <v>50</v>
      </c>
      <c r="F1669" s="50">
        <v>45525</v>
      </c>
      <c r="G1669" s="49" t="s">
        <v>72</v>
      </c>
      <c r="H1669" s="49" t="s">
        <v>100</v>
      </c>
      <c r="I1669" s="49" t="s">
        <v>101</v>
      </c>
      <c r="J1669" s="49" t="s">
        <v>28</v>
      </c>
      <c r="K1669" s="49">
        <v>3</v>
      </c>
      <c r="L1669" s="49">
        <v>199</v>
      </c>
      <c r="M1669" s="49" t="s">
        <v>5818</v>
      </c>
      <c r="N1669" s="50">
        <v>44895</v>
      </c>
      <c r="O1669" s="49" t="s">
        <v>110</v>
      </c>
      <c r="P1669" s="49" t="s">
        <v>44</v>
      </c>
      <c r="Q1669" s="49">
        <v>3</v>
      </c>
      <c r="R1669" s="49" t="s">
        <v>67</v>
      </c>
      <c r="S1669" s="49" t="s">
        <v>5819</v>
      </c>
      <c r="T1669" s="50">
        <v>45189</v>
      </c>
    </row>
    <row r="1670" spans="1:20" x14ac:dyDescent="0.25">
      <c r="A1670" s="26" t="s">
        <v>5820</v>
      </c>
      <c r="B1670" s="49" t="s">
        <v>263</v>
      </c>
      <c r="C1670" s="49" t="s">
        <v>5821</v>
      </c>
      <c r="D1670" s="49" t="s">
        <v>23</v>
      </c>
      <c r="E1670" s="49" t="s">
        <v>24</v>
      </c>
      <c r="F1670" s="50">
        <v>44859</v>
      </c>
      <c r="G1670" s="49" t="s">
        <v>180</v>
      </c>
      <c r="H1670" s="49" t="s">
        <v>168</v>
      </c>
      <c r="I1670" s="49" t="s">
        <v>169</v>
      </c>
      <c r="J1670" s="49" t="s">
        <v>131</v>
      </c>
      <c r="K1670" s="49">
        <v>2</v>
      </c>
      <c r="L1670" s="49">
        <v>80</v>
      </c>
      <c r="M1670" s="49" t="s">
        <v>5822</v>
      </c>
      <c r="N1670" s="50">
        <v>45404</v>
      </c>
      <c r="O1670" s="49" t="s">
        <v>110</v>
      </c>
      <c r="P1670" s="49" t="s">
        <v>44</v>
      </c>
      <c r="Q1670" s="49">
        <v>4</v>
      </c>
      <c r="R1670" s="49" t="s">
        <v>133</v>
      </c>
      <c r="S1670" s="49" t="s">
        <v>5823</v>
      </c>
      <c r="T1670" s="50">
        <v>45220</v>
      </c>
    </row>
    <row r="1671" spans="1:20" x14ac:dyDescent="0.25">
      <c r="A1671" s="26" t="s">
        <v>5824</v>
      </c>
      <c r="B1671" s="49" t="s">
        <v>390</v>
      </c>
      <c r="C1671" s="49" t="s">
        <v>381</v>
      </c>
      <c r="D1671" s="49" t="s">
        <v>81</v>
      </c>
      <c r="E1671" s="49" t="s">
        <v>24</v>
      </c>
      <c r="F1671" s="50">
        <v>44344</v>
      </c>
      <c r="G1671" s="49" t="s">
        <v>62</v>
      </c>
      <c r="H1671" s="49" t="s">
        <v>73</v>
      </c>
      <c r="I1671" s="49" t="s">
        <v>74</v>
      </c>
      <c r="J1671" s="49" t="s">
        <v>42</v>
      </c>
      <c r="K1671" s="49">
        <v>5</v>
      </c>
      <c r="L1671" s="49">
        <v>110</v>
      </c>
      <c r="M1671" s="49" t="s">
        <v>5825</v>
      </c>
      <c r="N1671" s="50">
        <v>45377</v>
      </c>
      <c r="O1671" s="49" t="s">
        <v>56</v>
      </c>
      <c r="P1671" s="49" t="s">
        <v>57</v>
      </c>
      <c r="Q1671" s="49">
        <v>4</v>
      </c>
      <c r="R1671" s="49" t="s">
        <v>67</v>
      </c>
      <c r="S1671" s="49" t="s">
        <v>5826</v>
      </c>
      <c r="T1671" s="50">
        <v>45500</v>
      </c>
    </row>
    <row r="1672" spans="1:20" x14ac:dyDescent="0.25">
      <c r="A1672" s="26" t="s">
        <v>5827</v>
      </c>
      <c r="B1672" s="49" t="s">
        <v>113</v>
      </c>
      <c r="C1672" s="49" t="s">
        <v>3388</v>
      </c>
      <c r="D1672" s="49" t="s">
        <v>23</v>
      </c>
      <c r="E1672" s="49" t="s">
        <v>38</v>
      </c>
      <c r="F1672" s="50">
        <v>45134</v>
      </c>
      <c r="G1672" s="49" t="s">
        <v>152</v>
      </c>
      <c r="H1672" s="49" t="s">
        <v>52</v>
      </c>
      <c r="I1672" s="49" t="s">
        <v>53</v>
      </c>
      <c r="J1672" s="49" t="s">
        <v>54</v>
      </c>
      <c r="K1672" s="49">
        <v>4</v>
      </c>
      <c r="L1672" s="49">
        <v>59</v>
      </c>
      <c r="M1672" s="49" t="s">
        <v>5828</v>
      </c>
      <c r="N1672" s="50">
        <v>45034</v>
      </c>
      <c r="O1672" s="49" t="s">
        <v>76</v>
      </c>
      <c r="P1672" s="49" t="s">
        <v>57</v>
      </c>
      <c r="Q1672" s="49">
        <v>5</v>
      </c>
      <c r="R1672" s="49" t="s">
        <v>67</v>
      </c>
      <c r="S1672" s="49" t="s">
        <v>5829</v>
      </c>
      <c r="T1672" s="50">
        <v>45468</v>
      </c>
    </row>
    <row r="1673" spans="1:20" x14ac:dyDescent="0.25">
      <c r="A1673" s="26" t="s">
        <v>5830</v>
      </c>
      <c r="B1673" s="49" t="s">
        <v>5831</v>
      </c>
      <c r="C1673" s="49" t="s">
        <v>276</v>
      </c>
      <c r="D1673" s="49" t="s">
        <v>37</v>
      </c>
      <c r="E1673" s="49" t="s">
        <v>50</v>
      </c>
      <c r="F1673" s="50">
        <v>45262</v>
      </c>
      <c r="G1673" s="49" t="s">
        <v>39</v>
      </c>
      <c r="H1673" s="49" t="s">
        <v>168</v>
      </c>
      <c r="I1673" s="49" t="s">
        <v>169</v>
      </c>
      <c r="J1673" s="49" t="s">
        <v>131</v>
      </c>
      <c r="K1673" s="49">
        <v>3</v>
      </c>
      <c r="L1673" s="49">
        <v>80</v>
      </c>
      <c r="M1673" s="49" t="s">
        <v>5832</v>
      </c>
      <c r="N1673" s="50">
        <v>44905</v>
      </c>
      <c r="O1673" s="49" t="s">
        <v>76</v>
      </c>
      <c r="P1673" s="49" t="s">
        <v>57</v>
      </c>
      <c r="Q1673" s="49">
        <v>2</v>
      </c>
      <c r="R1673" s="49" t="s">
        <v>32</v>
      </c>
      <c r="S1673" s="49" t="s">
        <v>5833</v>
      </c>
      <c r="T1673" s="50">
        <v>44859</v>
      </c>
    </row>
    <row r="1674" spans="1:20" x14ac:dyDescent="0.25">
      <c r="A1674" s="26" t="s">
        <v>5834</v>
      </c>
      <c r="B1674" s="49" t="s">
        <v>1272</v>
      </c>
      <c r="C1674" s="49" t="s">
        <v>1242</v>
      </c>
      <c r="D1674" s="49" t="s">
        <v>23</v>
      </c>
      <c r="E1674" s="49" t="s">
        <v>38</v>
      </c>
      <c r="F1674" s="50">
        <v>45354</v>
      </c>
      <c r="G1674" s="49" t="s">
        <v>186</v>
      </c>
      <c r="H1674" s="49" t="s">
        <v>391</v>
      </c>
      <c r="I1674" s="49" t="s">
        <v>392</v>
      </c>
      <c r="J1674" s="49" t="s">
        <v>123</v>
      </c>
      <c r="K1674" s="49">
        <v>4</v>
      </c>
      <c r="L1674" s="49">
        <v>25</v>
      </c>
      <c r="M1674" s="49" t="s">
        <v>5835</v>
      </c>
      <c r="N1674" s="50">
        <v>44881</v>
      </c>
      <c r="O1674" s="49" t="s">
        <v>56</v>
      </c>
      <c r="P1674" s="49" t="s">
        <v>44</v>
      </c>
      <c r="Q1674" s="49">
        <v>5</v>
      </c>
      <c r="R1674" s="49" t="s">
        <v>104</v>
      </c>
      <c r="S1674" s="49" t="s">
        <v>5836</v>
      </c>
      <c r="T1674" s="50">
        <v>45292</v>
      </c>
    </row>
    <row r="1675" spans="1:20" x14ac:dyDescent="0.25">
      <c r="A1675" s="26" t="s">
        <v>4488</v>
      </c>
      <c r="B1675" s="49" t="s">
        <v>499</v>
      </c>
      <c r="C1675" s="49" t="s">
        <v>4489</v>
      </c>
      <c r="D1675" s="49" t="s">
        <v>23</v>
      </c>
      <c r="E1675" s="49" t="s">
        <v>50</v>
      </c>
      <c r="F1675" s="50">
        <v>44073</v>
      </c>
      <c r="G1675" s="49" t="s">
        <v>72</v>
      </c>
      <c r="H1675" s="49" t="s">
        <v>73</v>
      </c>
      <c r="I1675" s="49" t="s">
        <v>74</v>
      </c>
      <c r="J1675" s="49" t="s">
        <v>42</v>
      </c>
      <c r="K1675" s="49">
        <v>1</v>
      </c>
      <c r="L1675" s="49">
        <v>110</v>
      </c>
      <c r="M1675" s="49" t="s">
        <v>5837</v>
      </c>
      <c r="N1675" s="50">
        <v>45089</v>
      </c>
      <c r="O1675" s="49" t="s">
        <v>30</v>
      </c>
      <c r="P1675" s="49" t="s">
        <v>57</v>
      </c>
      <c r="Q1675" s="49">
        <v>5</v>
      </c>
      <c r="R1675" s="49" t="s">
        <v>32</v>
      </c>
      <c r="S1675" s="49" t="s">
        <v>5838</v>
      </c>
      <c r="T1675" s="50">
        <v>45853</v>
      </c>
    </row>
    <row r="1676" spans="1:20" x14ac:dyDescent="0.25">
      <c r="A1676" s="26" t="s">
        <v>5839</v>
      </c>
      <c r="B1676" s="49" t="s">
        <v>5840</v>
      </c>
      <c r="C1676" s="49" t="s">
        <v>1652</v>
      </c>
      <c r="D1676" s="49" t="s">
        <v>23</v>
      </c>
      <c r="E1676" s="49" t="s">
        <v>38</v>
      </c>
      <c r="F1676" s="50">
        <v>44083</v>
      </c>
      <c r="G1676" s="49" t="s">
        <v>180</v>
      </c>
      <c r="H1676" s="49" t="s">
        <v>52</v>
      </c>
      <c r="I1676" s="49" t="s">
        <v>53</v>
      </c>
      <c r="J1676" s="49" t="s">
        <v>54</v>
      </c>
      <c r="K1676" s="49">
        <v>1</v>
      </c>
      <c r="L1676" s="49">
        <v>59</v>
      </c>
      <c r="M1676" s="49" t="s">
        <v>5841</v>
      </c>
      <c r="N1676" s="50">
        <v>45326</v>
      </c>
      <c r="O1676" s="49" t="s">
        <v>110</v>
      </c>
      <c r="P1676" s="49" t="s">
        <v>31</v>
      </c>
      <c r="Q1676" s="49">
        <v>1</v>
      </c>
      <c r="R1676" s="49" t="s">
        <v>133</v>
      </c>
      <c r="S1676" s="49" t="s">
        <v>5842</v>
      </c>
      <c r="T1676" s="50">
        <v>45128</v>
      </c>
    </row>
    <row r="1677" spans="1:20" x14ac:dyDescent="0.25">
      <c r="A1677" s="26" t="s">
        <v>5843</v>
      </c>
      <c r="B1677" s="49" t="s">
        <v>5844</v>
      </c>
      <c r="C1677" s="49" t="s">
        <v>264</v>
      </c>
      <c r="D1677" s="49" t="s">
        <v>37</v>
      </c>
      <c r="E1677" s="49" t="s">
        <v>50</v>
      </c>
      <c r="F1677" s="50">
        <v>44348</v>
      </c>
      <c r="G1677" s="49" t="s">
        <v>39</v>
      </c>
      <c r="H1677" s="49" t="s">
        <v>121</v>
      </c>
      <c r="I1677" s="49" t="s">
        <v>122</v>
      </c>
      <c r="J1677" s="49" t="s">
        <v>123</v>
      </c>
      <c r="K1677" s="49">
        <v>4</v>
      </c>
      <c r="L1677" s="49">
        <v>149</v>
      </c>
      <c r="M1677" s="49" t="s">
        <v>5845</v>
      </c>
      <c r="N1677" s="50">
        <v>45013</v>
      </c>
      <c r="O1677" s="49" t="s">
        <v>103</v>
      </c>
      <c r="P1677" s="49" t="s">
        <v>44</v>
      </c>
      <c r="Q1677" s="49">
        <v>1</v>
      </c>
      <c r="R1677" s="49" t="s">
        <v>45</v>
      </c>
      <c r="S1677" s="49" t="s">
        <v>5846</v>
      </c>
      <c r="T1677" s="50">
        <v>45386</v>
      </c>
    </row>
    <row r="1678" spans="1:20" x14ac:dyDescent="0.25">
      <c r="A1678" s="26" t="s">
        <v>5847</v>
      </c>
      <c r="B1678" s="49" t="s">
        <v>5848</v>
      </c>
      <c r="C1678" s="49" t="s">
        <v>2337</v>
      </c>
      <c r="D1678" s="49" t="s">
        <v>37</v>
      </c>
      <c r="E1678" s="49" t="s">
        <v>50</v>
      </c>
      <c r="F1678" s="50">
        <v>45249</v>
      </c>
      <c r="G1678" s="49" t="s">
        <v>120</v>
      </c>
      <c r="H1678" s="49" t="s">
        <v>218</v>
      </c>
      <c r="I1678" s="49" t="s">
        <v>219</v>
      </c>
      <c r="J1678" s="49" t="s">
        <v>28</v>
      </c>
      <c r="K1678" s="49">
        <v>5</v>
      </c>
      <c r="L1678" s="49">
        <v>899</v>
      </c>
      <c r="M1678" s="49" t="s">
        <v>5849</v>
      </c>
      <c r="N1678" s="50">
        <v>45099</v>
      </c>
      <c r="O1678" s="49" t="s">
        <v>56</v>
      </c>
      <c r="P1678" s="49" t="s">
        <v>57</v>
      </c>
      <c r="Q1678" s="49">
        <v>1</v>
      </c>
      <c r="R1678" s="49" t="s">
        <v>45</v>
      </c>
      <c r="S1678" s="49" t="s">
        <v>5850</v>
      </c>
      <c r="T1678" s="50">
        <v>45743</v>
      </c>
    </row>
    <row r="1679" spans="1:20" x14ac:dyDescent="0.25">
      <c r="A1679" s="26" t="s">
        <v>5851</v>
      </c>
      <c r="B1679" s="49" t="s">
        <v>515</v>
      </c>
      <c r="C1679" s="49" t="s">
        <v>311</v>
      </c>
      <c r="D1679" s="49" t="s">
        <v>23</v>
      </c>
      <c r="E1679" s="49" t="s">
        <v>50</v>
      </c>
      <c r="F1679" s="50">
        <v>45102</v>
      </c>
      <c r="G1679" s="49" t="s">
        <v>186</v>
      </c>
      <c r="H1679" s="49" t="s">
        <v>121</v>
      </c>
      <c r="I1679" s="49" t="s">
        <v>122</v>
      </c>
      <c r="J1679" s="49" t="s">
        <v>123</v>
      </c>
      <c r="K1679" s="49">
        <v>3</v>
      </c>
      <c r="L1679" s="49">
        <v>149</v>
      </c>
      <c r="M1679" s="49" t="s">
        <v>5852</v>
      </c>
      <c r="N1679" s="50">
        <v>45453</v>
      </c>
      <c r="O1679" s="49" t="s">
        <v>76</v>
      </c>
      <c r="P1679" s="49" t="s">
        <v>44</v>
      </c>
      <c r="Q1679" s="49">
        <v>4</v>
      </c>
      <c r="R1679" s="49" t="s">
        <v>133</v>
      </c>
      <c r="S1679" s="49" t="s">
        <v>5853</v>
      </c>
      <c r="T1679" s="50">
        <v>44949</v>
      </c>
    </row>
    <row r="1680" spans="1:20" x14ac:dyDescent="0.25">
      <c r="A1680" s="26" t="s">
        <v>1487</v>
      </c>
      <c r="B1680" s="49" t="s">
        <v>629</v>
      </c>
      <c r="C1680" s="49" t="s">
        <v>1488</v>
      </c>
      <c r="D1680" s="49" t="s">
        <v>23</v>
      </c>
      <c r="E1680" s="49" t="s">
        <v>24</v>
      </c>
      <c r="F1680" s="50">
        <v>45057</v>
      </c>
      <c r="G1680" s="49" t="s">
        <v>120</v>
      </c>
      <c r="H1680" s="49" t="s">
        <v>168</v>
      </c>
      <c r="I1680" s="49" t="s">
        <v>169</v>
      </c>
      <c r="J1680" s="49" t="s">
        <v>131</v>
      </c>
      <c r="K1680" s="49">
        <v>5</v>
      </c>
      <c r="L1680" s="49">
        <v>80</v>
      </c>
      <c r="M1680" s="49" t="s">
        <v>5854</v>
      </c>
      <c r="N1680" s="50">
        <v>44905</v>
      </c>
      <c r="O1680" s="49" t="s">
        <v>76</v>
      </c>
      <c r="P1680" s="49" t="s">
        <v>44</v>
      </c>
      <c r="Q1680" s="49">
        <v>1</v>
      </c>
      <c r="R1680" s="49" t="s">
        <v>32</v>
      </c>
      <c r="S1680" s="49" t="s">
        <v>5855</v>
      </c>
      <c r="T1680" s="50">
        <v>44853</v>
      </c>
    </row>
    <row r="1681" spans="1:20" x14ac:dyDescent="0.25">
      <c r="A1681" s="26" t="s">
        <v>5856</v>
      </c>
      <c r="B1681" s="49" t="s">
        <v>2071</v>
      </c>
      <c r="C1681" s="49" t="s">
        <v>1521</v>
      </c>
      <c r="D1681" s="49" t="s">
        <v>81</v>
      </c>
      <c r="E1681" s="49" t="s">
        <v>50</v>
      </c>
      <c r="F1681" s="50">
        <v>45423</v>
      </c>
      <c r="G1681" s="49" t="s">
        <v>51</v>
      </c>
      <c r="H1681" s="49" t="s">
        <v>52</v>
      </c>
      <c r="I1681" s="49" t="s">
        <v>53</v>
      </c>
      <c r="J1681" s="49" t="s">
        <v>54</v>
      </c>
      <c r="K1681" s="49">
        <v>2</v>
      </c>
      <c r="L1681" s="49">
        <v>59</v>
      </c>
      <c r="M1681" s="49" t="s">
        <v>5857</v>
      </c>
      <c r="N1681" s="50">
        <v>44819</v>
      </c>
      <c r="O1681" s="49" t="s">
        <v>103</v>
      </c>
      <c r="P1681" s="49" t="s">
        <v>57</v>
      </c>
      <c r="Q1681" s="49">
        <v>5</v>
      </c>
      <c r="R1681" s="49" t="s">
        <v>133</v>
      </c>
      <c r="S1681" s="49" t="s">
        <v>5858</v>
      </c>
      <c r="T1681" s="50">
        <v>44968</v>
      </c>
    </row>
    <row r="1682" spans="1:20" x14ac:dyDescent="0.25">
      <c r="A1682" s="26" t="s">
        <v>5859</v>
      </c>
      <c r="B1682" s="49" t="s">
        <v>248</v>
      </c>
      <c r="C1682" s="49" t="s">
        <v>212</v>
      </c>
      <c r="D1682" s="49" t="s">
        <v>81</v>
      </c>
      <c r="E1682" s="49" t="s">
        <v>38</v>
      </c>
      <c r="F1682" s="50">
        <v>45834</v>
      </c>
      <c r="G1682" s="49" t="s">
        <v>62</v>
      </c>
      <c r="H1682" s="49" t="s">
        <v>138</v>
      </c>
      <c r="I1682" s="49" t="s">
        <v>139</v>
      </c>
      <c r="J1682" s="49" t="s">
        <v>28</v>
      </c>
      <c r="K1682" s="49">
        <v>3</v>
      </c>
      <c r="L1682" s="49">
        <v>999</v>
      </c>
      <c r="M1682" s="49" t="s">
        <v>5860</v>
      </c>
      <c r="N1682" s="50">
        <v>45599</v>
      </c>
      <c r="O1682" s="49" t="s">
        <v>56</v>
      </c>
      <c r="P1682" s="49" t="s">
        <v>31</v>
      </c>
      <c r="Q1682" s="49">
        <v>5</v>
      </c>
      <c r="R1682" s="49" t="s">
        <v>104</v>
      </c>
      <c r="S1682" s="49" t="s">
        <v>5861</v>
      </c>
      <c r="T1682" s="50">
        <v>44993</v>
      </c>
    </row>
    <row r="1683" spans="1:20" x14ac:dyDescent="0.25">
      <c r="A1683" s="26" t="s">
        <v>2765</v>
      </c>
      <c r="B1683" s="49" t="s">
        <v>857</v>
      </c>
      <c r="C1683" s="49" t="s">
        <v>316</v>
      </c>
      <c r="D1683" s="49" t="s">
        <v>23</v>
      </c>
      <c r="E1683" s="49" t="s">
        <v>38</v>
      </c>
      <c r="F1683" s="50">
        <v>45305</v>
      </c>
      <c r="G1683" s="49" t="s">
        <v>120</v>
      </c>
      <c r="H1683" s="49" t="s">
        <v>63</v>
      </c>
      <c r="I1683" s="49" t="s">
        <v>64</v>
      </c>
      <c r="J1683" s="49" t="s">
        <v>65</v>
      </c>
      <c r="K1683" s="49">
        <v>4</v>
      </c>
      <c r="L1683" s="49">
        <v>399</v>
      </c>
      <c r="M1683" s="49" t="s">
        <v>5862</v>
      </c>
      <c r="N1683" s="50">
        <v>44906</v>
      </c>
      <c r="O1683" s="49" t="s">
        <v>110</v>
      </c>
      <c r="P1683" s="49" t="s">
        <v>44</v>
      </c>
      <c r="Q1683" s="49">
        <v>5</v>
      </c>
      <c r="R1683" s="49" t="s">
        <v>133</v>
      </c>
      <c r="S1683" s="49" t="s">
        <v>5863</v>
      </c>
      <c r="T1683" s="50">
        <v>45022</v>
      </c>
    </row>
    <row r="1684" spans="1:20" x14ac:dyDescent="0.25">
      <c r="A1684" s="26" t="s">
        <v>5864</v>
      </c>
      <c r="B1684" s="49" t="s">
        <v>1512</v>
      </c>
      <c r="C1684" s="49" t="s">
        <v>1375</v>
      </c>
      <c r="D1684" s="49" t="s">
        <v>23</v>
      </c>
      <c r="E1684" s="49" t="s">
        <v>24</v>
      </c>
      <c r="F1684" s="50">
        <v>44567</v>
      </c>
      <c r="G1684" s="49" t="s">
        <v>72</v>
      </c>
      <c r="H1684" s="49" t="s">
        <v>391</v>
      </c>
      <c r="I1684" s="49" t="s">
        <v>392</v>
      </c>
      <c r="J1684" s="49" t="s">
        <v>123</v>
      </c>
      <c r="K1684" s="49">
        <v>4</v>
      </c>
      <c r="L1684" s="49">
        <v>25</v>
      </c>
      <c r="M1684" s="49" t="s">
        <v>5865</v>
      </c>
      <c r="N1684" s="50">
        <v>45319</v>
      </c>
      <c r="O1684" s="49" t="s">
        <v>110</v>
      </c>
      <c r="P1684" s="49" t="s">
        <v>57</v>
      </c>
      <c r="Q1684" s="49">
        <v>3</v>
      </c>
      <c r="R1684" s="49" t="s">
        <v>45</v>
      </c>
      <c r="S1684" s="49" t="s">
        <v>5866</v>
      </c>
      <c r="T1684" s="50">
        <v>44941</v>
      </c>
    </row>
    <row r="1685" spans="1:20" x14ac:dyDescent="0.25">
      <c r="A1685" s="26" t="s">
        <v>4381</v>
      </c>
      <c r="B1685" s="49" t="s">
        <v>4382</v>
      </c>
      <c r="C1685" s="49" t="s">
        <v>4383</v>
      </c>
      <c r="D1685" s="49" t="s">
        <v>23</v>
      </c>
      <c r="E1685" s="49" t="s">
        <v>38</v>
      </c>
      <c r="F1685" s="50">
        <v>45845</v>
      </c>
      <c r="G1685" s="49" t="s">
        <v>62</v>
      </c>
      <c r="H1685" s="49" t="s">
        <v>391</v>
      </c>
      <c r="I1685" s="49" t="s">
        <v>392</v>
      </c>
      <c r="J1685" s="49" t="s">
        <v>123</v>
      </c>
      <c r="K1685" s="49">
        <v>5</v>
      </c>
      <c r="L1685" s="49">
        <v>25</v>
      </c>
      <c r="M1685" s="49" t="s">
        <v>5867</v>
      </c>
      <c r="N1685" s="50">
        <v>45733</v>
      </c>
      <c r="O1685" s="49" t="s">
        <v>103</v>
      </c>
      <c r="P1685" s="49" t="s">
        <v>57</v>
      </c>
      <c r="Q1685" s="49">
        <v>5</v>
      </c>
      <c r="R1685" s="49" t="s">
        <v>133</v>
      </c>
      <c r="S1685" s="49" t="s">
        <v>5868</v>
      </c>
      <c r="T1685" s="50">
        <v>44867</v>
      </c>
    </row>
    <row r="1686" spans="1:20" x14ac:dyDescent="0.25">
      <c r="A1686" s="26" t="s">
        <v>5869</v>
      </c>
      <c r="B1686" s="49" t="s">
        <v>161</v>
      </c>
      <c r="C1686" s="49" t="s">
        <v>2755</v>
      </c>
      <c r="D1686" s="49" t="s">
        <v>37</v>
      </c>
      <c r="E1686" s="49" t="s">
        <v>50</v>
      </c>
      <c r="F1686" s="50">
        <v>44731</v>
      </c>
      <c r="G1686" s="49" t="s">
        <v>62</v>
      </c>
      <c r="H1686" s="49" t="s">
        <v>391</v>
      </c>
      <c r="I1686" s="49" t="s">
        <v>392</v>
      </c>
      <c r="J1686" s="49" t="s">
        <v>123</v>
      </c>
      <c r="K1686" s="49">
        <v>4</v>
      </c>
      <c r="L1686" s="49">
        <v>25</v>
      </c>
      <c r="M1686" s="49" t="s">
        <v>5870</v>
      </c>
      <c r="N1686" s="50">
        <v>45771</v>
      </c>
      <c r="O1686" s="49" t="s">
        <v>56</v>
      </c>
      <c r="P1686" s="49" t="s">
        <v>31</v>
      </c>
      <c r="Q1686" s="49">
        <v>5</v>
      </c>
      <c r="R1686" s="49" t="s">
        <v>45</v>
      </c>
      <c r="S1686" s="49" t="s">
        <v>5871</v>
      </c>
      <c r="T1686" s="50">
        <v>45459</v>
      </c>
    </row>
    <row r="1687" spans="1:20" x14ac:dyDescent="0.25">
      <c r="A1687" s="26" t="s">
        <v>5872</v>
      </c>
      <c r="B1687" s="49" t="s">
        <v>913</v>
      </c>
      <c r="C1687" s="49" t="s">
        <v>2177</v>
      </c>
      <c r="D1687" s="49" t="s">
        <v>23</v>
      </c>
      <c r="E1687" s="49" t="s">
        <v>38</v>
      </c>
      <c r="F1687" s="50">
        <v>44788</v>
      </c>
      <c r="G1687" s="49" t="s">
        <v>25</v>
      </c>
      <c r="H1687" s="49" t="s">
        <v>87</v>
      </c>
      <c r="I1687" s="49" t="s">
        <v>88</v>
      </c>
      <c r="J1687" s="49" t="s">
        <v>65</v>
      </c>
      <c r="K1687" s="49">
        <v>3</v>
      </c>
      <c r="L1687" s="49">
        <v>99</v>
      </c>
      <c r="M1687" s="49" t="s">
        <v>5873</v>
      </c>
      <c r="N1687" s="50">
        <v>45601</v>
      </c>
      <c r="O1687" s="49" t="s">
        <v>56</v>
      </c>
      <c r="P1687" s="49" t="s">
        <v>31</v>
      </c>
      <c r="Q1687" s="49">
        <v>1</v>
      </c>
      <c r="R1687" s="49" t="s">
        <v>32</v>
      </c>
      <c r="S1687" s="49" t="s">
        <v>5874</v>
      </c>
      <c r="T1687" s="50">
        <v>45446</v>
      </c>
    </row>
    <row r="1688" spans="1:20" x14ac:dyDescent="0.25">
      <c r="A1688" s="26" t="s">
        <v>5875</v>
      </c>
      <c r="B1688" s="49" t="s">
        <v>85</v>
      </c>
      <c r="C1688" s="49" t="s">
        <v>4297</v>
      </c>
      <c r="D1688" s="49" t="s">
        <v>37</v>
      </c>
      <c r="E1688" s="49" t="s">
        <v>50</v>
      </c>
      <c r="F1688" s="50">
        <v>44669</v>
      </c>
      <c r="G1688" s="49" t="s">
        <v>72</v>
      </c>
      <c r="H1688" s="49" t="s">
        <v>52</v>
      </c>
      <c r="I1688" s="49" t="s">
        <v>53</v>
      </c>
      <c r="J1688" s="49" t="s">
        <v>54</v>
      </c>
      <c r="K1688" s="49">
        <v>4</v>
      </c>
      <c r="L1688" s="49">
        <v>59</v>
      </c>
      <c r="M1688" s="49" t="s">
        <v>5876</v>
      </c>
      <c r="N1688" s="50">
        <v>45245</v>
      </c>
      <c r="O1688" s="49" t="s">
        <v>30</v>
      </c>
      <c r="P1688" s="49" t="s">
        <v>57</v>
      </c>
      <c r="Q1688" s="49">
        <v>4</v>
      </c>
      <c r="R1688" s="49" t="s">
        <v>67</v>
      </c>
      <c r="S1688" s="49" t="s">
        <v>5877</v>
      </c>
      <c r="T1688" s="50">
        <v>44843</v>
      </c>
    </row>
    <row r="1689" spans="1:20" x14ac:dyDescent="0.25">
      <c r="A1689" s="26" t="s">
        <v>2529</v>
      </c>
      <c r="B1689" s="49" t="s">
        <v>1611</v>
      </c>
      <c r="C1689" s="49" t="s">
        <v>276</v>
      </c>
      <c r="D1689" s="49" t="s">
        <v>81</v>
      </c>
      <c r="E1689" s="49" t="s">
        <v>38</v>
      </c>
      <c r="F1689" s="50">
        <v>45623</v>
      </c>
      <c r="G1689" s="49" t="s">
        <v>72</v>
      </c>
      <c r="H1689" s="49" t="s">
        <v>138</v>
      </c>
      <c r="I1689" s="49" t="s">
        <v>139</v>
      </c>
      <c r="J1689" s="49" t="s">
        <v>28</v>
      </c>
      <c r="K1689" s="49">
        <v>3</v>
      </c>
      <c r="L1689" s="49">
        <v>999</v>
      </c>
      <c r="M1689" s="49" t="s">
        <v>5878</v>
      </c>
      <c r="N1689" s="50">
        <v>44959</v>
      </c>
      <c r="O1689" s="49" t="s">
        <v>30</v>
      </c>
      <c r="P1689" s="49" t="s">
        <v>44</v>
      </c>
      <c r="Q1689" s="49">
        <v>3</v>
      </c>
      <c r="R1689" s="49" t="s">
        <v>67</v>
      </c>
      <c r="S1689" s="49" t="s">
        <v>5879</v>
      </c>
      <c r="T1689" s="50">
        <v>45220</v>
      </c>
    </row>
    <row r="1690" spans="1:20" x14ac:dyDescent="0.25">
      <c r="A1690" s="26" t="s">
        <v>5880</v>
      </c>
      <c r="B1690" s="49" t="s">
        <v>1044</v>
      </c>
      <c r="C1690" s="49" t="s">
        <v>3715</v>
      </c>
      <c r="D1690" s="49" t="s">
        <v>23</v>
      </c>
      <c r="E1690" s="49" t="s">
        <v>38</v>
      </c>
      <c r="F1690" s="50">
        <v>45208</v>
      </c>
      <c r="G1690" s="49" t="s">
        <v>25</v>
      </c>
      <c r="H1690" s="49" t="s">
        <v>121</v>
      </c>
      <c r="I1690" s="49" t="s">
        <v>122</v>
      </c>
      <c r="J1690" s="49" t="s">
        <v>123</v>
      </c>
      <c r="K1690" s="49">
        <v>1</v>
      </c>
      <c r="L1690" s="49">
        <v>149</v>
      </c>
      <c r="M1690" s="49" t="s">
        <v>5881</v>
      </c>
      <c r="N1690" s="50">
        <v>45253</v>
      </c>
      <c r="O1690" s="49" t="s">
        <v>56</v>
      </c>
      <c r="P1690" s="49" t="s">
        <v>44</v>
      </c>
      <c r="Q1690" s="49">
        <v>3</v>
      </c>
      <c r="R1690" s="49" t="s">
        <v>32</v>
      </c>
      <c r="S1690" s="49" t="s">
        <v>5882</v>
      </c>
      <c r="T1690" s="50">
        <v>45249</v>
      </c>
    </row>
    <row r="1691" spans="1:20" x14ac:dyDescent="0.25">
      <c r="A1691" s="26" t="s">
        <v>2674</v>
      </c>
      <c r="B1691" s="49" t="s">
        <v>385</v>
      </c>
      <c r="C1691" s="49" t="s">
        <v>1775</v>
      </c>
      <c r="D1691" s="49" t="s">
        <v>37</v>
      </c>
      <c r="E1691" s="49" t="s">
        <v>38</v>
      </c>
      <c r="F1691" s="50">
        <v>44581</v>
      </c>
      <c r="G1691" s="49" t="s">
        <v>62</v>
      </c>
      <c r="H1691" s="49" t="s">
        <v>87</v>
      </c>
      <c r="I1691" s="49" t="s">
        <v>88</v>
      </c>
      <c r="J1691" s="49" t="s">
        <v>65</v>
      </c>
      <c r="K1691" s="49">
        <v>4</v>
      </c>
      <c r="L1691" s="49">
        <v>99</v>
      </c>
      <c r="M1691" s="49" t="s">
        <v>5883</v>
      </c>
      <c r="N1691" s="50">
        <v>45319</v>
      </c>
      <c r="O1691" s="49" t="s">
        <v>30</v>
      </c>
      <c r="P1691" s="49" t="s">
        <v>31</v>
      </c>
      <c r="Q1691" s="49">
        <v>5</v>
      </c>
      <c r="R1691" s="49" t="s">
        <v>45</v>
      </c>
      <c r="S1691" s="49" t="s">
        <v>5884</v>
      </c>
      <c r="T1691" s="50">
        <v>45213</v>
      </c>
    </row>
    <row r="1692" spans="1:20" x14ac:dyDescent="0.25">
      <c r="A1692" s="26" t="s">
        <v>1506</v>
      </c>
      <c r="B1692" s="49" t="s">
        <v>1507</v>
      </c>
      <c r="C1692" s="49" t="s">
        <v>1508</v>
      </c>
      <c r="D1692" s="49" t="s">
        <v>81</v>
      </c>
      <c r="E1692" s="49" t="s">
        <v>50</v>
      </c>
      <c r="F1692" s="50">
        <v>45492</v>
      </c>
      <c r="G1692" s="49" t="s">
        <v>39</v>
      </c>
      <c r="H1692" s="49" t="s">
        <v>191</v>
      </c>
      <c r="I1692" s="49" t="s">
        <v>192</v>
      </c>
      <c r="J1692" s="49" t="s">
        <v>42</v>
      </c>
      <c r="K1692" s="49">
        <v>1</v>
      </c>
      <c r="L1692" s="49">
        <v>120</v>
      </c>
      <c r="M1692" s="49" t="s">
        <v>5885</v>
      </c>
      <c r="N1692" s="50">
        <v>45541</v>
      </c>
      <c r="O1692" s="49" t="s">
        <v>56</v>
      </c>
      <c r="P1692" s="49" t="s">
        <v>44</v>
      </c>
      <c r="Q1692" s="49">
        <v>2</v>
      </c>
      <c r="R1692" s="49" t="s">
        <v>104</v>
      </c>
      <c r="S1692" s="49" t="s">
        <v>5886</v>
      </c>
      <c r="T1692" s="50">
        <v>45749</v>
      </c>
    </row>
    <row r="1693" spans="1:20" x14ac:dyDescent="0.25">
      <c r="A1693" s="26" t="s">
        <v>5887</v>
      </c>
      <c r="B1693" s="49" t="s">
        <v>565</v>
      </c>
      <c r="C1693" s="49" t="s">
        <v>276</v>
      </c>
      <c r="D1693" s="49" t="s">
        <v>37</v>
      </c>
      <c r="E1693" s="49" t="s">
        <v>50</v>
      </c>
      <c r="F1693" s="50">
        <v>44689</v>
      </c>
      <c r="G1693" s="49" t="s">
        <v>51</v>
      </c>
      <c r="H1693" s="49" t="s">
        <v>145</v>
      </c>
      <c r="I1693" s="49" t="s">
        <v>146</v>
      </c>
      <c r="J1693" s="49" t="s">
        <v>54</v>
      </c>
      <c r="K1693" s="49">
        <v>1</v>
      </c>
      <c r="L1693" s="49">
        <v>199</v>
      </c>
      <c r="M1693" s="49" t="s">
        <v>5888</v>
      </c>
      <c r="N1693" s="50">
        <v>45003</v>
      </c>
      <c r="O1693" s="49" t="s">
        <v>103</v>
      </c>
      <c r="P1693" s="49" t="s">
        <v>44</v>
      </c>
      <c r="Q1693" s="49">
        <v>5</v>
      </c>
      <c r="R1693" s="49" t="s">
        <v>45</v>
      </c>
      <c r="S1693" s="49" t="s">
        <v>5889</v>
      </c>
      <c r="T1693" s="50">
        <v>44939</v>
      </c>
    </row>
    <row r="1694" spans="1:20" x14ac:dyDescent="0.25">
      <c r="A1694" s="26" t="s">
        <v>5890</v>
      </c>
      <c r="B1694" s="49" t="s">
        <v>1818</v>
      </c>
      <c r="C1694" s="49" t="s">
        <v>3388</v>
      </c>
      <c r="D1694" s="49" t="s">
        <v>81</v>
      </c>
      <c r="E1694" s="49" t="s">
        <v>50</v>
      </c>
      <c r="F1694" s="50">
        <v>44738</v>
      </c>
      <c r="G1694" s="49" t="s">
        <v>39</v>
      </c>
      <c r="H1694" s="49" t="s">
        <v>145</v>
      </c>
      <c r="I1694" s="49" t="s">
        <v>146</v>
      </c>
      <c r="J1694" s="49" t="s">
        <v>54</v>
      </c>
      <c r="K1694" s="49">
        <v>1</v>
      </c>
      <c r="L1694" s="49">
        <v>199</v>
      </c>
      <c r="M1694" s="49" t="s">
        <v>5891</v>
      </c>
      <c r="N1694" s="50">
        <v>45390</v>
      </c>
      <c r="O1694" s="49" t="s">
        <v>110</v>
      </c>
      <c r="P1694" s="49" t="s">
        <v>44</v>
      </c>
      <c r="Q1694" s="49">
        <v>3</v>
      </c>
      <c r="R1694" s="49" t="s">
        <v>45</v>
      </c>
      <c r="S1694" s="49" t="s">
        <v>5892</v>
      </c>
      <c r="T1694" s="50">
        <v>45075</v>
      </c>
    </row>
    <row r="1695" spans="1:20" x14ac:dyDescent="0.25">
      <c r="A1695" s="26" t="s">
        <v>5893</v>
      </c>
      <c r="B1695" s="49" t="s">
        <v>809</v>
      </c>
      <c r="C1695" s="49" t="s">
        <v>1406</v>
      </c>
      <c r="D1695" s="49" t="s">
        <v>37</v>
      </c>
      <c r="E1695" s="49" t="s">
        <v>38</v>
      </c>
      <c r="F1695" s="50">
        <v>44530</v>
      </c>
      <c r="G1695" s="49" t="s">
        <v>180</v>
      </c>
      <c r="H1695" s="49" t="s">
        <v>191</v>
      </c>
      <c r="I1695" s="49" t="s">
        <v>192</v>
      </c>
      <c r="J1695" s="49" t="s">
        <v>42</v>
      </c>
      <c r="K1695" s="49">
        <v>2</v>
      </c>
      <c r="L1695" s="49">
        <v>120</v>
      </c>
      <c r="M1695" s="49" t="s">
        <v>5894</v>
      </c>
      <c r="N1695" s="50">
        <v>45002</v>
      </c>
      <c r="O1695" s="49" t="s">
        <v>76</v>
      </c>
      <c r="P1695" s="49" t="s">
        <v>57</v>
      </c>
      <c r="Q1695" s="49">
        <v>2</v>
      </c>
      <c r="R1695" s="49" t="s">
        <v>67</v>
      </c>
      <c r="S1695" s="49" t="s">
        <v>5895</v>
      </c>
      <c r="T1695" s="50">
        <v>45888</v>
      </c>
    </row>
    <row r="1696" spans="1:20" x14ac:dyDescent="0.25">
      <c r="A1696" s="26" t="s">
        <v>5896</v>
      </c>
      <c r="B1696" s="49" t="s">
        <v>4392</v>
      </c>
      <c r="C1696" s="49" t="s">
        <v>458</v>
      </c>
      <c r="D1696" s="49" t="s">
        <v>23</v>
      </c>
      <c r="E1696" s="49" t="s">
        <v>50</v>
      </c>
      <c r="F1696" s="50">
        <v>45543</v>
      </c>
      <c r="G1696" s="49" t="s">
        <v>94</v>
      </c>
      <c r="H1696" s="49" t="s">
        <v>138</v>
      </c>
      <c r="I1696" s="49" t="s">
        <v>139</v>
      </c>
      <c r="J1696" s="49" t="s">
        <v>28</v>
      </c>
      <c r="K1696" s="49">
        <v>4</v>
      </c>
      <c r="L1696" s="49">
        <v>999</v>
      </c>
      <c r="M1696" s="49" t="s">
        <v>5897</v>
      </c>
      <c r="N1696" s="50">
        <v>45324</v>
      </c>
      <c r="O1696" s="49" t="s">
        <v>56</v>
      </c>
      <c r="P1696" s="49" t="s">
        <v>44</v>
      </c>
      <c r="Q1696" s="49">
        <v>1</v>
      </c>
      <c r="R1696" s="49" t="s">
        <v>32</v>
      </c>
      <c r="S1696" s="49" t="s">
        <v>5898</v>
      </c>
      <c r="T1696" s="50">
        <v>44868</v>
      </c>
    </row>
    <row r="1697" spans="1:20" x14ac:dyDescent="0.25">
      <c r="A1697" s="26" t="s">
        <v>5899</v>
      </c>
      <c r="B1697" s="49" t="s">
        <v>416</v>
      </c>
      <c r="C1697" s="49" t="s">
        <v>1424</v>
      </c>
      <c r="D1697" s="49" t="s">
        <v>37</v>
      </c>
      <c r="E1697" s="49" t="s">
        <v>38</v>
      </c>
      <c r="F1697" s="50">
        <v>44639</v>
      </c>
      <c r="G1697" s="49" t="s">
        <v>152</v>
      </c>
      <c r="H1697" s="49" t="s">
        <v>100</v>
      </c>
      <c r="I1697" s="49" t="s">
        <v>101</v>
      </c>
      <c r="J1697" s="49" t="s">
        <v>28</v>
      </c>
      <c r="K1697" s="49">
        <v>3</v>
      </c>
      <c r="L1697" s="49">
        <v>199</v>
      </c>
      <c r="M1697" s="49" t="s">
        <v>5900</v>
      </c>
      <c r="N1697" s="50">
        <v>45023</v>
      </c>
      <c r="O1697" s="49" t="s">
        <v>110</v>
      </c>
      <c r="P1697" s="49" t="s">
        <v>44</v>
      </c>
      <c r="Q1697" s="49">
        <v>1</v>
      </c>
      <c r="R1697" s="49" t="s">
        <v>133</v>
      </c>
      <c r="S1697" s="49" t="s">
        <v>5901</v>
      </c>
      <c r="T1697" s="50">
        <v>45053</v>
      </c>
    </row>
    <row r="1698" spans="1:20" x14ac:dyDescent="0.25">
      <c r="A1698" s="26" t="s">
        <v>5902</v>
      </c>
      <c r="B1698" s="49" t="s">
        <v>184</v>
      </c>
      <c r="C1698" s="49" t="s">
        <v>321</v>
      </c>
      <c r="D1698" s="49" t="s">
        <v>23</v>
      </c>
      <c r="E1698" s="49" t="s">
        <v>38</v>
      </c>
      <c r="F1698" s="50">
        <v>44555</v>
      </c>
      <c r="G1698" s="49" t="s">
        <v>152</v>
      </c>
      <c r="H1698" s="49" t="s">
        <v>168</v>
      </c>
      <c r="I1698" s="49" t="s">
        <v>169</v>
      </c>
      <c r="J1698" s="49" t="s">
        <v>131</v>
      </c>
      <c r="K1698" s="49">
        <v>1</v>
      </c>
      <c r="L1698" s="49">
        <v>80</v>
      </c>
      <c r="M1698" s="49" t="s">
        <v>5903</v>
      </c>
      <c r="N1698" s="50">
        <v>45614</v>
      </c>
      <c r="O1698" s="49" t="s">
        <v>76</v>
      </c>
      <c r="P1698" s="49" t="s">
        <v>44</v>
      </c>
      <c r="Q1698" s="49">
        <v>5</v>
      </c>
      <c r="R1698" s="49" t="s">
        <v>104</v>
      </c>
      <c r="S1698" s="49" t="s">
        <v>5904</v>
      </c>
      <c r="T1698" s="50">
        <v>45578</v>
      </c>
    </row>
    <row r="1699" spans="1:20" x14ac:dyDescent="0.25">
      <c r="A1699" s="26" t="s">
        <v>5905</v>
      </c>
      <c r="B1699" s="49" t="s">
        <v>1039</v>
      </c>
      <c r="C1699" s="49" t="s">
        <v>895</v>
      </c>
      <c r="D1699" s="49" t="s">
        <v>81</v>
      </c>
      <c r="E1699" s="49" t="s">
        <v>50</v>
      </c>
      <c r="F1699" s="50">
        <v>44829</v>
      </c>
      <c r="G1699" s="49" t="s">
        <v>72</v>
      </c>
      <c r="H1699" s="49" t="s">
        <v>40</v>
      </c>
      <c r="I1699" s="49" t="s">
        <v>41</v>
      </c>
      <c r="J1699" s="49" t="s">
        <v>42</v>
      </c>
      <c r="K1699" s="49">
        <v>4</v>
      </c>
      <c r="L1699" s="49">
        <v>59</v>
      </c>
      <c r="M1699" s="49" t="s">
        <v>5906</v>
      </c>
      <c r="N1699" s="50">
        <v>45081</v>
      </c>
      <c r="O1699" s="49" t="s">
        <v>56</v>
      </c>
      <c r="P1699" s="49" t="s">
        <v>57</v>
      </c>
      <c r="Q1699" s="49">
        <v>2</v>
      </c>
      <c r="R1699" s="49" t="s">
        <v>133</v>
      </c>
      <c r="S1699" s="49" t="s">
        <v>5907</v>
      </c>
      <c r="T1699" s="50">
        <v>45538</v>
      </c>
    </row>
    <row r="1700" spans="1:20" x14ac:dyDescent="0.25">
      <c r="A1700" s="26" t="s">
        <v>5908</v>
      </c>
      <c r="B1700" s="49" t="s">
        <v>850</v>
      </c>
      <c r="C1700" s="49" t="s">
        <v>3166</v>
      </c>
      <c r="D1700" s="49" t="s">
        <v>81</v>
      </c>
      <c r="E1700" s="49" t="s">
        <v>38</v>
      </c>
      <c r="F1700" s="50">
        <v>45868</v>
      </c>
      <c r="G1700" s="49" t="s">
        <v>180</v>
      </c>
      <c r="H1700" s="49" t="s">
        <v>121</v>
      </c>
      <c r="I1700" s="49" t="s">
        <v>122</v>
      </c>
      <c r="J1700" s="49" t="s">
        <v>123</v>
      </c>
      <c r="K1700" s="49">
        <v>3</v>
      </c>
      <c r="L1700" s="49">
        <v>149</v>
      </c>
      <c r="M1700" s="49" t="s">
        <v>5909</v>
      </c>
      <c r="N1700" s="50">
        <v>45114</v>
      </c>
      <c r="O1700" s="49" t="s">
        <v>76</v>
      </c>
      <c r="P1700" s="49" t="s">
        <v>31</v>
      </c>
      <c r="Q1700" s="49">
        <v>2</v>
      </c>
      <c r="R1700" s="49" t="s">
        <v>45</v>
      </c>
      <c r="S1700" s="49" t="s">
        <v>5910</v>
      </c>
      <c r="T1700" s="50">
        <v>45288</v>
      </c>
    </row>
    <row r="1701" spans="1:20" x14ac:dyDescent="0.25">
      <c r="A1701" s="26" t="s">
        <v>5911</v>
      </c>
      <c r="B1701" s="49" t="s">
        <v>196</v>
      </c>
      <c r="C1701" s="49" t="s">
        <v>5912</v>
      </c>
      <c r="D1701" s="49" t="s">
        <v>37</v>
      </c>
      <c r="E1701" s="49" t="s">
        <v>24</v>
      </c>
      <c r="F1701" s="50">
        <v>45187</v>
      </c>
      <c r="G1701" s="49" t="s">
        <v>186</v>
      </c>
      <c r="H1701" s="49" t="s">
        <v>191</v>
      </c>
      <c r="I1701" s="49" t="s">
        <v>192</v>
      </c>
      <c r="J1701" s="49" t="s">
        <v>42</v>
      </c>
      <c r="K1701" s="49">
        <v>2</v>
      </c>
      <c r="L1701" s="49">
        <v>120</v>
      </c>
      <c r="M1701" s="49" t="s">
        <v>5913</v>
      </c>
      <c r="N1701" s="50">
        <v>45453</v>
      </c>
      <c r="O1701" s="49" t="s">
        <v>76</v>
      </c>
      <c r="P1701" s="49" t="s">
        <v>31</v>
      </c>
      <c r="Q1701" s="49">
        <v>1</v>
      </c>
      <c r="R1701" s="49" t="s">
        <v>45</v>
      </c>
      <c r="S1701" s="49" t="s">
        <v>5914</v>
      </c>
      <c r="T1701" s="50">
        <v>44816</v>
      </c>
    </row>
    <row r="1702" spans="1:20" x14ac:dyDescent="0.25">
      <c r="A1702" s="26" t="s">
        <v>5915</v>
      </c>
      <c r="B1702" s="49" t="s">
        <v>249</v>
      </c>
      <c r="C1702" s="49" t="s">
        <v>4576</v>
      </c>
      <c r="D1702" s="49" t="s">
        <v>37</v>
      </c>
      <c r="E1702" s="49" t="s">
        <v>50</v>
      </c>
      <c r="F1702" s="50">
        <v>45065</v>
      </c>
      <c r="G1702" s="49" t="s">
        <v>62</v>
      </c>
      <c r="H1702" s="49" t="s">
        <v>191</v>
      </c>
      <c r="I1702" s="49" t="s">
        <v>192</v>
      </c>
      <c r="J1702" s="49" t="s">
        <v>42</v>
      </c>
      <c r="K1702" s="49">
        <v>5</v>
      </c>
      <c r="L1702" s="49">
        <v>120</v>
      </c>
      <c r="M1702" s="49" t="s">
        <v>5916</v>
      </c>
      <c r="N1702" s="50">
        <v>45892</v>
      </c>
      <c r="O1702" s="49" t="s">
        <v>103</v>
      </c>
      <c r="P1702" s="49" t="s">
        <v>44</v>
      </c>
      <c r="Q1702" s="49">
        <v>5</v>
      </c>
      <c r="R1702" s="49" t="s">
        <v>45</v>
      </c>
      <c r="S1702" s="49" t="s">
        <v>5917</v>
      </c>
      <c r="T1702" s="50">
        <v>45126</v>
      </c>
    </row>
    <row r="1703" spans="1:20" x14ac:dyDescent="0.25">
      <c r="A1703" s="26" t="s">
        <v>5918</v>
      </c>
      <c r="B1703" s="49" t="s">
        <v>85</v>
      </c>
      <c r="C1703" s="49" t="s">
        <v>5919</v>
      </c>
      <c r="D1703" s="49" t="s">
        <v>81</v>
      </c>
      <c r="E1703" s="49" t="s">
        <v>24</v>
      </c>
      <c r="F1703" s="50">
        <v>45778</v>
      </c>
      <c r="G1703" s="49" t="s">
        <v>39</v>
      </c>
      <c r="H1703" s="49" t="s">
        <v>40</v>
      </c>
      <c r="I1703" s="49" t="s">
        <v>41</v>
      </c>
      <c r="J1703" s="49" t="s">
        <v>42</v>
      </c>
      <c r="K1703" s="49">
        <v>1</v>
      </c>
      <c r="L1703" s="49">
        <v>59</v>
      </c>
      <c r="M1703" s="49" t="s">
        <v>5920</v>
      </c>
      <c r="N1703" s="50">
        <v>45620</v>
      </c>
      <c r="O1703" s="49" t="s">
        <v>103</v>
      </c>
      <c r="P1703" s="49" t="s">
        <v>44</v>
      </c>
      <c r="Q1703" s="49">
        <v>5</v>
      </c>
      <c r="R1703" s="49" t="s">
        <v>133</v>
      </c>
      <c r="S1703" s="49" t="s">
        <v>5921</v>
      </c>
      <c r="T1703" s="50">
        <v>45533</v>
      </c>
    </row>
    <row r="1704" spans="1:20" x14ac:dyDescent="0.25">
      <c r="A1704" s="26" t="s">
        <v>5186</v>
      </c>
      <c r="B1704" s="49" t="s">
        <v>2638</v>
      </c>
      <c r="C1704" s="49" t="s">
        <v>396</v>
      </c>
      <c r="D1704" s="49" t="s">
        <v>23</v>
      </c>
      <c r="E1704" s="49" t="s">
        <v>24</v>
      </c>
      <c r="F1704" s="50">
        <v>44510</v>
      </c>
      <c r="G1704" s="49" t="s">
        <v>39</v>
      </c>
      <c r="H1704" s="49" t="s">
        <v>52</v>
      </c>
      <c r="I1704" s="49" t="s">
        <v>53</v>
      </c>
      <c r="J1704" s="49" t="s">
        <v>54</v>
      </c>
      <c r="K1704" s="49">
        <v>4</v>
      </c>
      <c r="L1704" s="49">
        <v>59</v>
      </c>
      <c r="M1704" s="49" t="s">
        <v>5922</v>
      </c>
      <c r="N1704" s="50">
        <v>44927</v>
      </c>
      <c r="O1704" s="49" t="s">
        <v>103</v>
      </c>
      <c r="P1704" s="49" t="s">
        <v>57</v>
      </c>
      <c r="Q1704" s="49">
        <v>5</v>
      </c>
      <c r="R1704" s="49" t="s">
        <v>32</v>
      </c>
      <c r="S1704" s="49" t="s">
        <v>5923</v>
      </c>
      <c r="T1704" s="50">
        <v>45872</v>
      </c>
    </row>
    <row r="1705" spans="1:20" x14ac:dyDescent="0.25">
      <c r="A1705" s="26" t="s">
        <v>5924</v>
      </c>
      <c r="B1705" s="49" t="s">
        <v>515</v>
      </c>
      <c r="C1705" s="49" t="s">
        <v>137</v>
      </c>
      <c r="D1705" s="49" t="s">
        <v>23</v>
      </c>
      <c r="E1705" s="49" t="s">
        <v>50</v>
      </c>
      <c r="F1705" s="50">
        <v>44429</v>
      </c>
      <c r="G1705" s="49" t="s">
        <v>94</v>
      </c>
      <c r="H1705" s="49" t="s">
        <v>145</v>
      </c>
      <c r="I1705" s="49" t="s">
        <v>146</v>
      </c>
      <c r="J1705" s="49" t="s">
        <v>54</v>
      </c>
      <c r="K1705" s="49">
        <v>4</v>
      </c>
      <c r="L1705" s="49">
        <v>199</v>
      </c>
      <c r="M1705" s="49" t="s">
        <v>5925</v>
      </c>
      <c r="N1705" s="50">
        <v>45703</v>
      </c>
      <c r="O1705" s="49" t="s">
        <v>103</v>
      </c>
      <c r="P1705" s="49" t="s">
        <v>31</v>
      </c>
      <c r="Q1705" s="49">
        <v>1</v>
      </c>
      <c r="R1705" s="49" t="s">
        <v>133</v>
      </c>
      <c r="S1705" s="49" t="s">
        <v>5926</v>
      </c>
      <c r="T1705" s="50">
        <v>45821</v>
      </c>
    </row>
    <row r="1706" spans="1:20" x14ac:dyDescent="0.25">
      <c r="A1706" s="26" t="s">
        <v>5927</v>
      </c>
      <c r="B1706" s="49" t="s">
        <v>526</v>
      </c>
      <c r="C1706" s="49" t="s">
        <v>4739</v>
      </c>
      <c r="D1706" s="49" t="s">
        <v>23</v>
      </c>
      <c r="E1706" s="49" t="s">
        <v>24</v>
      </c>
      <c r="F1706" s="50">
        <v>44416</v>
      </c>
      <c r="G1706" s="49" t="s">
        <v>39</v>
      </c>
      <c r="H1706" s="49" t="s">
        <v>100</v>
      </c>
      <c r="I1706" s="49" t="s">
        <v>101</v>
      </c>
      <c r="J1706" s="49" t="s">
        <v>28</v>
      </c>
      <c r="K1706" s="49">
        <v>3</v>
      </c>
      <c r="L1706" s="49">
        <v>199</v>
      </c>
      <c r="M1706" s="49" t="s">
        <v>5928</v>
      </c>
      <c r="N1706" s="50">
        <v>45731</v>
      </c>
      <c r="O1706" s="49" t="s">
        <v>56</v>
      </c>
      <c r="P1706" s="49" t="s">
        <v>31</v>
      </c>
      <c r="Q1706" s="49">
        <v>4</v>
      </c>
      <c r="R1706" s="49" t="s">
        <v>32</v>
      </c>
      <c r="S1706" s="49" t="s">
        <v>5929</v>
      </c>
      <c r="T1706" s="50">
        <v>45353</v>
      </c>
    </row>
    <row r="1707" spans="1:20" x14ac:dyDescent="0.25">
      <c r="A1707" s="26" t="s">
        <v>5930</v>
      </c>
      <c r="B1707" s="49" t="s">
        <v>3161</v>
      </c>
      <c r="C1707" s="49" t="s">
        <v>991</v>
      </c>
      <c r="D1707" s="49" t="s">
        <v>37</v>
      </c>
      <c r="E1707" s="49" t="s">
        <v>38</v>
      </c>
      <c r="F1707" s="50">
        <v>44613</v>
      </c>
      <c r="G1707" s="49" t="s">
        <v>25</v>
      </c>
      <c r="H1707" s="49" t="s">
        <v>218</v>
      </c>
      <c r="I1707" s="49" t="s">
        <v>219</v>
      </c>
      <c r="J1707" s="49" t="s">
        <v>28</v>
      </c>
      <c r="K1707" s="49">
        <v>3</v>
      </c>
      <c r="L1707" s="49">
        <v>899</v>
      </c>
      <c r="M1707" s="49" t="s">
        <v>5931</v>
      </c>
      <c r="N1707" s="50">
        <v>44945</v>
      </c>
      <c r="O1707" s="49" t="s">
        <v>30</v>
      </c>
      <c r="P1707" s="49" t="s">
        <v>44</v>
      </c>
      <c r="Q1707" s="49">
        <v>1</v>
      </c>
      <c r="R1707" s="49" t="s">
        <v>104</v>
      </c>
      <c r="S1707" s="49" t="s">
        <v>5932</v>
      </c>
      <c r="T1707" s="50">
        <v>45644</v>
      </c>
    </row>
    <row r="1708" spans="1:20" x14ac:dyDescent="0.25">
      <c r="A1708" s="26" t="s">
        <v>5933</v>
      </c>
      <c r="B1708" s="49" t="s">
        <v>425</v>
      </c>
      <c r="C1708" s="49" t="s">
        <v>458</v>
      </c>
      <c r="D1708" s="49" t="s">
        <v>23</v>
      </c>
      <c r="E1708" s="49" t="s">
        <v>38</v>
      </c>
      <c r="F1708" s="50">
        <v>45363</v>
      </c>
      <c r="G1708" s="49" t="s">
        <v>186</v>
      </c>
      <c r="H1708" s="49" t="s">
        <v>40</v>
      </c>
      <c r="I1708" s="49" t="s">
        <v>41</v>
      </c>
      <c r="J1708" s="49" t="s">
        <v>42</v>
      </c>
      <c r="K1708" s="49">
        <v>3</v>
      </c>
      <c r="L1708" s="49">
        <v>59</v>
      </c>
      <c r="M1708" s="49" t="s">
        <v>5934</v>
      </c>
      <c r="N1708" s="50">
        <v>45320</v>
      </c>
      <c r="O1708" s="49" t="s">
        <v>76</v>
      </c>
      <c r="P1708" s="49" t="s">
        <v>44</v>
      </c>
      <c r="Q1708" s="49">
        <v>2</v>
      </c>
      <c r="R1708" s="49" t="s">
        <v>45</v>
      </c>
      <c r="S1708" s="49" t="s">
        <v>5935</v>
      </c>
      <c r="T1708" s="50">
        <v>45297</v>
      </c>
    </row>
    <row r="1709" spans="1:20" x14ac:dyDescent="0.25">
      <c r="A1709" s="26" t="s">
        <v>3115</v>
      </c>
      <c r="B1709" s="49" t="s">
        <v>3116</v>
      </c>
      <c r="C1709" s="49" t="s">
        <v>3117</v>
      </c>
      <c r="D1709" s="49" t="s">
        <v>23</v>
      </c>
      <c r="E1709" s="49" t="s">
        <v>24</v>
      </c>
      <c r="F1709" s="50">
        <v>45214</v>
      </c>
      <c r="G1709" s="49" t="s">
        <v>62</v>
      </c>
      <c r="H1709" s="49" t="s">
        <v>191</v>
      </c>
      <c r="I1709" s="49" t="s">
        <v>192</v>
      </c>
      <c r="J1709" s="49" t="s">
        <v>42</v>
      </c>
      <c r="K1709" s="49">
        <v>3</v>
      </c>
      <c r="L1709" s="49">
        <v>120</v>
      </c>
      <c r="M1709" s="49" t="s">
        <v>5936</v>
      </c>
      <c r="N1709" s="50">
        <v>45473</v>
      </c>
      <c r="O1709" s="49" t="s">
        <v>30</v>
      </c>
      <c r="P1709" s="49" t="s">
        <v>57</v>
      </c>
      <c r="Q1709" s="49">
        <v>1</v>
      </c>
      <c r="R1709" s="49" t="s">
        <v>32</v>
      </c>
      <c r="S1709" s="49" t="s">
        <v>5937</v>
      </c>
      <c r="T1709" s="50">
        <v>45474</v>
      </c>
    </row>
    <row r="1710" spans="1:20" x14ac:dyDescent="0.25">
      <c r="A1710" s="26" t="s">
        <v>2834</v>
      </c>
      <c r="B1710" s="49" t="s">
        <v>70</v>
      </c>
      <c r="C1710" s="49" t="s">
        <v>521</v>
      </c>
      <c r="D1710" s="49" t="s">
        <v>23</v>
      </c>
      <c r="E1710" s="49" t="s">
        <v>24</v>
      </c>
      <c r="F1710" s="50">
        <v>44271</v>
      </c>
      <c r="G1710" s="49" t="s">
        <v>72</v>
      </c>
      <c r="H1710" s="49" t="s">
        <v>391</v>
      </c>
      <c r="I1710" s="49" t="s">
        <v>392</v>
      </c>
      <c r="J1710" s="49" t="s">
        <v>123</v>
      </c>
      <c r="K1710" s="49">
        <v>1</v>
      </c>
      <c r="L1710" s="49">
        <v>25</v>
      </c>
      <c r="M1710" s="49" t="s">
        <v>5938</v>
      </c>
      <c r="N1710" s="50">
        <v>45889</v>
      </c>
      <c r="O1710" s="49" t="s">
        <v>56</v>
      </c>
      <c r="P1710" s="49" t="s">
        <v>31</v>
      </c>
      <c r="Q1710" s="49">
        <v>5</v>
      </c>
      <c r="R1710" s="49" t="s">
        <v>133</v>
      </c>
      <c r="S1710" s="49" t="s">
        <v>5939</v>
      </c>
      <c r="T1710" s="50">
        <v>45574</v>
      </c>
    </row>
    <row r="1711" spans="1:20" x14ac:dyDescent="0.25">
      <c r="A1711" s="26" t="s">
        <v>5940</v>
      </c>
      <c r="B1711" s="49" t="s">
        <v>4269</v>
      </c>
      <c r="C1711" s="49" t="s">
        <v>2968</v>
      </c>
      <c r="D1711" s="49" t="s">
        <v>37</v>
      </c>
      <c r="E1711" s="49" t="s">
        <v>38</v>
      </c>
      <c r="F1711" s="50">
        <v>44912</v>
      </c>
      <c r="G1711" s="49" t="s">
        <v>152</v>
      </c>
      <c r="H1711" s="49" t="s">
        <v>40</v>
      </c>
      <c r="I1711" s="49" t="s">
        <v>41</v>
      </c>
      <c r="J1711" s="49" t="s">
        <v>42</v>
      </c>
      <c r="K1711" s="49">
        <v>4</v>
      </c>
      <c r="L1711" s="49">
        <v>59</v>
      </c>
      <c r="M1711" s="49" t="s">
        <v>5941</v>
      </c>
      <c r="N1711" s="50">
        <v>45858</v>
      </c>
      <c r="O1711" s="49" t="s">
        <v>103</v>
      </c>
      <c r="P1711" s="49" t="s">
        <v>44</v>
      </c>
      <c r="Q1711" s="49">
        <v>1</v>
      </c>
      <c r="R1711" s="49" t="s">
        <v>133</v>
      </c>
      <c r="S1711" s="49" t="s">
        <v>5942</v>
      </c>
      <c r="T1711" s="50">
        <v>45379</v>
      </c>
    </row>
    <row r="1712" spans="1:20" x14ac:dyDescent="0.25">
      <c r="A1712" s="26" t="s">
        <v>5943</v>
      </c>
      <c r="B1712" s="49" t="s">
        <v>315</v>
      </c>
      <c r="C1712" s="49" t="s">
        <v>702</v>
      </c>
      <c r="D1712" s="49" t="s">
        <v>23</v>
      </c>
      <c r="E1712" s="49" t="s">
        <v>24</v>
      </c>
      <c r="F1712" s="50">
        <v>45115</v>
      </c>
      <c r="G1712" s="49" t="s">
        <v>186</v>
      </c>
      <c r="H1712" s="49" t="s">
        <v>168</v>
      </c>
      <c r="I1712" s="49" t="s">
        <v>169</v>
      </c>
      <c r="J1712" s="49" t="s">
        <v>131</v>
      </c>
      <c r="K1712" s="49">
        <v>1</v>
      </c>
      <c r="L1712" s="49">
        <v>80</v>
      </c>
      <c r="M1712" s="49" t="s">
        <v>5944</v>
      </c>
      <c r="N1712" s="50">
        <v>44827</v>
      </c>
      <c r="O1712" s="49" t="s">
        <v>30</v>
      </c>
      <c r="P1712" s="49" t="s">
        <v>44</v>
      </c>
      <c r="Q1712" s="49">
        <v>3</v>
      </c>
      <c r="R1712" s="49" t="s">
        <v>133</v>
      </c>
      <c r="S1712" s="49" t="s">
        <v>5945</v>
      </c>
      <c r="T1712" s="50">
        <v>45789</v>
      </c>
    </row>
    <row r="1713" spans="1:20" x14ac:dyDescent="0.25">
      <c r="A1713" s="26" t="s">
        <v>5946</v>
      </c>
      <c r="B1713" s="49" t="s">
        <v>2831</v>
      </c>
      <c r="C1713" s="49" t="s">
        <v>5805</v>
      </c>
      <c r="D1713" s="49" t="s">
        <v>81</v>
      </c>
      <c r="E1713" s="49" t="s">
        <v>50</v>
      </c>
      <c r="F1713" s="50">
        <v>45414</v>
      </c>
      <c r="G1713" s="49" t="s">
        <v>94</v>
      </c>
      <c r="H1713" s="49" t="s">
        <v>129</v>
      </c>
      <c r="I1713" s="49" t="s">
        <v>130</v>
      </c>
      <c r="J1713" s="49" t="s">
        <v>131</v>
      </c>
      <c r="K1713" s="49">
        <v>1</v>
      </c>
      <c r="L1713" s="49">
        <v>129</v>
      </c>
      <c r="M1713" s="49" t="s">
        <v>5947</v>
      </c>
      <c r="N1713" s="50">
        <v>45849</v>
      </c>
      <c r="O1713" s="49" t="s">
        <v>56</v>
      </c>
      <c r="P1713" s="49" t="s">
        <v>57</v>
      </c>
      <c r="Q1713" s="49">
        <v>4</v>
      </c>
      <c r="R1713" s="49" t="s">
        <v>32</v>
      </c>
      <c r="S1713" s="49" t="s">
        <v>5948</v>
      </c>
      <c r="T1713" s="50">
        <v>45840</v>
      </c>
    </row>
    <row r="1714" spans="1:20" x14ac:dyDescent="0.25">
      <c r="A1714" s="26" t="s">
        <v>5949</v>
      </c>
      <c r="B1714" s="49" t="s">
        <v>2412</v>
      </c>
      <c r="C1714" s="49" t="s">
        <v>4551</v>
      </c>
      <c r="D1714" s="49" t="s">
        <v>81</v>
      </c>
      <c r="E1714" s="49" t="s">
        <v>50</v>
      </c>
      <c r="F1714" s="50">
        <v>45135</v>
      </c>
      <c r="G1714" s="49" t="s">
        <v>39</v>
      </c>
      <c r="H1714" s="49" t="s">
        <v>218</v>
      </c>
      <c r="I1714" s="49" t="s">
        <v>219</v>
      </c>
      <c r="J1714" s="49" t="s">
        <v>28</v>
      </c>
      <c r="K1714" s="49">
        <v>3</v>
      </c>
      <c r="L1714" s="49">
        <v>899</v>
      </c>
      <c r="M1714" s="49" t="s">
        <v>5950</v>
      </c>
      <c r="N1714" s="50">
        <v>45773</v>
      </c>
      <c r="O1714" s="49" t="s">
        <v>30</v>
      </c>
      <c r="P1714" s="49" t="s">
        <v>31</v>
      </c>
      <c r="Q1714" s="49">
        <v>2</v>
      </c>
      <c r="R1714" s="49" t="s">
        <v>67</v>
      </c>
      <c r="S1714" s="49" t="s">
        <v>5951</v>
      </c>
      <c r="T1714" s="50">
        <v>45412</v>
      </c>
    </row>
    <row r="1715" spans="1:20" x14ac:dyDescent="0.25">
      <c r="A1715" s="26" t="s">
        <v>5952</v>
      </c>
      <c r="B1715" s="49" t="s">
        <v>258</v>
      </c>
      <c r="C1715" s="49" t="s">
        <v>108</v>
      </c>
      <c r="D1715" s="49" t="s">
        <v>23</v>
      </c>
      <c r="E1715" s="49" t="s">
        <v>50</v>
      </c>
      <c r="F1715" s="50">
        <v>44990</v>
      </c>
      <c r="G1715" s="49" t="s">
        <v>39</v>
      </c>
      <c r="H1715" s="49" t="s">
        <v>73</v>
      </c>
      <c r="I1715" s="49" t="s">
        <v>74</v>
      </c>
      <c r="J1715" s="49" t="s">
        <v>42</v>
      </c>
      <c r="K1715" s="49">
        <v>4</v>
      </c>
      <c r="L1715" s="49">
        <v>110</v>
      </c>
      <c r="M1715" s="49" t="s">
        <v>5953</v>
      </c>
      <c r="N1715" s="50">
        <v>45508</v>
      </c>
      <c r="O1715" s="49" t="s">
        <v>56</v>
      </c>
      <c r="P1715" s="49" t="s">
        <v>31</v>
      </c>
      <c r="Q1715" s="49">
        <v>5</v>
      </c>
      <c r="R1715" s="49" t="s">
        <v>32</v>
      </c>
      <c r="S1715" s="49" t="s">
        <v>5954</v>
      </c>
      <c r="T1715" s="50">
        <v>45164</v>
      </c>
    </row>
    <row r="1716" spans="1:20" x14ac:dyDescent="0.25">
      <c r="A1716" s="26" t="s">
        <v>3464</v>
      </c>
      <c r="B1716" s="49" t="s">
        <v>1374</v>
      </c>
      <c r="C1716" s="49" t="s">
        <v>3465</v>
      </c>
      <c r="D1716" s="49" t="s">
        <v>37</v>
      </c>
      <c r="E1716" s="49" t="s">
        <v>24</v>
      </c>
      <c r="F1716" s="50">
        <v>44768</v>
      </c>
      <c r="G1716" s="49" t="s">
        <v>62</v>
      </c>
      <c r="H1716" s="49" t="s">
        <v>40</v>
      </c>
      <c r="I1716" s="49" t="s">
        <v>41</v>
      </c>
      <c r="J1716" s="49" t="s">
        <v>42</v>
      </c>
      <c r="K1716" s="49">
        <v>1</v>
      </c>
      <c r="L1716" s="49">
        <v>59</v>
      </c>
      <c r="M1716" s="49" t="s">
        <v>5955</v>
      </c>
      <c r="N1716" s="50">
        <v>45820</v>
      </c>
      <c r="O1716" s="49" t="s">
        <v>103</v>
      </c>
      <c r="P1716" s="49" t="s">
        <v>44</v>
      </c>
      <c r="Q1716" s="49">
        <v>3</v>
      </c>
      <c r="R1716" s="49" t="s">
        <v>32</v>
      </c>
      <c r="S1716" s="49" t="s">
        <v>5956</v>
      </c>
      <c r="T1716" s="50">
        <v>45793</v>
      </c>
    </row>
    <row r="1717" spans="1:20" x14ac:dyDescent="0.25">
      <c r="A1717" s="26" t="s">
        <v>3199</v>
      </c>
      <c r="B1717" s="49" t="s">
        <v>452</v>
      </c>
      <c r="C1717" s="49" t="s">
        <v>3200</v>
      </c>
      <c r="D1717" s="49" t="s">
        <v>23</v>
      </c>
      <c r="E1717" s="49" t="s">
        <v>24</v>
      </c>
      <c r="F1717" s="50">
        <v>45486</v>
      </c>
      <c r="G1717" s="49" t="s">
        <v>186</v>
      </c>
      <c r="H1717" s="49" t="s">
        <v>191</v>
      </c>
      <c r="I1717" s="49" t="s">
        <v>192</v>
      </c>
      <c r="J1717" s="49" t="s">
        <v>42</v>
      </c>
      <c r="K1717" s="49">
        <v>3</v>
      </c>
      <c r="L1717" s="49">
        <v>120</v>
      </c>
      <c r="M1717" s="49" t="s">
        <v>5957</v>
      </c>
      <c r="N1717" s="50">
        <v>45457</v>
      </c>
      <c r="O1717" s="49" t="s">
        <v>30</v>
      </c>
      <c r="P1717" s="49" t="s">
        <v>44</v>
      </c>
      <c r="Q1717" s="49">
        <v>4</v>
      </c>
      <c r="R1717" s="49" t="s">
        <v>133</v>
      </c>
      <c r="S1717" s="49" t="s">
        <v>5958</v>
      </c>
      <c r="T1717" s="50">
        <v>45734</v>
      </c>
    </row>
    <row r="1718" spans="1:20" x14ac:dyDescent="0.25">
      <c r="A1718" s="26" t="s">
        <v>5959</v>
      </c>
      <c r="B1718" s="49" t="s">
        <v>1611</v>
      </c>
      <c r="C1718" s="49" t="s">
        <v>2540</v>
      </c>
      <c r="D1718" s="49" t="s">
        <v>37</v>
      </c>
      <c r="E1718" s="49" t="s">
        <v>38</v>
      </c>
      <c r="F1718" s="50">
        <v>44685</v>
      </c>
      <c r="G1718" s="49" t="s">
        <v>25</v>
      </c>
      <c r="H1718" s="49" t="s">
        <v>138</v>
      </c>
      <c r="I1718" s="49" t="s">
        <v>139</v>
      </c>
      <c r="J1718" s="49" t="s">
        <v>28</v>
      </c>
      <c r="K1718" s="49">
        <v>1</v>
      </c>
      <c r="L1718" s="49">
        <v>999</v>
      </c>
      <c r="M1718" s="49" t="s">
        <v>5960</v>
      </c>
      <c r="N1718" s="50">
        <v>44865</v>
      </c>
      <c r="O1718" s="49" t="s">
        <v>56</v>
      </c>
      <c r="P1718" s="49" t="s">
        <v>31</v>
      </c>
      <c r="Q1718" s="49">
        <v>3</v>
      </c>
      <c r="R1718" s="49" t="s">
        <v>67</v>
      </c>
      <c r="S1718" s="49" t="s">
        <v>5961</v>
      </c>
      <c r="T1718" s="50">
        <v>45363</v>
      </c>
    </row>
    <row r="1719" spans="1:20" x14ac:dyDescent="0.25">
      <c r="A1719" s="26" t="s">
        <v>5962</v>
      </c>
      <c r="B1719" s="49" t="s">
        <v>535</v>
      </c>
      <c r="C1719" s="49" t="s">
        <v>5963</v>
      </c>
      <c r="D1719" s="49" t="s">
        <v>23</v>
      </c>
      <c r="E1719" s="49" t="s">
        <v>50</v>
      </c>
      <c r="F1719" s="50">
        <v>45050</v>
      </c>
      <c r="G1719" s="49" t="s">
        <v>152</v>
      </c>
      <c r="H1719" s="49" t="s">
        <v>191</v>
      </c>
      <c r="I1719" s="49" t="s">
        <v>192</v>
      </c>
      <c r="J1719" s="49" t="s">
        <v>42</v>
      </c>
      <c r="K1719" s="49">
        <v>3</v>
      </c>
      <c r="L1719" s="49">
        <v>120</v>
      </c>
      <c r="M1719" s="49" t="s">
        <v>5964</v>
      </c>
      <c r="N1719" s="50">
        <v>44898</v>
      </c>
      <c r="O1719" s="49" t="s">
        <v>76</v>
      </c>
      <c r="P1719" s="49" t="s">
        <v>57</v>
      </c>
      <c r="Q1719" s="49">
        <v>3</v>
      </c>
      <c r="R1719" s="49" t="s">
        <v>32</v>
      </c>
      <c r="S1719" s="49" t="s">
        <v>5965</v>
      </c>
      <c r="T1719" s="50">
        <v>45100</v>
      </c>
    </row>
    <row r="1720" spans="1:20" x14ac:dyDescent="0.25">
      <c r="A1720" s="26" t="s">
        <v>5966</v>
      </c>
      <c r="B1720" s="49" t="s">
        <v>5491</v>
      </c>
      <c r="C1720" s="49" t="s">
        <v>467</v>
      </c>
      <c r="D1720" s="49" t="s">
        <v>37</v>
      </c>
      <c r="E1720" s="49" t="s">
        <v>24</v>
      </c>
      <c r="F1720" s="50">
        <v>44488</v>
      </c>
      <c r="G1720" s="49" t="s">
        <v>72</v>
      </c>
      <c r="H1720" s="49" t="s">
        <v>40</v>
      </c>
      <c r="I1720" s="49" t="s">
        <v>41</v>
      </c>
      <c r="J1720" s="49" t="s">
        <v>42</v>
      </c>
      <c r="K1720" s="49">
        <v>2</v>
      </c>
      <c r="L1720" s="49">
        <v>59</v>
      </c>
      <c r="M1720" s="49" t="s">
        <v>5967</v>
      </c>
      <c r="N1720" s="50">
        <v>45315</v>
      </c>
      <c r="O1720" s="49" t="s">
        <v>56</v>
      </c>
      <c r="P1720" s="49" t="s">
        <v>57</v>
      </c>
      <c r="Q1720" s="49">
        <v>3</v>
      </c>
      <c r="R1720" s="49" t="s">
        <v>32</v>
      </c>
      <c r="S1720" s="49" t="s">
        <v>5968</v>
      </c>
      <c r="T1720" s="50">
        <v>44848</v>
      </c>
    </row>
    <row r="1721" spans="1:20" x14ac:dyDescent="0.25">
      <c r="A1721" s="26" t="s">
        <v>5969</v>
      </c>
      <c r="B1721" s="49" t="s">
        <v>2801</v>
      </c>
      <c r="C1721" s="49" t="s">
        <v>276</v>
      </c>
      <c r="D1721" s="49" t="s">
        <v>81</v>
      </c>
      <c r="E1721" s="49" t="s">
        <v>50</v>
      </c>
      <c r="F1721" s="50">
        <v>44112</v>
      </c>
      <c r="G1721" s="49" t="s">
        <v>39</v>
      </c>
      <c r="H1721" s="49" t="s">
        <v>26</v>
      </c>
      <c r="I1721" s="49" t="s">
        <v>27</v>
      </c>
      <c r="J1721" s="49" t="s">
        <v>28</v>
      </c>
      <c r="K1721" s="49">
        <v>5</v>
      </c>
      <c r="L1721" s="49">
        <v>229</v>
      </c>
      <c r="M1721" s="49" t="s">
        <v>5970</v>
      </c>
      <c r="N1721" s="50">
        <v>45174</v>
      </c>
      <c r="O1721" s="49" t="s">
        <v>103</v>
      </c>
      <c r="P1721" s="49" t="s">
        <v>57</v>
      </c>
      <c r="Q1721" s="49">
        <v>1</v>
      </c>
      <c r="R1721" s="49" t="s">
        <v>32</v>
      </c>
      <c r="S1721" s="49" t="s">
        <v>5971</v>
      </c>
      <c r="T1721" s="50">
        <v>45649</v>
      </c>
    </row>
    <row r="1722" spans="1:20" x14ac:dyDescent="0.25">
      <c r="A1722" s="26" t="s">
        <v>5972</v>
      </c>
      <c r="B1722" s="49" t="s">
        <v>3230</v>
      </c>
      <c r="C1722" s="49" t="s">
        <v>5203</v>
      </c>
      <c r="D1722" s="49" t="s">
        <v>37</v>
      </c>
      <c r="E1722" s="49" t="s">
        <v>24</v>
      </c>
      <c r="F1722" s="50">
        <v>44496</v>
      </c>
      <c r="G1722" s="49" t="s">
        <v>94</v>
      </c>
      <c r="H1722" s="49" t="s">
        <v>191</v>
      </c>
      <c r="I1722" s="49" t="s">
        <v>192</v>
      </c>
      <c r="J1722" s="49" t="s">
        <v>42</v>
      </c>
      <c r="K1722" s="49">
        <v>3</v>
      </c>
      <c r="L1722" s="49">
        <v>120</v>
      </c>
      <c r="M1722" s="49" t="s">
        <v>5973</v>
      </c>
      <c r="N1722" s="50">
        <v>45131</v>
      </c>
      <c r="O1722" s="49" t="s">
        <v>56</v>
      </c>
      <c r="P1722" s="49" t="s">
        <v>31</v>
      </c>
      <c r="Q1722" s="49">
        <v>3</v>
      </c>
      <c r="R1722" s="49" t="s">
        <v>104</v>
      </c>
      <c r="S1722" s="49" t="s">
        <v>5974</v>
      </c>
      <c r="T1722" s="50">
        <v>45684</v>
      </c>
    </row>
    <row r="1723" spans="1:20" x14ac:dyDescent="0.25">
      <c r="A1723" s="26" t="s">
        <v>5975</v>
      </c>
      <c r="B1723" s="49" t="s">
        <v>565</v>
      </c>
      <c r="C1723" s="49" t="s">
        <v>386</v>
      </c>
      <c r="D1723" s="49" t="s">
        <v>81</v>
      </c>
      <c r="E1723" s="49" t="s">
        <v>38</v>
      </c>
      <c r="F1723" s="50">
        <v>44869</v>
      </c>
      <c r="G1723" s="49" t="s">
        <v>25</v>
      </c>
      <c r="H1723" s="49" t="s">
        <v>73</v>
      </c>
      <c r="I1723" s="49" t="s">
        <v>74</v>
      </c>
      <c r="J1723" s="49" t="s">
        <v>42</v>
      </c>
      <c r="K1723" s="49">
        <v>4</v>
      </c>
      <c r="L1723" s="49">
        <v>110</v>
      </c>
      <c r="M1723" s="49" t="s">
        <v>5976</v>
      </c>
      <c r="N1723" s="50">
        <v>45434</v>
      </c>
      <c r="O1723" s="49" t="s">
        <v>30</v>
      </c>
      <c r="P1723" s="49" t="s">
        <v>57</v>
      </c>
      <c r="Q1723" s="49">
        <v>1</v>
      </c>
      <c r="R1723" s="49" t="s">
        <v>67</v>
      </c>
      <c r="S1723" s="49" t="s">
        <v>5977</v>
      </c>
      <c r="T1723" s="50">
        <v>45040</v>
      </c>
    </row>
    <row r="1724" spans="1:20" x14ac:dyDescent="0.25">
      <c r="A1724" s="26" t="s">
        <v>5978</v>
      </c>
      <c r="B1724" s="49" t="s">
        <v>1715</v>
      </c>
      <c r="C1724" s="49" t="s">
        <v>212</v>
      </c>
      <c r="D1724" s="49" t="s">
        <v>37</v>
      </c>
      <c r="E1724" s="49" t="s">
        <v>24</v>
      </c>
      <c r="F1724" s="50">
        <v>44259</v>
      </c>
      <c r="G1724" s="49" t="s">
        <v>94</v>
      </c>
      <c r="H1724" s="49" t="s">
        <v>73</v>
      </c>
      <c r="I1724" s="49" t="s">
        <v>74</v>
      </c>
      <c r="J1724" s="49" t="s">
        <v>42</v>
      </c>
      <c r="K1724" s="49">
        <v>2</v>
      </c>
      <c r="L1724" s="49">
        <v>110</v>
      </c>
      <c r="M1724" s="49" t="s">
        <v>5979</v>
      </c>
      <c r="N1724" s="50">
        <v>45134</v>
      </c>
      <c r="O1724" s="49" t="s">
        <v>76</v>
      </c>
      <c r="P1724" s="49" t="s">
        <v>31</v>
      </c>
      <c r="Q1724" s="49">
        <v>5</v>
      </c>
      <c r="R1724" s="49" t="s">
        <v>104</v>
      </c>
      <c r="S1724" s="49" t="s">
        <v>5980</v>
      </c>
      <c r="T1724" s="50">
        <v>45110</v>
      </c>
    </row>
    <row r="1725" spans="1:20" x14ac:dyDescent="0.25">
      <c r="A1725" s="26" t="s">
        <v>5981</v>
      </c>
      <c r="B1725" s="49" t="s">
        <v>320</v>
      </c>
      <c r="C1725" s="49" t="s">
        <v>5982</v>
      </c>
      <c r="D1725" s="49" t="s">
        <v>81</v>
      </c>
      <c r="E1725" s="49" t="s">
        <v>38</v>
      </c>
      <c r="F1725" s="50">
        <v>45545</v>
      </c>
      <c r="G1725" s="49" t="s">
        <v>51</v>
      </c>
      <c r="H1725" s="49" t="s">
        <v>40</v>
      </c>
      <c r="I1725" s="49" t="s">
        <v>41</v>
      </c>
      <c r="J1725" s="49" t="s">
        <v>42</v>
      </c>
      <c r="K1725" s="49">
        <v>3</v>
      </c>
      <c r="L1725" s="49">
        <v>59</v>
      </c>
      <c r="M1725" s="49" t="s">
        <v>5983</v>
      </c>
      <c r="N1725" s="50">
        <v>45501</v>
      </c>
      <c r="O1725" s="49" t="s">
        <v>110</v>
      </c>
      <c r="P1725" s="49" t="s">
        <v>31</v>
      </c>
      <c r="Q1725" s="49">
        <v>4</v>
      </c>
      <c r="R1725" s="49" t="s">
        <v>45</v>
      </c>
      <c r="S1725" s="49" t="s">
        <v>5984</v>
      </c>
      <c r="T1725" s="50">
        <v>45866</v>
      </c>
    </row>
    <row r="1726" spans="1:20" x14ac:dyDescent="0.25">
      <c r="A1726" s="26" t="s">
        <v>1419</v>
      </c>
      <c r="B1726" s="49" t="s">
        <v>1272</v>
      </c>
      <c r="C1726" s="49" t="s">
        <v>1420</v>
      </c>
      <c r="D1726" s="49" t="s">
        <v>37</v>
      </c>
      <c r="E1726" s="49" t="s">
        <v>38</v>
      </c>
      <c r="F1726" s="50">
        <v>45022</v>
      </c>
      <c r="G1726" s="49" t="s">
        <v>186</v>
      </c>
      <c r="H1726" s="49" t="s">
        <v>63</v>
      </c>
      <c r="I1726" s="49" t="s">
        <v>64</v>
      </c>
      <c r="J1726" s="49" t="s">
        <v>65</v>
      </c>
      <c r="K1726" s="49">
        <v>1</v>
      </c>
      <c r="L1726" s="49">
        <v>399</v>
      </c>
      <c r="M1726" s="49" t="s">
        <v>5985</v>
      </c>
      <c r="N1726" s="50">
        <v>45557</v>
      </c>
      <c r="O1726" s="49" t="s">
        <v>103</v>
      </c>
      <c r="P1726" s="49" t="s">
        <v>57</v>
      </c>
      <c r="Q1726" s="49">
        <v>3</v>
      </c>
      <c r="R1726" s="49" t="s">
        <v>67</v>
      </c>
      <c r="S1726" s="49" t="s">
        <v>5986</v>
      </c>
      <c r="T1726" s="50">
        <v>44848</v>
      </c>
    </row>
    <row r="1727" spans="1:20" x14ac:dyDescent="0.25">
      <c r="A1727" s="26" t="s">
        <v>5987</v>
      </c>
      <c r="B1727" s="49" t="s">
        <v>2176</v>
      </c>
      <c r="C1727" s="49" t="s">
        <v>276</v>
      </c>
      <c r="D1727" s="49" t="s">
        <v>37</v>
      </c>
      <c r="E1727" s="49" t="s">
        <v>50</v>
      </c>
      <c r="F1727" s="50">
        <v>45344</v>
      </c>
      <c r="G1727" s="49" t="s">
        <v>120</v>
      </c>
      <c r="H1727" s="49" t="s">
        <v>40</v>
      </c>
      <c r="I1727" s="49" t="s">
        <v>41</v>
      </c>
      <c r="J1727" s="49" t="s">
        <v>42</v>
      </c>
      <c r="K1727" s="49">
        <v>3</v>
      </c>
      <c r="L1727" s="49">
        <v>59</v>
      </c>
      <c r="M1727" s="49" t="s">
        <v>5988</v>
      </c>
      <c r="N1727" s="50">
        <v>45301</v>
      </c>
      <c r="O1727" s="49" t="s">
        <v>110</v>
      </c>
      <c r="P1727" s="49" t="s">
        <v>57</v>
      </c>
      <c r="Q1727" s="49">
        <v>4</v>
      </c>
      <c r="R1727" s="49" t="s">
        <v>133</v>
      </c>
      <c r="S1727" s="49" t="s">
        <v>5989</v>
      </c>
      <c r="T1727" s="50">
        <v>44926</v>
      </c>
    </row>
    <row r="1728" spans="1:20" x14ac:dyDescent="0.25">
      <c r="A1728" s="26" t="s">
        <v>5990</v>
      </c>
      <c r="B1728" s="49" t="s">
        <v>4897</v>
      </c>
      <c r="C1728" s="49" t="s">
        <v>1435</v>
      </c>
      <c r="D1728" s="49" t="s">
        <v>23</v>
      </c>
      <c r="E1728" s="49" t="s">
        <v>24</v>
      </c>
      <c r="F1728" s="50">
        <v>44284</v>
      </c>
      <c r="G1728" s="49" t="s">
        <v>72</v>
      </c>
      <c r="H1728" s="49" t="s">
        <v>100</v>
      </c>
      <c r="I1728" s="49" t="s">
        <v>101</v>
      </c>
      <c r="J1728" s="49" t="s">
        <v>28</v>
      </c>
      <c r="K1728" s="49">
        <v>4</v>
      </c>
      <c r="L1728" s="49">
        <v>199</v>
      </c>
      <c r="M1728" s="49" t="s">
        <v>5991</v>
      </c>
      <c r="N1728" s="50">
        <v>45724</v>
      </c>
      <c r="O1728" s="49" t="s">
        <v>76</v>
      </c>
      <c r="P1728" s="49" t="s">
        <v>57</v>
      </c>
      <c r="Q1728" s="49">
        <v>5</v>
      </c>
      <c r="R1728" s="49" t="s">
        <v>32</v>
      </c>
      <c r="S1728" s="49" t="s">
        <v>5992</v>
      </c>
      <c r="T1728" s="50">
        <v>45748</v>
      </c>
    </row>
    <row r="1729" spans="1:20" x14ac:dyDescent="0.25">
      <c r="A1729" s="26" t="s">
        <v>5993</v>
      </c>
      <c r="B1729" s="49" t="s">
        <v>1774</v>
      </c>
      <c r="C1729" s="49" t="s">
        <v>223</v>
      </c>
      <c r="D1729" s="49" t="s">
        <v>23</v>
      </c>
      <c r="E1729" s="49" t="s">
        <v>38</v>
      </c>
      <c r="F1729" s="50">
        <v>44911</v>
      </c>
      <c r="G1729" s="49" t="s">
        <v>152</v>
      </c>
      <c r="H1729" s="49" t="s">
        <v>40</v>
      </c>
      <c r="I1729" s="49" t="s">
        <v>41</v>
      </c>
      <c r="J1729" s="49" t="s">
        <v>42</v>
      </c>
      <c r="K1729" s="49">
        <v>3</v>
      </c>
      <c r="L1729" s="49">
        <v>59</v>
      </c>
      <c r="M1729" s="49" t="s">
        <v>5994</v>
      </c>
      <c r="N1729" s="50">
        <v>45599</v>
      </c>
      <c r="O1729" s="49" t="s">
        <v>30</v>
      </c>
      <c r="P1729" s="49" t="s">
        <v>57</v>
      </c>
      <c r="Q1729" s="49">
        <v>1</v>
      </c>
      <c r="R1729" s="49" t="s">
        <v>133</v>
      </c>
      <c r="S1729" s="49" t="s">
        <v>5995</v>
      </c>
      <c r="T1729" s="50">
        <v>45784</v>
      </c>
    </row>
    <row r="1730" spans="1:20" x14ac:dyDescent="0.25">
      <c r="A1730" s="26" t="s">
        <v>5996</v>
      </c>
      <c r="B1730" s="49" t="s">
        <v>2291</v>
      </c>
      <c r="C1730" s="49" t="s">
        <v>1818</v>
      </c>
      <c r="D1730" s="49" t="s">
        <v>23</v>
      </c>
      <c r="E1730" s="49" t="s">
        <v>24</v>
      </c>
      <c r="F1730" s="50">
        <v>45698</v>
      </c>
      <c r="G1730" s="49" t="s">
        <v>120</v>
      </c>
      <c r="H1730" s="49" t="s">
        <v>87</v>
      </c>
      <c r="I1730" s="49" t="s">
        <v>88</v>
      </c>
      <c r="J1730" s="49" t="s">
        <v>65</v>
      </c>
      <c r="K1730" s="49">
        <v>1</v>
      </c>
      <c r="L1730" s="49">
        <v>99</v>
      </c>
      <c r="M1730" s="49" t="s">
        <v>5997</v>
      </c>
      <c r="N1730" s="50">
        <v>45781</v>
      </c>
      <c r="O1730" s="49" t="s">
        <v>30</v>
      </c>
      <c r="P1730" s="49" t="s">
        <v>31</v>
      </c>
      <c r="Q1730" s="49">
        <v>5</v>
      </c>
      <c r="R1730" s="49" t="s">
        <v>104</v>
      </c>
      <c r="S1730" s="49" t="s">
        <v>5998</v>
      </c>
      <c r="T1730" s="50">
        <v>45794</v>
      </c>
    </row>
    <row r="1731" spans="1:20" x14ac:dyDescent="0.25">
      <c r="A1731" s="26" t="s">
        <v>5999</v>
      </c>
      <c r="B1731" s="49" t="s">
        <v>85</v>
      </c>
      <c r="C1731" s="49" t="s">
        <v>3578</v>
      </c>
      <c r="D1731" s="49" t="s">
        <v>81</v>
      </c>
      <c r="E1731" s="49" t="s">
        <v>24</v>
      </c>
      <c r="F1731" s="50">
        <v>44856</v>
      </c>
      <c r="G1731" s="49" t="s">
        <v>94</v>
      </c>
      <c r="H1731" s="49" t="s">
        <v>191</v>
      </c>
      <c r="I1731" s="49" t="s">
        <v>192</v>
      </c>
      <c r="J1731" s="49" t="s">
        <v>42</v>
      </c>
      <c r="K1731" s="49">
        <v>4</v>
      </c>
      <c r="L1731" s="49">
        <v>120</v>
      </c>
      <c r="M1731" s="49" t="s">
        <v>6000</v>
      </c>
      <c r="N1731" s="50">
        <v>45332</v>
      </c>
      <c r="O1731" s="49" t="s">
        <v>76</v>
      </c>
      <c r="P1731" s="49" t="s">
        <v>57</v>
      </c>
      <c r="Q1731" s="49">
        <v>1</v>
      </c>
      <c r="R1731" s="49" t="s">
        <v>32</v>
      </c>
      <c r="S1731" s="49" t="s">
        <v>6001</v>
      </c>
      <c r="T1731" s="50">
        <v>45865</v>
      </c>
    </row>
    <row r="1732" spans="1:20" x14ac:dyDescent="0.25">
      <c r="A1732" s="26" t="s">
        <v>1066</v>
      </c>
      <c r="B1732" s="49" t="s">
        <v>671</v>
      </c>
      <c r="C1732" s="49" t="s">
        <v>1067</v>
      </c>
      <c r="D1732" s="49" t="s">
        <v>23</v>
      </c>
      <c r="E1732" s="49" t="s">
        <v>38</v>
      </c>
      <c r="F1732" s="50">
        <v>45729</v>
      </c>
      <c r="G1732" s="49" t="s">
        <v>39</v>
      </c>
      <c r="H1732" s="49" t="s">
        <v>145</v>
      </c>
      <c r="I1732" s="49" t="s">
        <v>146</v>
      </c>
      <c r="J1732" s="49" t="s">
        <v>54</v>
      </c>
      <c r="K1732" s="49">
        <v>3</v>
      </c>
      <c r="L1732" s="49">
        <v>199</v>
      </c>
      <c r="M1732" s="49" t="s">
        <v>6002</v>
      </c>
      <c r="N1732" s="50">
        <v>44856</v>
      </c>
      <c r="O1732" s="49" t="s">
        <v>103</v>
      </c>
      <c r="P1732" s="49" t="s">
        <v>44</v>
      </c>
      <c r="Q1732" s="49">
        <v>5</v>
      </c>
      <c r="R1732" s="49" t="s">
        <v>133</v>
      </c>
      <c r="S1732" s="49" t="s">
        <v>6003</v>
      </c>
      <c r="T1732" s="50">
        <v>44842</v>
      </c>
    </row>
    <row r="1733" spans="1:20" x14ac:dyDescent="0.25">
      <c r="A1733" s="26" t="s">
        <v>1316</v>
      </c>
      <c r="B1733" s="49" t="s">
        <v>243</v>
      </c>
      <c r="C1733" s="49" t="s">
        <v>1317</v>
      </c>
      <c r="D1733" s="49" t="s">
        <v>81</v>
      </c>
      <c r="E1733" s="49" t="s">
        <v>38</v>
      </c>
      <c r="F1733" s="50">
        <v>45689</v>
      </c>
      <c r="G1733" s="49" t="s">
        <v>72</v>
      </c>
      <c r="H1733" s="49" t="s">
        <v>63</v>
      </c>
      <c r="I1733" s="49" t="s">
        <v>64</v>
      </c>
      <c r="J1733" s="49" t="s">
        <v>65</v>
      </c>
      <c r="K1733" s="49">
        <v>3</v>
      </c>
      <c r="L1733" s="49">
        <v>399</v>
      </c>
      <c r="M1733" s="49" t="s">
        <v>6004</v>
      </c>
      <c r="N1733" s="50">
        <v>45085</v>
      </c>
      <c r="O1733" s="49" t="s">
        <v>103</v>
      </c>
      <c r="P1733" s="49" t="s">
        <v>44</v>
      </c>
      <c r="Q1733" s="49">
        <v>1</v>
      </c>
      <c r="R1733" s="49" t="s">
        <v>133</v>
      </c>
      <c r="S1733" s="49" t="s">
        <v>6005</v>
      </c>
      <c r="T1733" s="50">
        <v>44798</v>
      </c>
    </row>
    <row r="1734" spans="1:20" x14ac:dyDescent="0.25">
      <c r="A1734" s="26" t="s">
        <v>6006</v>
      </c>
      <c r="B1734" s="49" t="s">
        <v>85</v>
      </c>
      <c r="C1734" s="49" t="s">
        <v>977</v>
      </c>
      <c r="D1734" s="49" t="s">
        <v>23</v>
      </c>
      <c r="E1734" s="49" t="s">
        <v>50</v>
      </c>
      <c r="F1734" s="50">
        <v>44188</v>
      </c>
      <c r="G1734" s="49" t="s">
        <v>120</v>
      </c>
      <c r="H1734" s="49" t="s">
        <v>121</v>
      </c>
      <c r="I1734" s="49" t="s">
        <v>122</v>
      </c>
      <c r="J1734" s="49" t="s">
        <v>123</v>
      </c>
      <c r="K1734" s="49">
        <v>3</v>
      </c>
      <c r="L1734" s="49">
        <v>149</v>
      </c>
      <c r="M1734" s="49" t="s">
        <v>6007</v>
      </c>
      <c r="N1734" s="50">
        <v>45198</v>
      </c>
      <c r="O1734" s="49" t="s">
        <v>103</v>
      </c>
      <c r="P1734" s="49" t="s">
        <v>57</v>
      </c>
      <c r="Q1734" s="49">
        <v>4</v>
      </c>
      <c r="R1734" s="49" t="s">
        <v>45</v>
      </c>
      <c r="S1734" s="49" t="s">
        <v>6008</v>
      </c>
      <c r="T1734" s="50">
        <v>45440</v>
      </c>
    </row>
    <row r="1735" spans="1:20" x14ac:dyDescent="0.25">
      <c r="A1735" s="26" t="s">
        <v>6009</v>
      </c>
      <c r="B1735" s="49" t="s">
        <v>629</v>
      </c>
      <c r="C1735" s="49" t="s">
        <v>1401</v>
      </c>
      <c r="D1735" s="49" t="s">
        <v>23</v>
      </c>
      <c r="E1735" s="49" t="s">
        <v>50</v>
      </c>
      <c r="F1735" s="50">
        <v>45670</v>
      </c>
      <c r="G1735" s="49" t="s">
        <v>120</v>
      </c>
      <c r="H1735" s="49" t="s">
        <v>191</v>
      </c>
      <c r="I1735" s="49" t="s">
        <v>192</v>
      </c>
      <c r="J1735" s="49" t="s">
        <v>42</v>
      </c>
      <c r="K1735" s="49">
        <v>3</v>
      </c>
      <c r="L1735" s="49">
        <v>120</v>
      </c>
      <c r="M1735" s="49" t="s">
        <v>6010</v>
      </c>
      <c r="N1735" s="50">
        <v>45766</v>
      </c>
      <c r="O1735" s="49" t="s">
        <v>30</v>
      </c>
      <c r="P1735" s="49" t="s">
        <v>44</v>
      </c>
      <c r="Q1735" s="49">
        <v>5</v>
      </c>
      <c r="R1735" s="49" t="s">
        <v>104</v>
      </c>
      <c r="S1735" s="49" t="s">
        <v>6011</v>
      </c>
      <c r="T1735" s="50">
        <v>45272</v>
      </c>
    </row>
    <row r="1736" spans="1:20" x14ac:dyDescent="0.25">
      <c r="A1736" s="26" t="s">
        <v>6012</v>
      </c>
      <c r="B1736" s="49" t="s">
        <v>2160</v>
      </c>
      <c r="C1736" s="49" t="s">
        <v>233</v>
      </c>
      <c r="D1736" s="49" t="s">
        <v>81</v>
      </c>
      <c r="E1736" s="49" t="s">
        <v>50</v>
      </c>
      <c r="F1736" s="50">
        <v>44609</v>
      </c>
      <c r="G1736" s="49" t="s">
        <v>25</v>
      </c>
      <c r="H1736" s="49" t="s">
        <v>168</v>
      </c>
      <c r="I1736" s="49" t="s">
        <v>169</v>
      </c>
      <c r="J1736" s="49" t="s">
        <v>131</v>
      </c>
      <c r="K1736" s="49">
        <v>1</v>
      </c>
      <c r="L1736" s="49">
        <v>80</v>
      </c>
      <c r="M1736" s="49" t="s">
        <v>6013</v>
      </c>
      <c r="N1736" s="50">
        <v>44834</v>
      </c>
      <c r="O1736" s="49" t="s">
        <v>30</v>
      </c>
      <c r="P1736" s="49" t="s">
        <v>44</v>
      </c>
      <c r="Q1736" s="49">
        <v>5</v>
      </c>
      <c r="R1736" s="49" t="s">
        <v>104</v>
      </c>
      <c r="S1736" s="49" t="s">
        <v>6014</v>
      </c>
      <c r="T1736" s="50">
        <v>45581</v>
      </c>
    </row>
    <row r="1737" spans="1:20" x14ac:dyDescent="0.25">
      <c r="A1737" s="26" t="s">
        <v>2088</v>
      </c>
      <c r="B1737" s="49" t="s">
        <v>1405</v>
      </c>
      <c r="C1737" s="49" t="s">
        <v>2089</v>
      </c>
      <c r="D1737" s="49" t="s">
        <v>81</v>
      </c>
      <c r="E1737" s="49" t="s">
        <v>38</v>
      </c>
      <c r="F1737" s="50">
        <v>44864</v>
      </c>
      <c r="G1737" s="49" t="s">
        <v>51</v>
      </c>
      <c r="H1737" s="49" t="s">
        <v>26</v>
      </c>
      <c r="I1737" s="49" t="s">
        <v>27</v>
      </c>
      <c r="J1737" s="49" t="s">
        <v>28</v>
      </c>
      <c r="K1737" s="49">
        <v>1</v>
      </c>
      <c r="L1737" s="49">
        <v>229</v>
      </c>
      <c r="M1737" s="49" t="s">
        <v>6015</v>
      </c>
      <c r="N1737" s="50">
        <v>45586</v>
      </c>
      <c r="O1737" s="49" t="s">
        <v>30</v>
      </c>
      <c r="P1737" s="49" t="s">
        <v>44</v>
      </c>
      <c r="Q1737" s="49">
        <v>3</v>
      </c>
      <c r="R1737" s="49" t="s">
        <v>104</v>
      </c>
      <c r="S1737" s="49" t="s">
        <v>6016</v>
      </c>
      <c r="T1737" s="50">
        <v>45416</v>
      </c>
    </row>
    <row r="1738" spans="1:20" x14ac:dyDescent="0.25">
      <c r="A1738" s="26" t="s">
        <v>3131</v>
      </c>
      <c r="B1738" s="49" t="s">
        <v>280</v>
      </c>
      <c r="C1738" s="49" t="s">
        <v>1137</v>
      </c>
      <c r="D1738" s="49" t="s">
        <v>81</v>
      </c>
      <c r="E1738" s="49" t="s">
        <v>38</v>
      </c>
      <c r="F1738" s="50">
        <v>45474</v>
      </c>
      <c r="G1738" s="49" t="s">
        <v>39</v>
      </c>
      <c r="H1738" s="49" t="s">
        <v>129</v>
      </c>
      <c r="I1738" s="49" t="s">
        <v>130</v>
      </c>
      <c r="J1738" s="49" t="s">
        <v>131</v>
      </c>
      <c r="K1738" s="49">
        <v>4</v>
      </c>
      <c r="L1738" s="49">
        <v>129</v>
      </c>
      <c r="M1738" s="49" t="s">
        <v>6017</v>
      </c>
      <c r="N1738" s="50">
        <v>45731</v>
      </c>
      <c r="O1738" s="49" t="s">
        <v>56</v>
      </c>
      <c r="P1738" s="49" t="s">
        <v>31</v>
      </c>
      <c r="Q1738" s="49">
        <v>5</v>
      </c>
      <c r="R1738" s="49" t="s">
        <v>45</v>
      </c>
      <c r="S1738" s="49" t="s">
        <v>6018</v>
      </c>
      <c r="T1738" s="50">
        <v>45458</v>
      </c>
    </row>
    <row r="1739" spans="1:20" x14ac:dyDescent="0.25">
      <c r="A1739" s="26" t="s">
        <v>6019</v>
      </c>
      <c r="B1739" s="49" t="s">
        <v>1763</v>
      </c>
      <c r="C1739" s="49" t="s">
        <v>281</v>
      </c>
      <c r="D1739" s="49" t="s">
        <v>23</v>
      </c>
      <c r="E1739" s="49" t="s">
        <v>38</v>
      </c>
      <c r="F1739" s="50">
        <v>45393</v>
      </c>
      <c r="G1739" s="49" t="s">
        <v>186</v>
      </c>
      <c r="H1739" s="49" t="s">
        <v>87</v>
      </c>
      <c r="I1739" s="49" t="s">
        <v>88</v>
      </c>
      <c r="J1739" s="49" t="s">
        <v>65</v>
      </c>
      <c r="K1739" s="49">
        <v>2</v>
      </c>
      <c r="L1739" s="49">
        <v>99</v>
      </c>
      <c r="M1739" s="49" t="s">
        <v>6020</v>
      </c>
      <c r="N1739" s="50">
        <v>44998</v>
      </c>
      <c r="O1739" s="49" t="s">
        <v>30</v>
      </c>
      <c r="P1739" s="49" t="s">
        <v>31</v>
      </c>
      <c r="Q1739" s="49">
        <v>3</v>
      </c>
      <c r="R1739" s="49" t="s">
        <v>67</v>
      </c>
      <c r="S1739" s="49" t="s">
        <v>6021</v>
      </c>
      <c r="T1739" s="50">
        <v>45070</v>
      </c>
    </row>
    <row r="1740" spans="1:20" x14ac:dyDescent="0.25">
      <c r="A1740" s="26" t="s">
        <v>4109</v>
      </c>
      <c r="B1740" s="49" t="s">
        <v>1083</v>
      </c>
      <c r="C1740" s="49" t="s">
        <v>878</v>
      </c>
      <c r="D1740" s="49" t="s">
        <v>37</v>
      </c>
      <c r="E1740" s="49" t="s">
        <v>24</v>
      </c>
      <c r="F1740" s="50">
        <v>44328</v>
      </c>
      <c r="G1740" s="49" t="s">
        <v>62</v>
      </c>
      <c r="H1740" s="49" t="s">
        <v>63</v>
      </c>
      <c r="I1740" s="49" t="s">
        <v>64</v>
      </c>
      <c r="J1740" s="49" t="s">
        <v>65</v>
      </c>
      <c r="K1740" s="49">
        <v>1</v>
      </c>
      <c r="L1740" s="49">
        <v>399</v>
      </c>
      <c r="M1740" s="49" t="s">
        <v>6022</v>
      </c>
      <c r="N1740" s="50">
        <v>44918</v>
      </c>
      <c r="O1740" s="49" t="s">
        <v>30</v>
      </c>
      <c r="P1740" s="49" t="s">
        <v>31</v>
      </c>
      <c r="Q1740" s="49">
        <v>5</v>
      </c>
      <c r="R1740" s="49" t="s">
        <v>67</v>
      </c>
      <c r="S1740" s="49" t="s">
        <v>6023</v>
      </c>
      <c r="T1740" s="50">
        <v>45123</v>
      </c>
    </row>
    <row r="1741" spans="1:20" x14ac:dyDescent="0.25">
      <c r="A1741" s="26" t="s">
        <v>6024</v>
      </c>
      <c r="B1741" s="49" t="s">
        <v>629</v>
      </c>
      <c r="C1741" s="49" t="s">
        <v>1901</v>
      </c>
      <c r="D1741" s="49" t="s">
        <v>81</v>
      </c>
      <c r="E1741" s="49" t="s">
        <v>38</v>
      </c>
      <c r="F1741" s="50">
        <v>45141</v>
      </c>
      <c r="G1741" s="49" t="s">
        <v>152</v>
      </c>
      <c r="H1741" s="49" t="s">
        <v>145</v>
      </c>
      <c r="I1741" s="49" t="s">
        <v>146</v>
      </c>
      <c r="J1741" s="49" t="s">
        <v>54</v>
      </c>
      <c r="K1741" s="49">
        <v>1</v>
      </c>
      <c r="L1741" s="49">
        <v>199</v>
      </c>
      <c r="M1741" s="49" t="s">
        <v>6025</v>
      </c>
      <c r="N1741" s="50">
        <v>45383</v>
      </c>
      <c r="O1741" s="49" t="s">
        <v>30</v>
      </c>
      <c r="P1741" s="49" t="s">
        <v>57</v>
      </c>
      <c r="Q1741" s="49">
        <v>2</v>
      </c>
      <c r="R1741" s="49" t="s">
        <v>45</v>
      </c>
      <c r="S1741" s="49" t="s">
        <v>6026</v>
      </c>
      <c r="T1741" s="50">
        <v>44906</v>
      </c>
    </row>
    <row r="1742" spans="1:20" x14ac:dyDescent="0.25">
      <c r="A1742" s="26" t="s">
        <v>6027</v>
      </c>
      <c r="B1742" s="49" t="s">
        <v>2983</v>
      </c>
      <c r="C1742" s="49" t="s">
        <v>377</v>
      </c>
      <c r="D1742" s="49" t="s">
        <v>81</v>
      </c>
      <c r="E1742" s="49" t="s">
        <v>50</v>
      </c>
      <c r="F1742" s="50">
        <v>45704</v>
      </c>
      <c r="G1742" s="49" t="s">
        <v>51</v>
      </c>
      <c r="H1742" s="49" t="s">
        <v>26</v>
      </c>
      <c r="I1742" s="49" t="s">
        <v>27</v>
      </c>
      <c r="J1742" s="49" t="s">
        <v>28</v>
      </c>
      <c r="K1742" s="49">
        <v>3</v>
      </c>
      <c r="L1742" s="49">
        <v>229</v>
      </c>
      <c r="M1742" s="49" t="s">
        <v>6028</v>
      </c>
      <c r="N1742" s="50">
        <v>45893</v>
      </c>
      <c r="O1742" s="49" t="s">
        <v>56</v>
      </c>
      <c r="P1742" s="49" t="s">
        <v>44</v>
      </c>
      <c r="Q1742" s="49">
        <v>3</v>
      </c>
      <c r="R1742" s="49" t="s">
        <v>32</v>
      </c>
      <c r="S1742" s="49" t="s">
        <v>6029</v>
      </c>
      <c r="T1742" s="50">
        <v>45238</v>
      </c>
    </row>
    <row r="1743" spans="1:20" x14ac:dyDescent="0.25">
      <c r="A1743" s="26" t="s">
        <v>6030</v>
      </c>
      <c r="B1743" s="49" t="s">
        <v>671</v>
      </c>
      <c r="C1743" s="49" t="s">
        <v>6031</v>
      </c>
      <c r="D1743" s="49" t="s">
        <v>81</v>
      </c>
      <c r="E1743" s="49" t="s">
        <v>24</v>
      </c>
      <c r="F1743" s="50">
        <v>45460</v>
      </c>
      <c r="G1743" s="49" t="s">
        <v>51</v>
      </c>
      <c r="H1743" s="49" t="s">
        <v>145</v>
      </c>
      <c r="I1743" s="49" t="s">
        <v>146</v>
      </c>
      <c r="J1743" s="49" t="s">
        <v>54</v>
      </c>
      <c r="K1743" s="49">
        <v>4</v>
      </c>
      <c r="L1743" s="49">
        <v>199</v>
      </c>
      <c r="M1743" s="49" t="s">
        <v>6032</v>
      </c>
      <c r="N1743" s="50">
        <v>44925</v>
      </c>
      <c r="O1743" s="49" t="s">
        <v>110</v>
      </c>
      <c r="P1743" s="49" t="s">
        <v>44</v>
      </c>
      <c r="Q1743" s="49">
        <v>2</v>
      </c>
      <c r="R1743" s="49" t="s">
        <v>133</v>
      </c>
      <c r="S1743" s="49" t="s">
        <v>6033</v>
      </c>
      <c r="T1743" s="50">
        <v>44952</v>
      </c>
    </row>
    <row r="1744" spans="1:20" x14ac:dyDescent="0.25">
      <c r="A1744" s="26" t="s">
        <v>6034</v>
      </c>
      <c r="B1744" s="49" t="s">
        <v>249</v>
      </c>
      <c r="C1744" s="49" t="s">
        <v>108</v>
      </c>
      <c r="D1744" s="49" t="s">
        <v>23</v>
      </c>
      <c r="E1744" s="49" t="s">
        <v>50</v>
      </c>
      <c r="F1744" s="50">
        <v>45207</v>
      </c>
      <c r="G1744" s="49" t="s">
        <v>72</v>
      </c>
      <c r="H1744" s="49" t="s">
        <v>168</v>
      </c>
      <c r="I1744" s="49" t="s">
        <v>169</v>
      </c>
      <c r="J1744" s="49" t="s">
        <v>131</v>
      </c>
      <c r="K1744" s="49">
        <v>5</v>
      </c>
      <c r="L1744" s="49">
        <v>80</v>
      </c>
      <c r="M1744" s="49" t="s">
        <v>6035</v>
      </c>
      <c r="N1744" s="50">
        <v>45263</v>
      </c>
      <c r="O1744" s="49" t="s">
        <v>30</v>
      </c>
      <c r="P1744" s="49" t="s">
        <v>44</v>
      </c>
      <c r="Q1744" s="49">
        <v>4</v>
      </c>
      <c r="R1744" s="49" t="s">
        <v>104</v>
      </c>
      <c r="S1744" s="49" t="s">
        <v>6036</v>
      </c>
      <c r="T1744" s="50">
        <v>45643</v>
      </c>
    </row>
    <row r="1745" spans="1:20" x14ac:dyDescent="0.25">
      <c r="A1745" s="26" t="s">
        <v>6037</v>
      </c>
      <c r="B1745" s="49" t="s">
        <v>85</v>
      </c>
      <c r="C1745" s="49" t="s">
        <v>202</v>
      </c>
      <c r="D1745" s="49" t="s">
        <v>37</v>
      </c>
      <c r="E1745" s="49" t="s">
        <v>50</v>
      </c>
      <c r="F1745" s="50">
        <v>45068</v>
      </c>
      <c r="G1745" s="49" t="s">
        <v>120</v>
      </c>
      <c r="H1745" s="49" t="s">
        <v>218</v>
      </c>
      <c r="I1745" s="49" t="s">
        <v>219</v>
      </c>
      <c r="J1745" s="49" t="s">
        <v>28</v>
      </c>
      <c r="K1745" s="49">
        <v>4</v>
      </c>
      <c r="L1745" s="49">
        <v>899</v>
      </c>
      <c r="M1745" s="49" t="s">
        <v>6038</v>
      </c>
      <c r="N1745" s="50">
        <v>45507</v>
      </c>
      <c r="O1745" s="49" t="s">
        <v>56</v>
      </c>
      <c r="P1745" s="49" t="s">
        <v>44</v>
      </c>
      <c r="Q1745" s="49">
        <v>4</v>
      </c>
      <c r="R1745" s="49" t="s">
        <v>104</v>
      </c>
      <c r="S1745" s="49" t="s">
        <v>6039</v>
      </c>
      <c r="T1745" s="50">
        <v>45127</v>
      </c>
    </row>
    <row r="1746" spans="1:20" x14ac:dyDescent="0.25">
      <c r="A1746" s="26" t="s">
        <v>6040</v>
      </c>
      <c r="B1746" s="49" t="s">
        <v>2846</v>
      </c>
      <c r="C1746" s="49" t="s">
        <v>61</v>
      </c>
      <c r="D1746" s="49" t="s">
        <v>23</v>
      </c>
      <c r="E1746" s="49" t="s">
        <v>24</v>
      </c>
      <c r="F1746" s="50">
        <v>44825</v>
      </c>
      <c r="G1746" s="49" t="s">
        <v>62</v>
      </c>
      <c r="H1746" s="49" t="s">
        <v>73</v>
      </c>
      <c r="I1746" s="49" t="s">
        <v>74</v>
      </c>
      <c r="J1746" s="49" t="s">
        <v>42</v>
      </c>
      <c r="K1746" s="49">
        <v>2</v>
      </c>
      <c r="L1746" s="49">
        <v>110</v>
      </c>
      <c r="M1746" s="49" t="s">
        <v>6041</v>
      </c>
      <c r="N1746" s="50">
        <v>44882</v>
      </c>
      <c r="O1746" s="49" t="s">
        <v>103</v>
      </c>
      <c r="P1746" s="49" t="s">
        <v>44</v>
      </c>
      <c r="Q1746" s="49">
        <v>2</v>
      </c>
      <c r="R1746" s="49" t="s">
        <v>133</v>
      </c>
      <c r="S1746" s="49" t="s">
        <v>6042</v>
      </c>
      <c r="T1746" s="50">
        <v>45235</v>
      </c>
    </row>
    <row r="1747" spans="1:20" x14ac:dyDescent="0.25">
      <c r="A1747" s="26" t="s">
        <v>6043</v>
      </c>
      <c r="B1747" s="49" t="s">
        <v>4952</v>
      </c>
      <c r="C1747" s="49" t="s">
        <v>504</v>
      </c>
      <c r="D1747" s="49" t="s">
        <v>37</v>
      </c>
      <c r="E1747" s="49" t="s">
        <v>24</v>
      </c>
      <c r="F1747" s="50">
        <v>44462</v>
      </c>
      <c r="G1747" s="49" t="s">
        <v>25</v>
      </c>
      <c r="H1747" s="49" t="s">
        <v>63</v>
      </c>
      <c r="I1747" s="49" t="s">
        <v>64</v>
      </c>
      <c r="J1747" s="49" t="s">
        <v>65</v>
      </c>
      <c r="K1747" s="49">
        <v>2</v>
      </c>
      <c r="L1747" s="49">
        <v>399</v>
      </c>
      <c r="M1747" s="49" t="s">
        <v>6044</v>
      </c>
      <c r="N1747" s="50">
        <v>44874</v>
      </c>
      <c r="O1747" s="49" t="s">
        <v>110</v>
      </c>
      <c r="P1747" s="49" t="s">
        <v>44</v>
      </c>
      <c r="Q1747" s="49">
        <v>5</v>
      </c>
      <c r="R1747" s="49" t="s">
        <v>104</v>
      </c>
      <c r="S1747" s="49" t="s">
        <v>6045</v>
      </c>
      <c r="T1747" s="50">
        <v>44854</v>
      </c>
    </row>
    <row r="1748" spans="1:20" x14ac:dyDescent="0.25">
      <c r="A1748" s="26" t="s">
        <v>6046</v>
      </c>
      <c r="B1748" s="49" t="s">
        <v>1535</v>
      </c>
      <c r="C1748" s="49" t="s">
        <v>435</v>
      </c>
      <c r="D1748" s="49" t="s">
        <v>23</v>
      </c>
      <c r="E1748" s="49" t="s">
        <v>24</v>
      </c>
      <c r="F1748" s="50">
        <v>45322</v>
      </c>
      <c r="G1748" s="49" t="s">
        <v>94</v>
      </c>
      <c r="H1748" s="49" t="s">
        <v>121</v>
      </c>
      <c r="I1748" s="49" t="s">
        <v>122</v>
      </c>
      <c r="J1748" s="49" t="s">
        <v>123</v>
      </c>
      <c r="K1748" s="49">
        <v>4</v>
      </c>
      <c r="L1748" s="49">
        <v>149</v>
      </c>
      <c r="M1748" s="49" t="s">
        <v>6047</v>
      </c>
      <c r="N1748" s="50">
        <v>45677</v>
      </c>
      <c r="O1748" s="49" t="s">
        <v>56</v>
      </c>
      <c r="P1748" s="49" t="s">
        <v>31</v>
      </c>
      <c r="Q1748" s="49">
        <v>3</v>
      </c>
      <c r="R1748" s="49" t="s">
        <v>133</v>
      </c>
      <c r="S1748" s="49" t="s">
        <v>6048</v>
      </c>
      <c r="T1748" s="50">
        <v>45655</v>
      </c>
    </row>
    <row r="1749" spans="1:20" x14ac:dyDescent="0.25">
      <c r="A1749" s="26" t="s">
        <v>6049</v>
      </c>
      <c r="B1749" s="49" t="s">
        <v>466</v>
      </c>
      <c r="C1749" s="49" t="s">
        <v>1336</v>
      </c>
      <c r="D1749" s="49" t="s">
        <v>37</v>
      </c>
      <c r="E1749" s="49" t="s">
        <v>24</v>
      </c>
      <c r="F1749" s="50">
        <v>44598</v>
      </c>
      <c r="G1749" s="49" t="s">
        <v>120</v>
      </c>
      <c r="H1749" s="49" t="s">
        <v>391</v>
      </c>
      <c r="I1749" s="49" t="s">
        <v>392</v>
      </c>
      <c r="J1749" s="49" t="s">
        <v>123</v>
      </c>
      <c r="K1749" s="49">
        <v>5</v>
      </c>
      <c r="L1749" s="49">
        <v>25</v>
      </c>
      <c r="M1749" s="49" t="s">
        <v>6050</v>
      </c>
      <c r="N1749" s="50">
        <v>45705</v>
      </c>
      <c r="O1749" s="49" t="s">
        <v>76</v>
      </c>
      <c r="P1749" s="49" t="s">
        <v>44</v>
      </c>
      <c r="Q1749" s="49">
        <v>5</v>
      </c>
      <c r="R1749" s="49" t="s">
        <v>32</v>
      </c>
      <c r="S1749" s="49" t="s">
        <v>6051</v>
      </c>
      <c r="T1749" s="50">
        <v>44842</v>
      </c>
    </row>
    <row r="1750" spans="1:20" x14ac:dyDescent="0.25">
      <c r="A1750" s="26" t="s">
        <v>4089</v>
      </c>
      <c r="B1750" s="49" t="s">
        <v>789</v>
      </c>
      <c r="C1750" s="49" t="s">
        <v>3445</v>
      </c>
      <c r="D1750" s="49" t="s">
        <v>37</v>
      </c>
      <c r="E1750" s="49" t="s">
        <v>38</v>
      </c>
      <c r="F1750" s="50">
        <v>45112</v>
      </c>
      <c r="G1750" s="49" t="s">
        <v>39</v>
      </c>
      <c r="H1750" s="49" t="s">
        <v>391</v>
      </c>
      <c r="I1750" s="49" t="s">
        <v>392</v>
      </c>
      <c r="J1750" s="49" t="s">
        <v>123</v>
      </c>
      <c r="K1750" s="49">
        <v>5</v>
      </c>
      <c r="L1750" s="49">
        <v>25</v>
      </c>
      <c r="M1750" s="49" t="s">
        <v>6052</v>
      </c>
      <c r="N1750" s="50">
        <v>45105</v>
      </c>
      <c r="O1750" s="49" t="s">
        <v>76</v>
      </c>
      <c r="P1750" s="49" t="s">
        <v>31</v>
      </c>
      <c r="Q1750" s="49">
        <v>1</v>
      </c>
      <c r="R1750" s="49" t="s">
        <v>133</v>
      </c>
      <c r="S1750" s="49" t="s">
        <v>6053</v>
      </c>
      <c r="T1750" s="50">
        <v>45051</v>
      </c>
    </row>
    <row r="1751" spans="1:20" x14ac:dyDescent="0.25">
      <c r="A1751" s="26" t="s">
        <v>6054</v>
      </c>
      <c r="B1751" s="49" t="s">
        <v>113</v>
      </c>
      <c r="C1751" s="49" t="s">
        <v>1406</v>
      </c>
      <c r="D1751" s="49" t="s">
        <v>81</v>
      </c>
      <c r="E1751" s="49" t="s">
        <v>24</v>
      </c>
      <c r="F1751" s="50">
        <v>45668</v>
      </c>
      <c r="G1751" s="49" t="s">
        <v>120</v>
      </c>
      <c r="H1751" s="49" t="s">
        <v>191</v>
      </c>
      <c r="I1751" s="49" t="s">
        <v>192</v>
      </c>
      <c r="J1751" s="49" t="s">
        <v>42</v>
      </c>
      <c r="K1751" s="49">
        <v>5</v>
      </c>
      <c r="L1751" s="49">
        <v>120</v>
      </c>
      <c r="M1751" s="49" t="s">
        <v>6055</v>
      </c>
      <c r="N1751" s="50">
        <v>45312</v>
      </c>
      <c r="O1751" s="49" t="s">
        <v>110</v>
      </c>
      <c r="P1751" s="49" t="s">
        <v>44</v>
      </c>
      <c r="Q1751" s="49">
        <v>1</v>
      </c>
      <c r="R1751" s="49" t="s">
        <v>32</v>
      </c>
      <c r="S1751" s="49" t="s">
        <v>6056</v>
      </c>
      <c r="T1751" s="50">
        <v>44859</v>
      </c>
    </row>
    <row r="1752" spans="1:20" x14ac:dyDescent="0.25">
      <c r="A1752" s="26" t="s">
        <v>6057</v>
      </c>
      <c r="B1752" s="49" t="s">
        <v>344</v>
      </c>
      <c r="C1752" s="49" t="s">
        <v>2026</v>
      </c>
      <c r="D1752" s="49" t="s">
        <v>23</v>
      </c>
      <c r="E1752" s="49" t="s">
        <v>24</v>
      </c>
      <c r="F1752" s="50">
        <v>44452</v>
      </c>
      <c r="G1752" s="49" t="s">
        <v>180</v>
      </c>
      <c r="H1752" s="49" t="s">
        <v>129</v>
      </c>
      <c r="I1752" s="49" t="s">
        <v>130</v>
      </c>
      <c r="J1752" s="49" t="s">
        <v>131</v>
      </c>
      <c r="K1752" s="49">
        <v>2</v>
      </c>
      <c r="L1752" s="49">
        <v>129</v>
      </c>
      <c r="M1752" s="49" t="s">
        <v>6058</v>
      </c>
      <c r="N1752" s="50">
        <v>45216</v>
      </c>
      <c r="O1752" s="49" t="s">
        <v>76</v>
      </c>
      <c r="P1752" s="49" t="s">
        <v>57</v>
      </c>
      <c r="Q1752" s="49">
        <v>3</v>
      </c>
      <c r="R1752" s="49" t="s">
        <v>104</v>
      </c>
      <c r="S1752" s="49" t="s">
        <v>6059</v>
      </c>
      <c r="T1752" s="50">
        <v>45710</v>
      </c>
    </row>
    <row r="1753" spans="1:20" x14ac:dyDescent="0.25">
      <c r="A1753" s="26" t="s">
        <v>6060</v>
      </c>
      <c r="B1753" s="49" t="s">
        <v>3116</v>
      </c>
      <c r="C1753" s="49" t="s">
        <v>179</v>
      </c>
      <c r="D1753" s="49" t="s">
        <v>23</v>
      </c>
      <c r="E1753" s="49" t="s">
        <v>24</v>
      </c>
      <c r="F1753" s="50">
        <v>45560</v>
      </c>
      <c r="G1753" s="49" t="s">
        <v>152</v>
      </c>
      <c r="H1753" s="49" t="s">
        <v>40</v>
      </c>
      <c r="I1753" s="49" t="s">
        <v>41</v>
      </c>
      <c r="J1753" s="49" t="s">
        <v>42</v>
      </c>
      <c r="K1753" s="49">
        <v>3</v>
      </c>
      <c r="L1753" s="49">
        <v>59</v>
      </c>
      <c r="M1753" s="49" t="s">
        <v>6061</v>
      </c>
      <c r="N1753" s="50">
        <v>45783</v>
      </c>
      <c r="O1753" s="49" t="s">
        <v>56</v>
      </c>
      <c r="P1753" s="49" t="s">
        <v>44</v>
      </c>
      <c r="Q1753" s="49">
        <v>4</v>
      </c>
      <c r="R1753" s="49" t="s">
        <v>133</v>
      </c>
      <c r="S1753" s="49" t="s">
        <v>6062</v>
      </c>
      <c r="T1753" s="50">
        <v>44964</v>
      </c>
    </row>
    <row r="1754" spans="1:20" x14ac:dyDescent="0.25">
      <c r="A1754" s="26" t="s">
        <v>6063</v>
      </c>
      <c r="B1754" s="49" t="s">
        <v>6064</v>
      </c>
      <c r="C1754" s="49" t="s">
        <v>1176</v>
      </c>
      <c r="D1754" s="49" t="s">
        <v>81</v>
      </c>
      <c r="E1754" s="49" t="s">
        <v>50</v>
      </c>
      <c r="F1754" s="50">
        <v>45633</v>
      </c>
      <c r="G1754" s="49" t="s">
        <v>152</v>
      </c>
      <c r="H1754" s="49" t="s">
        <v>191</v>
      </c>
      <c r="I1754" s="49" t="s">
        <v>192</v>
      </c>
      <c r="J1754" s="49" t="s">
        <v>42</v>
      </c>
      <c r="K1754" s="49">
        <v>5</v>
      </c>
      <c r="L1754" s="49">
        <v>120</v>
      </c>
      <c r="M1754" s="49" t="s">
        <v>6065</v>
      </c>
      <c r="N1754" s="50">
        <v>45030</v>
      </c>
      <c r="O1754" s="49" t="s">
        <v>76</v>
      </c>
      <c r="P1754" s="49" t="s">
        <v>44</v>
      </c>
      <c r="Q1754" s="49">
        <v>1</v>
      </c>
      <c r="R1754" s="49" t="s">
        <v>32</v>
      </c>
      <c r="S1754" s="49" t="s">
        <v>6066</v>
      </c>
      <c r="T1754" s="50">
        <v>45482</v>
      </c>
    </row>
    <row r="1755" spans="1:20" x14ac:dyDescent="0.25">
      <c r="A1755" s="26" t="s">
        <v>6067</v>
      </c>
      <c r="B1755" s="49" t="s">
        <v>6068</v>
      </c>
      <c r="C1755" s="49" t="s">
        <v>570</v>
      </c>
      <c r="D1755" s="49" t="s">
        <v>23</v>
      </c>
      <c r="E1755" s="49" t="s">
        <v>24</v>
      </c>
      <c r="F1755" s="50">
        <v>44582</v>
      </c>
      <c r="G1755" s="49" t="s">
        <v>152</v>
      </c>
      <c r="H1755" s="49" t="s">
        <v>26</v>
      </c>
      <c r="I1755" s="49" t="s">
        <v>27</v>
      </c>
      <c r="J1755" s="49" t="s">
        <v>28</v>
      </c>
      <c r="K1755" s="49">
        <v>3</v>
      </c>
      <c r="L1755" s="49">
        <v>229</v>
      </c>
      <c r="M1755" s="49" t="s">
        <v>6069</v>
      </c>
      <c r="N1755" s="50">
        <v>45304</v>
      </c>
      <c r="O1755" s="49" t="s">
        <v>30</v>
      </c>
      <c r="P1755" s="49" t="s">
        <v>57</v>
      </c>
      <c r="Q1755" s="49">
        <v>1</v>
      </c>
      <c r="R1755" s="49" t="s">
        <v>133</v>
      </c>
      <c r="S1755" s="49" t="s">
        <v>6070</v>
      </c>
      <c r="T1755" s="50">
        <v>45465</v>
      </c>
    </row>
    <row r="1756" spans="1:20" x14ac:dyDescent="0.25">
      <c r="A1756" s="26" t="s">
        <v>6071</v>
      </c>
      <c r="B1756" s="49" t="s">
        <v>5469</v>
      </c>
      <c r="C1756" s="49" t="s">
        <v>2333</v>
      </c>
      <c r="D1756" s="49" t="s">
        <v>23</v>
      </c>
      <c r="E1756" s="49" t="s">
        <v>38</v>
      </c>
      <c r="F1756" s="50">
        <v>44116</v>
      </c>
      <c r="G1756" s="49" t="s">
        <v>186</v>
      </c>
      <c r="H1756" s="49" t="s">
        <v>26</v>
      </c>
      <c r="I1756" s="49" t="s">
        <v>27</v>
      </c>
      <c r="J1756" s="49" t="s">
        <v>28</v>
      </c>
      <c r="K1756" s="49">
        <v>2</v>
      </c>
      <c r="L1756" s="49">
        <v>229</v>
      </c>
      <c r="M1756" s="49" t="s">
        <v>6072</v>
      </c>
      <c r="N1756" s="50">
        <v>45558</v>
      </c>
      <c r="O1756" s="49" t="s">
        <v>76</v>
      </c>
      <c r="P1756" s="49" t="s">
        <v>44</v>
      </c>
      <c r="Q1756" s="49">
        <v>4</v>
      </c>
      <c r="R1756" s="49" t="s">
        <v>104</v>
      </c>
      <c r="S1756" s="49" t="s">
        <v>6073</v>
      </c>
      <c r="T1756" s="50">
        <v>45569</v>
      </c>
    </row>
    <row r="1757" spans="1:20" x14ac:dyDescent="0.25">
      <c r="A1757" s="26" t="s">
        <v>6074</v>
      </c>
      <c r="B1757" s="49" t="s">
        <v>2341</v>
      </c>
      <c r="C1757" s="49" t="s">
        <v>2208</v>
      </c>
      <c r="D1757" s="49" t="s">
        <v>23</v>
      </c>
      <c r="E1757" s="49" t="s">
        <v>50</v>
      </c>
      <c r="F1757" s="50">
        <v>44431</v>
      </c>
      <c r="G1757" s="49" t="s">
        <v>180</v>
      </c>
      <c r="H1757" s="49" t="s">
        <v>145</v>
      </c>
      <c r="I1757" s="49" t="s">
        <v>146</v>
      </c>
      <c r="J1757" s="49" t="s">
        <v>54</v>
      </c>
      <c r="K1757" s="49">
        <v>2</v>
      </c>
      <c r="L1757" s="49">
        <v>199</v>
      </c>
      <c r="M1757" s="49" t="s">
        <v>6075</v>
      </c>
      <c r="N1757" s="50">
        <v>45386</v>
      </c>
      <c r="O1757" s="49" t="s">
        <v>56</v>
      </c>
      <c r="P1757" s="49" t="s">
        <v>31</v>
      </c>
      <c r="Q1757" s="49">
        <v>1</v>
      </c>
      <c r="R1757" s="49" t="s">
        <v>45</v>
      </c>
      <c r="S1757" s="49" t="s">
        <v>6076</v>
      </c>
      <c r="T1757" s="50">
        <v>45673</v>
      </c>
    </row>
    <row r="1758" spans="1:20" x14ac:dyDescent="0.25">
      <c r="A1758" s="26" t="s">
        <v>6077</v>
      </c>
      <c r="B1758" s="49" t="s">
        <v>1079</v>
      </c>
      <c r="C1758" s="49" t="s">
        <v>1435</v>
      </c>
      <c r="D1758" s="49" t="s">
        <v>23</v>
      </c>
      <c r="E1758" s="49" t="s">
        <v>38</v>
      </c>
      <c r="F1758" s="50">
        <v>44746</v>
      </c>
      <c r="G1758" s="49" t="s">
        <v>94</v>
      </c>
      <c r="H1758" s="49" t="s">
        <v>26</v>
      </c>
      <c r="I1758" s="49" t="s">
        <v>27</v>
      </c>
      <c r="J1758" s="49" t="s">
        <v>28</v>
      </c>
      <c r="K1758" s="49">
        <v>3</v>
      </c>
      <c r="L1758" s="49">
        <v>229</v>
      </c>
      <c r="M1758" s="49" t="s">
        <v>6078</v>
      </c>
      <c r="N1758" s="50">
        <v>45045</v>
      </c>
      <c r="O1758" s="49" t="s">
        <v>56</v>
      </c>
      <c r="P1758" s="49" t="s">
        <v>57</v>
      </c>
      <c r="Q1758" s="49">
        <v>1</v>
      </c>
      <c r="R1758" s="49" t="s">
        <v>104</v>
      </c>
      <c r="S1758" s="49" t="s">
        <v>6079</v>
      </c>
      <c r="T1758" s="50">
        <v>45486</v>
      </c>
    </row>
    <row r="1759" spans="1:20" x14ac:dyDescent="0.25">
      <c r="A1759" s="26" t="s">
        <v>6080</v>
      </c>
      <c r="B1759" s="49" t="s">
        <v>248</v>
      </c>
      <c r="C1759" s="49" t="s">
        <v>212</v>
      </c>
      <c r="D1759" s="49" t="s">
        <v>23</v>
      </c>
      <c r="E1759" s="49" t="s">
        <v>38</v>
      </c>
      <c r="F1759" s="50">
        <v>44514</v>
      </c>
      <c r="G1759" s="49" t="s">
        <v>39</v>
      </c>
      <c r="H1759" s="49" t="s">
        <v>391</v>
      </c>
      <c r="I1759" s="49" t="s">
        <v>392</v>
      </c>
      <c r="J1759" s="49" t="s">
        <v>123</v>
      </c>
      <c r="K1759" s="49">
        <v>3</v>
      </c>
      <c r="L1759" s="49">
        <v>25</v>
      </c>
      <c r="M1759" s="49" t="s">
        <v>6081</v>
      </c>
      <c r="N1759" s="50">
        <v>45876</v>
      </c>
      <c r="O1759" s="49" t="s">
        <v>30</v>
      </c>
      <c r="P1759" s="49" t="s">
        <v>44</v>
      </c>
      <c r="Q1759" s="49">
        <v>4</v>
      </c>
      <c r="R1759" s="49" t="s">
        <v>67</v>
      </c>
      <c r="S1759" s="49" t="s">
        <v>6082</v>
      </c>
      <c r="T1759" s="50">
        <v>45366</v>
      </c>
    </row>
    <row r="1760" spans="1:20" x14ac:dyDescent="0.25">
      <c r="A1760" s="26" t="s">
        <v>6083</v>
      </c>
      <c r="B1760" s="49" t="s">
        <v>769</v>
      </c>
      <c r="C1760" s="49" t="s">
        <v>6084</v>
      </c>
      <c r="D1760" s="49" t="s">
        <v>23</v>
      </c>
      <c r="E1760" s="49" t="s">
        <v>24</v>
      </c>
      <c r="F1760" s="50">
        <v>44795</v>
      </c>
      <c r="G1760" s="49" t="s">
        <v>39</v>
      </c>
      <c r="H1760" s="49" t="s">
        <v>52</v>
      </c>
      <c r="I1760" s="49" t="s">
        <v>53</v>
      </c>
      <c r="J1760" s="49" t="s">
        <v>54</v>
      </c>
      <c r="K1760" s="49">
        <v>2</v>
      </c>
      <c r="L1760" s="49">
        <v>59</v>
      </c>
      <c r="M1760" s="49" t="s">
        <v>6085</v>
      </c>
      <c r="N1760" s="50">
        <v>45798</v>
      </c>
      <c r="O1760" s="49" t="s">
        <v>103</v>
      </c>
      <c r="P1760" s="49" t="s">
        <v>44</v>
      </c>
      <c r="Q1760" s="49">
        <v>4</v>
      </c>
      <c r="R1760" s="49" t="s">
        <v>45</v>
      </c>
      <c r="S1760" s="49" t="s">
        <v>6086</v>
      </c>
      <c r="T1760" s="50">
        <v>45306</v>
      </c>
    </row>
    <row r="1761" spans="1:20" x14ac:dyDescent="0.25">
      <c r="A1761" s="26" t="s">
        <v>6087</v>
      </c>
      <c r="B1761" s="49" t="s">
        <v>1849</v>
      </c>
      <c r="C1761" s="49" t="s">
        <v>730</v>
      </c>
      <c r="D1761" s="49" t="s">
        <v>37</v>
      </c>
      <c r="E1761" s="49" t="s">
        <v>38</v>
      </c>
      <c r="F1761" s="50">
        <v>44218</v>
      </c>
      <c r="G1761" s="49" t="s">
        <v>180</v>
      </c>
      <c r="H1761" s="49" t="s">
        <v>52</v>
      </c>
      <c r="I1761" s="49" t="s">
        <v>53</v>
      </c>
      <c r="J1761" s="49" t="s">
        <v>54</v>
      </c>
      <c r="K1761" s="49">
        <v>2</v>
      </c>
      <c r="L1761" s="49">
        <v>59</v>
      </c>
      <c r="M1761" s="49" t="s">
        <v>6088</v>
      </c>
      <c r="N1761" s="50">
        <v>45708</v>
      </c>
      <c r="O1761" s="49" t="s">
        <v>30</v>
      </c>
      <c r="P1761" s="49" t="s">
        <v>57</v>
      </c>
      <c r="Q1761" s="49">
        <v>1</v>
      </c>
      <c r="R1761" s="49" t="s">
        <v>67</v>
      </c>
      <c r="S1761" s="49" t="s">
        <v>6089</v>
      </c>
      <c r="T1761" s="50">
        <v>45116</v>
      </c>
    </row>
    <row r="1762" spans="1:20" x14ac:dyDescent="0.25">
      <c r="A1762" s="26" t="s">
        <v>6090</v>
      </c>
      <c r="B1762" s="49" t="s">
        <v>750</v>
      </c>
      <c r="C1762" s="49" t="s">
        <v>2882</v>
      </c>
      <c r="D1762" s="49" t="s">
        <v>37</v>
      </c>
      <c r="E1762" s="49" t="s">
        <v>50</v>
      </c>
      <c r="F1762" s="50">
        <v>44934</v>
      </c>
      <c r="G1762" s="49" t="s">
        <v>25</v>
      </c>
      <c r="H1762" s="49" t="s">
        <v>63</v>
      </c>
      <c r="I1762" s="49" t="s">
        <v>64</v>
      </c>
      <c r="J1762" s="49" t="s">
        <v>65</v>
      </c>
      <c r="K1762" s="49">
        <v>5</v>
      </c>
      <c r="L1762" s="49">
        <v>399</v>
      </c>
      <c r="M1762" s="49" t="s">
        <v>6091</v>
      </c>
      <c r="N1762" s="50">
        <v>45055</v>
      </c>
      <c r="O1762" s="49" t="s">
        <v>103</v>
      </c>
      <c r="P1762" s="49" t="s">
        <v>44</v>
      </c>
      <c r="Q1762" s="49">
        <v>1</v>
      </c>
      <c r="R1762" s="49" t="s">
        <v>32</v>
      </c>
      <c r="S1762" s="49" t="s">
        <v>6092</v>
      </c>
      <c r="T1762" s="50">
        <v>45254</v>
      </c>
    </row>
    <row r="1763" spans="1:20" x14ac:dyDescent="0.25">
      <c r="A1763" s="26" t="s">
        <v>2472</v>
      </c>
      <c r="B1763" s="49" t="s">
        <v>2473</v>
      </c>
      <c r="C1763" s="49" t="s">
        <v>2474</v>
      </c>
      <c r="D1763" s="49" t="s">
        <v>23</v>
      </c>
      <c r="E1763" s="49" t="s">
        <v>24</v>
      </c>
      <c r="F1763" s="50">
        <v>44563</v>
      </c>
      <c r="G1763" s="49" t="s">
        <v>39</v>
      </c>
      <c r="H1763" s="49" t="s">
        <v>87</v>
      </c>
      <c r="I1763" s="49" t="s">
        <v>88</v>
      </c>
      <c r="J1763" s="49" t="s">
        <v>65</v>
      </c>
      <c r="K1763" s="49">
        <v>5</v>
      </c>
      <c r="L1763" s="49">
        <v>99</v>
      </c>
      <c r="M1763" s="49" t="s">
        <v>6093</v>
      </c>
      <c r="N1763" s="50">
        <v>44885</v>
      </c>
      <c r="O1763" s="49" t="s">
        <v>30</v>
      </c>
      <c r="P1763" s="49" t="s">
        <v>31</v>
      </c>
      <c r="Q1763" s="49">
        <v>1</v>
      </c>
      <c r="R1763" s="49" t="s">
        <v>32</v>
      </c>
      <c r="S1763" s="49" t="s">
        <v>6094</v>
      </c>
      <c r="T1763" s="50">
        <v>44850</v>
      </c>
    </row>
    <row r="1764" spans="1:20" x14ac:dyDescent="0.25">
      <c r="A1764" s="26" t="s">
        <v>6095</v>
      </c>
      <c r="B1764" s="49" t="s">
        <v>1348</v>
      </c>
      <c r="C1764" s="49" t="s">
        <v>2151</v>
      </c>
      <c r="D1764" s="49" t="s">
        <v>37</v>
      </c>
      <c r="E1764" s="49" t="s">
        <v>38</v>
      </c>
      <c r="F1764" s="50">
        <v>45357</v>
      </c>
      <c r="G1764" s="49" t="s">
        <v>120</v>
      </c>
      <c r="H1764" s="49" t="s">
        <v>121</v>
      </c>
      <c r="I1764" s="49" t="s">
        <v>122</v>
      </c>
      <c r="J1764" s="49" t="s">
        <v>123</v>
      </c>
      <c r="K1764" s="49">
        <v>2</v>
      </c>
      <c r="L1764" s="49">
        <v>149</v>
      </c>
      <c r="M1764" s="49" t="s">
        <v>6096</v>
      </c>
      <c r="N1764" s="50">
        <v>45501</v>
      </c>
      <c r="O1764" s="49" t="s">
        <v>56</v>
      </c>
      <c r="P1764" s="49" t="s">
        <v>31</v>
      </c>
      <c r="Q1764" s="49">
        <v>2</v>
      </c>
      <c r="R1764" s="49" t="s">
        <v>133</v>
      </c>
      <c r="S1764" s="49" t="s">
        <v>6097</v>
      </c>
      <c r="T1764" s="50">
        <v>45416</v>
      </c>
    </row>
    <row r="1765" spans="1:20" x14ac:dyDescent="0.25">
      <c r="A1765" s="26" t="s">
        <v>6098</v>
      </c>
      <c r="B1765" s="49" t="s">
        <v>2494</v>
      </c>
      <c r="C1765" s="49" t="s">
        <v>1991</v>
      </c>
      <c r="D1765" s="49" t="s">
        <v>37</v>
      </c>
      <c r="E1765" s="49" t="s">
        <v>24</v>
      </c>
      <c r="F1765" s="50">
        <v>45662</v>
      </c>
      <c r="G1765" s="49" t="s">
        <v>62</v>
      </c>
      <c r="H1765" s="49" t="s">
        <v>26</v>
      </c>
      <c r="I1765" s="49" t="s">
        <v>27</v>
      </c>
      <c r="J1765" s="49" t="s">
        <v>28</v>
      </c>
      <c r="K1765" s="49">
        <v>4</v>
      </c>
      <c r="L1765" s="49">
        <v>229</v>
      </c>
      <c r="M1765" s="49" t="s">
        <v>6099</v>
      </c>
      <c r="N1765" s="50">
        <v>45807</v>
      </c>
      <c r="O1765" s="49" t="s">
        <v>103</v>
      </c>
      <c r="P1765" s="49" t="s">
        <v>31</v>
      </c>
      <c r="Q1765" s="49">
        <v>2</v>
      </c>
      <c r="R1765" s="49" t="s">
        <v>32</v>
      </c>
      <c r="S1765" s="49" t="s">
        <v>6100</v>
      </c>
      <c r="T1765" s="50">
        <v>45601</v>
      </c>
    </row>
    <row r="1766" spans="1:20" x14ac:dyDescent="0.25">
      <c r="A1766" s="26" t="s">
        <v>6101</v>
      </c>
      <c r="B1766" s="49" t="s">
        <v>913</v>
      </c>
      <c r="C1766" s="49" t="s">
        <v>544</v>
      </c>
      <c r="D1766" s="49" t="s">
        <v>23</v>
      </c>
      <c r="E1766" s="49" t="s">
        <v>38</v>
      </c>
      <c r="F1766" s="50">
        <v>45151</v>
      </c>
      <c r="G1766" s="49" t="s">
        <v>180</v>
      </c>
      <c r="H1766" s="49" t="s">
        <v>63</v>
      </c>
      <c r="I1766" s="49" t="s">
        <v>64</v>
      </c>
      <c r="J1766" s="49" t="s">
        <v>65</v>
      </c>
      <c r="K1766" s="49">
        <v>5</v>
      </c>
      <c r="L1766" s="49">
        <v>399</v>
      </c>
      <c r="M1766" s="49" t="s">
        <v>6102</v>
      </c>
      <c r="N1766" s="50">
        <v>45739</v>
      </c>
      <c r="O1766" s="49" t="s">
        <v>103</v>
      </c>
      <c r="P1766" s="49" t="s">
        <v>31</v>
      </c>
      <c r="Q1766" s="49">
        <v>2</v>
      </c>
      <c r="R1766" s="49" t="s">
        <v>67</v>
      </c>
      <c r="S1766" s="49" t="s">
        <v>6103</v>
      </c>
      <c r="T1766" s="50">
        <v>45771</v>
      </c>
    </row>
    <row r="1767" spans="1:20" x14ac:dyDescent="0.25">
      <c r="A1767" s="26" t="s">
        <v>6104</v>
      </c>
      <c r="B1767" s="49" t="s">
        <v>499</v>
      </c>
      <c r="C1767" s="49" t="s">
        <v>6105</v>
      </c>
      <c r="D1767" s="49" t="s">
        <v>23</v>
      </c>
      <c r="E1767" s="49" t="s">
        <v>24</v>
      </c>
      <c r="F1767" s="50">
        <v>44451</v>
      </c>
      <c r="G1767" s="49" t="s">
        <v>120</v>
      </c>
      <c r="H1767" s="49" t="s">
        <v>63</v>
      </c>
      <c r="I1767" s="49" t="s">
        <v>64</v>
      </c>
      <c r="J1767" s="49" t="s">
        <v>65</v>
      </c>
      <c r="K1767" s="49">
        <v>2</v>
      </c>
      <c r="L1767" s="49">
        <v>399</v>
      </c>
      <c r="M1767" s="49" t="s">
        <v>6106</v>
      </c>
      <c r="N1767" s="50">
        <v>45279</v>
      </c>
      <c r="O1767" s="49" t="s">
        <v>76</v>
      </c>
      <c r="P1767" s="49" t="s">
        <v>57</v>
      </c>
      <c r="Q1767" s="49">
        <v>5</v>
      </c>
      <c r="R1767" s="49" t="s">
        <v>32</v>
      </c>
      <c r="S1767" s="49" t="s">
        <v>6107</v>
      </c>
      <c r="T1767" s="50">
        <v>45268</v>
      </c>
    </row>
    <row r="1768" spans="1:20" x14ac:dyDescent="0.25">
      <c r="A1768" s="26" t="s">
        <v>4646</v>
      </c>
      <c r="B1768" s="49" t="s">
        <v>1603</v>
      </c>
      <c r="C1768" s="49" t="s">
        <v>4647</v>
      </c>
      <c r="D1768" s="49" t="s">
        <v>81</v>
      </c>
      <c r="E1768" s="49" t="s">
        <v>38</v>
      </c>
      <c r="F1768" s="50">
        <v>44934</v>
      </c>
      <c r="G1768" s="49" t="s">
        <v>25</v>
      </c>
      <c r="H1768" s="49" t="s">
        <v>391</v>
      </c>
      <c r="I1768" s="49" t="s">
        <v>392</v>
      </c>
      <c r="J1768" s="49" t="s">
        <v>123</v>
      </c>
      <c r="K1768" s="49">
        <v>4</v>
      </c>
      <c r="L1768" s="49">
        <v>25</v>
      </c>
      <c r="M1768" s="49" t="s">
        <v>6108</v>
      </c>
      <c r="N1768" s="50">
        <v>45218</v>
      </c>
      <c r="O1768" s="49" t="s">
        <v>103</v>
      </c>
      <c r="P1768" s="49" t="s">
        <v>31</v>
      </c>
      <c r="Q1768" s="49">
        <v>3</v>
      </c>
      <c r="R1768" s="49" t="s">
        <v>133</v>
      </c>
      <c r="S1768" s="49" t="s">
        <v>6109</v>
      </c>
      <c r="T1768" s="50">
        <v>44844</v>
      </c>
    </row>
    <row r="1769" spans="1:20" x14ac:dyDescent="0.25">
      <c r="A1769" s="26" t="s">
        <v>907</v>
      </c>
      <c r="B1769" s="49" t="s">
        <v>908</v>
      </c>
      <c r="C1769" s="49" t="s">
        <v>909</v>
      </c>
      <c r="D1769" s="49" t="s">
        <v>81</v>
      </c>
      <c r="E1769" s="49" t="s">
        <v>50</v>
      </c>
      <c r="F1769" s="50">
        <v>45493</v>
      </c>
      <c r="G1769" s="49" t="s">
        <v>120</v>
      </c>
      <c r="H1769" s="49" t="s">
        <v>63</v>
      </c>
      <c r="I1769" s="49" t="s">
        <v>64</v>
      </c>
      <c r="J1769" s="49" t="s">
        <v>65</v>
      </c>
      <c r="K1769" s="49">
        <v>2</v>
      </c>
      <c r="L1769" s="49">
        <v>399</v>
      </c>
      <c r="M1769" s="49" t="s">
        <v>6110</v>
      </c>
      <c r="N1769" s="50">
        <v>44805</v>
      </c>
      <c r="O1769" s="49" t="s">
        <v>30</v>
      </c>
      <c r="P1769" s="49" t="s">
        <v>31</v>
      </c>
      <c r="Q1769" s="49">
        <v>3</v>
      </c>
      <c r="R1769" s="49" t="s">
        <v>32</v>
      </c>
      <c r="S1769" s="49" t="s">
        <v>6111</v>
      </c>
      <c r="T1769" s="50">
        <v>45230</v>
      </c>
    </row>
    <row r="1770" spans="1:20" x14ac:dyDescent="0.25">
      <c r="A1770" s="26" t="s">
        <v>6112</v>
      </c>
      <c r="B1770" s="49" t="s">
        <v>206</v>
      </c>
      <c r="C1770" s="49" t="s">
        <v>746</v>
      </c>
      <c r="D1770" s="49" t="s">
        <v>23</v>
      </c>
      <c r="E1770" s="49" t="s">
        <v>50</v>
      </c>
      <c r="F1770" s="50">
        <v>45691</v>
      </c>
      <c r="G1770" s="49" t="s">
        <v>180</v>
      </c>
      <c r="H1770" s="49" t="s">
        <v>121</v>
      </c>
      <c r="I1770" s="49" t="s">
        <v>122</v>
      </c>
      <c r="J1770" s="49" t="s">
        <v>123</v>
      </c>
      <c r="K1770" s="49">
        <v>2</v>
      </c>
      <c r="L1770" s="49">
        <v>149</v>
      </c>
      <c r="M1770" s="49" t="s">
        <v>6113</v>
      </c>
      <c r="N1770" s="50">
        <v>45288</v>
      </c>
      <c r="O1770" s="49" t="s">
        <v>76</v>
      </c>
      <c r="P1770" s="49" t="s">
        <v>31</v>
      </c>
      <c r="Q1770" s="49">
        <v>1</v>
      </c>
      <c r="R1770" s="49" t="s">
        <v>133</v>
      </c>
      <c r="S1770" s="49" t="s">
        <v>6114</v>
      </c>
      <c r="T1770" s="50">
        <v>45874</v>
      </c>
    </row>
    <row r="1771" spans="1:20" x14ac:dyDescent="0.25">
      <c r="A1771" s="26" t="s">
        <v>6115</v>
      </c>
      <c r="B1771" s="49" t="s">
        <v>2846</v>
      </c>
      <c r="C1771" s="49" t="s">
        <v>481</v>
      </c>
      <c r="D1771" s="49" t="s">
        <v>37</v>
      </c>
      <c r="E1771" s="49" t="s">
        <v>50</v>
      </c>
      <c r="F1771" s="50">
        <v>44235</v>
      </c>
      <c r="G1771" s="49" t="s">
        <v>25</v>
      </c>
      <c r="H1771" s="49" t="s">
        <v>145</v>
      </c>
      <c r="I1771" s="49" t="s">
        <v>146</v>
      </c>
      <c r="J1771" s="49" t="s">
        <v>54</v>
      </c>
      <c r="K1771" s="49">
        <v>1</v>
      </c>
      <c r="L1771" s="49">
        <v>199</v>
      </c>
      <c r="M1771" s="49" t="s">
        <v>6116</v>
      </c>
      <c r="N1771" s="50">
        <v>45175</v>
      </c>
      <c r="O1771" s="49" t="s">
        <v>30</v>
      </c>
      <c r="P1771" s="49" t="s">
        <v>57</v>
      </c>
      <c r="Q1771" s="49">
        <v>5</v>
      </c>
      <c r="R1771" s="49" t="s">
        <v>133</v>
      </c>
      <c r="S1771" s="49" t="s">
        <v>6117</v>
      </c>
      <c r="T1771" s="50">
        <v>45585</v>
      </c>
    </row>
    <row r="1772" spans="1:20" x14ac:dyDescent="0.25">
      <c r="A1772" s="26" t="s">
        <v>6118</v>
      </c>
      <c r="B1772" s="49" t="s">
        <v>6119</v>
      </c>
      <c r="C1772" s="49" t="s">
        <v>6120</v>
      </c>
      <c r="D1772" s="49" t="s">
        <v>81</v>
      </c>
      <c r="E1772" s="49" t="s">
        <v>24</v>
      </c>
      <c r="F1772" s="50">
        <v>44390</v>
      </c>
      <c r="G1772" s="49" t="s">
        <v>152</v>
      </c>
      <c r="H1772" s="49" t="s">
        <v>40</v>
      </c>
      <c r="I1772" s="49" t="s">
        <v>41</v>
      </c>
      <c r="J1772" s="49" t="s">
        <v>42</v>
      </c>
      <c r="K1772" s="49">
        <v>3</v>
      </c>
      <c r="L1772" s="49">
        <v>59</v>
      </c>
      <c r="M1772" s="49" t="s">
        <v>6121</v>
      </c>
      <c r="N1772" s="50">
        <v>45313</v>
      </c>
      <c r="O1772" s="49" t="s">
        <v>56</v>
      </c>
      <c r="P1772" s="49" t="s">
        <v>44</v>
      </c>
      <c r="Q1772" s="49">
        <v>3</v>
      </c>
      <c r="R1772" s="49" t="s">
        <v>45</v>
      </c>
      <c r="S1772" s="49" t="s">
        <v>6122</v>
      </c>
      <c r="T1772" s="50">
        <v>45834</v>
      </c>
    </row>
    <row r="1773" spans="1:20" x14ac:dyDescent="0.25">
      <c r="A1773" s="26" t="s">
        <v>6123</v>
      </c>
      <c r="B1773" s="49" t="s">
        <v>258</v>
      </c>
      <c r="C1773" s="49" t="s">
        <v>6124</v>
      </c>
      <c r="D1773" s="49" t="s">
        <v>81</v>
      </c>
      <c r="E1773" s="49" t="s">
        <v>38</v>
      </c>
      <c r="F1773" s="50">
        <v>44517</v>
      </c>
      <c r="G1773" s="49" t="s">
        <v>186</v>
      </c>
      <c r="H1773" s="49" t="s">
        <v>168</v>
      </c>
      <c r="I1773" s="49" t="s">
        <v>169</v>
      </c>
      <c r="J1773" s="49" t="s">
        <v>131</v>
      </c>
      <c r="K1773" s="49">
        <v>2</v>
      </c>
      <c r="L1773" s="49">
        <v>80</v>
      </c>
      <c r="M1773" s="49" t="s">
        <v>6125</v>
      </c>
      <c r="N1773" s="50">
        <v>44834</v>
      </c>
      <c r="O1773" s="49" t="s">
        <v>110</v>
      </c>
      <c r="P1773" s="49" t="s">
        <v>57</v>
      </c>
      <c r="Q1773" s="49">
        <v>3</v>
      </c>
      <c r="R1773" s="49" t="s">
        <v>45</v>
      </c>
      <c r="S1773" s="49" t="s">
        <v>6126</v>
      </c>
      <c r="T1773" s="50">
        <v>45345</v>
      </c>
    </row>
    <row r="1774" spans="1:20" x14ac:dyDescent="0.25">
      <c r="A1774" s="26" t="s">
        <v>6127</v>
      </c>
      <c r="B1774" s="49" t="s">
        <v>586</v>
      </c>
      <c r="C1774" s="49" t="s">
        <v>467</v>
      </c>
      <c r="D1774" s="49" t="s">
        <v>81</v>
      </c>
      <c r="E1774" s="49" t="s">
        <v>24</v>
      </c>
      <c r="F1774" s="50">
        <v>44796</v>
      </c>
      <c r="G1774" s="49" t="s">
        <v>152</v>
      </c>
      <c r="H1774" s="49" t="s">
        <v>138</v>
      </c>
      <c r="I1774" s="49" t="s">
        <v>139</v>
      </c>
      <c r="J1774" s="49" t="s">
        <v>28</v>
      </c>
      <c r="K1774" s="49">
        <v>2</v>
      </c>
      <c r="L1774" s="49">
        <v>999</v>
      </c>
      <c r="M1774" s="49" t="s">
        <v>6128</v>
      </c>
      <c r="N1774" s="50">
        <v>45107</v>
      </c>
      <c r="O1774" s="49" t="s">
        <v>30</v>
      </c>
      <c r="P1774" s="49" t="s">
        <v>44</v>
      </c>
      <c r="Q1774" s="49">
        <v>1</v>
      </c>
      <c r="R1774" s="49" t="s">
        <v>32</v>
      </c>
      <c r="S1774" s="49" t="s">
        <v>6129</v>
      </c>
      <c r="T1774" s="50">
        <v>45778</v>
      </c>
    </row>
    <row r="1775" spans="1:20" x14ac:dyDescent="0.25">
      <c r="A1775" s="26" t="s">
        <v>6130</v>
      </c>
      <c r="B1775" s="49" t="s">
        <v>127</v>
      </c>
      <c r="C1775" s="49" t="s">
        <v>1885</v>
      </c>
      <c r="D1775" s="49" t="s">
        <v>81</v>
      </c>
      <c r="E1775" s="49" t="s">
        <v>38</v>
      </c>
      <c r="F1775" s="50">
        <v>44582</v>
      </c>
      <c r="G1775" s="49" t="s">
        <v>94</v>
      </c>
      <c r="H1775" s="49" t="s">
        <v>391</v>
      </c>
      <c r="I1775" s="49" t="s">
        <v>392</v>
      </c>
      <c r="J1775" s="49" t="s">
        <v>123</v>
      </c>
      <c r="K1775" s="49">
        <v>4</v>
      </c>
      <c r="L1775" s="49">
        <v>25</v>
      </c>
      <c r="M1775" s="49" t="s">
        <v>6131</v>
      </c>
      <c r="N1775" s="50">
        <v>45315</v>
      </c>
      <c r="O1775" s="49" t="s">
        <v>103</v>
      </c>
      <c r="P1775" s="49" t="s">
        <v>44</v>
      </c>
      <c r="Q1775" s="49">
        <v>4</v>
      </c>
      <c r="R1775" s="49" t="s">
        <v>32</v>
      </c>
      <c r="S1775" s="49" t="s">
        <v>6132</v>
      </c>
      <c r="T1775" s="50">
        <v>45595</v>
      </c>
    </row>
    <row r="1776" spans="1:20" x14ac:dyDescent="0.25">
      <c r="A1776" s="26" t="s">
        <v>5179</v>
      </c>
      <c r="B1776" s="49" t="s">
        <v>425</v>
      </c>
      <c r="C1776" s="49" t="s">
        <v>3445</v>
      </c>
      <c r="D1776" s="49" t="s">
        <v>37</v>
      </c>
      <c r="E1776" s="49" t="s">
        <v>24</v>
      </c>
      <c r="F1776" s="50">
        <v>45520</v>
      </c>
      <c r="G1776" s="49" t="s">
        <v>39</v>
      </c>
      <c r="H1776" s="49" t="s">
        <v>168</v>
      </c>
      <c r="I1776" s="49" t="s">
        <v>169</v>
      </c>
      <c r="J1776" s="49" t="s">
        <v>131</v>
      </c>
      <c r="K1776" s="49">
        <v>4</v>
      </c>
      <c r="L1776" s="49">
        <v>80</v>
      </c>
      <c r="M1776" s="49" t="s">
        <v>6133</v>
      </c>
      <c r="N1776" s="50">
        <v>45147</v>
      </c>
      <c r="O1776" s="49" t="s">
        <v>56</v>
      </c>
      <c r="P1776" s="49" t="s">
        <v>57</v>
      </c>
      <c r="Q1776" s="49">
        <v>1</v>
      </c>
      <c r="R1776" s="49" t="s">
        <v>32</v>
      </c>
      <c r="S1776" s="49" t="s">
        <v>6134</v>
      </c>
      <c r="T1776" s="50">
        <v>45185</v>
      </c>
    </row>
    <row r="1777" spans="1:20" x14ac:dyDescent="0.25">
      <c r="A1777" s="26" t="s">
        <v>6135</v>
      </c>
      <c r="B1777" s="49" t="s">
        <v>85</v>
      </c>
      <c r="C1777" s="49" t="s">
        <v>2208</v>
      </c>
      <c r="D1777" s="49" t="s">
        <v>23</v>
      </c>
      <c r="E1777" s="49" t="s">
        <v>38</v>
      </c>
      <c r="F1777" s="50">
        <v>45852</v>
      </c>
      <c r="G1777" s="49" t="s">
        <v>186</v>
      </c>
      <c r="H1777" s="49" t="s">
        <v>73</v>
      </c>
      <c r="I1777" s="49" t="s">
        <v>74</v>
      </c>
      <c r="J1777" s="49" t="s">
        <v>42</v>
      </c>
      <c r="K1777" s="49">
        <v>4</v>
      </c>
      <c r="L1777" s="49">
        <v>110</v>
      </c>
      <c r="M1777" s="49" t="s">
        <v>6136</v>
      </c>
      <c r="N1777" s="50">
        <v>45571</v>
      </c>
      <c r="O1777" s="49" t="s">
        <v>110</v>
      </c>
      <c r="P1777" s="49" t="s">
        <v>31</v>
      </c>
      <c r="Q1777" s="49">
        <v>1</v>
      </c>
      <c r="R1777" s="49" t="s">
        <v>32</v>
      </c>
      <c r="S1777" s="49" t="s">
        <v>6137</v>
      </c>
      <c r="T1777" s="50">
        <v>45414</v>
      </c>
    </row>
    <row r="1778" spans="1:20" x14ac:dyDescent="0.25">
      <c r="A1778" s="26" t="s">
        <v>5338</v>
      </c>
      <c r="B1778" s="49" t="s">
        <v>5313</v>
      </c>
      <c r="C1778" s="49" t="s">
        <v>540</v>
      </c>
      <c r="D1778" s="49" t="s">
        <v>81</v>
      </c>
      <c r="E1778" s="49" t="s">
        <v>24</v>
      </c>
      <c r="F1778" s="50">
        <v>45438</v>
      </c>
      <c r="G1778" s="49" t="s">
        <v>186</v>
      </c>
      <c r="H1778" s="49" t="s">
        <v>391</v>
      </c>
      <c r="I1778" s="49" t="s">
        <v>392</v>
      </c>
      <c r="J1778" s="49" t="s">
        <v>123</v>
      </c>
      <c r="K1778" s="49">
        <v>2</v>
      </c>
      <c r="L1778" s="49">
        <v>25</v>
      </c>
      <c r="M1778" s="49" t="s">
        <v>6138</v>
      </c>
      <c r="N1778" s="50">
        <v>45428</v>
      </c>
      <c r="O1778" s="49" t="s">
        <v>110</v>
      </c>
      <c r="P1778" s="49" t="s">
        <v>57</v>
      </c>
      <c r="Q1778" s="49">
        <v>3</v>
      </c>
      <c r="R1778" s="49" t="s">
        <v>67</v>
      </c>
      <c r="S1778" s="49" t="s">
        <v>6139</v>
      </c>
      <c r="T1778" s="50">
        <v>45263</v>
      </c>
    </row>
    <row r="1779" spans="1:20" x14ac:dyDescent="0.25">
      <c r="A1779" s="26" t="s">
        <v>6140</v>
      </c>
      <c r="B1779" s="49" t="s">
        <v>161</v>
      </c>
      <c r="C1779" s="49" t="s">
        <v>6031</v>
      </c>
      <c r="D1779" s="49" t="s">
        <v>23</v>
      </c>
      <c r="E1779" s="49" t="s">
        <v>38</v>
      </c>
      <c r="F1779" s="50">
        <v>44251</v>
      </c>
      <c r="G1779" s="49" t="s">
        <v>39</v>
      </c>
      <c r="H1779" s="49" t="s">
        <v>100</v>
      </c>
      <c r="I1779" s="49" t="s">
        <v>101</v>
      </c>
      <c r="J1779" s="49" t="s">
        <v>28</v>
      </c>
      <c r="K1779" s="49">
        <v>1</v>
      </c>
      <c r="L1779" s="49">
        <v>199</v>
      </c>
      <c r="M1779" s="49" t="s">
        <v>6141</v>
      </c>
      <c r="N1779" s="50">
        <v>45711</v>
      </c>
      <c r="O1779" s="49" t="s">
        <v>76</v>
      </c>
      <c r="P1779" s="49" t="s">
        <v>44</v>
      </c>
      <c r="Q1779" s="49">
        <v>2</v>
      </c>
      <c r="R1779" s="49" t="s">
        <v>133</v>
      </c>
      <c r="S1779" s="49" t="s">
        <v>6142</v>
      </c>
      <c r="T1779" s="50">
        <v>44955</v>
      </c>
    </row>
    <row r="1780" spans="1:20" x14ac:dyDescent="0.25">
      <c r="A1780" s="26" t="s">
        <v>6143</v>
      </c>
      <c r="B1780" s="49" t="s">
        <v>565</v>
      </c>
      <c r="C1780" s="49" t="s">
        <v>229</v>
      </c>
      <c r="D1780" s="49" t="s">
        <v>81</v>
      </c>
      <c r="E1780" s="49" t="s">
        <v>24</v>
      </c>
      <c r="F1780" s="50">
        <v>45254</v>
      </c>
      <c r="G1780" s="49" t="s">
        <v>186</v>
      </c>
      <c r="H1780" s="49" t="s">
        <v>218</v>
      </c>
      <c r="I1780" s="49" t="s">
        <v>219</v>
      </c>
      <c r="J1780" s="49" t="s">
        <v>28</v>
      </c>
      <c r="K1780" s="49">
        <v>1</v>
      </c>
      <c r="L1780" s="49">
        <v>899</v>
      </c>
      <c r="M1780" s="49" t="s">
        <v>6144</v>
      </c>
      <c r="N1780" s="50">
        <v>45260</v>
      </c>
      <c r="O1780" s="49" t="s">
        <v>110</v>
      </c>
      <c r="P1780" s="49" t="s">
        <v>57</v>
      </c>
      <c r="Q1780" s="49">
        <v>1</v>
      </c>
      <c r="R1780" s="49" t="s">
        <v>67</v>
      </c>
      <c r="S1780" s="49" t="s">
        <v>6145</v>
      </c>
      <c r="T1780" s="50">
        <v>44987</v>
      </c>
    </row>
    <row r="1781" spans="1:20" x14ac:dyDescent="0.25">
      <c r="A1781" s="26" t="s">
        <v>6146</v>
      </c>
      <c r="B1781" s="49" t="s">
        <v>1900</v>
      </c>
      <c r="C1781" s="49" t="s">
        <v>1435</v>
      </c>
      <c r="D1781" s="49" t="s">
        <v>81</v>
      </c>
      <c r="E1781" s="49" t="s">
        <v>24</v>
      </c>
      <c r="F1781" s="50">
        <v>44155</v>
      </c>
      <c r="G1781" s="49" t="s">
        <v>120</v>
      </c>
      <c r="H1781" s="49" t="s">
        <v>145</v>
      </c>
      <c r="I1781" s="49" t="s">
        <v>146</v>
      </c>
      <c r="J1781" s="49" t="s">
        <v>54</v>
      </c>
      <c r="K1781" s="49">
        <v>2</v>
      </c>
      <c r="L1781" s="49">
        <v>199</v>
      </c>
      <c r="M1781" s="49" t="s">
        <v>6147</v>
      </c>
      <c r="N1781" s="50">
        <v>45614</v>
      </c>
      <c r="O1781" s="49" t="s">
        <v>76</v>
      </c>
      <c r="P1781" s="49" t="s">
        <v>57</v>
      </c>
      <c r="Q1781" s="49">
        <v>2</v>
      </c>
      <c r="R1781" s="49" t="s">
        <v>32</v>
      </c>
      <c r="S1781" s="49" t="s">
        <v>6148</v>
      </c>
      <c r="T1781" s="50">
        <v>45378</v>
      </c>
    </row>
    <row r="1782" spans="1:20" x14ac:dyDescent="0.25">
      <c r="A1782" s="26" t="s">
        <v>6149</v>
      </c>
      <c r="B1782" s="49" t="s">
        <v>385</v>
      </c>
      <c r="C1782" s="49" t="s">
        <v>6150</v>
      </c>
      <c r="D1782" s="49" t="s">
        <v>81</v>
      </c>
      <c r="E1782" s="49" t="s">
        <v>24</v>
      </c>
      <c r="F1782" s="50">
        <v>45040</v>
      </c>
      <c r="G1782" s="49" t="s">
        <v>186</v>
      </c>
      <c r="H1782" s="49" t="s">
        <v>138</v>
      </c>
      <c r="I1782" s="49" t="s">
        <v>139</v>
      </c>
      <c r="J1782" s="49" t="s">
        <v>28</v>
      </c>
      <c r="K1782" s="49">
        <v>3</v>
      </c>
      <c r="L1782" s="49">
        <v>999</v>
      </c>
      <c r="M1782" s="49" t="s">
        <v>6151</v>
      </c>
      <c r="N1782" s="50">
        <v>45361</v>
      </c>
      <c r="O1782" s="49" t="s">
        <v>103</v>
      </c>
      <c r="P1782" s="49" t="s">
        <v>44</v>
      </c>
      <c r="Q1782" s="49">
        <v>3</v>
      </c>
      <c r="R1782" s="49" t="s">
        <v>45</v>
      </c>
      <c r="S1782" s="49" t="s">
        <v>6152</v>
      </c>
      <c r="T1782" s="50">
        <v>45506</v>
      </c>
    </row>
    <row r="1783" spans="1:20" x14ac:dyDescent="0.25">
      <c r="A1783" s="26" t="s">
        <v>6153</v>
      </c>
      <c r="B1783" s="49" t="s">
        <v>701</v>
      </c>
      <c r="C1783" s="49" t="s">
        <v>390</v>
      </c>
      <c r="D1783" s="49" t="s">
        <v>23</v>
      </c>
      <c r="E1783" s="49" t="s">
        <v>24</v>
      </c>
      <c r="F1783" s="50">
        <v>45342</v>
      </c>
      <c r="G1783" s="49" t="s">
        <v>94</v>
      </c>
      <c r="H1783" s="49" t="s">
        <v>145</v>
      </c>
      <c r="I1783" s="49" t="s">
        <v>146</v>
      </c>
      <c r="J1783" s="49" t="s">
        <v>54</v>
      </c>
      <c r="K1783" s="49">
        <v>3</v>
      </c>
      <c r="L1783" s="49">
        <v>199</v>
      </c>
      <c r="M1783" s="49" t="s">
        <v>6154</v>
      </c>
      <c r="N1783" s="50">
        <v>45871</v>
      </c>
      <c r="O1783" s="49" t="s">
        <v>76</v>
      </c>
      <c r="P1783" s="49" t="s">
        <v>57</v>
      </c>
      <c r="Q1783" s="49">
        <v>3</v>
      </c>
      <c r="R1783" s="49" t="s">
        <v>32</v>
      </c>
      <c r="S1783" s="49" t="s">
        <v>6155</v>
      </c>
      <c r="T1783" s="50">
        <v>45201</v>
      </c>
    </row>
    <row r="1784" spans="1:20" x14ac:dyDescent="0.25">
      <c r="A1784" s="26" t="s">
        <v>3824</v>
      </c>
      <c r="B1784" s="49" t="s">
        <v>85</v>
      </c>
      <c r="C1784" s="49" t="s">
        <v>3825</v>
      </c>
      <c r="D1784" s="49" t="s">
        <v>37</v>
      </c>
      <c r="E1784" s="49" t="s">
        <v>38</v>
      </c>
      <c r="F1784" s="50">
        <v>44612</v>
      </c>
      <c r="G1784" s="49" t="s">
        <v>62</v>
      </c>
      <c r="H1784" s="49" t="s">
        <v>52</v>
      </c>
      <c r="I1784" s="49" t="s">
        <v>53</v>
      </c>
      <c r="J1784" s="49" t="s">
        <v>54</v>
      </c>
      <c r="K1784" s="49">
        <v>1</v>
      </c>
      <c r="L1784" s="49">
        <v>59</v>
      </c>
      <c r="M1784" s="49" t="s">
        <v>6156</v>
      </c>
      <c r="N1784" s="50">
        <v>45294</v>
      </c>
      <c r="O1784" s="49" t="s">
        <v>110</v>
      </c>
      <c r="P1784" s="49" t="s">
        <v>44</v>
      </c>
      <c r="Q1784" s="49">
        <v>1</v>
      </c>
      <c r="R1784" s="49" t="s">
        <v>104</v>
      </c>
      <c r="S1784" s="49" t="s">
        <v>6157</v>
      </c>
      <c r="T1784" s="50">
        <v>44861</v>
      </c>
    </row>
    <row r="1785" spans="1:20" x14ac:dyDescent="0.25">
      <c r="A1785" s="26" t="s">
        <v>6158</v>
      </c>
      <c r="B1785" s="49" t="s">
        <v>917</v>
      </c>
      <c r="C1785" s="49" t="s">
        <v>6159</v>
      </c>
      <c r="D1785" s="49" t="s">
        <v>23</v>
      </c>
      <c r="E1785" s="49" t="s">
        <v>38</v>
      </c>
      <c r="F1785" s="50">
        <v>44969</v>
      </c>
      <c r="G1785" s="49" t="s">
        <v>39</v>
      </c>
      <c r="H1785" s="49" t="s">
        <v>191</v>
      </c>
      <c r="I1785" s="49" t="s">
        <v>192</v>
      </c>
      <c r="J1785" s="49" t="s">
        <v>42</v>
      </c>
      <c r="K1785" s="49">
        <v>2</v>
      </c>
      <c r="L1785" s="49">
        <v>120</v>
      </c>
      <c r="M1785" s="49" t="s">
        <v>6160</v>
      </c>
      <c r="N1785" s="50">
        <v>45874</v>
      </c>
      <c r="O1785" s="49" t="s">
        <v>76</v>
      </c>
      <c r="P1785" s="49" t="s">
        <v>31</v>
      </c>
      <c r="Q1785" s="49">
        <v>2</v>
      </c>
      <c r="R1785" s="49" t="s">
        <v>45</v>
      </c>
      <c r="S1785" s="49" t="s">
        <v>6161</v>
      </c>
      <c r="T1785" s="50">
        <v>45663</v>
      </c>
    </row>
    <row r="1786" spans="1:20" x14ac:dyDescent="0.25">
      <c r="A1786" s="26" t="s">
        <v>6162</v>
      </c>
      <c r="B1786" s="49" t="s">
        <v>789</v>
      </c>
      <c r="C1786" s="49" t="s">
        <v>137</v>
      </c>
      <c r="D1786" s="49" t="s">
        <v>81</v>
      </c>
      <c r="E1786" s="49" t="s">
        <v>50</v>
      </c>
      <c r="F1786" s="50">
        <v>45011</v>
      </c>
      <c r="G1786" s="49" t="s">
        <v>72</v>
      </c>
      <c r="H1786" s="49" t="s">
        <v>121</v>
      </c>
      <c r="I1786" s="49" t="s">
        <v>122</v>
      </c>
      <c r="J1786" s="49" t="s">
        <v>123</v>
      </c>
      <c r="K1786" s="49">
        <v>5</v>
      </c>
      <c r="L1786" s="49">
        <v>149</v>
      </c>
      <c r="M1786" s="49" t="s">
        <v>6163</v>
      </c>
      <c r="N1786" s="50">
        <v>45376</v>
      </c>
      <c r="O1786" s="49" t="s">
        <v>30</v>
      </c>
      <c r="P1786" s="49" t="s">
        <v>44</v>
      </c>
      <c r="Q1786" s="49">
        <v>5</v>
      </c>
      <c r="R1786" s="49" t="s">
        <v>67</v>
      </c>
      <c r="S1786" s="49" t="s">
        <v>6164</v>
      </c>
      <c r="T1786" s="50">
        <v>45654</v>
      </c>
    </row>
    <row r="1787" spans="1:20" x14ac:dyDescent="0.25">
      <c r="A1787" s="26" t="s">
        <v>1005</v>
      </c>
      <c r="B1787" s="49" t="s">
        <v>316</v>
      </c>
      <c r="C1787" s="49" t="s">
        <v>276</v>
      </c>
      <c r="D1787" s="49" t="s">
        <v>81</v>
      </c>
      <c r="E1787" s="49" t="s">
        <v>24</v>
      </c>
      <c r="F1787" s="50">
        <v>45554</v>
      </c>
      <c r="G1787" s="49" t="s">
        <v>39</v>
      </c>
      <c r="H1787" s="49" t="s">
        <v>218</v>
      </c>
      <c r="I1787" s="49" t="s">
        <v>219</v>
      </c>
      <c r="J1787" s="49" t="s">
        <v>28</v>
      </c>
      <c r="K1787" s="49">
        <v>3</v>
      </c>
      <c r="L1787" s="49">
        <v>899</v>
      </c>
      <c r="M1787" s="49" t="s">
        <v>6165</v>
      </c>
      <c r="N1787" s="50">
        <v>45834</v>
      </c>
      <c r="O1787" s="49" t="s">
        <v>110</v>
      </c>
      <c r="P1787" s="49" t="s">
        <v>44</v>
      </c>
      <c r="Q1787" s="49">
        <v>5</v>
      </c>
      <c r="R1787" s="49" t="s">
        <v>133</v>
      </c>
      <c r="S1787" s="49" t="s">
        <v>6166</v>
      </c>
      <c r="T1787" s="50">
        <v>45409</v>
      </c>
    </row>
    <row r="1788" spans="1:20" x14ac:dyDescent="0.25">
      <c r="A1788" s="26" t="s">
        <v>6167</v>
      </c>
      <c r="B1788" s="49" t="s">
        <v>1990</v>
      </c>
      <c r="C1788" s="49" t="s">
        <v>1775</v>
      </c>
      <c r="D1788" s="49" t="s">
        <v>81</v>
      </c>
      <c r="E1788" s="49" t="s">
        <v>24</v>
      </c>
      <c r="F1788" s="50">
        <v>44526</v>
      </c>
      <c r="G1788" s="49" t="s">
        <v>180</v>
      </c>
      <c r="H1788" s="49" t="s">
        <v>40</v>
      </c>
      <c r="I1788" s="49" t="s">
        <v>41</v>
      </c>
      <c r="J1788" s="49" t="s">
        <v>42</v>
      </c>
      <c r="K1788" s="49">
        <v>1</v>
      </c>
      <c r="L1788" s="49">
        <v>59</v>
      </c>
      <c r="M1788" s="49" t="s">
        <v>6168</v>
      </c>
      <c r="N1788" s="50">
        <v>45213</v>
      </c>
      <c r="O1788" s="49" t="s">
        <v>76</v>
      </c>
      <c r="P1788" s="49" t="s">
        <v>31</v>
      </c>
      <c r="Q1788" s="49">
        <v>4</v>
      </c>
      <c r="R1788" s="49" t="s">
        <v>45</v>
      </c>
      <c r="S1788" s="49" t="s">
        <v>6169</v>
      </c>
      <c r="T1788" s="50">
        <v>45530</v>
      </c>
    </row>
    <row r="1789" spans="1:20" x14ac:dyDescent="0.25">
      <c r="A1789" s="26" t="s">
        <v>6170</v>
      </c>
      <c r="B1789" s="49" t="s">
        <v>1990</v>
      </c>
      <c r="C1789" s="49" t="s">
        <v>435</v>
      </c>
      <c r="D1789" s="49" t="s">
        <v>23</v>
      </c>
      <c r="E1789" s="49" t="s">
        <v>38</v>
      </c>
      <c r="F1789" s="50">
        <v>45490</v>
      </c>
      <c r="G1789" s="49" t="s">
        <v>120</v>
      </c>
      <c r="H1789" s="49" t="s">
        <v>391</v>
      </c>
      <c r="I1789" s="49" t="s">
        <v>392</v>
      </c>
      <c r="J1789" s="49" t="s">
        <v>123</v>
      </c>
      <c r="K1789" s="49">
        <v>4</v>
      </c>
      <c r="L1789" s="49">
        <v>25</v>
      </c>
      <c r="M1789" s="49" t="s">
        <v>6171</v>
      </c>
      <c r="N1789" s="50">
        <v>45419</v>
      </c>
      <c r="O1789" s="49" t="s">
        <v>110</v>
      </c>
      <c r="P1789" s="49" t="s">
        <v>44</v>
      </c>
      <c r="Q1789" s="49">
        <v>2</v>
      </c>
      <c r="R1789" s="49" t="s">
        <v>45</v>
      </c>
      <c r="S1789" s="49" t="s">
        <v>6172</v>
      </c>
      <c r="T1789" s="50">
        <v>44826</v>
      </c>
    </row>
    <row r="1790" spans="1:20" x14ac:dyDescent="0.25">
      <c r="A1790" s="26" t="s">
        <v>5428</v>
      </c>
      <c r="B1790" s="49" t="s">
        <v>5429</v>
      </c>
      <c r="C1790" s="49" t="s">
        <v>207</v>
      </c>
      <c r="D1790" s="49" t="s">
        <v>37</v>
      </c>
      <c r="E1790" s="49" t="s">
        <v>50</v>
      </c>
      <c r="F1790" s="50">
        <v>44964</v>
      </c>
      <c r="G1790" s="49" t="s">
        <v>186</v>
      </c>
      <c r="H1790" s="49" t="s">
        <v>73</v>
      </c>
      <c r="I1790" s="49" t="s">
        <v>74</v>
      </c>
      <c r="J1790" s="49" t="s">
        <v>42</v>
      </c>
      <c r="K1790" s="49">
        <v>3</v>
      </c>
      <c r="L1790" s="49">
        <v>110</v>
      </c>
      <c r="M1790" s="49" t="s">
        <v>6173</v>
      </c>
      <c r="N1790" s="50">
        <v>45335</v>
      </c>
      <c r="O1790" s="49" t="s">
        <v>56</v>
      </c>
      <c r="P1790" s="49" t="s">
        <v>31</v>
      </c>
      <c r="Q1790" s="49">
        <v>4</v>
      </c>
      <c r="R1790" s="49" t="s">
        <v>104</v>
      </c>
      <c r="S1790" s="49" t="s">
        <v>6174</v>
      </c>
      <c r="T1790" s="50">
        <v>45687</v>
      </c>
    </row>
    <row r="1791" spans="1:20" x14ac:dyDescent="0.25">
      <c r="A1791" s="26" t="s">
        <v>6175</v>
      </c>
      <c r="B1791" s="49" t="s">
        <v>701</v>
      </c>
      <c r="C1791" s="49" t="s">
        <v>6176</v>
      </c>
      <c r="D1791" s="49" t="s">
        <v>81</v>
      </c>
      <c r="E1791" s="49" t="s">
        <v>24</v>
      </c>
      <c r="F1791" s="50">
        <v>45099</v>
      </c>
      <c r="G1791" s="49" t="s">
        <v>152</v>
      </c>
      <c r="H1791" s="49" t="s">
        <v>168</v>
      </c>
      <c r="I1791" s="49" t="s">
        <v>169</v>
      </c>
      <c r="J1791" s="49" t="s">
        <v>131</v>
      </c>
      <c r="K1791" s="49">
        <v>4</v>
      </c>
      <c r="L1791" s="49">
        <v>80</v>
      </c>
      <c r="M1791" s="49" t="s">
        <v>6177</v>
      </c>
      <c r="N1791" s="50">
        <v>45043</v>
      </c>
      <c r="O1791" s="49" t="s">
        <v>110</v>
      </c>
      <c r="P1791" s="49" t="s">
        <v>31</v>
      </c>
      <c r="Q1791" s="49">
        <v>5</v>
      </c>
      <c r="R1791" s="49" t="s">
        <v>32</v>
      </c>
      <c r="S1791" s="49" t="s">
        <v>6178</v>
      </c>
      <c r="T1791" s="50">
        <v>45359</v>
      </c>
    </row>
    <row r="1792" spans="1:20" x14ac:dyDescent="0.25">
      <c r="A1792" s="26" t="s">
        <v>6179</v>
      </c>
      <c r="B1792" s="49" t="s">
        <v>2846</v>
      </c>
      <c r="C1792" s="49" t="s">
        <v>2351</v>
      </c>
      <c r="D1792" s="49" t="s">
        <v>37</v>
      </c>
      <c r="E1792" s="49" t="s">
        <v>24</v>
      </c>
      <c r="F1792" s="50">
        <v>44092</v>
      </c>
      <c r="G1792" s="49" t="s">
        <v>186</v>
      </c>
      <c r="H1792" s="49" t="s">
        <v>129</v>
      </c>
      <c r="I1792" s="49" t="s">
        <v>130</v>
      </c>
      <c r="J1792" s="49" t="s">
        <v>131</v>
      </c>
      <c r="K1792" s="49">
        <v>2</v>
      </c>
      <c r="L1792" s="49">
        <v>129</v>
      </c>
      <c r="M1792" s="49" t="s">
        <v>6180</v>
      </c>
      <c r="N1792" s="50">
        <v>45007</v>
      </c>
      <c r="O1792" s="49" t="s">
        <v>110</v>
      </c>
      <c r="P1792" s="49" t="s">
        <v>31</v>
      </c>
      <c r="Q1792" s="49">
        <v>2</v>
      </c>
      <c r="R1792" s="49" t="s">
        <v>32</v>
      </c>
      <c r="S1792" s="49" t="s">
        <v>6181</v>
      </c>
      <c r="T1792" s="50">
        <v>45711</v>
      </c>
    </row>
    <row r="1793" spans="1:20" x14ac:dyDescent="0.25">
      <c r="A1793" s="26" t="s">
        <v>6182</v>
      </c>
      <c r="B1793" s="49" t="s">
        <v>243</v>
      </c>
      <c r="C1793" s="49" t="s">
        <v>3825</v>
      </c>
      <c r="D1793" s="49" t="s">
        <v>37</v>
      </c>
      <c r="E1793" s="49" t="s">
        <v>24</v>
      </c>
      <c r="F1793" s="50">
        <v>45773</v>
      </c>
      <c r="G1793" s="49" t="s">
        <v>25</v>
      </c>
      <c r="H1793" s="49" t="s">
        <v>26</v>
      </c>
      <c r="I1793" s="49" t="s">
        <v>27</v>
      </c>
      <c r="J1793" s="49" t="s">
        <v>28</v>
      </c>
      <c r="K1793" s="49">
        <v>3</v>
      </c>
      <c r="L1793" s="49">
        <v>229</v>
      </c>
      <c r="M1793" s="49" t="s">
        <v>6183</v>
      </c>
      <c r="N1793" s="50">
        <v>45359</v>
      </c>
      <c r="O1793" s="49" t="s">
        <v>56</v>
      </c>
      <c r="P1793" s="49" t="s">
        <v>44</v>
      </c>
      <c r="Q1793" s="49">
        <v>1</v>
      </c>
      <c r="R1793" s="49" t="s">
        <v>133</v>
      </c>
      <c r="S1793" s="49" t="s">
        <v>6184</v>
      </c>
      <c r="T1793" s="50">
        <v>45703</v>
      </c>
    </row>
    <row r="1794" spans="1:20" x14ac:dyDescent="0.25">
      <c r="A1794" s="26" t="s">
        <v>4636</v>
      </c>
      <c r="B1794" s="49" t="s">
        <v>4637</v>
      </c>
      <c r="C1794" s="49" t="s">
        <v>1525</v>
      </c>
      <c r="D1794" s="49" t="s">
        <v>37</v>
      </c>
      <c r="E1794" s="49" t="s">
        <v>38</v>
      </c>
      <c r="F1794" s="50">
        <v>45164</v>
      </c>
      <c r="G1794" s="49" t="s">
        <v>180</v>
      </c>
      <c r="H1794" s="49" t="s">
        <v>391</v>
      </c>
      <c r="I1794" s="49" t="s">
        <v>392</v>
      </c>
      <c r="J1794" s="49" t="s">
        <v>123</v>
      </c>
      <c r="K1794" s="49">
        <v>3</v>
      </c>
      <c r="L1794" s="49">
        <v>25</v>
      </c>
      <c r="M1794" s="49" t="s">
        <v>6185</v>
      </c>
      <c r="N1794" s="50">
        <v>45702</v>
      </c>
      <c r="O1794" s="49" t="s">
        <v>103</v>
      </c>
      <c r="P1794" s="49" t="s">
        <v>57</v>
      </c>
      <c r="Q1794" s="49">
        <v>4</v>
      </c>
      <c r="R1794" s="49" t="s">
        <v>32</v>
      </c>
      <c r="S1794" s="49" t="s">
        <v>6186</v>
      </c>
      <c r="T1794" s="50">
        <v>45254</v>
      </c>
    </row>
    <row r="1795" spans="1:20" x14ac:dyDescent="0.25">
      <c r="A1795" s="26" t="s">
        <v>6187</v>
      </c>
      <c r="B1795" s="49" t="s">
        <v>701</v>
      </c>
      <c r="C1795" s="49" t="s">
        <v>868</v>
      </c>
      <c r="D1795" s="49" t="s">
        <v>23</v>
      </c>
      <c r="E1795" s="49" t="s">
        <v>24</v>
      </c>
      <c r="F1795" s="50">
        <v>44694</v>
      </c>
      <c r="G1795" s="49" t="s">
        <v>25</v>
      </c>
      <c r="H1795" s="49" t="s">
        <v>40</v>
      </c>
      <c r="I1795" s="49" t="s">
        <v>41</v>
      </c>
      <c r="J1795" s="49" t="s">
        <v>42</v>
      </c>
      <c r="K1795" s="49">
        <v>1</v>
      </c>
      <c r="L1795" s="49">
        <v>59</v>
      </c>
      <c r="M1795" s="49" t="s">
        <v>6188</v>
      </c>
      <c r="N1795" s="50">
        <v>45586</v>
      </c>
      <c r="O1795" s="49" t="s">
        <v>103</v>
      </c>
      <c r="P1795" s="49" t="s">
        <v>57</v>
      </c>
      <c r="Q1795" s="49">
        <v>4</v>
      </c>
      <c r="R1795" s="49" t="s">
        <v>32</v>
      </c>
      <c r="S1795" s="49" t="s">
        <v>6189</v>
      </c>
      <c r="T1795" s="50">
        <v>45580</v>
      </c>
    </row>
    <row r="1796" spans="1:20" x14ac:dyDescent="0.25">
      <c r="A1796" s="26" t="s">
        <v>6190</v>
      </c>
      <c r="B1796" s="49" t="s">
        <v>190</v>
      </c>
      <c r="C1796" s="49" t="s">
        <v>6191</v>
      </c>
      <c r="D1796" s="49" t="s">
        <v>37</v>
      </c>
      <c r="E1796" s="49" t="s">
        <v>24</v>
      </c>
      <c r="F1796" s="50">
        <v>44512</v>
      </c>
      <c r="G1796" s="49" t="s">
        <v>180</v>
      </c>
      <c r="H1796" s="49" t="s">
        <v>121</v>
      </c>
      <c r="I1796" s="49" t="s">
        <v>122</v>
      </c>
      <c r="J1796" s="49" t="s">
        <v>123</v>
      </c>
      <c r="K1796" s="49">
        <v>1</v>
      </c>
      <c r="L1796" s="49">
        <v>149</v>
      </c>
      <c r="M1796" s="49" t="s">
        <v>6192</v>
      </c>
      <c r="N1796" s="50">
        <v>45790</v>
      </c>
      <c r="O1796" s="49" t="s">
        <v>103</v>
      </c>
      <c r="P1796" s="49" t="s">
        <v>31</v>
      </c>
      <c r="Q1796" s="49">
        <v>5</v>
      </c>
      <c r="R1796" s="49" t="s">
        <v>104</v>
      </c>
      <c r="S1796" s="49" t="s">
        <v>6193</v>
      </c>
      <c r="T1796" s="50">
        <v>45030</v>
      </c>
    </row>
    <row r="1797" spans="1:20" x14ac:dyDescent="0.25">
      <c r="A1797" s="26" t="s">
        <v>4085</v>
      </c>
      <c r="B1797" s="49" t="s">
        <v>290</v>
      </c>
      <c r="C1797" s="49" t="s">
        <v>4086</v>
      </c>
      <c r="D1797" s="49" t="s">
        <v>81</v>
      </c>
      <c r="E1797" s="49" t="s">
        <v>38</v>
      </c>
      <c r="F1797" s="50">
        <v>44828</v>
      </c>
      <c r="G1797" s="49" t="s">
        <v>62</v>
      </c>
      <c r="H1797" s="49" t="s">
        <v>145</v>
      </c>
      <c r="I1797" s="49" t="s">
        <v>146</v>
      </c>
      <c r="J1797" s="49" t="s">
        <v>54</v>
      </c>
      <c r="K1797" s="49">
        <v>1</v>
      </c>
      <c r="L1797" s="49">
        <v>199</v>
      </c>
      <c r="M1797" s="49" t="s">
        <v>6194</v>
      </c>
      <c r="N1797" s="50">
        <v>45120</v>
      </c>
      <c r="O1797" s="49" t="s">
        <v>110</v>
      </c>
      <c r="P1797" s="49" t="s">
        <v>31</v>
      </c>
      <c r="Q1797" s="49">
        <v>1</v>
      </c>
      <c r="R1797" s="49" t="s">
        <v>104</v>
      </c>
      <c r="S1797" s="49" t="s">
        <v>6195</v>
      </c>
      <c r="T1797" s="50">
        <v>44942</v>
      </c>
    </row>
    <row r="1798" spans="1:20" x14ac:dyDescent="0.25">
      <c r="A1798" s="26" t="s">
        <v>6196</v>
      </c>
      <c r="B1798" s="49" t="s">
        <v>653</v>
      </c>
      <c r="C1798" s="49" t="s">
        <v>6197</v>
      </c>
      <c r="D1798" s="49" t="s">
        <v>37</v>
      </c>
      <c r="E1798" s="49" t="s">
        <v>38</v>
      </c>
      <c r="F1798" s="50">
        <v>44544</v>
      </c>
      <c r="G1798" s="49" t="s">
        <v>180</v>
      </c>
      <c r="H1798" s="49" t="s">
        <v>145</v>
      </c>
      <c r="I1798" s="49" t="s">
        <v>146</v>
      </c>
      <c r="J1798" s="49" t="s">
        <v>54</v>
      </c>
      <c r="K1798" s="49">
        <v>2</v>
      </c>
      <c r="L1798" s="49">
        <v>199</v>
      </c>
      <c r="M1798" s="49" t="s">
        <v>6198</v>
      </c>
      <c r="N1798" s="50">
        <v>45444</v>
      </c>
      <c r="O1798" s="49" t="s">
        <v>30</v>
      </c>
      <c r="P1798" s="49" t="s">
        <v>44</v>
      </c>
      <c r="Q1798" s="49">
        <v>4</v>
      </c>
      <c r="R1798" s="49" t="s">
        <v>67</v>
      </c>
      <c r="S1798" s="49" t="s">
        <v>6199</v>
      </c>
      <c r="T1798" s="50">
        <v>45731</v>
      </c>
    </row>
    <row r="1799" spans="1:20" x14ac:dyDescent="0.25">
      <c r="A1799" s="26" t="s">
        <v>6200</v>
      </c>
      <c r="B1799" s="49" t="s">
        <v>85</v>
      </c>
      <c r="C1799" s="49" t="s">
        <v>738</v>
      </c>
      <c r="D1799" s="49" t="s">
        <v>81</v>
      </c>
      <c r="E1799" s="49" t="s">
        <v>38</v>
      </c>
      <c r="F1799" s="50">
        <v>45378</v>
      </c>
      <c r="G1799" s="49" t="s">
        <v>186</v>
      </c>
      <c r="H1799" s="49" t="s">
        <v>145</v>
      </c>
      <c r="I1799" s="49" t="s">
        <v>146</v>
      </c>
      <c r="J1799" s="49" t="s">
        <v>54</v>
      </c>
      <c r="K1799" s="49">
        <v>3</v>
      </c>
      <c r="L1799" s="49">
        <v>199</v>
      </c>
      <c r="M1799" s="49" t="s">
        <v>6201</v>
      </c>
      <c r="N1799" s="50">
        <v>45299</v>
      </c>
      <c r="O1799" s="49" t="s">
        <v>103</v>
      </c>
      <c r="P1799" s="49" t="s">
        <v>44</v>
      </c>
      <c r="Q1799" s="49">
        <v>4</v>
      </c>
      <c r="R1799" s="49" t="s">
        <v>32</v>
      </c>
      <c r="S1799" s="49" t="s">
        <v>6202</v>
      </c>
      <c r="T1799" s="50">
        <v>45614</v>
      </c>
    </row>
    <row r="1800" spans="1:20" x14ac:dyDescent="0.25">
      <c r="A1800" s="26" t="s">
        <v>6203</v>
      </c>
      <c r="B1800" s="49" t="s">
        <v>586</v>
      </c>
      <c r="C1800" s="49" t="s">
        <v>1164</v>
      </c>
      <c r="D1800" s="49" t="s">
        <v>37</v>
      </c>
      <c r="E1800" s="49" t="s">
        <v>24</v>
      </c>
      <c r="F1800" s="50">
        <v>45852</v>
      </c>
      <c r="G1800" s="49" t="s">
        <v>94</v>
      </c>
      <c r="H1800" s="49" t="s">
        <v>145</v>
      </c>
      <c r="I1800" s="49" t="s">
        <v>146</v>
      </c>
      <c r="J1800" s="49" t="s">
        <v>54</v>
      </c>
      <c r="K1800" s="49">
        <v>1</v>
      </c>
      <c r="L1800" s="49">
        <v>199</v>
      </c>
      <c r="M1800" s="49" t="s">
        <v>6204</v>
      </c>
      <c r="N1800" s="50">
        <v>45581</v>
      </c>
      <c r="O1800" s="49" t="s">
        <v>76</v>
      </c>
      <c r="P1800" s="49" t="s">
        <v>31</v>
      </c>
      <c r="Q1800" s="49">
        <v>4</v>
      </c>
      <c r="R1800" s="49" t="s">
        <v>32</v>
      </c>
      <c r="S1800" s="49" t="s">
        <v>6205</v>
      </c>
      <c r="T1800" s="50">
        <v>45201</v>
      </c>
    </row>
    <row r="1801" spans="1:20" x14ac:dyDescent="0.25">
      <c r="A1801" s="26" t="s">
        <v>5449</v>
      </c>
      <c r="B1801" s="49" t="s">
        <v>667</v>
      </c>
      <c r="C1801" s="49" t="s">
        <v>3879</v>
      </c>
      <c r="D1801" s="49" t="s">
        <v>37</v>
      </c>
      <c r="E1801" s="49" t="s">
        <v>24</v>
      </c>
      <c r="F1801" s="50">
        <v>44102</v>
      </c>
      <c r="G1801" s="49" t="s">
        <v>180</v>
      </c>
      <c r="H1801" s="49" t="s">
        <v>391</v>
      </c>
      <c r="I1801" s="49" t="s">
        <v>392</v>
      </c>
      <c r="J1801" s="49" t="s">
        <v>123</v>
      </c>
      <c r="K1801" s="49">
        <v>3</v>
      </c>
      <c r="L1801" s="49">
        <v>25</v>
      </c>
      <c r="M1801" s="49" t="s">
        <v>6206</v>
      </c>
      <c r="N1801" s="50">
        <v>45256</v>
      </c>
      <c r="O1801" s="49" t="s">
        <v>76</v>
      </c>
      <c r="P1801" s="49" t="s">
        <v>57</v>
      </c>
      <c r="Q1801" s="49">
        <v>4</v>
      </c>
      <c r="R1801" s="49" t="s">
        <v>32</v>
      </c>
      <c r="S1801" s="49" t="s">
        <v>6207</v>
      </c>
      <c r="T1801" s="50">
        <v>45019</v>
      </c>
    </row>
    <row r="1802" spans="1:20" x14ac:dyDescent="0.25">
      <c r="A1802" s="26" t="s">
        <v>6208</v>
      </c>
      <c r="B1802" s="49" t="s">
        <v>6209</v>
      </c>
      <c r="C1802" s="49" t="s">
        <v>301</v>
      </c>
      <c r="D1802" s="49" t="s">
        <v>23</v>
      </c>
      <c r="E1802" s="49" t="s">
        <v>50</v>
      </c>
      <c r="F1802" s="50">
        <v>44838</v>
      </c>
      <c r="G1802" s="49" t="s">
        <v>120</v>
      </c>
      <c r="H1802" s="49" t="s">
        <v>73</v>
      </c>
      <c r="I1802" s="49" t="s">
        <v>74</v>
      </c>
      <c r="J1802" s="49" t="s">
        <v>42</v>
      </c>
      <c r="K1802" s="49">
        <v>2</v>
      </c>
      <c r="L1802" s="49">
        <v>110</v>
      </c>
      <c r="M1802" s="49" t="s">
        <v>6210</v>
      </c>
      <c r="N1802" s="50">
        <v>45709</v>
      </c>
      <c r="O1802" s="49" t="s">
        <v>103</v>
      </c>
      <c r="P1802" s="49" t="s">
        <v>44</v>
      </c>
      <c r="Q1802" s="49">
        <v>5</v>
      </c>
      <c r="R1802" s="49" t="s">
        <v>45</v>
      </c>
      <c r="S1802" s="49" t="s">
        <v>6211</v>
      </c>
      <c r="T1802" s="50">
        <v>45148</v>
      </c>
    </row>
    <row r="1803" spans="1:20" x14ac:dyDescent="0.25">
      <c r="A1803" s="26" t="s">
        <v>2699</v>
      </c>
      <c r="B1803" s="49" t="s">
        <v>2700</v>
      </c>
      <c r="C1803" s="49" t="s">
        <v>276</v>
      </c>
      <c r="D1803" s="49" t="s">
        <v>81</v>
      </c>
      <c r="E1803" s="49" t="s">
        <v>50</v>
      </c>
      <c r="F1803" s="50">
        <v>44550</v>
      </c>
      <c r="G1803" s="49" t="s">
        <v>39</v>
      </c>
      <c r="H1803" s="49" t="s">
        <v>40</v>
      </c>
      <c r="I1803" s="49" t="s">
        <v>41</v>
      </c>
      <c r="J1803" s="49" t="s">
        <v>42</v>
      </c>
      <c r="K1803" s="49">
        <v>3</v>
      </c>
      <c r="L1803" s="49">
        <v>59</v>
      </c>
      <c r="M1803" s="49" t="s">
        <v>6212</v>
      </c>
      <c r="N1803" s="50">
        <v>45073</v>
      </c>
      <c r="O1803" s="49" t="s">
        <v>30</v>
      </c>
      <c r="P1803" s="49" t="s">
        <v>57</v>
      </c>
      <c r="Q1803" s="49">
        <v>3</v>
      </c>
      <c r="R1803" s="49" t="s">
        <v>67</v>
      </c>
      <c r="S1803" s="49" t="s">
        <v>6213</v>
      </c>
      <c r="T1803" s="50">
        <v>45640</v>
      </c>
    </row>
    <row r="1804" spans="1:20" x14ac:dyDescent="0.25">
      <c r="A1804" s="26" t="s">
        <v>6130</v>
      </c>
      <c r="B1804" s="49" t="s">
        <v>127</v>
      </c>
      <c r="C1804" s="49" t="s">
        <v>1885</v>
      </c>
      <c r="D1804" s="49" t="s">
        <v>81</v>
      </c>
      <c r="E1804" s="49" t="s">
        <v>38</v>
      </c>
      <c r="F1804" s="50">
        <v>44582</v>
      </c>
      <c r="G1804" s="49" t="s">
        <v>94</v>
      </c>
      <c r="H1804" s="49" t="s">
        <v>40</v>
      </c>
      <c r="I1804" s="49" t="s">
        <v>41</v>
      </c>
      <c r="J1804" s="49" t="s">
        <v>42</v>
      </c>
      <c r="K1804" s="49">
        <v>3</v>
      </c>
      <c r="L1804" s="49">
        <v>59</v>
      </c>
      <c r="M1804" s="49" t="s">
        <v>6214</v>
      </c>
      <c r="N1804" s="50">
        <v>45431</v>
      </c>
      <c r="O1804" s="49" t="s">
        <v>103</v>
      </c>
      <c r="P1804" s="49" t="s">
        <v>44</v>
      </c>
      <c r="Q1804" s="49">
        <v>2</v>
      </c>
      <c r="R1804" s="49" t="s">
        <v>45</v>
      </c>
      <c r="S1804" s="49" t="s">
        <v>6215</v>
      </c>
      <c r="T1804" s="50">
        <v>45068</v>
      </c>
    </row>
    <row r="1805" spans="1:20" x14ac:dyDescent="0.25">
      <c r="A1805" s="26" t="s">
        <v>6216</v>
      </c>
      <c r="B1805" s="49" t="s">
        <v>1943</v>
      </c>
      <c r="C1805" s="49" t="s">
        <v>2903</v>
      </c>
      <c r="D1805" s="49" t="s">
        <v>37</v>
      </c>
      <c r="E1805" s="49" t="s">
        <v>38</v>
      </c>
      <c r="F1805" s="50">
        <v>45399</v>
      </c>
      <c r="G1805" s="49" t="s">
        <v>62</v>
      </c>
      <c r="H1805" s="49" t="s">
        <v>40</v>
      </c>
      <c r="I1805" s="49" t="s">
        <v>41</v>
      </c>
      <c r="J1805" s="49" t="s">
        <v>42</v>
      </c>
      <c r="K1805" s="49">
        <v>1</v>
      </c>
      <c r="L1805" s="49">
        <v>59</v>
      </c>
      <c r="M1805" s="49" t="s">
        <v>6217</v>
      </c>
      <c r="N1805" s="50">
        <v>45785</v>
      </c>
      <c r="O1805" s="49" t="s">
        <v>110</v>
      </c>
      <c r="P1805" s="49" t="s">
        <v>44</v>
      </c>
      <c r="Q1805" s="49">
        <v>4</v>
      </c>
      <c r="R1805" s="49" t="s">
        <v>104</v>
      </c>
      <c r="S1805" s="49" t="s">
        <v>6218</v>
      </c>
      <c r="T1805" s="50">
        <v>45541</v>
      </c>
    </row>
    <row r="1806" spans="1:20" x14ac:dyDescent="0.25">
      <c r="A1806" s="26" t="s">
        <v>6219</v>
      </c>
      <c r="B1806" s="49" t="s">
        <v>6220</v>
      </c>
      <c r="C1806" s="49" t="s">
        <v>4410</v>
      </c>
      <c r="D1806" s="49" t="s">
        <v>81</v>
      </c>
      <c r="E1806" s="49" t="s">
        <v>24</v>
      </c>
      <c r="F1806" s="50">
        <v>45327</v>
      </c>
      <c r="G1806" s="49" t="s">
        <v>180</v>
      </c>
      <c r="H1806" s="49" t="s">
        <v>100</v>
      </c>
      <c r="I1806" s="49" t="s">
        <v>101</v>
      </c>
      <c r="J1806" s="49" t="s">
        <v>28</v>
      </c>
      <c r="K1806" s="49">
        <v>4</v>
      </c>
      <c r="L1806" s="49">
        <v>199</v>
      </c>
      <c r="M1806" s="49" t="s">
        <v>6221</v>
      </c>
      <c r="N1806" s="50">
        <v>45788</v>
      </c>
      <c r="O1806" s="49" t="s">
        <v>103</v>
      </c>
      <c r="P1806" s="49" t="s">
        <v>44</v>
      </c>
      <c r="Q1806" s="49">
        <v>5</v>
      </c>
      <c r="R1806" s="49" t="s">
        <v>67</v>
      </c>
      <c r="S1806" s="49" t="s">
        <v>6222</v>
      </c>
      <c r="T1806" s="50">
        <v>45315</v>
      </c>
    </row>
    <row r="1807" spans="1:20" x14ac:dyDescent="0.25">
      <c r="A1807" s="26" t="s">
        <v>4697</v>
      </c>
      <c r="B1807" s="49" t="s">
        <v>4687</v>
      </c>
      <c r="C1807" s="49" t="s">
        <v>1939</v>
      </c>
      <c r="D1807" s="49" t="s">
        <v>23</v>
      </c>
      <c r="E1807" s="49" t="s">
        <v>24</v>
      </c>
      <c r="F1807" s="50">
        <v>45134</v>
      </c>
      <c r="G1807" s="49" t="s">
        <v>62</v>
      </c>
      <c r="H1807" s="49" t="s">
        <v>121</v>
      </c>
      <c r="I1807" s="49" t="s">
        <v>122</v>
      </c>
      <c r="J1807" s="49" t="s">
        <v>123</v>
      </c>
      <c r="K1807" s="49">
        <v>1</v>
      </c>
      <c r="L1807" s="49">
        <v>149</v>
      </c>
      <c r="M1807" s="49" t="s">
        <v>6223</v>
      </c>
      <c r="N1807" s="50">
        <v>44839</v>
      </c>
      <c r="O1807" s="49" t="s">
        <v>110</v>
      </c>
      <c r="P1807" s="49" t="s">
        <v>44</v>
      </c>
      <c r="Q1807" s="49">
        <v>2</v>
      </c>
      <c r="R1807" s="49" t="s">
        <v>104</v>
      </c>
      <c r="S1807" s="49" t="s">
        <v>6224</v>
      </c>
      <c r="T1807" s="50">
        <v>45396</v>
      </c>
    </row>
    <row r="1808" spans="1:20" x14ac:dyDescent="0.25">
      <c r="A1808" s="26" t="s">
        <v>6225</v>
      </c>
      <c r="B1808" s="49" t="s">
        <v>79</v>
      </c>
      <c r="C1808" s="49" t="s">
        <v>2177</v>
      </c>
      <c r="D1808" s="49" t="s">
        <v>81</v>
      </c>
      <c r="E1808" s="49" t="s">
        <v>38</v>
      </c>
      <c r="F1808" s="50">
        <v>45795</v>
      </c>
      <c r="G1808" s="49" t="s">
        <v>72</v>
      </c>
      <c r="H1808" s="49" t="s">
        <v>145</v>
      </c>
      <c r="I1808" s="49" t="s">
        <v>146</v>
      </c>
      <c r="J1808" s="49" t="s">
        <v>54</v>
      </c>
      <c r="K1808" s="49">
        <v>1</v>
      </c>
      <c r="L1808" s="49">
        <v>199</v>
      </c>
      <c r="M1808" s="49" t="s">
        <v>6226</v>
      </c>
      <c r="N1808" s="50">
        <v>45438</v>
      </c>
      <c r="O1808" s="49" t="s">
        <v>76</v>
      </c>
      <c r="P1808" s="49" t="s">
        <v>31</v>
      </c>
      <c r="Q1808" s="49">
        <v>2</v>
      </c>
      <c r="R1808" s="49" t="s">
        <v>67</v>
      </c>
      <c r="S1808" s="49" t="s">
        <v>6227</v>
      </c>
      <c r="T1808" s="50">
        <v>45852</v>
      </c>
    </row>
    <row r="1809" spans="1:20" x14ac:dyDescent="0.25">
      <c r="A1809" s="26" t="s">
        <v>465</v>
      </c>
      <c r="B1809" s="49" t="s">
        <v>466</v>
      </c>
      <c r="C1809" s="49" t="s">
        <v>467</v>
      </c>
      <c r="D1809" s="49" t="s">
        <v>81</v>
      </c>
      <c r="E1809" s="49" t="s">
        <v>38</v>
      </c>
      <c r="F1809" s="50">
        <v>44611</v>
      </c>
      <c r="G1809" s="49" t="s">
        <v>72</v>
      </c>
      <c r="H1809" s="49" t="s">
        <v>52</v>
      </c>
      <c r="I1809" s="49" t="s">
        <v>53</v>
      </c>
      <c r="J1809" s="49" t="s">
        <v>54</v>
      </c>
      <c r="K1809" s="49">
        <v>1</v>
      </c>
      <c r="L1809" s="49">
        <v>59</v>
      </c>
      <c r="M1809" s="49" t="s">
        <v>6228</v>
      </c>
      <c r="N1809" s="50">
        <v>45548</v>
      </c>
      <c r="O1809" s="49" t="s">
        <v>110</v>
      </c>
      <c r="P1809" s="49" t="s">
        <v>57</v>
      </c>
      <c r="Q1809" s="49">
        <v>5</v>
      </c>
      <c r="R1809" s="49" t="s">
        <v>133</v>
      </c>
      <c r="S1809" s="49" t="s">
        <v>6229</v>
      </c>
      <c r="T1809" s="50">
        <v>44843</v>
      </c>
    </row>
    <row r="1810" spans="1:20" x14ac:dyDescent="0.25">
      <c r="A1810" s="26" t="s">
        <v>6230</v>
      </c>
      <c r="B1810" s="49" t="s">
        <v>1052</v>
      </c>
      <c r="C1810" s="49" t="s">
        <v>4803</v>
      </c>
      <c r="D1810" s="49" t="s">
        <v>81</v>
      </c>
      <c r="E1810" s="49" t="s">
        <v>50</v>
      </c>
      <c r="F1810" s="50">
        <v>45450</v>
      </c>
      <c r="G1810" s="49" t="s">
        <v>72</v>
      </c>
      <c r="H1810" s="49" t="s">
        <v>121</v>
      </c>
      <c r="I1810" s="49" t="s">
        <v>122</v>
      </c>
      <c r="J1810" s="49" t="s">
        <v>123</v>
      </c>
      <c r="K1810" s="49">
        <v>2</v>
      </c>
      <c r="L1810" s="49">
        <v>149</v>
      </c>
      <c r="M1810" s="49" t="s">
        <v>6231</v>
      </c>
      <c r="N1810" s="50">
        <v>45390</v>
      </c>
      <c r="O1810" s="49" t="s">
        <v>56</v>
      </c>
      <c r="P1810" s="49" t="s">
        <v>44</v>
      </c>
      <c r="Q1810" s="49">
        <v>2</v>
      </c>
      <c r="R1810" s="49" t="s">
        <v>32</v>
      </c>
      <c r="S1810" s="49" t="s">
        <v>6232</v>
      </c>
      <c r="T1810" s="50">
        <v>45835</v>
      </c>
    </row>
    <row r="1811" spans="1:20" x14ac:dyDescent="0.25">
      <c r="A1811" s="26" t="s">
        <v>6233</v>
      </c>
      <c r="B1811" s="49" t="s">
        <v>2442</v>
      </c>
      <c r="C1811" s="49" t="s">
        <v>6234</v>
      </c>
      <c r="D1811" s="49" t="s">
        <v>81</v>
      </c>
      <c r="E1811" s="49" t="s">
        <v>24</v>
      </c>
      <c r="F1811" s="50">
        <v>44679</v>
      </c>
      <c r="G1811" s="49" t="s">
        <v>186</v>
      </c>
      <c r="H1811" s="49" t="s">
        <v>391</v>
      </c>
      <c r="I1811" s="49" t="s">
        <v>392</v>
      </c>
      <c r="J1811" s="49" t="s">
        <v>123</v>
      </c>
      <c r="K1811" s="49">
        <v>3</v>
      </c>
      <c r="L1811" s="49">
        <v>25</v>
      </c>
      <c r="M1811" s="49" t="s">
        <v>6235</v>
      </c>
      <c r="N1811" s="50">
        <v>45607</v>
      </c>
      <c r="O1811" s="49" t="s">
        <v>56</v>
      </c>
      <c r="P1811" s="49" t="s">
        <v>44</v>
      </c>
      <c r="Q1811" s="49">
        <v>5</v>
      </c>
      <c r="R1811" s="49" t="s">
        <v>67</v>
      </c>
      <c r="S1811" s="49" t="s">
        <v>6236</v>
      </c>
      <c r="T1811" s="50">
        <v>45613</v>
      </c>
    </row>
    <row r="1812" spans="1:20" x14ac:dyDescent="0.25">
      <c r="A1812" s="26" t="s">
        <v>6237</v>
      </c>
      <c r="B1812" s="49" t="s">
        <v>658</v>
      </c>
      <c r="C1812" s="49" t="s">
        <v>249</v>
      </c>
      <c r="D1812" s="49" t="s">
        <v>37</v>
      </c>
      <c r="E1812" s="49" t="s">
        <v>24</v>
      </c>
      <c r="F1812" s="50">
        <v>45189</v>
      </c>
      <c r="G1812" s="49" t="s">
        <v>72</v>
      </c>
      <c r="H1812" s="49" t="s">
        <v>63</v>
      </c>
      <c r="I1812" s="49" t="s">
        <v>64</v>
      </c>
      <c r="J1812" s="49" t="s">
        <v>65</v>
      </c>
      <c r="K1812" s="49">
        <v>3</v>
      </c>
      <c r="L1812" s="49">
        <v>399</v>
      </c>
      <c r="M1812" s="49" t="s">
        <v>6238</v>
      </c>
      <c r="N1812" s="50">
        <v>45614</v>
      </c>
      <c r="O1812" s="49" t="s">
        <v>76</v>
      </c>
      <c r="P1812" s="49" t="s">
        <v>57</v>
      </c>
      <c r="Q1812" s="49">
        <v>4</v>
      </c>
      <c r="R1812" s="49" t="s">
        <v>67</v>
      </c>
      <c r="S1812" s="49" t="s">
        <v>6239</v>
      </c>
      <c r="T1812" s="50">
        <v>45071</v>
      </c>
    </row>
    <row r="1813" spans="1:20" x14ac:dyDescent="0.25">
      <c r="A1813" s="26" t="s">
        <v>6240</v>
      </c>
      <c r="B1813" s="49" t="s">
        <v>249</v>
      </c>
      <c r="C1813" s="49" t="s">
        <v>3374</v>
      </c>
      <c r="D1813" s="49" t="s">
        <v>37</v>
      </c>
      <c r="E1813" s="49" t="s">
        <v>24</v>
      </c>
      <c r="F1813" s="50">
        <v>45303</v>
      </c>
      <c r="G1813" s="49" t="s">
        <v>25</v>
      </c>
      <c r="H1813" s="49" t="s">
        <v>40</v>
      </c>
      <c r="I1813" s="49" t="s">
        <v>41</v>
      </c>
      <c r="J1813" s="49" t="s">
        <v>42</v>
      </c>
      <c r="K1813" s="49">
        <v>5</v>
      </c>
      <c r="L1813" s="49">
        <v>59</v>
      </c>
      <c r="M1813" s="49" t="s">
        <v>6241</v>
      </c>
      <c r="N1813" s="50">
        <v>45549</v>
      </c>
      <c r="O1813" s="49" t="s">
        <v>56</v>
      </c>
      <c r="P1813" s="49" t="s">
        <v>44</v>
      </c>
      <c r="Q1813" s="49">
        <v>2</v>
      </c>
      <c r="R1813" s="49" t="s">
        <v>45</v>
      </c>
      <c r="S1813" s="49" t="s">
        <v>6242</v>
      </c>
      <c r="T1813" s="50">
        <v>45525</v>
      </c>
    </row>
    <row r="1814" spans="1:20" x14ac:dyDescent="0.25">
      <c r="A1814" s="26" t="s">
        <v>6243</v>
      </c>
      <c r="B1814" s="49" t="s">
        <v>98</v>
      </c>
      <c r="C1814" s="49" t="s">
        <v>36</v>
      </c>
      <c r="D1814" s="49" t="s">
        <v>23</v>
      </c>
      <c r="E1814" s="49" t="s">
        <v>38</v>
      </c>
      <c r="F1814" s="50">
        <v>44395</v>
      </c>
      <c r="G1814" s="49" t="s">
        <v>25</v>
      </c>
      <c r="H1814" s="49" t="s">
        <v>40</v>
      </c>
      <c r="I1814" s="49" t="s">
        <v>41</v>
      </c>
      <c r="J1814" s="49" t="s">
        <v>42</v>
      </c>
      <c r="K1814" s="49">
        <v>5</v>
      </c>
      <c r="L1814" s="49">
        <v>59</v>
      </c>
      <c r="M1814" s="49" t="s">
        <v>6244</v>
      </c>
      <c r="N1814" s="50">
        <v>45857</v>
      </c>
      <c r="O1814" s="49" t="s">
        <v>76</v>
      </c>
      <c r="P1814" s="49" t="s">
        <v>31</v>
      </c>
      <c r="Q1814" s="49">
        <v>4</v>
      </c>
      <c r="R1814" s="49" t="s">
        <v>45</v>
      </c>
      <c r="S1814" s="49" t="s">
        <v>6245</v>
      </c>
      <c r="T1814" s="50">
        <v>45891</v>
      </c>
    </row>
    <row r="1815" spans="1:20" x14ac:dyDescent="0.25">
      <c r="A1815" s="26" t="s">
        <v>6246</v>
      </c>
      <c r="B1815" s="49" t="s">
        <v>653</v>
      </c>
      <c r="C1815" s="49" t="s">
        <v>702</v>
      </c>
      <c r="D1815" s="49" t="s">
        <v>81</v>
      </c>
      <c r="E1815" s="49" t="s">
        <v>24</v>
      </c>
      <c r="F1815" s="50">
        <v>45764</v>
      </c>
      <c r="G1815" s="49" t="s">
        <v>180</v>
      </c>
      <c r="H1815" s="49" t="s">
        <v>145</v>
      </c>
      <c r="I1815" s="49" t="s">
        <v>146</v>
      </c>
      <c r="J1815" s="49" t="s">
        <v>54</v>
      </c>
      <c r="K1815" s="49">
        <v>4</v>
      </c>
      <c r="L1815" s="49">
        <v>199</v>
      </c>
      <c r="M1815" s="49" t="s">
        <v>6247</v>
      </c>
      <c r="N1815" s="50">
        <v>45376</v>
      </c>
      <c r="O1815" s="49" t="s">
        <v>56</v>
      </c>
      <c r="P1815" s="49" t="s">
        <v>31</v>
      </c>
      <c r="Q1815" s="49">
        <v>1</v>
      </c>
      <c r="R1815" s="49" t="s">
        <v>32</v>
      </c>
      <c r="S1815" s="49" t="s">
        <v>6248</v>
      </c>
      <c r="T1815" s="50">
        <v>45706</v>
      </c>
    </row>
    <row r="1816" spans="1:20" x14ac:dyDescent="0.25">
      <c r="A1816" s="26" t="s">
        <v>6249</v>
      </c>
      <c r="B1816" s="49" t="s">
        <v>6250</v>
      </c>
      <c r="C1816" s="49" t="s">
        <v>1864</v>
      </c>
      <c r="D1816" s="49" t="s">
        <v>37</v>
      </c>
      <c r="E1816" s="49" t="s">
        <v>38</v>
      </c>
      <c r="F1816" s="50">
        <v>45423</v>
      </c>
      <c r="G1816" s="49" t="s">
        <v>25</v>
      </c>
      <c r="H1816" s="49" t="s">
        <v>40</v>
      </c>
      <c r="I1816" s="49" t="s">
        <v>41</v>
      </c>
      <c r="J1816" s="49" t="s">
        <v>42</v>
      </c>
      <c r="K1816" s="49">
        <v>3</v>
      </c>
      <c r="L1816" s="49">
        <v>59</v>
      </c>
      <c r="M1816" s="49" t="s">
        <v>6251</v>
      </c>
      <c r="N1816" s="50">
        <v>45364</v>
      </c>
      <c r="O1816" s="49" t="s">
        <v>76</v>
      </c>
      <c r="P1816" s="49" t="s">
        <v>44</v>
      </c>
      <c r="Q1816" s="49">
        <v>5</v>
      </c>
      <c r="R1816" s="49" t="s">
        <v>133</v>
      </c>
      <c r="S1816" s="49" t="s">
        <v>6252</v>
      </c>
      <c r="T1816" s="50">
        <v>44880</v>
      </c>
    </row>
    <row r="1817" spans="1:20" x14ac:dyDescent="0.25">
      <c r="A1817" s="26" t="s">
        <v>6253</v>
      </c>
      <c r="B1817" s="49" t="s">
        <v>85</v>
      </c>
      <c r="C1817" s="49" t="s">
        <v>5210</v>
      </c>
      <c r="D1817" s="49" t="s">
        <v>23</v>
      </c>
      <c r="E1817" s="49" t="s">
        <v>38</v>
      </c>
      <c r="F1817" s="50">
        <v>45742</v>
      </c>
      <c r="G1817" s="49" t="s">
        <v>25</v>
      </c>
      <c r="H1817" s="49" t="s">
        <v>87</v>
      </c>
      <c r="I1817" s="49" t="s">
        <v>88</v>
      </c>
      <c r="J1817" s="49" t="s">
        <v>65</v>
      </c>
      <c r="K1817" s="49">
        <v>3</v>
      </c>
      <c r="L1817" s="49">
        <v>99</v>
      </c>
      <c r="M1817" s="49" t="s">
        <v>6254</v>
      </c>
      <c r="N1817" s="50">
        <v>44819</v>
      </c>
      <c r="O1817" s="49" t="s">
        <v>103</v>
      </c>
      <c r="P1817" s="49" t="s">
        <v>57</v>
      </c>
      <c r="Q1817" s="49">
        <v>3</v>
      </c>
      <c r="R1817" s="49" t="s">
        <v>67</v>
      </c>
      <c r="S1817" s="49" t="s">
        <v>6255</v>
      </c>
      <c r="T1817" s="50">
        <v>45893</v>
      </c>
    </row>
    <row r="1818" spans="1:20" x14ac:dyDescent="0.25">
      <c r="A1818" s="26" t="s">
        <v>6256</v>
      </c>
      <c r="B1818" s="49" t="s">
        <v>127</v>
      </c>
      <c r="C1818" s="49" t="s">
        <v>6257</v>
      </c>
      <c r="D1818" s="49" t="s">
        <v>23</v>
      </c>
      <c r="E1818" s="49" t="s">
        <v>50</v>
      </c>
      <c r="F1818" s="50">
        <v>45393</v>
      </c>
      <c r="G1818" s="49" t="s">
        <v>120</v>
      </c>
      <c r="H1818" s="49" t="s">
        <v>100</v>
      </c>
      <c r="I1818" s="49" t="s">
        <v>101</v>
      </c>
      <c r="J1818" s="49" t="s">
        <v>28</v>
      </c>
      <c r="K1818" s="49">
        <v>2</v>
      </c>
      <c r="L1818" s="49">
        <v>199</v>
      </c>
      <c r="M1818" s="49" t="s">
        <v>6258</v>
      </c>
      <c r="N1818" s="50">
        <v>45763</v>
      </c>
      <c r="O1818" s="49" t="s">
        <v>56</v>
      </c>
      <c r="P1818" s="49" t="s">
        <v>31</v>
      </c>
      <c r="Q1818" s="49">
        <v>5</v>
      </c>
      <c r="R1818" s="49" t="s">
        <v>45</v>
      </c>
      <c r="S1818" s="49" t="s">
        <v>6259</v>
      </c>
      <c r="T1818" s="50">
        <v>44910</v>
      </c>
    </row>
    <row r="1819" spans="1:20" x14ac:dyDescent="0.25">
      <c r="A1819" s="26" t="s">
        <v>6260</v>
      </c>
      <c r="B1819" s="49" t="s">
        <v>263</v>
      </c>
      <c r="C1819" s="49" t="s">
        <v>281</v>
      </c>
      <c r="D1819" s="49" t="s">
        <v>81</v>
      </c>
      <c r="E1819" s="49" t="s">
        <v>50</v>
      </c>
      <c r="F1819" s="50">
        <v>44644</v>
      </c>
      <c r="G1819" s="49" t="s">
        <v>94</v>
      </c>
      <c r="H1819" s="49" t="s">
        <v>129</v>
      </c>
      <c r="I1819" s="49" t="s">
        <v>130</v>
      </c>
      <c r="J1819" s="49" t="s">
        <v>131</v>
      </c>
      <c r="K1819" s="49">
        <v>4</v>
      </c>
      <c r="L1819" s="49">
        <v>129</v>
      </c>
      <c r="M1819" s="49" t="s">
        <v>6261</v>
      </c>
      <c r="N1819" s="50">
        <v>45654</v>
      </c>
      <c r="O1819" s="49" t="s">
        <v>110</v>
      </c>
      <c r="P1819" s="49" t="s">
        <v>31</v>
      </c>
      <c r="Q1819" s="49">
        <v>4</v>
      </c>
      <c r="R1819" s="49" t="s">
        <v>67</v>
      </c>
      <c r="S1819" s="49" t="s">
        <v>6262</v>
      </c>
      <c r="T1819" s="50">
        <v>45741</v>
      </c>
    </row>
    <row r="1820" spans="1:20" x14ac:dyDescent="0.25">
      <c r="A1820" s="26" t="s">
        <v>6263</v>
      </c>
      <c r="B1820" s="49" t="s">
        <v>1410</v>
      </c>
      <c r="C1820" s="49" t="s">
        <v>4086</v>
      </c>
      <c r="D1820" s="49" t="s">
        <v>81</v>
      </c>
      <c r="E1820" s="49" t="s">
        <v>38</v>
      </c>
      <c r="F1820" s="50">
        <v>44415</v>
      </c>
      <c r="G1820" s="49" t="s">
        <v>186</v>
      </c>
      <c r="H1820" s="49" t="s">
        <v>73</v>
      </c>
      <c r="I1820" s="49" t="s">
        <v>74</v>
      </c>
      <c r="J1820" s="49" t="s">
        <v>42</v>
      </c>
      <c r="K1820" s="49">
        <v>4</v>
      </c>
      <c r="L1820" s="49">
        <v>110</v>
      </c>
      <c r="M1820" s="49" t="s">
        <v>6264</v>
      </c>
      <c r="N1820" s="50">
        <v>44868</v>
      </c>
      <c r="O1820" s="49" t="s">
        <v>56</v>
      </c>
      <c r="P1820" s="49" t="s">
        <v>44</v>
      </c>
      <c r="Q1820" s="49">
        <v>5</v>
      </c>
      <c r="R1820" s="49" t="s">
        <v>45</v>
      </c>
      <c r="S1820" s="49" t="s">
        <v>6265</v>
      </c>
      <c r="T1820" s="50">
        <v>45596</v>
      </c>
    </row>
    <row r="1821" spans="1:20" x14ac:dyDescent="0.25">
      <c r="A1821" s="26" t="s">
        <v>6266</v>
      </c>
      <c r="B1821" s="49" t="s">
        <v>701</v>
      </c>
      <c r="C1821" s="49" t="s">
        <v>878</v>
      </c>
      <c r="D1821" s="49" t="s">
        <v>81</v>
      </c>
      <c r="E1821" s="49" t="s">
        <v>38</v>
      </c>
      <c r="F1821" s="50">
        <v>44582</v>
      </c>
      <c r="G1821" s="49" t="s">
        <v>39</v>
      </c>
      <c r="H1821" s="49" t="s">
        <v>168</v>
      </c>
      <c r="I1821" s="49" t="s">
        <v>169</v>
      </c>
      <c r="J1821" s="49" t="s">
        <v>131</v>
      </c>
      <c r="K1821" s="49">
        <v>1</v>
      </c>
      <c r="L1821" s="49">
        <v>80</v>
      </c>
      <c r="M1821" s="49" t="s">
        <v>6267</v>
      </c>
      <c r="N1821" s="50">
        <v>45821</v>
      </c>
      <c r="O1821" s="49" t="s">
        <v>56</v>
      </c>
      <c r="P1821" s="49" t="s">
        <v>31</v>
      </c>
      <c r="Q1821" s="49">
        <v>4</v>
      </c>
      <c r="R1821" s="49" t="s">
        <v>133</v>
      </c>
      <c r="S1821" s="49" t="s">
        <v>6268</v>
      </c>
      <c r="T1821" s="50">
        <v>45563</v>
      </c>
    </row>
    <row r="1822" spans="1:20" x14ac:dyDescent="0.25">
      <c r="A1822" s="26" t="s">
        <v>6269</v>
      </c>
      <c r="B1822" s="49" t="s">
        <v>2754</v>
      </c>
      <c r="C1822" s="49" t="s">
        <v>316</v>
      </c>
      <c r="D1822" s="49" t="s">
        <v>23</v>
      </c>
      <c r="E1822" s="49" t="s">
        <v>24</v>
      </c>
      <c r="F1822" s="50">
        <v>44287</v>
      </c>
      <c r="G1822" s="49" t="s">
        <v>180</v>
      </c>
      <c r="H1822" s="49" t="s">
        <v>52</v>
      </c>
      <c r="I1822" s="49" t="s">
        <v>53</v>
      </c>
      <c r="J1822" s="49" t="s">
        <v>54</v>
      </c>
      <c r="K1822" s="49">
        <v>2</v>
      </c>
      <c r="L1822" s="49">
        <v>59</v>
      </c>
      <c r="M1822" s="49" t="s">
        <v>6270</v>
      </c>
      <c r="N1822" s="50">
        <v>45500</v>
      </c>
      <c r="O1822" s="49" t="s">
        <v>56</v>
      </c>
      <c r="P1822" s="49" t="s">
        <v>31</v>
      </c>
      <c r="Q1822" s="49">
        <v>4</v>
      </c>
      <c r="R1822" s="49" t="s">
        <v>104</v>
      </c>
      <c r="S1822" s="49" t="s">
        <v>6271</v>
      </c>
      <c r="T1822" s="50">
        <v>45678</v>
      </c>
    </row>
    <row r="1823" spans="1:20" x14ac:dyDescent="0.25">
      <c r="A1823" s="26" t="s">
        <v>6272</v>
      </c>
      <c r="B1823" s="49" t="s">
        <v>1588</v>
      </c>
      <c r="C1823" s="49" t="s">
        <v>909</v>
      </c>
      <c r="D1823" s="49" t="s">
        <v>37</v>
      </c>
      <c r="E1823" s="49" t="s">
        <v>24</v>
      </c>
      <c r="F1823" s="50">
        <v>45561</v>
      </c>
      <c r="G1823" s="49" t="s">
        <v>94</v>
      </c>
      <c r="H1823" s="49" t="s">
        <v>121</v>
      </c>
      <c r="I1823" s="49" t="s">
        <v>122</v>
      </c>
      <c r="J1823" s="49" t="s">
        <v>123</v>
      </c>
      <c r="K1823" s="49">
        <v>1</v>
      </c>
      <c r="L1823" s="49">
        <v>149</v>
      </c>
      <c r="M1823" s="49" t="s">
        <v>6273</v>
      </c>
      <c r="N1823" s="50">
        <v>44865</v>
      </c>
      <c r="O1823" s="49" t="s">
        <v>103</v>
      </c>
      <c r="P1823" s="49" t="s">
        <v>44</v>
      </c>
      <c r="Q1823" s="49">
        <v>3</v>
      </c>
      <c r="R1823" s="49" t="s">
        <v>45</v>
      </c>
      <c r="S1823" s="49" t="s">
        <v>6274</v>
      </c>
      <c r="T1823" s="50">
        <v>45862</v>
      </c>
    </row>
    <row r="1824" spans="1:20" x14ac:dyDescent="0.25">
      <c r="A1824" s="26" t="s">
        <v>1171</v>
      </c>
      <c r="B1824" s="49" t="s">
        <v>466</v>
      </c>
      <c r="C1824" s="49" t="s">
        <v>1172</v>
      </c>
      <c r="D1824" s="49" t="s">
        <v>23</v>
      </c>
      <c r="E1824" s="49" t="s">
        <v>38</v>
      </c>
      <c r="F1824" s="50">
        <v>45054</v>
      </c>
      <c r="G1824" s="49" t="s">
        <v>120</v>
      </c>
      <c r="H1824" s="49" t="s">
        <v>87</v>
      </c>
      <c r="I1824" s="49" t="s">
        <v>88</v>
      </c>
      <c r="J1824" s="49" t="s">
        <v>65</v>
      </c>
      <c r="K1824" s="49">
        <v>3</v>
      </c>
      <c r="L1824" s="49">
        <v>99</v>
      </c>
      <c r="M1824" s="49" t="s">
        <v>6275</v>
      </c>
      <c r="N1824" s="50">
        <v>45328</v>
      </c>
      <c r="O1824" s="49" t="s">
        <v>103</v>
      </c>
      <c r="P1824" s="49" t="s">
        <v>31</v>
      </c>
      <c r="Q1824" s="49">
        <v>5</v>
      </c>
      <c r="R1824" s="49" t="s">
        <v>67</v>
      </c>
      <c r="S1824" s="49" t="s">
        <v>6276</v>
      </c>
      <c r="T1824" s="50">
        <v>45406</v>
      </c>
    </row>
    <row r="1825" spans="1:20" x14ac:dyDescent="0.25">
      <c r="A1825" s="26" t="s">
        <v>6277</v>
      </c>
      <c r="B1825" s="49" t="s">
        <v>430</v>
      </c>
      <c r="C1825" s="49" t="s">
        <v>540</v>
      </c>
      <c r="D1825" s="49" t="s">
        <v>37</v>
      </c>
      <c r="E1825" s="49" t="s">
        <v>24</v>
      </c>
      <c r="F1825" s="50">
        <v>44383</v>
      </c>
      <c r="G1825" s="49" t="s">
        <v>25</v>
      </c>
      <c r="H1825" s="49" t="s">
        <v>63</v>
      </c>
      <c r="I1825" s="49" t="s">
        <v>64</v>
      </c>
      <c r="J1825" s="49" t="s">
        <v>65</v>
      </c>
      <c r="K1825" s="49">
        <v>5</v>
      </c>
      <c r="L1825" s="49">
        <v>399</v>
      </c>
      <c r="M1825" s="49" t="s">
        <v>6278</v>
      </c>
      <c r="N1825" s="50">
        <v>45068</v>
      </c>
      <c r="O1825" s="49" t="s">
        <v>30</v>
      </c>
      <c r="P1825" s="49" t="s">
        <v>31</v>
      </c>
      <c r="Q1825" s="49">
        <v>3</v>
      </c>
      <c r="R1825" s="49" t="s">
        <v>133</v>
      </c>
      <c r="S1825" s="49" t="s">
        <v>6279</v>
      </c>
      <c r="T1825" s="50">
        <v>45893</v>
      </c>
    </row>
    <row r="1826" spans="1:20" x14ac:dyDescent="0.25">
      <c r="A1826" s="26" t="s">
        <v>6280</v>
      </c>
      <c r="B1826" s="49" t="s">
        <v>4687</v>
      </c>
      <c r="C1826" s="49" t="s">
        <v>6281</v>
      </c>
      <c r="D1826" s="49" t="s">
        <v>23</v>
      </c>
      <c r="E1826" s="49" t="s">
        <v>38</v>
      </c>
      <c r="F1826" s="50">
        <v>44068</v>
      </c>
      <c r="G1826" s="49" t="s">
        <v>62</v>
      </c>
      <c r="H1826" s="49" t="s">
        <v>52</v>
      </c>
      <c r="I1826" s="49" t="s">
        <v>53</v>
      </c>
      <c r="J1826" s="49" t="s">
        <v>54</v>
      </c>
      <c r="K1826" s="49">
        <v>2</v>
      </c>
      <c r="L1826" s="49">
        <v>59</v>
      </c>
      <c r="M1826" s="49" t="s">
        <v>6282</v>
      </c>
      <c r="N1826" s="50">
        <v>45489</v>
      </c>
      <c r="O1826" s="49" t="s">
        <v>76</v>
      </c>
      <c r="P1826" s="49" t="s">
        <v>57</v>
      </c>
      <c r="Q1826" s="49">
        <v>4</v>
      </c>
      <c r="R1826" s="49" t="s">
        <v>104</v>
      </c>
      <c r="S1826" s="49" t="s">
        <v>6283</v>
      </c>
      <c r="T1826" s="50">
        <v>45348</v>
      </c>
    </row>
    <row r="1827" spans="1:20" x14ac:dyDescent="0.25">
      <c r="A1827" s="26" t="s">
        <v>6284</v>
      </c>
      <c r="B1827" s="49" t="s">
        <v>249</v>
      </c>
      <c r="C1827" s="49" t="s">
        <v>207</v>
      </c>
      <c r="D1827" s="49" t="s">
        <v>37</v>
      </c>
      <c r="E1827" s="49" t="s">
        <v>38</v>
      </c>
      <c r="F1827" s="50">
        <v>45832</v>
      </c>
      <c r="G1827" s="49" t="s">
        <v>25</v>
      </c>
      <c r="H1827" s="49" t="s">
        <v>87</v>
      </c>
      <c r="I1827" s="49" t="s">
        <v>88</v>
      </c>
      <c r="J1827" s="49" t="s">
        <v>65</v>
      </c>
      <c r="K1827" s="49">
        <v>2</v>
      </c>
      <c r="L1827" s="49">
        <v>99</v>
      </c>
      <c r="M1827" s="49" t="s">
        <v>6285</v>
      </c>
      <c r="N1827" s="50">
        <v>45276</v>
      </c>
      <c r="O1827" s="49" t="s">
        <v>76</v>
      </c>
      <c r="P1827" s="49" t="s">
        <v>44</v>
      </c>
      <c r="Q1827" s="49">
        <v>5</v>
      </c>
      <c r="R1827" s="49" t="s">
        <v>67</v>
      </c>
      <c r="S1827" s="49" t="s">
        <v>6286</v>
      </c>
      <c r="T1827" s="50">
        <v>45367</v>
      </c>
    </row>
    <row r="1828" spans="1:20" x14ac:dyDescent="0.25">
      <c r="A1828" s="26" t="s">
        <v>4957</v>
      </c>
      <c r="B1828" s="49" t="s">
        <v>3192</v>
      </c>
      <c r="C1828" s="49" t="s">
        <v>4958</v>
      </c>
      <c r="D1828" s="49" t="s">
        <v>81</v>
      </c>
      <c r="E1828" s="49" t="s">
        <v>38</v>
      </c>
      <c r="F1828" s="50">
        <v>44995</v>
      </c>
      <c r="G1828" s="49" t="s">
        <v>120</v>
      </c>
      <c r="H1828" s="49" t="s">
        <v>52</v>
      </c>
      <c r="I1828" s="49" t="s">
        <v>53</v>
      </c>
      <c r="J1828" s="49" t="s">
        <v>54</v>
      </c>
      <c r="K1828" s="49">
        <v>5</v>
      </c>
      <c r="L1828" s="49">
        <v>59</v>
      </c>
      <c r="M1828" s="49" t="s">
        <v>6287</v>
      </c>
      <c r="N1828" s="50">
        <v>45704</v>
      </c>
      <c r="O1828" s="49" t="s">
        <v>30</v>
      </c>
      <c r="P1828" s="49" t="s">
        <v>44</v>
      </c>
      <c r="Q1828" s="49">
        <v>3</v>
      </c>
      <c r="R1828" s="49" t="s">
        <v>104</v>
      </c>
      <c r="S1828" s="49" t="s">
        <v>6288</v>
      </c>
      <c r="T1828" s="50">
        <v>45091</v>
      </c>
    </row>
    <row r="1829" spans="1:20" x14ac:dyDescent="0.25">
      <c r="A1829" s="26" t="s">
        <v>6289</v>
      </c>
      <c r="B1829" s="49" t="s">
        <v>565</v>
      </c>
      <c r="C1829" s="49" t="s">
        <v>3915</v>
      </c>
      <c r="D1829" s="49" t="s">
        <v>23</v>
      </c>
      <c r="E1829" s="49" t="s">
        <v>50</v>
      </c>
      <c r="F1829" s="50">
        <v>45797</v>
      </c>
      <c r="G1829" s="49" t="s">
        <v>120</v>
      </c>
      <c r="H1829" s="49" t="s">
        <v>121</v>
      </c>
      <c r="I1829" s="49" t="s">
        <v>122</v>
      </c>
      <c r="J1829" s="49" t="s">
        <v>123</v>
      </c>
      <c r="K1829" s="49">
        <v>3</v>
      </c>
      <c r="L1829" s="49">
        <v>149</v>
      </c>
      <c r="M1829" s="49" t="s">
        <v>6290</v>
      </c>
      <c r="N1829" s="50">
        <v>45867</v>
      </c>
      <c r="O1829" s="49" t="s">
        <v>103</v>
      </c>
      <c r="P1829" s="49" t="s">
        <v>44</v>
      </c>
      <c r="Q1829" s="49">
        <v>1</v>
      </c>
      <c r="R1829" s="49" t="s">
        <v>32</v>
      </c>
      <c r="S1829" s="49" t="s">
        <v>6291</v>
      </c>
      <c r="T1829" s="50">
        <v>45557</v>
      </c>
    </row>
    <row r="1830" spans="1:20" x14ac:dyDescent="0.25">
      <c r="A1830" s="26" t="s">
        <v>6292</v>
      </c>
      <c r="B1830" s="49" t="s">
        <v>515</v>
      </c>
      <c r="C1830" s="49" t="s">
        <v>276</v>
      </c>
      <c r="D1830" s="49" t="s">
        <v>23</v>
      </c>
      <c r="E1830" s="49" t="s">
        <v>38</v>
      </c>
      <c r="F1830" s="50">
        <v>45120</v>
      </c>
      <c r="G1830" s="49" t="s">
        <v>94</v>
      </c>
      <c r="H1830" s="49" t="s">
        <v>138</v>
      </c>
      <c r="I1830" s="49" t="s">
        <v>139</v>
      </c>
      <c r="J1830" s="49" t="s">
        <v>28</v>
      </c>
      <c r="K1830" s="49">
        <v>5</v>
      </c>
      <c r="L1830" s="49">
        <v>999</v>
      </c>
      <c r="M1830" s="49" t="s">
        <v>6293</v>
      </c>
      <c r="N1830" s="50">
        <v>45779</v>
      </c>
      <c r="O1830" s="49" t="s">
        <v>110</v>
      </c>
      <c r="P1830" s="49" t="s">
        <v>57</v>
      </c>
      <c r="Q1830" s="49">
        <v>3</v>
      </c>
      <c r="R1830" s="49" t="s">
        <v>32</v>
      </c>
      <c r="S1830" s="49" t="s">
        <v>6294</v>
      </c>
      <c r="T1830" s="50">
        <v>45130</v>
      </c>
    </row>
    <row r="1831" spans="1:20" x14ac:dyDescent="0.25">
      <c r="A1831" s="26" t="s">
        <v>2050</v>
      </c>
      <c r="B1831" s="49" t="s">
        <v>809</v>
      </c>
      <c r="C1831" s="49" t="s">
        <v>2051</v>
      </c>
      <c r="D1831" s="49" t="s">
        <v>37</v>
      </c>
      <c r="E1831" s="49" t="s">
        <v>38</v>
      </c>
      <c r="F1831" s="50">
        <v>45288</v>
      </c>
      <c r="G1831" s="49" t="s">
        <v>186</v>
      </c>
      <c r="H1831" s="49" t="s">
        <v>138</v>
      </c>
      <c r="I1831" s="49" t="s">
        <v>139</v>
      </c>
      <c r="J1831" s="49" t="s">
        <v>28</v>
      </c>
      <c r="K1831" s="49">
        <v>2</v>
      </c>
      <c r="L1831" s="49">
        <v>999</v>
      </c>
      <c r="M1831" s="49" t="s">
        <v>6295</v>
      </c>
      <c r="N1831" s="50">
        <v>45578</v>
      </c>
      <c r="O1831" s="49" t="s">
        <v>103</v>
      </c>
      <c r="P1831" s="49" t="s">
        <v>57</v>
      </c>
      <c r="Q1831" s="49">
        <v>5</v>
      </c>
      <c r="R1831" s="49" t="s">
        <v>133</v>
      </c>
      <c r="S1831" s="49" t="s">
        <v>6296</v>
      </c>
      <c r="T1831" s="50">
        <v>45421</v>
      </c>
    </row>
    <row r="1832" spans="1:20" x14ac:dyDescent="0.25">
      <c r="A1832" s="26" t="s">
        <v>6297</v>
      </c>
      <c r="B1832" s="49" t="s">
        <v>1512</v>
      </c>
      <c r="C1832" s="49" t="s">
        <v>6298</v>
      </c>
      <c r="D1832" s="49" t="s">
        <v>23</v>
      </c>
      <c r="E1832" s="49" t="s">
        <v>24</v>
      </c>
      <c r="F1832" s="50">
        <v>45494</v>
      </c>
      <c r="G1832" s="49" t="s">
        <v>186</v>
      </c>
      <c r="H1832" s="49" t="s">
        <v>138</v>
      </c>
      <c r="I1832" s="49" t="s">
        <v>139</v>
      </c>
      <c r="J1832" s="49" t="s">
        <v>28</v>
      </c>
      <c r="K1832" s="49">
        <v>5</v>
      </c>
      <c r="L1832" s="49">
        <v>999</v>
      </c>
      <c r="M1832" s="49" t="s">
        <v>6299</v>
      </c>
      <c r="N1832" s="50">
        <v>44861</v>
      </c>
      <c r="O1832" s="49" t="s">
        <v>110</v>
      </c>
      <c r="P1832" s="49" t="s">
        <v>31</v>
      </c>
      <c r="Q1832" s="49">
        <v>4</v>
      </c>
      <c r="R1832" s="49" t="s">
        <v>67</v>
      </c>
      <c r="S1832" s="49" t="s">
        <v>6300</v>
      </c>
      <c r="T1832" s="50">
        <v>45262</v>
      </c>
    </row>
    <row r="1833" spans="1:20" x14ac:dyDescent="0.25">
      <c r="A1833" s="26" t="s">
        <v>6301</v>
      </c>
      <c r="B1833" s="49" t="s">
        <v>1810</v>
      </c>
      <c r="C1833" s="49" t="s">
        <v>2524</v>
      </c>
      <c r="D1833" s="49" t="s">
        <v>37</v>
      </c>
      <c r="E1833" s="49" t="s">
        <v>24</v>
      </c>
      <c r="F1833" s="50">
        <v>45423</v>
      </c>
      <c r="G1833" s="49" t="s">
        <v>94</v>
      </c>
      <c r="H1833" s="49" t="s">
        <v>391</v>
      </c>
      <c r="I1833" s="49" t="s">
        <v>392</v>
      </c>
      <c r="J1833" s="49" t="s">
        <v>123</v>
      </c>
      <c r="K1833" s="49">
        <v>3</v>
      </c>
      <c r="L1833" s="49">
        <v>25</v>
      </c>
      <c r="M1833" s="49" t="s">
        <v>6302</v>
      </c>
      <c r="N1833" s="50">
        <v>45820</v>
      </c>
      <c r="O1833" s="49" t="s">
        <v>76</v>
      </c>
      <c r="P1833" s="49" t="s">
        <v>31</v>
      </c>
      <c r="Q1833" s="49">
        <v>2</v>
      </c>
      <c r="R1833" s="49" t="s">
        <v>104</v>
      </c>
      <c r="S1833" s="49" t="s">
        <v>6303</v>
      </c>
      <c r="T1833" s="50">
        <v>45749</v>
      </c>
    </row>
    <row r="1834" spans="1:20" x14ac:dyDescent="0.25">
      <c r="A1834" s="26" t="s">
        <v>6304</v>
      </c>
      <c r="B1834" s="49" t="s">
        <v>3161</v>
      </c>
      <c r="C1834" s="49" t="s">
        <v>641</v>
      </c>
      <c r="D1834" s="49" t="s">
        <v>23</v>
      </c>
      <c r="E1834" s="49" t="s">
        <v>24</v>
      </c>
      <c r="F1834" s="50">
        <v>45191</v>
      </c>
      <c r="G1834" s="49" t="s">
        <v>51</v>
      </c>
      <c r="H1834" s="49" t="s">
        <v>145</v>
      </c>
      <c r="I1834" s="49" t="s">
        <v>146</v>
      </c>
      <c r="J1834" s="49" t="s">
        <v>54</v>
      </c>
      <c r="K1834" s="49">
        <v>3</v>
      </c>
      <c r="L1834" s="49">
        <v>199</v>
      </c>
      <c r="M1834" s="49" t="s">
        <v>6305</v>
      </c>
      <c r="N1834" s="50">
        <v>45627</v>
      </c>
      <c r="O1834" s="49" t="s">
        <v>110</v>
      </c>
      <c r="P1834" s="49" t="s">
        <v>57</v>
      </c>
      <c r="Q1834" s="49">
        <v>2</v>
      </c>
      <c r="R1834" s="49" t="s">
        <v>67</v>
      </c>
      <c r="S1834" s="49" t="s">
        <v>6306</v>
      </c>
      <c r="T1834" s="50">
        <v>45875</v>
      </c>
    </row>
    <row r="1835" spans="1:20" x14ac:dyDescent="0.25">
      <c r="A1835" s="26" t="s">
        <v>6307</v>
      </c>
      <c r="B1835" s="49" t="s">
        <v>127</v>
      </c>
      <c r="C1835" s="49" t="s">
        <v>1354</v>
      </c>
      <c r="D1835" s="49" t="s">
        <v>23</v>
      </c>
      <c r="E1835" s="49" t="s">
        <v>24</v>
      </c>
      <c r="F1835" s="50">
        <v>45179</v>
      </c>
      <c r="G1835" s="49" t="s">
        <v>152</v>
      </c>
      <c r="H1835" s="49" t="s">
        <v>63</v>
      </c>
      <c r="I1835" s="49" t="s">
        <v>64</v>
      </c>
      <c r="J1835" s="49" t="s">
        <v>65</v>
      </c>
      <c r="K1835" s="49">
        <v>4</v>
      </c>
      <c r="L1835" s="49">
        <v>399</v>
      </c>
      <c r="M1835" s="49" t="s">
        <v>6308</v>
      </c>
      <c r="N1835" s="50">
        <v>45118</v>
      </c>
      <c r="O1835" s="49" t="s">
        <v>76</v>
      </c>
      <c r="P1835" s="49" t="s">
        <v>31</v>
      </c>
      <c r="Q1835" s="49">
        <v>4</v>
      </c>
      <c r="R1835" s="49" t="s">
        <v>133</v>
      </c>
      <c r="S1835" s="49" t="s">
        <v>6309</v>
      </c>
      <c r="T1835" s="50">
        <v>45266</v>
      </c>
    </row>
    <row r="1836" spans="1:20" x14ac:dyDescent="0.25">
      <c r="A1836" s="26" t="s">
        <v>6310</v>
      </c>
      <c r="B1836" s="49" t="s">
        <v>2121</v>
      </c>
      <c r="C1836" s="49" t="s">
        <v>6311</v>
      </c>
      <c r="D1836" s="49" t="s">
        <v>37</v>
      </c>
      <c r="E1836" s="49" t="s">
        <v>24</v>
      </c>
      <c r="F1836" s="50">
        <v>45221</v>
      </c>
      <c r="G1836" s="49" t="s">
        <v>25</v>
      </c>
      <c r="H1836" s="49" t="s">
        <v>129</v>
      </c>
      <c r="I1836" s="49" t="s">
        <v>130</v>
      </c>
      <c r="J1836" s="49" t="s">
        <v>131</v>
      </c>
      <c r="K1836" s="49">
        <v>4</v>
      </c>
      <c r="L1836" s="49">
        <v>129</v>
      </c>
      <c r="M1836" s="49" t="s">
        <v>6312</v>
      </c>
      <c r="N1836" s="50">
        <v>45131</v>
      </c>
      <c r="O1836" s="49" t="s">
        <v>110</v>
      </c>
      <c r="P1836" s="49" t="s">
        <v>31</v>
      </c>
      <c r="Q1836" s="49">
        <v>5</v>
      </c>
      <c r="R1836" s="49" t="s">
        <v>67</v>
      </c>
      <c r="S1836" s="49" t="s">
        <v>6313</v>
      </c>
      <c r="T1836" s="50">
        <v>44838</v>
      </c>
    </row>
    <row r="1837" spans="1:20" x14ac:dyDescent="0.25">
      <c r="A1837" s="26" t="s">
        <v>3659</v>
      </c>
      <c r="B1837" s="49" t="s">
        <v>1588</v>
      </c>
      <c r="C1837" s="49" t="s">
        <v>710</v>
      </c>
      <c r="D1837" s="49" t="s">
        <v>23</v>
      </c>
      <c r="E1837" s="49" t="s">
        <v>24</v>
      </c>
      <c r="F1837" s="50">
        <v>45432</v>
      </c>
      <c r="G1837" s="49" t="s">
        <v>152</v>
      </c>
      <c r="H1837" s="49" t="s">
        <v>121</v>
      </c>
      <c r="I1837" s="49" t="s">
        <v>122</v>
      </c>
      <c r="J1837" s="49" t="s">
        <v>123</v>
      </c>
      <c r="K1837" s="49">
        <v>3</v>
      </c>
      <c r="L1837" s="49">
        <v>149</v>
      </c>
      <c r="M1837" s="49" t="s">
        <v>6314</v>
      </c>
      <c r="N1837" s="50">
        <v>45700</v>
      </c>
      <c r="O1837" s="49" t="s">
        <v>103</v>
      </c>
      <c r="P1837" s="49" t="s">
        <v>31</v>
      </c>
      <c r="Q1837" s="49">
        <v>3</v>
      </c>
      <c r="R1837" s="49" t="s">
        <v>67</v>
      </c>
      <c r="S1837" s="49" t="s">
        <v>6315</v>
      </c>
      <c r="T1837" s="50">
        <v>45390</v>
      </c>
    </row>
    <row r="1838" spans="1:20" x14ac:dyDescent="0.25">
      <c r="A1838" s="26" t="s">
        <v>6316</v>
      </c>
      <c r="B1838" s="49" t="s">
        <v>216</v>
      </c>
      <c r="C1838" s="49" t="s">
        <v>1094</v>
      </c>
      <c r="D1838" s="49" t="s">
        <v>23</v>
      </c>
      <c r="E1838" s="49" t="s">
        <v>38</v>
      </c>
      <c r="F1838" s="50">
        <v>45875</v>
      </c>
      <c r="G1838" s="49" t="s">
        <v>25</v>
      </c>
      <c r="H1838" s="49" t="s">
        <v>129</v>
      </c>
      <c r="I1838" s="49" t="s">
        <v>130</v>
      </c>
      <c r="J1838" s="49" t="s">
        <v>131</v>
      </c>
      <c r="K1838" s="49">
        <v>3</v>
      </c>
      <c r="L1838" s="49">
        <v>129</v>
      </c>
      <c r="M1838" s="49" t="s">
        <v>6317</v>
      </c>
      <c r="N1838" s="50">
        <v>44833</v>
      </c>
      <c r="O1838" s="49" t="s">
        <v>110</v>
      </c>
      <c r="P1838" s="49" t="s">
        <v>31</v>
      </c>
      <c r="Q1838" s="49">
        <v>4</v>
      </c>
      <c r="R1838" s="49" t="s">
        <v>67</v>
      </c>
      <c r="S1838" s="49" t="s">
        <v>6318</v>
      </c>
      <c r="T1838" s="50">
        <v>45332</v>
      </c>
    </row>
    <row r="1839" spans="1:20" x14ac:dyDescent="0.25">
      <c r="A1839" s="26" t="s">
        <v>555</v>
      </c>
      <c r="B1839" s="49" t="s">
        <v>556</v>
      </c>
      <c r="C1839" s="49" t="s">
        <v>557</v>
      </c>
      <c r="D1839" s="49" t="s">
        <v>81</v>
      </c>
      <c r="E1839" s="49" t="s">
        <v>50</v>
      </c>
      <c r="F1839" s="50">
        <v>44251</v>
      </c>
      <c r="G1839" s="49" t="s">
        <v>180</v>
      </c>
      <c r="H1839" s="49" t="s">
        <v>63</v>
      </c>
      <c r="I1839" s="49" t="s">
        <v>64</v>
      </c>
      <c r="J1839" s="49" t="s">
        <v>65</v>
      </c>
      <c r="K1839" s="49">
        <v>5</v>
      </c>
      <c r="L1839" s="49">
        <v>399</v>
      </c>
      <c r="M1839" s="49" t="s">
        <v>6319</v>
      </c>
      <c r="N1839" s="50">
        <v>45045</v>
      </c>
      <c r="O1839" s="49" t="s">
        <v>30</v>
      </c>
      <c r="P1839" s="49" t="s">
        <v>31</v>
      </c>
      <c r="Q1839" s="49">
        <v>4</v>
      </c>
      <c r="R1839" s="49" t="s">
        <v>104</v>
      </c>
      <c r="S1839" s="49" t="s">
        <v>6320</v>
      </c>
      <c r="T1839" s="50">
        <v>45252</v>
      </c>
    </row>
    <row r="1840" spans="1:20" x14ac:dyDescent="0.25">
      <c r="A1840" s="26" t="s">
        <v>6321</v>
      </c>
      <c r="B1840" s="49" t="s">
        <v>421</v>
      </c>
      <c r="C1840" s="49" t="s">
        <v>4929</v>
      </c>
      <c r="D1840" s="49" t="s">
        <v>37</v>
      </c>
      <c r="E1840" s="49" t="s">
        <v>24</v>
      </c>
      <c r="F1840" s="50">
        <v>44288</v>
      </c>
      <c r="G1840" s="49" t="s">
        <v>25</v>
      </c>
      <c r="H1840" s="49" t="s">
        <v>145</v>
      </c>
      <c r="I1840" s="49" t="s">
        <v>146</v>
      </c>
      <c r="J1840" s="49" t="s">
        <v>54</v>
      </c>
      <c r="K1840" s="49">
        <v>2</v>
      </c>
      <c r="L1840" s="49">
        <v>199</v>
      </c>
      <c r="M1840" s="49" t="s">
        <v>6322</v>
      </c>
      <c r="N1840" s="50">
        <v>44978</v>
      </c>
      <c r="O1840" s="49" t="s">
        <v>103</v>
      </c>
      <c r="P1840" s="49" t="s">
        <v>44</v>
      </c>
      <c r="Q1840" s="49">
        <v>4</v>
      </c>
      <c r="R1840" s="49" t="s">
        <v>67</v>
      </c>
      <c r="S1840" s="49" t="s">
        <v>6323</v>
      </c>
      <c r="T1840" s="50">
        <v>45176</v>
      </c>
    </row>
    <row r="1841" spans="1:20" x14ac:dyDescent="0.25">
      <c r="A1841" s="26" t="s">
        <v>6324</v>
      </c>
      <c r="B1841" s="49" t="s">
        <v>5411</v>
      </c>
      <c r="C1841" s="49" t="s">
        <v>672</v>
      </c>
      <c r="D1841" s="49" t="s">
        <v>81</v>
      </c>
      <c r="E1841" s="49" t="s">
        <v>24</v>
      </c>
      <c r="F1841" s="50">
        <v>44185</v>
      </c>
      <c r="G1841" s="49" t="s">
        <v>39</v>
      </c>
      <c r="H1841" s="49" t="s">
        <v>40</v>
      </c>
      <c r="I1841" s="49" t="s">
        <v>41</v>
      </c>
      <c r="J1841" s="49" t="s">
        <v>42</v>
      </c>
      <c r="K1841" s="49">
        <v>1</v>
      </c>
      <c r="L1841" s="49">
        <v>59</v>
      </c>
      <c r="M1841" s="49" t="s">
        <v>6325</v>
      </c>
      <c r="N1841" s="50">
        <v>45518</v>
      </c>
      <c r="O1841" s="49" t="s">
        <v>56</v>
      </c>
      <c r="P1841" s="49" t="s">
        <v>57</v>
      </c>
      <c r="Q1841" s="49">
        <v>2</v>
      </c>
      <c r="R1841" s="49" t="s">
        <v>67</v>
      </c>
      <c r="S1841" s="49" t="s">
        <v>6326</v>
      </c>
      <c r="T1841" s="50">
        <v>45847</v>
      </c>
    </row>
    <row r="1842" spans="1:20" x14ac:dyDescent="0.25">
      <c r="A1842" s="26" t="s">
        <v>6327</v>
      </c>
      <c r="B1842" s="49" t="s">
        <v>6328</v>
      </c>
      <c r="C1842" s="49" t="s">
        <v>3040</v>
      </c>
      <c r="D1842" s="49" t="s">
        <v>37</v>
      </c>
      <c r="E1842" s="49" t="s">
        <v>50</v>
      </c>
      <c r="F1842" s="50">
        <v>44500</v>
      </c>
      <c r="G1842" s="49" t="s">
        <v>152</v>
      </c>
      <c r="H1842" s="49" t="s">
        <v>145</v>
      </c>
      <c r="I1842" s="49" t="s">
        <v>146</v>
      </c>
      <c r="J1842" s="49" t="s">
        <v>54</v>
      </c>
      <c r="K1842" s="49">
        <v>2</v>
      </c>
      <c r="L1842" s="49">
        <v>199</v>
      </c>
      <c r="M1842" s="49" t="s">
        <v>6329</v>
      </c>
      <c r="N1842" s="50">
        <v>45328</v>
      </c>
      <c r="O1842" s="49" t="s">
        <v>103</v>
      </c>
      <c r="P1842" s="49" t="s">
        <v>44</v>
      </c>
      <c r="Q1842" s="49">
        <v>4</v>
      </c>
      <c r="R1842" s="49" t="s">
        <v>67</v>
      </c>
      <c r="S1842" s="49" t="s">
        <v>6330</v>
      </c>
      <c r="T1842" s="50">
        <v>45713</v>
      </c>
    </row>
    <row r="1843" spans="1:20" x14ac:dyDescent="0.25">
      <c r="A1843" s="26" t="s">
        <v>6331</v>
      </c>
      <c r="B1843" s="49" t="s">
        <v>196</v>
      </c>
      <c r="C1843" s="49" t="s">
        <v>5265</v>
      </c>
      <c r="D1843" s="49" t="s">
        <v>81</v>
      </c>
      <c r="E1843" s="49" t="s">
        <v>24</v>
      </c>
      <c r="F1843" s="50">
        <v>44470</v>
      </c>
      <c r="G1843" s="49" t="s">
        <v>39</v>
      </c>
      <c r="H1843" s="49" t="s">
        <v>87</v>
      </c>
      <c r="I1843" s="49" t="s">
        <v>88</v>
      </c>
      <c r="J1843" s="49" t="s">
        <v>65</v>
      </c>
      <c r="K1843" s="49">
        <v>1</v>
      </c>
      <c r="L1843" s="49">
        <v>99</v>
      </c>
      <c r="M1843" s="49" t="s">
        <v>6332</v>
      </c>
      <c r="N1843" s="50">
        <v>45302</v>
      </c>
      <c r="O1843" s="49" t="s">
        <v>76</v>
      </c>
      <c r="P1843" s="49" t="s">
        <v>31</v>
      </c>
      <c r="Q1843" s="49">
        <v>5</v>
      </c>
      <c r="R1843" s="49" t="s">
        <v>67</v>
      </c>
      <c r="S1843" s="49" t="s">
        <v>6333</v>
      </c>
      <c r="T1843" s="50">
        <v>45206</v>
      </c>
    </row>
    <row r="1844" spans="1:20" x14ac:dyDescent="0.25">
      <c r="A1844" s="26" t="s">
        <v>6334</v>
      </c>
      <c r="B1844" s="49" t="s">
        <v>2846</v>
      </c>
      <c r="C1844" s="49" t="s">
        <v>6335</v>
      </c>
      <c r="D1844" s="49" t="s">
        <v>23</v>
      </c>
      <c r="E1844" s="49" t="s">
        <v>38</v>
      </c>
      <c r="F1844" s="50">
        <v>45119</v>
      </c>
      <c r="G1844" s="49" t="s">
        <v>180</v>
      </c>
      <c r="H1844" s="49" t="s">
        <v>191</v>
      </c>
      <c r="I1844" s="49" t="s">
        <v>192</v>
      </c>
      <c r="J1844" s="49" t="s">
        <v>42</v>
      </c>
      <c r="K1844" s="49">
        <v>3</v>
      </c>
      <c r="L1844" s="49">
        <v>120</v>
      </c>
      <c r="M1844" s="49" t="s">
        <v>6336</v>
      </c>
      <c r="N1844" s="50">
        <v>45108</v>
      </c>
      <c r="O1844" s="49" t="s">
        <v>30</v>
      </c>
      <c r="P1844" s="49" t="s">
        <v>44</v>
      </c>
      <c r="Q1844" s="49">
        <v>4</v>
      </c>
      <c r="R1844" s="49" t="s">
        <v>133</v>
      </c>
      <c r="S1844" s="49" t="s">
        <v>6337</v>
      </c>
      <c r="T1844" s="50">
        <v>45655</v>
      </c>
    </row>
    <row r="1845" spans="1:20" x14ac:dyDescent="0.25">
      <c r="A1845" s="26" t="s">
        <v>6338</v>
      </c>
      <c r="B1845" s="49" t="s">
        <v>98</v>
      </c>
      <c r="C1845" s="49" t="s">
        <v>2968</v>
      </c>
      <c r="D1845" s="49" t="s">
        <v>81</v>
      </c>
      <c r="E1845" s="49" t="s">
        <v>50</v>
      </c>
      <c r="F1845" s="50">
        <v>44278</v>
      </c>
      <c r="G1845" s="49" t="s">
        <v>72</v>
      </c>
      <c r="H1845" s="49" t="s">
        <v>26</v>
      </c>
      <c r="I1845" s="49" t="s">
        <v>27</v>
      </c>
      <c r="J1845" s="49" t="s">
        <v>28</v>
      </c>
      <c r="K1845" s="49">
        <v>4</v>
      </c>
      <c r="L1845" s="49">
        <v>229</v>
      </c>
      <c r="M1845" s="49" t="s">
        <v>6339</v>
      </c>
      <c r="N1845" s="50">
        <v>45362</v>
      </c>
      <c r="O1845" s="49" t="s">
        <v>110</v>
      </c>
      <c r="P1845" s="49" t="s">
        <v>57</v>
      </c>
      <c r="Q1845" s="49">
        <v>1</v>
      </c>
      <c r="R1845" s="49" t="s">
        <v>104</v>
      </c>
      <c r="S1845" s="49" t="s">
        <v>6340</v>
      </c>
      <c r="T1845" s="50">
        <v>45325</v>
      </c>
    </row>
    <row r="1846" spans="1:20" x14ac:dyDescent="0.25">
      <c r="A1846" s="26" t="s">
        <v>5583</v>
      </c>
      <c r="B1846" s="49" t="s">
        <v>2709</v>
      </c>
      <c r="C1846" s="49" t="s">
        <v>3563</v>
      </c>
      <c r="D1846" s="49" t="s">
        <v>23</v>
      </c>
      <c r="E1846" s="49" t="s">
        <v>50</v>
      </c>
      <c r="F1846" s="50">
        <v>44204</v>
      </c>
      <c r="G1846" s="49" t="s">
        <v>72</v>
      </c>
      <c r="H1846" s="49" t="s">
        <v>129</v>
      </c>
      <c r="I1846" s="49" t="s">
        <v>130</v>
      </c>
      <c r="J1846" s="49" t="s">
        <v>131</v>
      </c>
      <c r="K1846" s="49">
        <v>1</v>
      </c>
      <c r="L1846" s="49">
        <v>129</v>
      </c>
      <c r="M1846" s="49" t="s">
        <v>6341</v>
      </c>
      <c r="N1846" s="50">
        <v>45792</v>
      </c>
      <c r="O1846" s="49" t="s">
        <v>110</v>
      </c>
      <c r="P1846" s="49" t="s">
        <v>31</v>
      </c>
      <c r="Q1846" s="49">
        <v>2</v>
      </c>
      <c r="R1846" s="49" t="s">
        <v>45</v>
      </c>
      <c r="S1846" s="49" t="s">
        <v>6342</v>
      </c>
      <c r="T1846" s="50">
        <v>45762</v>
      </c>
    </row>
    <row r="1847" spans="1:20" x14ac:dyDescent="0.25">
      <c r="A1847" s="26" t="s">
        <v>6343</v>
      </c>
      <c r="B1847" s="49" t="s">
        <v>1549</v>
      </c>
      <c r="C1847" s="49" t="s">
        <v>2705</v>
      </c>
      <c r="D1847" s="49" t="s">
        <v>37</v>
      </c>
      <c r="E1847" s="49" t="s">
        <v>50</v>
      </c>
      <c r="F1847" s="50">
        <v>44258</v>
      </c>
      <c r="G1847" s="49" t="s">
        <v>186</v>
      </c>
      <c r="H1847" s="49" t="s">
        <v>138</v>
      </c>
      <c r="I1847" s="49" t="s">
        <v>139</v>
      </c>
      <c r="J1847" s="49" t="s">
        <v>28</v>
      </c>
      <c r="K1847" s="49">
        <v>3</v>
      </c>
      <c r="L1847" s="49">
        <v>999</v>
      </c>
      <c r="M1847" s="49" t="s">
        <v>6344</v>
      </c>
      <c r="N1847" s="50">
        <v>45326</v>
      </c>
      <c r="O1847" s="49" t="s">
        <v>56</v>
      </c>
      <c r="P1847" s="49" t="s">
        <v>44</v>
      </c>
      <c r="Q1847" s="49">
        <v>4</v>
      </c>
      <c r="R1847" s="49" t="s">
        <v>104</v>
      </c>
      <c r="S1847" s="49" t="s">
        <v>6345</v>
      </c>
      <c r="T1847" s="50">
        <v>45073</v>
      </c>
    </row>
    <row r="1848" spans="1:20" x14ac:dyDescent="0.25">
      <c r="A1848" s="26" t="s">
        <v>6346</v>
      </c>
      <c r="B1848" s="49" t="s">
        <v>1535</v>
      </c>
      <c r="C1848" s="49" t="s">
        <v>6347</v>
      </c>
      <c r="D1848" s="49" t="s">
        <v>81</v>
      </c>
      <c r="E1848" s="49" t="s">
        <v>24</v>
      </c>
      <c r="F1848" s="50">
        <v>44556</v>
      </c>
      <c r="G1848" s="49" t="s">
        <v>25</v>
      </c>
      <c r="H1848" s="49" t="s">
        <v>218</v>
      </c>
      <c r="I1848" s="49" t="s">
        <v>219</v>
      </c>
      <c r="J1848" s="49" t="s">
        <v>28</v>
      </c>
      <c r="K1848" s="49">
        <v>4</v>
      </c>
      <c r="L1848" s="49">
        <v>899</v>
      </c>
      <c r="M1848" s="49" t="s">
        <v>6348</v>
      </c>
      <c r="N1848" s="50">
        <v>45162</v>
      </c>
      <c r="O1848" s="49" t="s">
        <v>103</v>
      </c>
      <c r="P1848" s="49" t="s">
        <v>44</v>
      </c>
      <c r="Q1848" s="49">
        <v>5</v>
      </c>
      <c r="R1848" s="49" t="s">
        <v>104</v>
      </c>
      <c r="S1848" s="49" t="s">
        <v>6349</v>
      </c>
      <c r="T1848" s="50">
        <v>45773</v>
      </c>
    </row>
    <row r="1849" spans="1:20" x14ac:dyDescent="0.25">
      <c r="A1849" s="26" t="s">
        <v>6350</v>
      </c>
      <c r="B1849" s="49" t="s">
        <v>1335</v>
      </c>
      <c r="C1849" s="49" t="s">
        <v>36</v>
      </c>
      <c r="D1849" s="49" t="s">
        <v>81</v>
      </c>
      <c r="E1849" s="49" t="s">
        <v>24</v>
      </c>
      <c r="F1849" s="50">
        <v>45329</v>
      </c>
      <c r="G1849" s="49" t="s">
        <v>39</v>
      </c>
      <c r="H1849" s="49" t="s">
        <v>168</v>
      </c>
      <c r="I1849" s="49" t="s">
        <v>169</v>
      </c>
      <c r="J1849" s="49" t="s">
        <v>131</v>
      </c>
      <c r="K1849" s="49">
        <v>1</v>
      </c>
      <c r="L1849" s="49">
        <v>80</v>
      </c>
      <c r="M1849" s="49" t="s">
        <v>6351</v>
      </c>
      <c r="N1849" s="50">
        <v>45346</v>
      </c>
      <c r="O1849" s="49" t="s">
        <v>110</v>
      </c>
      <c r="P1849" s="49" t="s">
        <v>57</v>
      </c>
      <c r="Q1849" s="49">
        <v>5</v>
      </c>
      <c r="R1849" s="49" t="s">
        <v>104</v>
      </c>
      <c r="S1849" s="49" t="s">
        <v>6352</v>
      </c>
      <c r="T1849" s="50">
        <v>45128</v>
      </c>
    </row>
    <row r="1850" spans="1:20" x14ac:dyDescent="0.25">
      <c r="A1850" s="26" t="s">
        <v>5390</v>
      </c>
      <c r="B1850" s="49" t="s">
        <v>3782</v>
      </c>
      <c r="C1850" s="49" t="s">
        <v>254</v>
      </c>
      <c r="D1850" s="49" t="s">
        <v>81</v>
      </c>
      <c r="E1850" s="49" t="s">
        <v>38</v>
      </c>
      <c r="F1850" s="50">
        <v>45725</v>
      </c>
      <c r="G1850" s="49" t="s">
        <v>186</v>
      </c>
      <c r="H1850" s="49" t="s">
        <v>145</v>
      </c>
      <c r="I1850" s="49" t="s">
        <v>146</v>
      </c>
      <c r="J1850" s="49" t="s">
        <v>54</v>
      </c>
      <c r="K1850" s="49">
        <v>5</v>
      </c>
      <c r="L1850" s="49">
        <v>199</v>
      </c>
      <c r="M1850" s="49" t="s">
        <v>6353</v>
      </c>
      <c r="N1850" s="50">
        <v>44903</v>
      </c>
      <c r="O1850" s="49" t="s">
        <v>30</v>
      </c>
      <c r="P1850" s="49" t="s">
        <v>57</v>
      </c>
      <c r="Q1850" s="49">
        <v>4</v>
      </c>
      <c r="R1850" s="49" t="s">
        <v>133</v>
      </c>
      <c r="S1850" s="49" t="s">
        <v>6354</v>
      </c>
      <c r="T1850" s="50">
        <v>44906</v>
      </c>
    </row>
    <row r="1851" spans="1:20" x14ac:dyDescent="0.25">
      <c r="A1851" s="26" t="s">
        <v>6355</v>
      </c>
      <c r="B1851" s="49" t="s">
        <v>127</v>
      </c>
      <c r="C1851" s="49" t="s">
        <v>6356</v>
      </c>
      <c r="D1851" s="49" t="s">
        <v>23</v>
      </c>
      <c r="E1851" s="49" t="s">
        <v>50</v>
      </c>
      <c r="F1851" s="50">
        <v>45708</v>
      </c>
      <c r="G1851" s="49" t="s">
        <v>152</v>
      </c>
      <c r="H1851" s="49" t="s">
        <v>52</v>
      </c>
      <c r="I1851" s="49" t="s">
        <v>53</v>
      </c>
      <c r="J1851" s="49" t="s">
        <v>54</v>
      </c>
      <c r="K1851" s="49">
        <v>3</v>
      </c>
      <c r="L1851" s="49">
        <v>59</v>
      </c>
      <c r="M1851" s="49" t="s">
        <v>6357</v>
      </c>
      <c r="N1851" s="50">
        <v>45046</v>
      </c>
      <c r="O1851" s="49" t="s">
        <v>76</v>
      </c>
      <c r="P1851" s="49" t="s">
        <v>44</v>
      </c>
      <c r="Q1851" s="49">
        <v>5</v>
      </c>
      <c r="R1851" s="49" t="s">
        <v>45</v>
      </c>
      <c r="S1851" s="49" t="s">
        <v>6358</v>
      </c>
      <c r="T1851" s="50">
        <v>45859</v>
      </c>
    </row>
    <row r="1852" spans="1:20" x14ac:dyDescent="0.25">
      <c r="A1852" s="26" t="s">
        <v>6359</v>
      </c>
      <c r="B1852" s="49" t="s">
        <v>248</v>
      </c>
      <c r="C1852" s="49" t="s">
        <v>71</v>
      </c>
      <c r="D1852" s="49" t="s">
        <v>81</v>
      </c>
      <c r="E1852" s="49" t="s">
        <v>38</v>
      </c>
      <c r="F1852" s="50">
        <v>44478</v>
      </c>
      <c r="G1852" s="49" t="s">
        <v>25</v>
      </c>
      <c r="H1852" s="49" t="s">
        <v>52</v>
      </c>
      <c r="I1852" s="49" t="s">
        <v>53</v>
      </c>
      <c r="J1852" s="49" t="s">
        <v>54</v>
      </c>
      <c r="K1852" s="49">
        <v>1</v>
      </c>
      <c r="L1852" s="49">
        <v>59</v>
      </c>
      <c r="M1852" s="49" t="s">
        <v>6360</v>
      </c>
      <c r="N1852" s="50">
        <v>44907</v>
      </c>
      <c r="O1852" s="49" t="s">
        <v>30</v>
      </c>
      <c r="P1852" s="49" t="s">
        <v>31</v>
      </c>
      <c r="Q1852" s="49">
        <v>4</v>
      </c>
      <c r="R1852" s="49" t="s">
        <v>133</v>
      </c>
      <c r="S1852" s="49" t="s">
        <v>6361</v>
      </c>
      <c r="T1852" s="50">
        <v>44975</v>
      </c>
    </row>
    <row r="1853" spans="1:20" x14ac:dyDescent="0.25">
      <c r="A1853" s="26" t="s">
        <v>6362</v>
      </c>
      <c r="B1853" s="49" t="s">
        <v>3405</v>
      </c>
      <c r="C1853" s="49" t="s">
        <v>435</v>
      </c>
      <c r="D1853" s="49" t="s">
        <v>37</v>
      </c>
      <c r="E1853" s="49" t="s">
        <v>50</v>
      </c>
      <c r="F1853" s="50">
        <v>45098</v>
      </c>
      <c r="G1853" s="49" t="s">
        <v>94</v>
      </c>
      <c r="H1853" s="49" t="s">
        <v>218</v>
      </c>
      <c r="I1853" s="49" t="s">
        <v>219</v>
      </c>
      <c r="J1853" s="49" t="s">
        <v>28</v>
      </c>
      <c r="K1853" s="49">
        <v>4</v>
      </c>
      <c r="L1853" s="49">
        <v>899</v>
      </c>
      <c r="M1853" s="49" t="s">
        <v>6363</v>
      </c>
      <c r="N1853" s="50">
        <v>45694</v>
      </c>
      <c r="O1853" s="49" t="s">
        <v>103</v>
      </c>
      <c r="P1853" s="49" t="s">
        <v>44</v>
      </c>
      <c r="Q1853" s="49">
        <v>2</v>
      </c>
      <c r="R1853" s="49" t="s">
        <v>67</v>
      </c>
      <c r="S1853" s="49" t="s">
        <v>6364</v>
      </c>
      <c r="T1853" s="50">
        <v>45843</v>
      </c>
    </row>
    <row r="1854" spans="1:20" x14ac:dyDescent="0.25">
      <c r="A1854" s="26" t="s">
        <v>6365</v>
      </c>
      <c r="B1854" s="49" t="s">
        <v>3067</v>
      </c>
      <c r="C1854" s="49" t="s">
        <v>6366</v>
      </c>
      <c r="D1854" s="49" t="s">
        <v>81</v>
      </c>
      <c r="E1854" s="49" t="s">
        <v>38</v>
      </c>
      <c r="F1854" s="50">
        <v>44096</v>
      </c>
      <c r="G1854" s="49" t="s">
        <v>94</v>
      </c>
      <c r="H1854" s="49" t="s">
        <v>129</v>
      </c>
      <c r="I1854" s="49" t="s">
        <v>130</v>
      </c>
      <c r="J1854" s="49" t="s">
        <v>131</v>
      </c>
      <c r="K1854" s="49">
        <v>1</v>
      </c>
      <c r="L1854" s="49">
        <v>129</v>
      </c>
      <c r="M1854" s="49" t="s">
        <v>6367</v>
      </c>
      <c r="N1854" s="50">
        <v>45345</v>
      </c>
      <c r="O1854" s="49" t="s">
        <v>76</v>
      </c>
      <c r="P1854" s="49" t="s">
        <v>44</v>
      </c>
      <c r="Q1854" s="49">
        <v>2</v>
      </c>
      <c r="R1854" s="49" t="s">
        <v>104</v>
      </c>
      <c r="S1854" s="49" t="s">
        <v>6368</v>
      </c>
      <c r="T1854" s="50">
        <v>45109</v>
      </c>
    </row>
    <row r="1855" spans="1:20" x14ac:dyDescent="0.25">
      <c r="A1855" s="26" t="s">
        <v>6369</v>
      </c>
      <c r="B1855" s="49" t="s">
        <v>136</v>
      </c>
      <c r="C1855" s="49" t="s">
        <v>4477</v>
      </c>
      <c r="D1855" s="49" t="s">
        <v>37</v>
      </c>
      <c r="E1855" s="49" t="s">
        <v>50</v>
      </c>
      <c r="F1855" s="50">
        <v>45578</v>
      </c>
      <c r="G1855" s="49" t="s">
        <v>94</v>
      </c>
      <c r="H1855" s="49" t="s">
        <v>73</v>
      </c>
      <c r="I1855" s="49" t="s">
        <v>74</v>
      </c>
      <c r="J1855" s="49" t="s">
        <v>42</v>
      </c>
      <c r="K1855" s="49">
        <v>2</v>
      </c>
      <c r="L1855" s="49">
        <v>110</v>
      </c>
      <c r="M1855" s="49" t="s">
        <v>6370</v>
      </c>
      <c r="N1855" s="50">
        <v>45094</v>
      </c>
      <c r="O1855" s="49" t="s">
        <v>110</v>
      </c>
      <c r="P1855" s="49" t="s">
        <v>31</v>
      </c>
      <c r="Q1855" s="49">
        <v>4</v>
      </c>
      <c r="R1855" s="49" t="s">
        <v>32</v>
      </c>
      <c r="S1855" s="49" t="s">
        <v>6371</v>
      </c>
      <c r="T1855" s="50">
        <v>45843</v>
      </c>
    </row>
    <row r="1856" spans="1:20" x14ac:dyDescent="0.25">
      <c r="A1856" s="26" t="s">
        <v>6372</v>
      </c>
      <c r="B1856" s="49" t="s">
        <v>1624</v>
      </c>
      <c r="C1856" s="49" t="s">
        <v>6373</v>
      </c>
      <c r="D1856" s="49" t="s">
        <v>81</v>
      </c>
      <c r="E1856" s="49" t="s">
        <v>38</v>
      </c>
      <c r="F1856" s="50">
        <v>44212</v>
      </c>
      <c r="G1856" s="49" t="s">
        <v>94</v>
      </c>
      <c r="H1856" s="49" t="s">
        <v>168</v>
      </c>
      <c r="I1856" s="49" t="s">
        <v>169</v>
      </c>
      <c r="J1856" s="49" t="s">
        <v>131</v>
      </c>
      <c r="K1856" s="49">
        <v>2</v>
      </c>
      <c r="L1856" s="49">
        <v>80</v>
      </c>
      <c r="M1856" s="49" t="s">
        <v>6374</v>
      </c>
      <c r="N1856" s="50">
        <v>45206</v>
      </c>
      <c r="O1856" s="49" t="s">
        <v>76</v>
      </c>
      <c r="P1856" s="49" t="s">
        <v>57</v>
      </c>
      <c r="Q1856" s="49">
        <v>1</v>
      </c>
      <c r="R1856" s="49" t="s">
        <v>133</v>
      </c>
      <c r="S1856" s="49" t="s">
        <v>6375</v>
      </c>
      <c r="T1856" s="50">
        <v>44843</v>
      </c>
    </row>
    <row r="1857" spans="1:20" x14ac:dyDescent="0.25">
      <c r="A1857" s="26" t="s">
        <v>6376</v>
      </c>
      <c r="B1857" s="49" t="s">
        <v>629</v>
      </c>
      <c r="C1857" s="49" t="s">
        <v>157</v>
      </c>
      <c r="D1857" s="49" t="s">
        <v>37</v>
      </c>
      <c r="E1857" s="49" t="s">
        <v>50</v>
      </c>
      <c r="F1857" s="50">
        <v>45730</v>
      </c>
      <c r="G1857" s="49" t="s">
        <v>72</v>
      </c>
      <c r="H1857" s="49" t="s">
        <v>138</v>
      </c>
      <c r="I1857" s="49" t="s">
        <v>139</v>
      </c>
      <c r="J1857" s="49" t="s">
        <v>28</v>
      </c>
      <c r="K1857" s="49">
        <v>4</v>
      </c>
      <c r="L1857" s="49">
        <v>999</v>
      </c>
      <c r="M1857" s="49" t="s">
        <v>6377</v>
      </c>
      <c r="N1857" s="50">
        <v>45613</v>
      </c>
      <c r="O1857" s="49" t="s">
        <v>76</v>
      </c>
      <c r="P1857" s="49" t="s">
        <v>31</v>
      </c>
      <c r="Q1857" s="49">
        <v>5</v>
      </c>
      <c r="R1857" s="49" t="s">
        <v>133</v>
      </c>
      <c r="S1857" s="49" t="s">
        <v>6378</v>
      </c>
      <c r="T1857" s="50">
        <v>45569</v>
      </c>
    </row>
    <row r="1858" spans="1:20" x14ac:dyDescent="0.25">
      <c r="A1858" s="26" t="s">
        <v>6379</v>
      </c>
      <c r="B1858" s="49" t="s">
        <v>1554</v>
      </c>
      <c r="C1858" s="49" t="s">
        <v>2161</v>
      </c>
      <c r="D1858" s="49" t="s">
        <v>23</v>
      </c>
      <c r="E1858" s="49" t="s">
        <v>50</v>
      </c>
      <c r="F1858" s="50">
        <v>44289</v>
      </c>
      <c r="G1858" s="49" t="s">
        <v>186</v>
      </c>
      <c r="H1858" s="49" t="s">
        <v>73</v>
      </c>
      <c r="I1858" s="49" t="s">
        <v>74</v>
      </c>
      <c r="J1858" s="49" t="s">
        <v>42</v>
      </c>
      <c r="K1858" s="49">
        <v>5</v>
      </c>
      <c r="L1858" s="49">
        <v>110</v>
      </c>
      <c r="M1858" s="49" t="s">
        <v>6380</v>
      </c>
      <c r="N1858" s="50">
        <v>45554</v>
      </c>
      <c r="O1858" s="49" t="s">
        <v>103</v>
      </c>
      <c r="P1858" s="49" t="s">
        <v>44</v>
      </c>
      <c r="Q1858" s="49">
        <v>3</v>
      </c>
      <c r="R1858" s="49" t="s">
        <v>67</v>
      </c>
      <c r="S1858" s="49" t="s">
        <v>6381</v>
      </c>
      <c r="T1858" s="50">
        <v>45679</v>
      </c>
    </row>
    <row r="1859" spans="1:20" x14ac:dyDescent="0.25">
      <c r="A1859" s="26" t="s">
        <v>3373</v>
      </c>
      <c r="B1859" s="49" t="s">
        <v>1410</v>
      </c>
      <c r="C1859" s="49" t="s">
        <v>3374</v>
      </c>
      <c r="D1859" s="49" t="s">
        <v>37</v>
      </c>
      <c r="E1859" s="49" t="s">
        <v>24</v>
      </c>
      <c r="F1859" s="50">
        <v>45085</v>
      </c>
      <c r="G1859" s="49" t="s">
        <v>72</v>
      </c>
      <c r="H1859" s="49" t="s">
        <v>129</v>
      </c>
      <c r="I1859" s="49" t="s">
        <v>130</v>
      </c>
      <c r="J1859" s="49" t="s">
        <v>131</v>
      </c>
      <c r="K1859" s="49">
        <v>2</v>
      </c>
      <c r="L1859" s="49">
        <v>129</v>
      </c>
      <c r="M1859" s="49" t="s">
        <v>6382</v>
      </c>
      <c r="N1859" s="50">
        <v>44907</v>
      </c>
      <c r="O1859" s="49" t="s">
        <v>110</v>
      </c>
      <c r="P1859" s="49" t="s">
        <v>57</v>
      </c>
      <c r="Q1859" s="49">
        <v>2</v>
      </c>
      <c r="R1859" s="49" t="s">
        <v>32</v>
      </c>
      <c r="S1859" s="49" t="s">
        <v>6383</v>
      </c>
      <c r="T1859" s="50">
        <v>45423</v>
      </c>
    </row>
    <row r="1860" spans="1:20" x14ac:dyDescent="0.25">
      <c r="A1860" s="26" t="s">
        <v>3267</v>
      </c>
      <c r="B1860" s="49" t="s">
        <v>525</v>
      </c>
      <c r="C1860" s="49" t="s">
        <v>330</v>
      </c>
      <c r="D1860" s="49" t="s">
        <v>81</v>
      </c>
      <c r="E1860" s="49" t="s">
        <v>24</v>
      </c>
      <c r="F1860" s="50">
        <v>45702</v>
      </c>
      <c r="G1860" s="49" t="s">
        <v>180</v>
      </c>
      <c r="H1860" s="49" t="s">
        <v>218</v>
      </c>
      <c r="I1860" s="49" t="s">
        <v>219</v>
      </c>
      <c r="J1860" s="49" t="s">
        <v>28</v>
      </c>
      <c r="K1860" s="49">
        <v>3</v>
      </c>
      <c r="L1860" s="49">
        <v>899</v>
      </c>
      <c r="M1860" s="49" t="s">
        <v>6384</v>
      </c>
      <c r="N1860" s="50">
        <v>45543</v>
      </c>
      <c r="O1860" s="49" t="s">
        <v>56</v>
      </c>
      <c r="P1860" s="49" t="s">
        <v>44</v>
      </c>
      <c r="Q1860" s="49">
        <v>1</v>
      </c>
      <c r="R1860" s="49" t="s">
        <v>104</v>
      </c>
      <c r="S1860" s="49" t="s">
        <v>6385</v>
      </c>
      <c r="T1860" s="50">
        <v>44801</v>
      </c>
    </row>
    <row r="1861" spans="1:20" x14ac:dyDescent="0.25">
      <c r="A1861" s="26" t="s">
        <v>362</v>
      </c>
      <c r="B1861" s="49" t="s">
        <v>363</v>
      </c>
      <c r="C1861" s="49" t="s">
        <v>354</v>
      </c>
      <c r="D1861" s="49" t="s">
        <v>23</v>
      </c>
      <c r="E1861" s="49" t="s">
        <v>38</v>
      </c>
      <c r="F1861" s="50">
        <v>44947</v>
      </c>
      <c r="G1861" s="49" t="s">
        <v>94</v>
      </c>
      <c r="H1861" s="49" t="s">
        <v>73</v>
      </c>
      <c r="I1861" s="49" t="s">
        <v>74</v>
      </c>
      <c r="J1861" s="49" t="s">
        <v>42</v>
      </c>
      <c r="K1861" s="49">
        <v>5</v>
      </c>
      <c r="L1861" s="49">
        <v>110</v>
      </c>
      <c r="M1861" s="49" t="s">
        <v>6386</v>
      </c>
      <c r="N1861" s="50">
        <v>45586</v>
      </c>
      <c r="O1861" s="49" t="s">
        <v>30</v>
      </c>
      <c r="P1861" s="49" t="s">
        <v>31</v>
      </c>
      <c r="Q1861" s="49">
        <v>4</v>
      </c>
      <c r="R1861" s="49" t="s">
        <v>67</v>
      </c>
      <c r="S1861" s="49" t="s">
        <v>6387</v>
      </c>
      <c r="T1861" s="50">
        <v>45791</v>
      </c>
    </row>
    <row r="1862" spans="1:20" x14ac:dyDescent="0.25">
      <c r="A1862" s="26" t="s">
        <v>6388</v>
      </c>
      <c r="B1862" s="49" t="s">
        <v>206</v>
      </c>
      <c r="C1862" s="49" t="s">
        <v>435</v>
      </c>
      <c r="D1862" s="49" t="s">
        <v>37</v>
      </c>
      <c r="E1862" s="49" t="s">
        <v>38</v>
      </c>
      <c r="F1862" s="50">
        <v>44869</v>
      </c>
      <c r="G1862" s="49" t="s">
        <v>180</v>
      </c>
      <c r="H1862" s="49" t="s">
        <v>138</v>
      </c>
      <c r="I1862" s="49" t="s">
        <v>139</v>
      </c>
      <c r="J1862" s="49" t="s">
        <v>28</v>
      </c>
      <c r="K1862" s="49">
        <v>3</v>
      </c>
      <c r="L1862" s="49">
        <v>999</v>
      </c>
      <c r="M1862" s="49" t="s">
        <v>6389</v>
      </c>
      <c r="N1862" s="50">
        <v>45066</v>
      </c>
      <c r="O1862" s="49" t="s">
        <v>76</v>
      </c>
      <c r="P1862" s="49" t="s">
        <v>31</v>
      </c>
      <c r="Q1862" s="49">
        <v>4</v>
      </c>
      <c r="R1862" s="49" t="s">
        <v>45</v>
      </c>
      <c r="S1862" s="49" t="s">
        <v>6390</v>
      </c>
      <c r="T1862" s="50">
        <v>45284</v>
      </c>
    </row>
    <row r="1863" spans="1:20" x14ac:dyDescent="0.25">
      <c r="A1863" s="26" t="s">
        <v>6391</v>
      </c>
      <c r="B1863" s="49" t="s">
        <v>407</v>
      </c>
      <c r="C1863" s="49" t="s">
        <v>6392</v>
      </c>
      <c r="D1863" s="49" t="s">
        <v>37</v>
      </c>
      <c r="E1863" s="49" t="s">
        <v>50</v>
      </c>
      <c r="F1863" s="50">
        <v>45238</v>
      </c>
      <c r="G1863" s="49" t="s">
        <v>39</v>
      </c>
      <c r="H1863" s="49" t="s">
        <v>191</v>
      </c>
      <c r="I1863" s="49" t="s">
        <v>192</v>
      </c>
      <c r="J1863" s="49" t="s">
        <v>42</v>
      </c>
      <c r="K1863" s="49">
        <v>2</v>
      </c>
      <c r="L1863" s="49">
        <v>120</v>
      </c>
      <c r="M1863" s="49" t="s">
        <v>6393</v>
      </c>
      <c r="N1863" s="50">
        <v>45557</v>
      </c>
      <c r="O1863" s="49" t="s">
        <v>30</v>
      </c>
      <c r="P1863" s="49" t="s">
        <v>57</v>
      </c>
      <c r="Q1863" s="49">
        <v>5</v>
      </c>
      <c r="R1863" s="49" t="s">
        <v>45</v>
      </c>
      <c r="S1863" s="49" t="s">
        <v>6394</v>
      </c>
      <c r="T1863" s="50">
        <v>45775</v>
      </c>
    </row>
    <row r="1864" spans="1:20" x14ac:dyDescent="0.25">
      <c r="A1864" s="26" t="s">
        <v>6395</v>
      </c>
      <c r="B1864" s="49" t="s">
        <v>6396</v>
      </c>
      <c r="C1864" s="49" t="s">
        <v>4051</v>
      </c>
      <c r="D1864" s="49" t="s">
        <v>23</v>
      </c>
      <c r="E1864" s="49" t="s">
        <v>24</v>
      </c>
      <c r="F1864" s="50">
        <v>44196</v>
      </c>
      <c r="G1864" s="49" t="s">
        <v>120</v>
      </c>
      <c r="H1864" s="49" t="s">
        <v>73</v>
      </c>
      <c r="I1864" s="49" t="s">
        <v>74</v>
      </c>
      <c r="J1864" s="49" t="s">
        <v>42</v>
      </c>
      <c r="K1864" s="49">
        <v>3</v>
      </c>
      <c r="L1864" s="49">
        <v>110</v>
      </c>
      <c r="M1864" s="49" t="s">
        <v>6397</v>
      </c>
      <c r="N1864" s="50">
        <v>45604</v>
      </c>
      <c r="O1864" s="49" t="s">
        <v>30</v>
      </c>
      <c r="P1864" s="49" t="s">
        <v>31</v>
      </c>
      <c r="Q1864" s="49">
        <v>4</v>
      </c>
      <c r="R1864" s="49" t="s">
        <v>133</v>
      </c>
      <c r="S1864" s="49" t="s">
        <v>6398</v>
      </c>
      <c r="T1864" s="50">
        <v>44860</v>
      </c>
    </row>
    <row r="1865" spans="1:20" x14ac:dyDescent="0.25">
      <c r="A1865" s="26" t="s">
        <v>6292</v>
      </c>
      <c r="B1865" s="49" t="s">
        <v>515</v>
      </c>
      <c r="C1865" s="49" t="s">
        <v>276</v>
      </c>
      <c r="D1865" s="49" t="s">
        <v>23</v>
      </c>
      <c r="E1865" s="49" t="s">
        <v>38</v>
      </c>
      <c r="F1865" s="50">
        <v>45120</v>
      </c>
      <c r="G1865" s="49" t="s">
        <v>94</v>
      </c>
      <c r="H1865" s="49" t="s">
        <v>87</v>
      </c>
      <c r="I1865" s="49" t="s">
        <v>88</v>
      </c>
      <c r="J1865" s="49" t="s">
        <v>65</v>
      </c>
      <c r="K1865" s="49">
        <v>2</v>
      </c>
      <c r="L1865" s="49">
        <v>99</v>
      </c>
      <c r="M1865" s="49" t="s">
        <v>6399</v>
      </c>
      <c r="N1865" s="50">
        <v>45534</v>
      </c>
      <c r="O1865" s="49" t="s">
        <v>110</v>
      </c>
      <c r="P1865" s="49" t="s">
        <v>31</v>
      </c>
      <c r="Q1865" s="49">
        <v>3</v>
      </c>
      <c r="R1865" s="49" t="s">
        <v>32</v>
      </c>
      <c r="S1865" s="49" t="s">
        <v>6400</v>
      </c>
      <c r="T1865" s="50">
        <v>45036</v>
      </c>
    </row>
    <row r="1866" spans="1:20" x14ac:dyDescent="0.25">
      <c r="A1866" s="26" t="s">
        <v>6401</v>
      </c>
      <c r="B1866" s="49" t="s">
        <v>485</v>
      </c>
      <c r="C1866" s="49" t="s">
        <v>197</v>
      </c>
      <c r="D1866" s="49" t="s">
        <v>23</v>
      </c>
      <c r="E1866" s="49" t="s">
        <v>50</v>
      </c>
      <c r="F1866" s="50">
        <v>45165</v>
      </c>
      <c r="G1866" s="49" t="s">
        <v>39</v>
      </c>
      <c r="H1866" s="49" t="s">
        <v>168</v>
      </c>
      <c r="I1866" s="49" t="s">
        <v>169</v>
      </c>
      <c r="J1866" s="49" t="s">
        <v>131</v>
      </c>
      <c r="K1866" s="49">
        <v>5</v>
      </c>
      <c r="L1866" s="49">
        <v>80</v>
      </c>
      <c r="M1866" s="49" t="s">
        <v>6402</v>
      </c>
      <c r="N1866" s="50">
        <v>45412</v>
      </c>
      <c r="O1866" s="49" t="s">
        <v>56</v>
      </c>
      <c r="P1866" s="49" t="s">
        <v>44</v>
      </c>
      <c r="Q1866" s="49">
        <v>1</v>
      </c>
      <c r="R1866" s="49" t="s">
        <v>104</v>
      </c>
      <c r="S1866" s="49" t="s">
        <v>6403</v>
      </c>
      <c r="T1866" s="50">
        <v>45595</v>
      </c>
    </row>
    <row r="1867" spans="1:20" x14ac:dyDescent="0.25">
      <c r="A1867" s="26" t="s">
        <v>6404</v>
      </c>
      <c r="B1867" s="49" t="s">
        <v>233</v>
      </c>
      <c r="C1867" s="49" t="s">
        <v>321</v>
      </c>
      <c r="D1867" s="49" t="s">
        <v>23</v>
      </c>
      <c r="E1867" s="49" t="s">
        <v>38</v>
      </c>
      <c r="F1867" s="50">
        <v>44877</v>
      </c>
      <c r="G1867" s="49" t="s">
        <v>62</v>
      </c>
      <c r="H1867" s="49" t="s">
        <v>218</v>
      </c>
      <c r="I1867" s="49" t="s">
        <v>219</v>
      </c>
      <c r="J1867" s="49" t="s">
        <v>28</v>
      </c>
      <c r="K1867" s="49">
        <v>3</v>
      </c>
      <c r="L1867" s="49">
        <v>899</v>
      </c>
      <c r="M1867" s="49" t="s">
        <v>6405</v>
      </c>
      <c r="N1867" s="50">
        <v>45458</v>
      </c>
      <c r="O1867" s="49" t="s">
        <v>110</v>
      </c>
      <c r="P1867" s="49" t="s">
        <v>57</v>
      </c>
      <c r="Q1867" s="49">
        <v>2</v>
      </c>
      <c r="R1867" s="49" t="s">
        <v>32</v>
      </c>
      <c r="S1867" s="49" t="s">
        <v>6406</v>
      </c>
      <c r="T1867" s="50">
        <v>44954</v>
      </c>
    </row>
    <row r="1868" spans="1:20" x14ac:dyDescent="0.25">
      <c r="A1868" s="26" t="s">
        <v>6407</v>
      </c>
      <c r="B1868" s="49" t="s">
        <v>2291</v>
      </c>
      <c r="C1868" s="49" t="s">
        <v>2755</v>
      </c>
      <c r="D1868" s="49" t="s">
        <v>37</v>
      </c>
      <c r="E1868" s="49" t="s">
        <v>38</v>
      </c>
      <c r="F1868" s="50">
        <v>44881</v>
      </c>
      <c r="G1868" s="49" t="s">
        <v>120</v>
      </c>
      <c r="H1868" s="49" t="s">
        <v>26</v>
      </c>
      <c r="I1868" s="49" t="s">
        <v>27</v>
      </c>
      <c r="J1868" s="49" t="s">
        <v>28</v>
      </c>
      <c r="K1868" s="49">
        <v>2</v>
      </c>
      <c r="L1868" s="49">
        <v>229</v>
      </c>
      <c r="M1868" s="49" t="s">
        <v>6408</v>
      </c>
      <c r="N1868" s="50">
        <v>44847</v>
      </c>
      <c r="O1868" s="49" t="s">
        <v>56</v>
      </c>
      <c r="P1868" s="49" t="s">
        <v>44</v>
      </c>
      <c r="Q1868" s="49">
        <v>3</v>
      </c>
      <c r="R1868" s="49" t="s">
        <v>67</v>
      </c>
      <c r="S1868" s="49" t="s">
        <v>6409</v>
      </c>
      <c r="T1868" s="50">
        <v>45205</v>
      </c>
    </row>
    <row r="1869" spans="1:20" x14ac:dyDescent="0.25">
      <c r="A1869" s="26" t="s">
        <v>6410</v>
      </c>
      <c r="B1869" s="49" t="s">
        <v>6411</v>
      </c>
      <c r="C1869" s="49" t="s">
        <v>895</v>
      </c>
      <c r="D1869" s="49" t="s">
        <v>37</v>
      </c>
      <c r="E1869" s="49" t="s">
        <v>24</v>
      </c>
      <c r="F1869" s="50">
        <v>44118</v>
      </c>
      <c r="G1869" s="49" t="s">
        <v>72</v>
      </c>
      <c r="H1869" s="49" t="s">
        <v>52</v>
      </c>
      <c r="I1869" s="49" t="s">
        <v>53</v>
      </c>
      <c r="J1869" s="49" t="s">
        <v>54</v>
      </c>
      <c r="K1869" s="49">
        <v>2</v>
      </c>
      <c r="L1869" s="49">
        <v>59</v>
      </c>
      <c r="M1869" s="49" t="s">
        <v>6412</v>
      </c>
      <c r="N1869" s="50">
        <v>44960</v>
      </c>
      <c r="O1869" s="49" t="s">
        <v>30</v>
      </c>
      <c r="P1869" s="49" t="s">
        <v>31</v>
      </c>
      <c r="Q1869" s="49">
        <v>3</v>
      </c>
      <c r="R1869" s="49" t="s">
        <v>45</v>
      </c>
      <c r="S1869" s="49" t="s">
        <v>6413</v>
      </c>
      <c r="T1869" s="50">
        <v>45397</v>
      </c>
    </row>
    <row r="1870" spans="1:20" x14ac:dyDescent="0.25">
      <c r="A1870" s="26" t="s">
        <v>6414</v>
      </c>
      <c r="B1870" s="49" t="s">
        <v>385</v>
      </c>
      <c r="C1870" s="49" t="s">
        <v>276</v>
      </c>
      <c r="D1870" s="49" t="s">
        <v>37</v>
      </c>
      <c r="E1870" s="49" t="s">
        <v>24</v>
      </c>
      <c r="F1870" s="50">
        <v>45723</v>
      </c>
      <c r="G1870" s="49" t="s">
        <v>39</v>
      </c>
      <c r="H1870" s="49" t="s">
        <v>391</v>
      </c>
      <c r="I1870" s="49" t="s">
        <v>392</v>
      </c>
      <c r="J1870" s="49" t="s">
        <v>123</v>
      </c>
      <c r="K1870" s="49">
        <v>4</v>
      </c>
      <c r="L1870" s="49">
        <v>25</v>
      </c>
      <c r="M1870" s="49" t="s">
        <v>6415</v>
      </c>
      <c r="N1870" s="50">
        <v>45186</v>
      </c>
      <c r="O1870" s="49" t="s">
        <v>56</v>
      </c>
      <c r="P1870" s="49" t="s">
        <v>57</v>
      </c>
      <c r="Q1870" s="49">
        <v>4</v>
      </c>
      <c r="R1870" s="49" t="s">
        <v>104</v>
      </c>
      <c r="S1870" s="49" t="s">
        <v>6416</v>
      </c>
      <c r="T1870" s="50">
        <v>45790</v>
      </c>
    </row>
    <row r="1871" spans="1:20" x14ac:dyDescent="0.25">
      <c r="A1871" s="26" t="s">
        <v>3092</v>
      </c>
      <c r="B1871" s="49" t="s">
        <v>1079</v>
      </c>
      <c r="C1871" s="49" t="s">
        <v>3093</v>
      </c>
      <c r="D1871" s="49" t="s">
        <v>37</v>
      </c>
      <c r="E1871" s="49" t="s">
        <v>24</v>
      </c>
      <c r="F1871" s="50">
        <v>45317</v>
      </c>
      <c r="G1871" s="49" t="s">
        <v>180</v>
      </c>
      <c r="H1871" s="49" t="s">
        <v>40</v>
      </c>
      <c r="I1871" s="49" t="s">
        <v>41</v>
      </c>
      <c r="J1871" s="49" t="s">
        <v>42</v>
      </c>
      <c r="K1871" s="49">
        <v>4</v>
      </c>
      <c r="L1871" s="49">
        <v>59</v>
      </c>
      <c r="M1871" s="49" t="s">
        <v>6417</v>
      </c>
      <c r="N1871" s="50">
        <v>45185</v>
      </c>
      <c r="O1871" s="49" t="s">
        <v>76</v>
      </c>
      <c r="P1871" s="49" t="s">
        <v>44</v>
      </c>
      <c r="Q1871" s="49">
        <v>3</v>
      </c>
      <c r="R1871" s="49" t="s">
        <v>32</v>
      </c>
      <c r="S1871" s="49" t="s">
        <v>6418</v>
      </c>
      <c r="T1871" s="50">
        <v>45361</v>
      </c>
    </row>
    <row r="1872" spans="1:20" x14ac:dyDescent="0.25">
      <c r="A1872" s="26" t="s">
        <v>6419</v>
      </c>
      <c r="B1872" s="49" t="s">
        <v>4010</v>
      </c>
      <c r="C1872" s="49" t="s">
        <v>3741</v>
      </c>
      <c r="D1872" s="49" t="s">
        <v>23</v>
      </c>
      <c r="E1872" s="49" t="s">
        <v>38</v>
      </c>
      <c r="F1872" s="50">
        <v>45484</v>
      </c>
      <c r="G1872" s="49" t="s">
        <v>51</v>
      </c>
      <c r="H1872" s="49" t="s">
        <v>26</v>
      </c>
      <c r="I1872" s="49" t="s">
        <v>27</v>
      </c>
      <c r="J1872" s="49" t="s">
        <v>28</v>
      </c>
      <c r="K1872" s="49">
        <v>1</v>
      </c>
      <c r="L1872" s="49">
        <v>229</v>
      </c>
      <c r="M1872" s="49" t="s">
        <v>6420</v>
      </c>
      <c r="N1872" s="50">
        <v>45773</v>
      </c>
      <c r="O1872" s="49" t="s">
        <v>76</v>
      </c>
      <c r="P1872" s="49" t="s">
        <v>44</v>
      </c>
      <c r="Q1872" s="49">
        <v>5</v>
      </c>
      <c r="R1872" s="49" t="s">
        <v>133</v>
      </c>
      <c r="S1872" s="49" t="s">
        <v>6421</v>
      </c>
      <c r="T1872" s="50">
        <v>45615</v>
      </c>
    </row>
    <row r="1873" spans="1:20" x14ac:dyDescent="0.25">
      <c r="A1873" s="26" t="s">
        <v>6422</v>
      </c>
      <c r="B1873" s="49" t="s">
        <v>494</v>
      </c>
      <c r="C1873" s="49" t="s">
        <v>99</v>
      </c>
      <c r="D1873" s="49" t="s">
        <v>81</v>
      </c>
      <c r="E1873" s="49" t="s">
        <v>50</v>
      </c>
      <c r="F1873" s="50">
        <v>45608</v>
      </c>
      <c r="G1873" s="49" t="s">
        <v>186</v>
      </c>
      <c r="H1873" s="49" t="s">
        <v>63</v>
      </c>
      <c r="I1873" s="49" t="s">
        <v>64</v>
      </c>
      <c r="J1873" s="49" t="s">
        <v>65</v>
      </c>
      <c r="K1873" s="49">
        <v>3</v>
      </c>
      <c r="L1873" s="49">
        <v>399</v>
      </c>
      <c r="M1873" s="49" t="s">
        <v>6423</v>
      </c>
      <c r="N1873" s="50">
        <v>45808</v>
      </c>
      <c r="O1873" s="49" t="s">
        <v>30</v>
      </c>
      <c r="P1873" s="49" t="s">
        <v>44</v>
      </c>
      <c r="Q1873" s="49">
        <v>3</v>
      </c>
      <c r="R1873" s="49" t="s">
        <v>67</v>
      </c>
      <c r="S1873" s="49" t="s">
        <v>6424</v>
      </c>
      <c r="T1873" s="50">
        <v>45119</v>
      </c>
    </row>
    <row r="1874" spans="1:20" x14ac:dyDescent="0.25">
      <c r="A1874" s="26" t="s">
        <v>1506</v>
      </c>
      <c r="B1874" s="49" t="s">
        <v>1507</v>
      </c>
      <c r="C1874" s="49" t="s">
        <v>1508</v>
      </c>
      <c r="D1874" s="49" t="s">
        <v>81</v>
      </c>
      <c r="E1874" s="49" t="s">
        <v>50</v>
      </c>
      <c r="F1874" s="50">
        <v>45492</v>
      </c>
      <c r="G1874" s="49" t="s">
        <v>39</v>
      </c>
      <c r="H1874" s="49" t="s">
        <v>138</v>
      </c>
      <c r="I1874" s="49" t="s">
        <v>139</v>
      </c>
      <c r="J1874" s="49" t="s">
        <v>28</v>
      </c>
      <c r="K1874" s="49">
        <v>4</v>
      </c>
      <c r="L1874" s="49">
        <v>999</v>
      </c>
      <c r="M1874" s="49" t="s">
        <v>6425</v>
      </c>
      <c r="N1874" s="50">
        <v>45237</v>
      </c>
      <c r="O1874" s="49" t="s">
        <v>110</v>
      </c>
      <c r="P1874" s="49" t="s">
        <v>31</v>
      </c>
      <c r="Q1874" s="49">
        <v>2</v>
      </c>
      <c r="R1874" s="49" t="s">
        <v>67</v>
      </c>
      <c r="S1874" s="49" t="s">
        <v>6426</v>
      </c>
      <c r="T1874" s="50">
        <v>44874</v>
      </c>
    </row>
    <row r="1875" spans="1:20" x14ac:dyDescent="0.25">
      <c r="A1875" s="26" t="s">
        <v>6427</v>
      </c>
      <c r="B1875" s="49" t="s">
        <v>206</v>
      </c>
      <c r="C1875" s="49" t="s">
        <v>620</v>
      </c>
      <c r="D1875" s="49" t="s">
        <v>37</v>
      </c>
      <c r="E1875" s="49" t="s">
        <v>24</v>
      </c>
      <c r="F1875" s="50">
        <v>45892</v>
      </c>
      <c r="G1875" s="49" t="s">
        <v>39</v>
      </c>
      <c r="H1875" s="49" t="s">
        <v>218</v>
      </c>
      <c r="I1875" s="49" t="s">
        <v>219</v>
      </c>
      <c r="J1875" s="49" t="s">
        <v>28</v>
      </c>
      <c r="K1875" s="49">
        <v>4</v>
      </c>
      <c r="L1875" s="49">
        <v>899</v>
      </c>
      <c r="M1875" s="49" t="s">
        <v>6428</v>
      </c>
      <c r="N1875" s="50">
        <v>44990</v>
      </c>
      <c r="O1875" s="49" t="s">
        <v>103</v>
      </c>
      <c r="P1875" s="49" t="s">
        <v>44</v>
      </c>
      <c r="Q1875" s="49">
        <v>5</v>
      </c>
      <c r="R1875" s="49" t="s">
        <v>45</v>
      </c>
      <c r="S1875" s="49" t="s">
        <v>6429</v>
      </c>
      <c r="T1875" s="50">
        <v>45794</v>
      </c>
    </row>
    <row r="1876" spans="1:20" x14ac:dyDescent="0.25">
      <c r="A1876" s="26" t="s">
        <v>6430</v>
      </c>
      <c r="B1876" s="49" t="s">
        <v>6431</v>
      </c>
      <c r="C1876" s="49" t="s">
        <v>6432</v>
      </c>
      <c r="D1876" s="49" t="s">
        <v>37</v>
      </c>
      <c r="E1876" s="49" t="s">
        <v>50</v>
      </c>
      <c r="F1876" s="50">
        <v>45823</v>
      </c>
      <c r="G1876" s="49" t="s">
        <v>186</v>
      </c>
      <c r="H1876" s="49" t="s">
        <v>26</v>
      </c>
      <c r="I1876" s="49" t="s">
        <v>27</v>
      </c>
      <c r="J1876" s="49" t="s">
        <v>28</v>
      </c>
      <c r="K1876" s="49">
        <v>4</v>
      </c>
      <c r="L1876" s="49">
        <v>229</v>
      </c>
      <c r="M1876" s="49" t="s">
        <v>6433</v>
      </c>
      <c r="N1876" s="50">
        <v>45867</v>
      </c>
      <c r="O1876" s="49" t="s">
        <v>56</v>
      </c>
      <c r="P1876" s="49" t="s">
        <v>31</v>
      </c>
      <c r="Q1876" s="49">
        <v>5</v>
      </c>
      <c r="R1876" s="49" t="s">
        <v>32</v>
      </c>
      <c r="S1876" s="49" t="s">
        <v>6434</v>
      </c>
      <c r="T1876" s="50">
        <v>45269</v>
      </c>
    </row>
    <row r="1877" spans="1:20" x14ac:dyDescent="0.25">
      <c r="A1877" s="26" t="s">
        <v>6435</v>
      </c>
      <c r="B1877" s="49" t="s">
        <v>1353</v>
      </c>
      <c r="C1877" s="49" t="s">
        <v>6436</v>
      </c>
      <c r="D1877" s="49" t="s">
        <v>37</v>
      </c>
      <c r="E1877" s="49" t="s">
        <v>50</v>
      </c>
      <c r="F1877" s="50">
        <v>45677</v>
      </c>
      <c r="G1877" s="49" t="s">
        <v>94</v>
      </c>
      <c r="H1877" s="49" t="s">
        <v>191</v>
      </c>
      <c r="I1877" s="49" t="s">
        <v>192</v>
      </c>
      <c r="J1877" s="49" t="s">
        <v>42</v>
      </c>
      <c r="K1877" s="49">
        <v>3</v>
      </c>
      <c r="L1877" s="49">
        <v>120</v>
      </c>
      <c r="M1877" s="49" t="s">
        <v>6437</v>
      </c>
      <c r="N1877" s="50">
        <v>45828</v>
      </c>
      <c r="O1877" s="49" t="s">
        <v>76</v>
      </c>
      <c r="P1877" s="49" t="s">
        <v>31</v>
      </c>
      <c r="Q1877" s="49">
        <v>4</v>
      </c>
      <c r="R1877" s="49" t="s">
        <v>104</v>
      </c>
      <c r="S1877" s="49" t="s">
        <v>6438</v>
      </c>
      <c r="T1877" s="50">
        <v>45890</v>
      </c>
    </row>
    <row r="1878" spans="1:20" x14ac:dyDescent="0.25">
      <c r="A1878" s="26" t="s">
        <v>5507</v>
      </c>
      <c r="B1878" s="49" t="s">
        <v>1763</v>
      </c>
      <c r="C1878" s="49" t="s">
        <v>5508</v>
      </c>
      <c r="D1878" s="49" t="s">
        <v>81</v>
      </c>
      <c r="E1878" s="49" t="s">
        <v>50</v>
      </c>
      <c r="F1878" s="50">
        <v>45489</v>
      </c>
      <c r="G1878" s="49" t="s">
        <v>120</v>
      </c>
      <c r="H1878" s="49" t="s">
        <v>100</v>
      </c>
      <c r="I1878" s="49" t="s">
        <v>101</v>
      </c>
      <c r="J1878" s="49" t="s">
        <v>28</v>
      </c>
      <c r="K1878" s="49">
        <v>1</v>
      </c>
      <c r="L1878" s="49">
        <v>199</v>
      </c>
      <c r="M1878" s="49" t="s">
        <v>6439</v>
      </c>
      <c r="N1878" s="50">
        <v>45399</v>
      </c>
      <c r="O1878" s="49" t="s">
        <v>76</v>
      </c>
      <c r="P1878" s="49" t="s">
        <v>44</v>
      </c>
      <c r="Q1878" s="49">
        <v>5</v>
      </c>
      <c r="R1878" s="49" t="s">
        <v>67</v>
      </c>
      <c r="S1878" s="49" t="s">
        <v>6440</v>
      </c>
      <c r="T1878" s="50">
        <v>44916</v>
      </c>
    </row>
    <row r="1879" spans="1:20" x14ac:dyDescent="0.25">
      <c r="A1879" s="26" t="s">
        <v>6441</v>
      </c>
      <c r="B1879" s="49" t="s">
        <v>3611</v>
      </c>
      <c r="C1879" s="49" t="s">
        <v>435</v>
      </c>
      <c r="D1879" s="49" t="s">
        <v>81</v>
      </c>
      <c r="E1879" s="49" t="s">
        <v>38</v>
      </c>
      <c r="F1879" s="50">
        <v>44518</v>
      </c>
      <c r="G1879" s="49" t="s">
        <v>72</v>
      </c>
      <c r="H1879" s="49" t="s">
        <v>26</v>
      </c>
      <c r="I1879" s="49" t="s">
        <v>27</v>
      </c>
      <c r="J1879" s="49" t="s">
        <v>28</v>
      </c>
      <c r="K1879" s="49">
        <v>1</v>
      </c>
      <c r="L1879" s="49">
        <v>229</v>
      </c>
      <c r="M1879" s="49" t="s">
        <v>6442</v>
      </c>
      <c r="N1879" s="50">
        <v>45390</v>
      </c>
      <c r="O1879" s="49" t="s">
        <v>103</v>
      </c>
      <c r="P1879" s="49" t="s">
        <v>57</v>
      </c>
      <c r="Q1879" s="49">
        <v>5</v>
      </c>
      <c r="R1879" s="49" t="s">
        <v>104</v>
      </c>
      <c r="S1879" s="49" t="s">
        <v>6443</v>
      </c>
      <c r="T1879" s="50">
        <v>45245</v>
      </c>
    </row>
    <row r="1880" spans="1:20" x14ac:dyDescent="0.25">
      <c r="A1880" s="26" t="s">
        <v>6444</v>
      </c>
      <c r="B1880" s="49" t="s">
        <v>2096</v>
      </c>
      <c r="C1880" s="49" t="s">
        <v>5732</v>
      </c>
      <c r="D1880" s="49" t="s">
        <v>81</v>
      </c>
      <c r="E1880" s="49" t="s">
        <v>24</v>
      </c>
      <c r="F1880" s="50">
        <v>44477</v>
      </c>
      <c r="G1880" s="49" t="s">
        <v>39</v>
      </c>
      <c r="H1880" s="49" t="s">
        <v>26</v>
      </c>
      <c r="I1880" s="49" t="s">
        <v>27</v>
      </c>
      <c r="J1880" s="49" t="s">
        <v>28</v>
      </c>
      <c r="K1880" s="49">
        <v>2</v>
      </c>
      <c r="L1880" s="49">
        <v>229</v>
      </c>
      <c r="M1880" s="49" t="s">
        <v>6445</v>
      </c>
      <c r="N1880" s="50">
        <v>44995</v>
      </c>
      <c r="O1880" s="49" t="s">
        <v>30</v>
      </c>
      <c r="P1880" s="49" t="s">
        <v>31</v>
      </c>
      <c r="Q1880" s="49">
        <v>1</v>
      </c>
      <c r="R1880" s="49" t="s">
        <v>67</v>
      </c>
      <c r="S1880" s="49" t="s">
        <v>6446</v>
      </c>
      <c r="T1880" s="50">
        <v>45615</v>
      </c>
    </row>
    <row r="1881" spans="1:20" x14ac:dyDescent="0.25">
      <c r="A1881" s="26" t="s">
        <v>6447</v>
      </c>
      <c r="B1881" s="49" t="s">
        <v>921</v>
      </c>
      <c r="C1881" s="49" t="s">
        <v>6448</v>
      </c>
      <c r="D1881" s="49" t="s">
        <v>23</v>
      </c>
      <c r="E1881" s="49" t="s">
        <v>38</v>
      </c>
      <c r="F1881" s="50">
        <v>45589</v>
      </c>
      <c r="G1881" s="49" t="s">
        <v>39</v>
      </c>
      <c r="H1881" s="49" t="s">
        <v>138</v>
      </c>
      <c r="I1881" s="49" t="s">
        <v>139</v>
      </c>
      <c r="J1881" s="49" t="s">
        <v>28</v>
      </c>
      <c r="K1881" s="49">
        <v>1</v>
      </c>
      <c r="L1881" s="49">
        <v>999</v>
      </c>
      <c r="M1881" s="49" t="s">
        <v>6449</v>
      </c>
      <c r="N1881" s="50">
        <v>45837</v>
      </c>
      <c r="O1881" s="49" t="s">
        <v>56</v>
      </c>
      <c r="P1881" s="49" t="s">
        <v>44</v>
      </c>
      <c r="Q1881" s="49">
        <v>1</v>
      </c>
      <c r="R1881" s="49" t="s">
        <v>32</v>
      </c>
      <c r="S1881" s="49" t="s">
        <v>6450</v>
      </c>
      <c r="T1881" s="50">
        <v>45633</v>
      </c>
    </row>
    <row r="1882" spans="1:20" x14ac:dyDescent="0.25">
      <c r="A1882" s="26" t="s">
        <v>6451</v>
      </c>
      <c r="B1882" s="49" t="s">
        <v>113</v>
      </c>
      <c r="C1882" s="49" t="s">
        <v>1056</v>
      </c>
      <c r="D1882" s="49" t="s">
        <v>81</v>
      </c>
      <c r="E1882" s="49" t="s">
        <v>50</v>
      </c>
      <c r="F1882" s="50">
        <v>45281</v>
      </c>
      <c r="G1882" s="49" t="s">
        <v>72</v>
      </c>
      <c r="H1882" s="49" t="s">
        <v>52</v>
      </c>
      <c r="I1882" s="49" t="s">
        <v>53</v>
      </c>
      <c r="J1882" s="49" t="s">
        <v>54</v>
      </c>
      <c r="K1882" s="49">
        <v>3</v>
      </c>
      <c r="L1882" s="49">
        <v>59</v>
      </c>
      <c r="M1882" s="49" t="s">
        <v>6452</v>
      </c>
      <c r="N1882" s="50">
        <v>45798</v>
      </c>
      <c r="O1882" s="49" t="s">
        <v>30</v>
      </c>
      <c r="P1882" s="49" t="s">
        <v>31</v>
      </c>
      <c r="Q1882" s="49">
        <v>4</v>
      </c>
      <c r="R1882" s="49" t="s">
        <v>67</v>
      </c>
      <c r="S1882" s="49" t="s">
        <v>6453</v>
      </c>
      <c r="T1882" s="50">
        <v>45332</v>
      </c>
    </row>
    <row r="1883" spans="1:20" x14ac:dyDescent="0.25">
      <c r="A1883" s="26" t="s">
        <v>6454</v>
      </c>
      <c r="B1883" s="49" t="s">
        <v>1415</v>
      </c>
      <c r="C1883" s="49" t="s">
        <v>400</v>
      </c>
      <c r="D1883" s="49" t="s">
        <v>81</v>
      </c>
      <c r="E1883" s="49" t="s">
        <v>24</v>
      </c>
      <c r="F1883" s="50">
        <v>45352</v>
      </c>
      <c r="G1883" s="49" t="s">
        <v>51</v>
      </c>
      <c r="H1883" s="49" t="s">
        <v>145</v>
      </c>
      <c r="I1883" s="49" t="s">
        <v>146</v>
      </c>
      <c r="J1883" s="49" t="s">
        <v>54</v>
      </c>
      <c r="K1883" s="49">
        <v>4</v>
      </c>
      <c r="L1883" s="49">
        <v>199</v>
      </c>
      <c r="M1883" s="49" t="s">
        <v>6455</v>
      </c>
      <c r="N1883" s="50">
        <v>45430</v>
      </c>
      <c r="O1883" s="49" t="s">
        <v>56</v>
      </c>
      <c r="P1883" s="49" t="s">
        <v>31</v>
      </c>
      <c r="Q1883" s="49">
        <v>1</v>
      </c>
      <c r="R1883" s="49" t="s">
        <v>104</v>
      </c>
      <c r="S1883" s="49" t="s">
        <v>6456</v>
      </c>
      <c r="T1883" s="50">
        <v>45044</v>
      </c>
    </row>
    <row r="1884" spans="1:20" x14ac:dyDescent="0.25">
      <c r="A1884" s="26" t="s">
        <v>6457</v>
      </c>
      <c r="B1884" s="49" t="s">
        <v>877</v>
      </c>
      <c r="C1884" s="49" t="s">
        <v>417</v>
      </c>
      <c r="D1884" s="49" t="s">
        <v>37</v>
      </c>
      <c r="E1884" s="49" t="s">
        <v>24</v>
      </c>
      <c r="F1884" s="50">
        <v>44480</v>
      </c>
      <c r="G1884" s="49" t="s">
        <v>39</v>
      </c>
      <c r="H1884" s="49" t="s">
        <v>63</v>
      </c>
      <c r="I1884" s="49" t="s">
        <v>64</v>
      </c>
      <c r="J1884" s="49" t="s">
        <v>65</v>
      </c>
      <c r="K1884" s="49">
        <v>2</v>
      </c>
      <c r="L1884" s="49">
        <v>399</v>
      </c>
      <c r="M1884" s="49" t="s">
        <v>6458</v>
      </c>
      <c r="N1884" s="50">
        <v>45463</v>
      </c>
      <c r="O1884" s="49" t="s">
        <v>30</v>
      </c>
      <c r="P1884" s="49" t="s">
        <v>44</v>
      </c>
      <c r="Q1884" s="49">
        <v>2</v>
      </c>
      <c r="R1884" s="49" t="s">
        <v>67</v>
      </c>
      <c r="S1884" s="49" t="s">
        <v>6459</v>
      </c>
      <c r="T1884" s="50">
        <v>44950</v>
      </c>
    </row>
    <row r="1885" spans="1:20" x14ac:dyDescent="0.25">
      <c r="A1885" s="26" t="s">
        <v>6460</v>
      </c>
      <c r="B1885" s="49" t="s">
        <v>4738</v>
      </c>
      <c r="C1885" s="49" t="s">
        <v>1624</v>
      </c>
      <c r="D1885" s="49" t="s">
        <v>81</v>
      </c>
      <c r="E1885" s="49" t="s">
        <v>50</v>
      </c>
      <c r="F1885" s="50">
        <v>44195</v>
      </c>
      <c r="G1885" s="49" t="s">
        <v>72</v>
      </c>
      <c r="H1885" s="49" t="s">
        <v>73</v>
      </c>
      <c r="I1885" s="49" t="s">
        <v>74</v>
      </c>
      <c r="J1885" s="49" t="s">
        <v>42</v>
      </c>
      <c r="K1885" s="49">
        <v>1</v>
      </c>
      <c r="L1885" s="49">
        <v>110</v>
      </c>
      <c r="M1885" s="49" t="s">
        <v>6461</v>
      </c>
      <c r="N1885" s="50">
        <v>45403</v>
      </c>
      <c r="O1885" s="49" t="s">
        <v>56</v>
      </c>
      <c r="P1885" s="49" t="s">
        <v>57</v>
      </c>
      <c r="Q1885" s="49">
        <v>5</v>
      </c>
      <c r="R1885" s="49" t="s">
        <v>32</v>
      </c>
      <c r="S1885" s="49" t="s">
        <v>6462</v>
      </c>
      <c r="T1885" s="50">
        <v>44900</v>
      </c>
    </row>
    <row r="1886" spans="1:20" x14ac:dyDescent="0.25">
      <c r="A1886" s="26" t="s">
        <v>510</v>
      </c>
      <c r="B1886" s="49" t="s">
        <v>511</v>
      </c>
      <c r="C1886" s="49" t="s">
        <v>417</v>
      </c>
      <c r="D1886" s="49" t="s">
        <v>81</v>
      </c>
      <c r="E1886" s="49" t="s">
        <v>50</v>
      </c>
      <c r="F1886" s="50">
        <v>45016</v>
      </c>
      <c r="G1886" s="49" t="s">
        <v>180</v>
      </c>
      <c r="H1886" s="49" t="s">
        <v>100</v>
      </c>
      <c r="I1886" s="49" t="s">
        <v>101</v>
      </c>
      <c r="J1886" s="49" t="s">
        <v>28</v>
      </c>
      <c r="K1886" s="49">
        <v>4</v>
      </c>
      <c r="L1886" s="49">
        <v>199</v>
      </c>
      <c r="M1886" s="49" t="s">
        <v>6463</v>
      </c>
      <c r="N1886" s="50">
        <v>45732</v>
      </c>
      <c r="O1886" s="49" t="s">
        <v>110</v>
      </c>
      <c r="P1886" s="49" t="s">
        <v>57</v>
      </c>
      <c r="Q1886" s="49">
        <v>1</v>
      </c>
      <c r="R1886" s="49" t="s">
        <v>67</v>
      </c>
      <c r="S1886" s="49" t="s">
        <v>6464</v>
      </c>
      <c r="T1886" s="50">
        <v>44973</v>
      </c>
    </row>
    <row r="1887" spans="1:20" x14ac:dyDescent="0.25">
      <c r="A1887" s="26" t="s">
        <v>6465</v>
      </c>
      <c r="B1887" s="49" t="s">
        <v>385</v>
      </c>
      <c r="C1887" s="49" t="s">
        <v>525</v>
      </c>
      <c r="D1887" s="49" t="s">
        <v>81</v>
      </c>
      <c r="E1887" s="49" t="s">
        <v>38</v>
      </c>
      <c r="F1887" s="50">
        <v>44551</v>
      </c>
      <c r="G1887" s="49" t="s">
        <v>94</v>
      </c>
      <c r="H1887" s="49" t="s">
        <v>63</v>
      </c>
      <c r="I1887" s="49" t="s">
        <v>64</v>
      </c>
      <c r="J1887" s="49" t="s">
        <v>65</v>
      </c>
      <c r="K1887" s="49">
        <v>5</v>
      </c>
      <c r="L1887" s="49">
        <v>399</v>
      </c>
      <c r="M1887" s="49" t="s">
        <v>6466</v>
      </c>
      <c r="N1887" s="50">
        <v>44858</v>
      </c>
      <c r="O1887" s="49" t="s">
        <v>76</v>
      </c>
      <c r="P1887" s="49" t="s">
        <v>31</v>
      </c>
      <c r="Q1887" s="49">
        <v>1</v>
      </c>
      <c r="R1887" s="49" t="s">
        <v>104</v>
      </c>
      <c r="S1887" s="49" t="s">
        <v>6467</v>
      </c>
      <c r="T1887" s="50">
        <v>45728</v>
      </c>
    </row>
    <row r="1888" spans="1:20" x14ac:dyDescent="0.25">
      <c r="A1888" s="26" t="s">
        <v>6468</v>
      </c>
      <c r="B1888" s="49" t="s">
        <v>248</v>
      </c>
      <c r="C1888" s="49" t="s">
        <v>321</v>
      </c>
      <c r="D1888" s="49" t="s">
        <v>37</v>
      </c>
      <c r="E1888" s="49" t="s">
        <v>24</v>
      </c>
      <c r="F1888" s="50">
        <v>45523</v>
      </c>
      <c r="G1888" s="49" t="s">
        <v>94</v>
      </c>
      <c r="H1888" s="49" t="s">
        <v>87</v>
      </c>
      <c r="I1888" s="49" t="s">
        <v>88</v>
      </c>
      <c r="J1888" s="49" t="s">
        <v>65</v>
      </c>
      <c r="K1888" s="49">
        <v>4</v>
      </c>
      <c r="L1888" s="49">
        <v>99</v>
      </c>
      <c r="M1888" s="49" t="s">
        <v>6469</v>
      </c>
      <c r="N1888" s="50">
        <v>45772</v>
      </c>
      <c r="O1888" s="49" t="s">
        <v>76</v>
      </c>
      <c r="P1888" s="49" t="s">
        <v>31</v>
      </c>
      <c r="Q1888" s="49">
        <v>5</v>
      </c>
      <c r="R1888" s="49" t="s">
        <v>67</v>
      </c>
      <c r="S1888" s="49" t="s">
        <v>6470</v>
      </c>
      <c r="T1888" s="50">
        <v>45295</v>
      </c>
    </row>
    <row r="1889" spans="1:20" x14ac:dyDescent="0.25">
      <c r="A1889" s="26" t="s">
        <v>6471</v>
      </c>
      <c r="B1889" s="49" t="s">
        <v>569</v>
      </c>
      <c r="C1889" s="49" t="s">
        <v>137</v>
      </c>
      <c r="D1889" s="49" t="s">
        <v>81</v>
      </c>
      <c r="E1889" s="49" t="s">
        <v>38</v>
      </c>
      <c r="F1889" s="50">
        <v>44348</v>
      </c>
      <c r="G1889" s="49" t="s">
        <v>62</v>
      </c>
      <c r="H1889" s="49" t="s">
        <v>145</v>
      </c>
      <c r="I1889" s="49" t="s">
        <v>146</v>
      </c>
      <c r="J1889" s="49" t="s">
        <v>54</v>
      </c>
      <c r="K1889" s="49">
        <v>5</v>
      </c>
      <c r="L1889" s="49">
        <v>199</v>
      </c>
      <c r="M1889" s="49" t="s">
        <v>6472</v>
      </c>
      <c r="N1889" s="50">
        <v>45123</v>
      </c>
      <c r="O1889" s="49" t="s">
        <v>30</v>
      </c>
      <c r="P1889" s="49" t="s">
        <v>57</v>
      </c>
      <c r="Q1889" s="49">
        <v>3</v>
      </c>
      <c r="R1889" s="49" t="s">
        <v>104</v>
      </c>
      <c r="S1889" s="49" t="s">
        <v>6473</v>
      </c>
      <c r="T1889" s="50">
        <v>45118</v>
      </c>
    </row>
    <row r="1890" spans="1:20" x14ac:dyDescent="0.25">
      <c r="A1890" s="26" t="s">
        <v>3744</v>
      </c>
      <c r="B1890" s="49" t="s">
        <v>2494</v>
      </c>
      <c r="C1890" s="49" t="s">
        <v>3745</v>
      </c>
      <c r="D1890" s="49" t="s">
        <v>37</v>
      </c>
      <c r="E1890" s="49" t="s">
        <v>24</v>
      </c>
      <c r="F1890" s="50">
        <v>45335</v>
      </c>
      <c r="G1890" s="49" t="s">
        <v>62</v>
      </c>
      <c r="H1890" s="49" t="s">
        <v>218</v>
      </c>
      <c r="I1890" s="49" t="s">
        <v>219</v>
      </c>
      <c r="J1890" s="49" t="s">
        <v>28</v>
      </c>
      <c r="K1890" s="49">
        <v>4</v>
      </c>
      <c r="L1890" s="49">
        <v>899</v>
      </c>
      <c r="M1890" s="49" t="s">
        <v>6474</v>
      </c>
      <c r="N1890" s="50">
        <v>44932</v>
      </c>
      <c r="O1890" s="49" t="s">
        <v>56</v>
      </c>
      <c r="P1890" s="49" t="s">
        <v>31</v>
      </c>
      <c r="Q1890" s="49">
        <v>1</v>
      </c>
      <c r="R1890" s="49" t="s">
        <v>67</v>
      </c>
      <c r="S1890" s="49" t="s">
        <v>6475</v>
      </c>
      <c r="T1890" s="50">
        <v>45478</v>
      </c>
    </row>
    <row r="1891" spans="1:20" x14ac:dyDescent="0.25">
      <c r="A1891" s="26" t="s">
        <v>6476</v>
      </c>
      <c r="B1891" s="49" t="s">
        <v>258</v>
      </c>
      <c r="C1891" s="49" t="s">
        <v>1242</v>
      </c>
      <c r="D1891" s="49" t="s">
        <v>81</v>
      </c>
      <c r="E1891" s="49" t="s">
        <v>50</v>
      </c>
      <c r="F1891" s="50">
        <v>45391</v>
      </c>
      <c r="G1891" s="49" t="s">
        <v>186</v>
      </c>
      <c r="H1891" s="49" t="s">
        <v>100</v>
      </c>
      <c r="I1891" s="49" t="s">
        <v>101</v>
      </c>
      <c r="J1891" s="49" t="s">
        <v>28</v>
      </c>
      <c r="K1891" s="49">
        <v>1</v>
      </c>
      <c r="L1891" s="49">
        <v>199</v>
      </c>
      <c r="M1891" s="49" t="s">
        <v>6477</v>
      </c>
      <c r="N1891" s="50">
        <v>45884</v>
      </c>
      <c r="O1891" s="49" t="s">
        <v>30</v>
      </c>
      <c r="P1891" s="49" t="s">
        <v>57</v>
      </c>
      <c r="Q1891" s="49">
        <v>5</v>
      </c>
      <c r="R1891" s="49" t="s">
        <v>67</v>
      </c>
      <c r="S1891" s="49" t="s">
        <v>6478</v>
      </c>
      <c r="T1891" s="50">
        <v>45392</v>
      </c>
    </row>
    <row r="1892" spans="1:20" x14ac:dyDescent="0.25">
      <c r="A1892" s="26" t="s">
        <v>4391</v>
      </c>
      <c r="B1892" s="49" t="s">
        <v>4392</v>
      </c>
      <c r="C1892" s="49" t="s">
        <v>4393</v>
      </c>
      <c r="D1892" s="49" t="s">
        <v>23</v>
      </c>
      <c r="E1892" s="49" t="s">
        <v>50</v>
      </c>
      <c r="F1892" s="50">
        <v>44966</v>
      </c>
      <c r="G1892" s="49" t="s">
        <v>186</v>
      </c>
      <c r="H1892" s="49" t="s">
        <v>26</v>
      </c>
      <c r="I1892" s="49" t="s">
        <v>27</v>
      </c>
      <c r="J1892" s="49" t="s">
        <v>28</v>
      </c>
      <c r="K1892" s="49">
        <v>1</v>
      </c>
      <c r="L1892" s="49">
        <v>229</v>
      </c>
      <c r="M1892" s="49" t="s">
        <v>6479</v>
      </c>
      <c r="N1892" s="50">
        <v>45253</v>
      </c>
      <c r="O1892" s="49" t="s">
        <v>56</v>
      </c>
      <c r="P1892" s="49" t="s">
        <v>57</v>
      </c>
      <c r="Q1892" s="49">
        <v>4</v>
      </c>
      <c r="R1892" s="49" t="s">
        <v>45</v>
      </c>
      <c r="S1892" s="49" t="s">
        <v>6480</v>
      </c>
      <c r="T1892" s="50">
        <v>45016</v>
      </c>
    </row>
    <row r="1893" spans="1:20" x14ac:dyDescent="0.25">
      <c r="A1893" s="26" t="s">
        <v>6481</v>
      </c>
      <c r="B1893" s="49" t="s">
        <v>3161</v>
      </c>
      <c r="C1893" s="49" t="s">
        <v>6482</v>
      </c>
      <c r="D1893" s="49" t="s">
        <v>23</v>
      </c>
      <c r="E1893" s="49" t="s">
        <v>38</v>
      </c>
      <c r="F1893" s="50">
        <v>45407</v>
      </c>
      <c r="G1893" s="49" t="s">
        <v>120</v>
      </c>
      <c r="H1893" s="49" t="s">
        <v>73</v>
      </c>
      <c r="I1893" s="49" t="s">
        <v>74</v>
      </c>
      <c r="J1893" s="49" t="s">
        <v>42</v>
      </c>
      <c r="K1893" s="49">
        <v>5</v>
      </c>
      <c r="L1893" s="49">
        <v>110</v>
      </c>
      <c r="M1893" s="49" t="s">
        <v>6483</v>
      </c>
      <c r="N1893" s="50">
        <v>45632</v>
      </c>
      <c r="O1893" s="49" t="s">
        <v>110</v>
      </c>
      <c r="P1893" s="49" t="s">
        <v>44</v>
      </c>
      <c r="Q1893" s="49">
        <v>4</v>
      </c>
      <c r="R1893" s="49" t="s">
        <v>133</v>
      </c>
      <c r="S1893" s="49" t="s">
        <v>6484</v>
      </c>
      <c r="T1893" s="50">
        <v>45625</v>
      </c>
    </row>
    <row r="1894" spans="1:20" x14ac:dyDescent="0.25">
      <c r="A1894" s="26" t="s">
        <v>6485</v>
      </c>
      <c r="B1894" s="49" t="s">
        <v>216</v>
      </c>
      <c r="C1894" s="49" t="s">
        <v>5019</v>
      </c>
      <c r="D1894" s="49" t="s">
        <v>23</v>
      </c>
      <c r="E1894" s="49" t="s">
        <v>38</v>
      </c>
      <c r="F1894" s="50">
        <v>45545</v>
      </c>
      <c r="G1894" s="49" t="s">
        <v>152</v>
      </c>
      <c r="H1894" s="49" t="s">
        <v>129</v>
      </c>
      <c r="I1894" s="49" t="s">
        <v>130</v>
      </c>
      <c r="J1894" s="49" t="s">
        <v>131</v>
      </c>
      <c r="K1894" s="49">
        <v>4</v>
      </c>
      <c r="L1894" s="49">
        <v>129</v>
      </c>
      <c r="M1894" s="49" t="s">
        <v>6486</v>
      </c>
      <c r="N1894" s="50">
        <v>45654</v>
      </c>
      <c r="O1894" s="49" t="s">
        <v>30</v>
      </c>
      <c r="P1894" s="49" t="s">
        <v>57</v>
      </c>
      <c r="Q1894" s="49">
        <v>3</v>
      </c>
      <c r="R1894" s="49" t="s">
        <v>45</v>
      </c>
      <c r="S1894" s="49" t="s">
        <v>6487</v>
      </c>
      <c r="T1894" s="50">
        <v>45415</v>
      </c>
    </row>
    <row r="1895" spans="1:20" x14ac:dyDescent="0.25">
      <c r="A1895" s="26" t="s">
        <v>6488</v>
      </c>
      <c r="B1895" s="49" t="s">
        <v>280</v>
      </c>
      <c r="C1895" s="49" t="s">
        <v>1306</v>
      </c>
      <c r="D1895" s="49" t="s">
        <v>37</v>
      </c>
      <c r="E1895" s="49" t="s">
        <v>24</v>
      </c>
      <c r="F1895" s="50">
        <v>45260</v>
      </c>
      <c r="G1895" s="49" t="s">
        <v>120</v>
      </c>
      <c r="H1895" s="49" t="s">
        <v>63</v>
      </c>
      <c r="I1895" s="49" t="s">
        <v>64</v>
      </c>
      <c r="J1895" s="49" t="s">
        <v>65</v>
      </c>
      <c r="K1895" s="49">
        <v>5</v>
      </c>
      <c r="L1895" s="49">
        <v>399</v>
      </c>
      <c r="M1895" s="49" t="s">
        <v>6489</v>
      </c>
      <c r="N1895" s="50">
        <v>45322</v>
      </c>
      <c r="O1895" s="49" t="s">
        <v>30</v>
      </c>
      <c r="P1895" s="49" t="s">
        <v>57</v>
      </c>
      <c r="Q1895" s="49">
        <v>3</v>
      </c>
      <c r="R1895" s="49" t="s">
        <v>104</v>
      </c>
      <c r="S1895" s="49" t="s">
        <v>6490</v>
      </c>
      <c r="T1895" s="50">
        <v>45288</v>
      </c>
    </row>
    <row r="1896" spans="1:20" x14ac:dyDescent="0.25">
      <c r="A1896" s="26" t="s">
        <v>6491</v>
      </c>
      <c r="B1896" s="49" t="s">
        <v>600</v>
      </c>
      <c r="C1896" s="49" t="s">
        <v>6492</v>
      </c>
      <c r="D1896" s="49" t="s">
        <v>37</v>
      </c>
      <c r="E1896" s="49" t="s">
        <v>24</v>
      </c>
      <c r="F1896" s="50">
        <v>45368</v>
      </c>
      <c r="G1896" s="49" t="s">
        <v>186</v>
      </c>
      <c r="H1896" s="49" t="s">
        <v>145</v>
      </c>
      <c r="I1896" s="49" t="s">
        <v>146</v>
      </c>
      <c r="J1896" s="49" t="s">
        <v>54</v>
      </c>
      <c r="K1896" s="49">
        <v>4</v>
      </c>
      <c r="L1896" s="49">
        <v>199</v>
      </c>
      <c r="M1896" s="49" t="s">
        <v>6493</v>
      </c>
      <c r="N1896" s="50">
        <v>45178</v>
      </c>
      <c r="O1896" s="49" t="s">
        <v>110</v>
      </c>
      <c r="P1896" s="49" t="s">
        <v>57</v>
      </c>
      <c r="Q1896" s="49">
        <v>5</v>
      </c>
      <c r="R1896" s="49" t="s">
        <v>67</v>
      </c>
      <c r="S1896" s="49" t="s">
        <v>6494</v>
      </c>
      <c r="T1896" s="50">
        <v>45835</v>
      </c>
    </row>
    <row r="1897" spans="1:20" x14ac:dyDescent="0.25">
      <c r="A1897" s="26" t="s">
        <v>6208</v>
      </c>
      <c r="B1897" s="49" t="s">
        <v>6209</v>
      </c>
      <c r="C1897" s="49" t="s">
        <v>301</v>
      </c>
      <c r="D1897" s="49" t="s">
        <v>23</v>
      </c>
      <c r="E1897" s="49" t="s">
        <v>50</v>
      </c>
      <c r="F1897" s="50">
        <v>44838</v>
      </c>
      <c r="G1897" s="49" t="s">
        <v>120</v>
      </c>
      <c r="H1897" s="49" t="s">
        <v>100</v>
      </c>
      <c r="I1897" s="49" t="s">
        <v>101</v>
      </c>
      <c r="J1897" s="49" t="s">
        <v>28</v>
      </c>
      <c r="K1897" s="49">
        <v>4</v>
      </c>
      <c r="L1897" s="49">
        <v>199</v>
      </c>
      <c r="M1897" s="49" t="s">
        <v>6495</v>
      </c>
      <c r="N1897" s="50">
        <v>45281</v>
      </c>
      <c r="O1897" s="49" t="s">
        <v>103</v>
      </c>
      <c r="P1897" s="49" t="s">
        <v>44</v>
      </c>
      <c r="Q1897" s="49">
        <v>5</v>
      </c>
      <c r="R1897" s="49" t="s">
        <v>32</v>
      </c>
      <c r="S1897" s="49" t="s">
        <v>6496</v>
      </c>
      <c r="T1897" s="50">
        <v>45794</v>
      </c>
    </row>
    <row r="1898" spans="1:20" x14ac:dyDescent="0.25">
      <c r="A1898" s="26" t="s">
        <v>2885</v>
      </c>
      <c r="B1898" s="49" t="s">
        <v>248</v>
      </c>
      <c r="C1898" s="49" t="s">
        <v>2886</v>
      </c>
      <c r="D1898" s="49" t="s">
        <v>37</v>
      </c>
      <c r="E1898" s="49" t="s">
        <v>50</v>
      </c>
      <c r="F1898" s="50">
        <v>44901</v>
      </c>
      <c r="G1898" s="49" t="s">
        <v>51</v>
      </c>
      <c r="H1898" s="49" t="s">
        <v>100</v>
      </c>
      <c r="I1898" s="49" t="s">
        <v>101</v>
      </c>
      <c r="J1898" s="49" t="s">
        <v>28</v>
      </c>
      <c r="K1898" s="49">
        <v>1</v>
      </c>
      <c r="L1898" s="49">
        <v>199</v>
      </c>
      <c r="M1898" s="49" t="s">
        <v>6497</v>
      </c>
      <c r="N1898" s="50">
        <v>45862</v>
      </c>
      <c r="O1898" s="49" t="s">
        <v>56</v>
      </c>
      <c r="P1898" s="49" t="s">
        <v>57</v>
      </c>
      <c r="Q1898" s="49">
        <v>1</v>
      </c>
      <c r="R1898" s="49" t="s">
        <v>67</v>
      </c>
      <c r="S1898" s="49" t="s">
        <v>6498</v>
      </c>
      <c r="T1898" s="50">
        <v>44926</v>
      </c>
    </row>
    <row r="1899" spans="1:20" x14ac:dyDescent="0.25">
      <c r="A1899" s="26" t="s">
        <v>6499</v>
      </c>
      <c r="B1899" s="49" t="s">
        <v>107</v>
      </c>
      <c r="C1899" s="49" t="s">
        <v>570</v>
      </c>
      <c r="D1899" s="49" t="s">
        <v>37</v>
      </c>
      <c r="E1899" s="49" t="s">
        <v>24</v>
      </c>
      <c r="F1899" s="50">
        <v>45182</v>
      </c>
      <c r="G1899" s="49" t="s">
        <v>120</v>
      </c>
      <c r="H1899" s="49" t="s">
        <v>129</v>
      </c>
      <c r="I1899" s="49" t="s">
        <v>130</v>
      </c>
      <c r="J1899" s="49" t="s">
        <v>131</v>
      </c>
      <c r="K1899" s="49">
        <v>3</v>
      </c>
      <c r="L1899" s="49">
        <v>129</v>
      </c>
      <c r="M1899" s="49" t="s">
        <v>6500</v>
      </c>
      <c r="N1899" s="50">
        <v>45800</v>
      </c>
      <c r="O1899" s="49" t="s">
        <v>110</v>
      </c>
      <c r="P1899" s="49" t="s">
        <v>31</v>
      </c>
      <c r="Q1899" s="49">
        <v>3</v>
      </c>
      <c r="R1899" s="49" t="s">
        <v>104</v>
      </c>
      <c r="S1899" s="49" t="s">
        <v>6501</v>
      </c>
      <c r="T1899" s="50">
        <v>45613</v>
      </c>
    </row>
    <row r="1900" spans="1:20" x14ac:dyDescent="0.25">
      <c r="A1900" s="26" t="s">
        <v>6502</v>
      </c>
      <c r="B1900" s="49" t="s">
        <v>2846</v>
      </c>
      <c r="C1900" s="49" t="s">
        <v>4830</v>
      </c>
      <c r="D1900" s="49" t="s">
        <v>37</v>
      </c>
      <c r="E1900" s="49" t="s">
        <v>50</v>
      </c>
      <c r="F1900" s="50">
        <v>44434</v>
      </c>
      <c r="G1900" s="49" t="s">
        <v>152</v>
      </c>
      <c r="H1900" s="49" t="s">
        <v>40</v>
      </c>
      <c r="I1900" s="49" t="s">
        <v>41</v>
      </c>
      <c r="J1900" s="49" t="s">
        <v>42</v>
      </c>
      <c r="K1900" s="49">
        <v>2</v>
      </c>
      <c r="L1900" s="49">
        <v>59</v>
      </c>
      <c r="M1900" s="49" t="s">
        <v>6503</v>
      </c>
      <c r="N1900" s="50">
        <v>45347</v>
      </c>
      <c r="O1900" s="49" t="s">
        <v>30</v>
      </c>
      <c r="P1900" s="49" t="s">
        <v>57</v>
      </c>
      <c r="Q1900" s="49">
        <v>3</v>
      </c>
      <c r="R1900" s="49" t="s">
        <v>67</v>
      </c>
      <c r="S1900" s="49" t="s">
        <v>6504</v>
      </c>
      <c r="T1900" s="50">
        <v>45797</v>
      </c>
    </row>
    <row r="1901" spans="1:20" x14ac:dyDescent="0.25">
      <c r="A1901" s="26" t="s">
        <v>5603</v>
      </c>
      <c r="B1901" s="49" t="s">
        <v>196</v>
      </c>
      <c r="C1901" s="49" t="s">
        <v>3741</v>
      </c>
      <c r="D1901" s="49" t="s">
        <v>23</v>
      </c>
      <c r="E1901" s="49" t="s">
        <v>38</v>
      </c>
      <c r="F1901" s="50">
        <v>44297</v>
      </c>
      <c r="G1901" s="49" t="s">
        <v>62</v>
      </c>
      <c r="H1901" s="49" t="s">
        <v>100</v>
      </c>
      <c r="I1901" s="49" t="s">
        <v>101</v>
      </c>
      <c r="J1901" s="49" t="s">
        <v>28</v>
      </c>
      <c r="K1901" s="49">
        <v>2</v>
      </c>
      <c r="L1901" s="49">
        <v>199</v>
      </c>
      <c r="M1901" s="49" t="s">
        <v>6505</v>
      </c>
      <c r="N1901" s="50">
        <v>45475</v>
      </c>
      <c r="O1901" s="49" t="s">
        <v>76</v>
      </c>
      <c r="P1901" s="49" t="s">
        <v>57</v>
      </c>
      <c r="Q1901" s="49">
        <v>1</v>
      </c>
      <c r="R1901" s="49" t="s">
        <v>32</v>
      </c>
      <c r="S1901" s="49" t="s">
        <v>6506</v>
      </c>
      <c r="T1901" s="50">
        <v>45883</v>
      </c>
    </row>
    <row r="1902" spans="1:20" x14ac:dyDescent="0.25">
      <c r="A1902" s="26" t="s">
        <v>6507</v>
      </c>
      <c r="B1902" s="49" t="s">
        <v>263</v>
      </c>
      <c r="C1902" s="49" t="s">
        <v>2051</v>
      </c>
      <c r="D1902" s="49" t="s">
        <v>81</v>
      </c>
      <c r="E1902" s="49" t="s">
        <v>24</v>
      </c>
      <c r="F1902" s="50">
        <v>44518</v>
      </c>
      <c r="G1902" s="49" t="s">
        <v>180</v>
      </c>
      <c r="H1902" s="49" t="s">
        <v>138</v>
      </c>
      <c r="I1902" s="49" t="s">
        <v>139</v>
      </c>
      <c r="J1902" s="49" t="s">
        <v>28</v>
      </c>
      <c r="K1902" s="49">
        <v>5</v>
      </c>
      <c r="L1902" s="49">
        <v>999</v>
      </c>
      <c r="M1902" s="49" t="s">
        <v>6508</v>
      </c>
      <c r="N1902" s="50">
        <v>45522</v>
      </c>
      <c r="O1902" s="49" t="s">
        <v>103</v>
      </c>
      <c r="P1902" s="49" t="s">
        <v>57</v>
      </c>
      <c r="Q1902" s="49">
        <v>1</v>
      </c>
      <c r="R1902" s="49" t="s">
        <v>104</v>
      </c>
      <c r="S1902" s="49" t="s">
        <v>6509</v>
      </c>
      <c r="T1902" s="50">
        <v>45273</v>
      </c>
    </row>
    <row r="1903" spans="1:20" x14ac:dyDescent="0.25">
      <c r="A1903" s="26" t="s">
        <v>6510</v>
      </c>
      <c r="B1903" s="49" t="s">
        <v>3405</v>
      </c>
      <c r="C1903" s="49" t="s">
        <v>3044</v>
      </c>
      <c r="D1903" s="49" t="s">
        <v>81</v>
      </c>
      <c r="E1903" s="49" t="s">
        <v>38</v>
      </c>
      <c r="F1903" s="50">
        <v>44826</v>
      </c>
      <c r="G1903" s="49" t="s">
        <v>186</v>
      </c>
      <c r="H1903" s="49" t="s">
        <v>63</v>
      </c>
      <c r="I1903" s="49" t="s">
        <v>64</v>
      </c>
      <c r="J1903" s="49" t="s">
        <v>65</v>
      </c>
      <c r="K1903" s="49">
        <v>4</v>
      </c>
      <c r="L1903" s="49">
        <v>399</v>
      </c>
      <c r="M1903" s="49" t="s">
        <v>6511</v>
      </c>
      <c r="N1903" s="50">
        <v>45097</v>
      </c>
      <c r="O1903" s="49" t="s">
        <v>110</v>
      </c>
      <c r="P1903" s="49" t="s">
        <v>44</v>
      </c>
      <c r="Q1903" s="49">
        <v>2</v>
      </c>
      <c r="R1903" s="49" t="s">
        <v>133</v>
      </c>
      <c r="S1903" s="49" t="s">
        <v>6512</v>
      </c>
      <c r="T1903" s="50">
        <v>45108</v>
      </c>
    </row>
    <row r="1904" spans="1:20" x14ac:dyDescent="0.25">
      <c r="A1904" s="26" t="s">
        <v>6049</v>
      </c>
      <c r="B1904" s="49" t="s">
        <v>466</v>
      </c>
      <c r="C1904" s="49" t="s">
        <v>1336</v>
      </c>
      <c r="D1904" s="49" t="s">
        <v>37</v>
      </c>
      <c r="E1904" s="49" t="s">
        <v>24</v>
      </c>
      <c r="F1904" s="50">
        <v>44598</v>
      </c>
      <c r="G1904" s="49" t="s">
        <v>120</v>
      </c>
      <c r="H1904" s="49" t="s">
        <v>145</v>
      </c>
      <c r="I1904" s="49" t="s">
        <v>146</v>
      </c>
      <c r="J1904" s="49" t="s">
        <v>54</v>
      </c>
      <c r="K1904" s="49">
        <v>4</v>
      </c>
      <c r="L1904" s="49">
        <v>199</v>
      </c>
      <c r="M1904" s="49" t="s">
        <v>6513</v>
      </c>
      <c r="N1904" s="50">
        <v>45676</v>
      </c>
      <c r="O1904" s="49" t="s">
        <v>30</v>
      </c>
      <c r="P1904" s="49" t="s">
        <v>31</v>
      </c>
      <c r="Q1904" s="49">
        <v>5</v>
      </c>
      <c r="R1904" s="49" t="s">
        <v>32</v>
      </c>
      <c r="S1904" s="49" t="s">
        <v>6514</v>
      </c>
      <c r="T1904" s="50">
        <v>45033</v>
      </c>
    </row>
    <row r="1905" spans="1:20" x14ac:dyDescent="0.25">
      <c r="A1905" s="26" t="s">
        <v>6515</v>
      </c>
      <c r="B1905" s="49" t="s">
        <v>689</v>
      </c>
      <c r="C1905" s="49" t="s">
        <v>2450</v>
      </c>
      <c r="D1905" s="49" t="s">
        <v>81</v>
      </c>
      <c r="E1905" s="49" t="s">
        <v>38</v>
      </c>
      <c r="F1905" s="50">
        <v>44676</v>
      </c>
      <c r="G1905" s="49" t="s">
        <v>94</v>
      </c>
      <c r="H1905" s="49" t="s">
        <v>63</v>
      </c>
      <c r="I1905" s="49" t="s">
        <v>64</v>
      </c>
      <c r="J1905" s="49" t="s">
        <v>65</v>
      </c>
      <c r="K1905" s="49">
        <v>2</v>
      </c>
      <c r="L1905" s="49">
        <v>399</v>
      </c>
      <c r="M1905" s="49" t="s">
        <v>6516</v>
      </c>
      <c r="N1905" s="50">
        <v>44832</v>
      </c>
      <c r="O1905" s="49" t="s">
        <v>76</v>
      </c>
      <c r="P1905" s="49" t="s">
        <v>44</v>
      </c>
      <c r="Q1905" s="49">
        <v>5</v>
      </c>
      <c r="R1905" s="49" t="s">
        <v>67</v>
      </c>
      <c r="S1905" s="49" t="s">
        <v>6517</v>
      </c>
      <c r="T1905" s="50">
        <v>45068</v>
      </c>
    </row>
    <row r="1906" spans="1:20" x14ac:dyDescent="0.25">
      <c r="A1906" s="26" t="s">
        <v>6518</v>
      </c>
      <c r="B1906" s="49" t="s">
        <v>439</v>
      </c>
      <c r="C1906" s="49" t="s">
        <v>408</v>
      </c>
      <c r="D1906" s="49" t="s">
        <v>23</v>
      </c>
      <c r="E1906" s="49" t="s">
        <v>50</v>
      </c>
      <c r="F1906" s="50">
        <v>45545</v>
      </c>
      <c r="G1906" s="49" t="s">
        <v>25</v>
      </c>
      <c r="H1906" s="49" t="s">
        <v>138</v>
      </c>
      <c r="I1906" s="49" t="s">
        <v>139</v>
      </c>
      <c r="J1906" s="49" t="s">
        <v>28</v>
      </c>
      <c r="K1906" s="49">
        <v>4</v>
      </c>
      <c r="L1906" s="49">
        <v>999</v>
      </c>
      <c r="M1906" s="49" t="s">
        <v>6519</v>
      </c>
      <c r="N1906" s="50">
        <v>45261</v>
      </c>
      <c r="O1906" s="49" t="s">
        <v>103</v>
      </c>
      <c r="P1906" s="49" t="s">
        <v>57</v>
      </c>
      <c r="Q1906" s="49">
        <v>4</v>
      </c>
      <c r="R1906" s="49" t="s">
        <v>104</v>
      </c>
      <c r="S1906" s="49" t="s">
        <v>6520</v>
      </c>
      <c r="T1906" s="50">
        <v>44959</v>
      </c>
    </row>
    <row r="1907" spans="1:20" x14ac:dyDescent="0.25">
      <c r="A1907" s="26" t="s">
        <v>6521</v>
      </c>
      <c r="B1907" s="49" t="s">
        <v>3405</v>
      </c>
      <c r="C1907" s="49" t="s">
        <v>471</v>
      </c>
      <c r="D1907" s="49" t="s">
        <v>37</v>
      </c>
      <c r="E1907" s="49" t="s">
        <v>24</v>
      </c>
      <c r="F1907" s="50">
        <v>45872</v>
      </c>
      <c r="G1907" s="49" t="s">
        <v>72</v>
      </c>
      <c r="H1907" s="49" t="s">
        <v>138</v>
      </c>
      <c r="I1907" s="49" t="s">
        <v>139</v>
      </c>
      <c r="J1907" s="49" t="s">
        <v>28</v>
      </c>
      <c r="K1907" s="49">
        <v>4</v>
      </c>
      <c r="L1907" s="49">
        <v>999</v>
      </c>
      <c r="M1907" s="49" t="s">
        <v>6522</v>
      </c>
      <c r="N1907" s="50">
        <v>45670</v>
      </c>
      <c r="O1907" s="49" t="s">
        <v>56</v>
      </c>
      <c r="P1907" s="49" t="s">
        <v>31</v>
      </c>
      <c r="Q1907" s="49">
        <v>3</v>
      </c>
      <c r="R1907" s="49" t="s">
        <v>133</v>
      </c>
      <c r="S1907" s="49" t="s">
        <v>6523</v>
      </c>
      <c r="T1907" s="50">
        <v>45591</v>
      </c>
    </row>
    <row r="1908" spans="1:20" x14ac:dyDescent="0.25">
      <c r="A1908" s="26" t="s">
        <v>6524</v>
      </c>
      <c r="B1908" s="49" t="s">
        <v>310</v>
      </c>
      <c r="C1908" s="49" t="s">
        <v>137</v>
      </c>
      <c r="D1908" s="49" t="s">
        <v>23</v>
      </c>
      <c r="E1908" s="49" t="s">
        <v>24</v>
      </c>
      <c r="F1908" s="50">
        <v>44868</v>
      </c>
      <c r="G1908" s="49" t="s">
        <v>72</v>
      </c>
      <c r="H1908" s="49" t="s">
        <v>73</v>
      </c>
      <c r="I1908" s="49" t="s">
        <v>74</v>
      </c>
      <c r="J1908" s="49" t="s">
        <v>42</v>
      </c>
      <c r="K1908" s="49">
        <v>1</v>
      </c>
      <c r="L1908" s="49">
        <v>110</v>
      </c>
      <c r="M1908" s="49" t="s">
        <v>6525</v>
      </c>
      <c r="N1908" s="50">
        <v>44928</v>
      </c>
      <c r="O1908" s="49" t="s">
        <v>56</v>
      </c>
      <c r="P1908" s="49" t="s">
        <v>44</v>
      </c>
      <c r="Q1908" s="49">
        <v>4</v>
      </c>
      <c r="R1908" s="49" t="s">
        <v>133</v>
      </c>
      <c r="S1908" s="49" t="s">
        <v>6526</v>
      </c>
      <c r="T1908" s="50">
        <v>45702</v>
      </c>
    </row>
    <row r="1909" spans="1:20" x14ac:dyDescent="0.25">
      <c r="A1909" s="26" t="s">
        <v>6527</v>
      </c>
      <c r="B1909" s="49" t="s">
        <v>1915</v>
      </c>
      <c r="C1909" s="49" t="s">
        <v>6528</v>
      </c>
      <c r="D1909" s="49" t="s">
        <v>37</v>
      </c>
      <c r="E1909" s="49" t="s">
        <v>24</v>
      </c>
      <c r="F1909" s="50">
        <v>45680</v>
      </c>
      <c r="G1909" s="49" t="s">
        <v>186</v>
      </c>
      <c r="H1909" s="49" t="s">
        <v>218</v>
      </c>
      <c r="I1909" s="49" t="s">
        <v>219</v>
      </c>
      <c r="J1909" s="49" t="s">
        <v>28</v>
      </c>
      <c r="K1909" s="49">
        <v>1</v>
      </c>
      <c r="L1909" s="49">
        <v>899</v>
      </c>
      <c r="M1909" s="49" t="s">
        <v>6529</v>
      </c>
      <c r="N1909" s="50">
        <v>45315</v>
      </c>
      <c r="O1909" s="49" t="s">
        <v>76</v>
      </c>
      <c r="P1909" s="49" t="s">
        <v>57</v>
      </c>
      <c r="Q1909" s="49">
        <v>3</v>
      </c>
      <c r="R1909" s="49" t="s">
        <v>32</v>
      </c>
      <c r="S1909" s="49" t="s">
        <v>6530</v>
      </c>
      <c r="T1909" s="50">
        <v>45205</v>
      </c>
    </row>
    <row r="1910" spans="1:20" x14ac:dyDescent="0.25">
      <c r="A1910" s="26" t="s">
        <v>6531</v>
      </c>
      <c r="B1910" s="49" t="s">
        <v>4836</v>
      </c>
      <c r="C1910" s="49" t="s">
        <v>6532</v>
      </c>
      <c r="D1910" s="49" t="s">
        <v>81</v>
      </c>
      <c r="E1910" s="49" t="s">
        <v>24</v>
      </c>
      <c r="F1910" s="50">
        <v>44370</v>
      </c>
      <c r="G1910" s="49" t="s">
        <v>152</v>
      </c>
      <c r="H1910" s="49" t="s">
        <v>145</v>
      </c>
      <c r="I1910" s="49" t="s">
        <v>146</v>
      </c>
      <c r="J1910" s="49" t="s">
        <v>54</v>
      </c>
      <c r="K1910" s="49">
        <v>2</v>
      </c>
      <c r="L1910" s="49">
        <v>199</v>
      </c>
      <c r="M1910" s="49" t="s">
        <v>6533</v>
      </c>
      <c r="N1910" s="50">
        <v>44847</v>
      </c>
      <c r="O1910" s="49" t="s">
        <v>56</v>
      </c>
      <c r="P1910" s="49" t="s">
        <v>31</v>
      </c>
      <c r="Q1910" s="49">
        <v>1</v>
      </c>
      <c r="R1910" s="49" t="s">
        <v>104</v>
      </c>
      <c r="S1910" s="49" t="s">
        <v>6534</v>
      </c>
      <c r="T1910" s="50">
        <v>44807</v>
      </c>
    </row>
    <row r="1911" spans="1:20" x14ac:dyDescent="0.25">
      <c r="A1911" s="26" t="s">
        <v>5050</v>
      </c>
      <c r="B1911" s="49" t="s">
        <v>4656</v>
      </c>
      <c r="C1911" s="49" t="s">
        <v>276</v>
      </c>
      <c r="D1911" s="49" t="s">
        <v>37</v>
      </c>
      <c r="E1911" s="49" t="s">
        <v>24</v>
      </c>
      <c r="F1911" s="50">
        <v>45262</v>
      </c>
      <c r="G1911" s="49" t="s">
        <v>62</v>
      </c>
      <c r="H1911" s="49" t="s">
        <v>121</v>
      </c>
      <c r="I1911" s="49" t="s">
        <v>122</v>
      </c>
      <c r="J1911" s="49" t="s">
        <v>123</v>
      </c>
      <c r="K1911" s="49">
        <v>3</v>
      </c>
      <c r="L1911" s="49">
        <v>149</v>
      </c>
      <c r="M1911" s="49" t="s">
        <v>6535</v>
      </c>
      <c r="N1911" s="50">
        <v>45750</v>
      </c>
      <c r="O1911" s="49" t="s">
        <v>76</v>
      </c>
      <c r="P1911" s="49" t="s">
        <v>44</v>
      </c>
      <c r="Q1911" s="49">
        <v>1</v>
      </c>
      <c r="R1911" s="49" t="s">
        <v>104</v>
      </c>
      <c r="S1911" s="49" t="s">
        <v>6536</v>
      </c>
      <c r="T1911" s="50">
        <v>45153</v>
      </c>
    </row>
    <row r="1912" spans="1:20" x14ac:dyDescent="0.25">
      <c r="A1912" s="26" t="s">
        <v>6537</v>
      </c>
      <c r="B1912" s="49" t="s">
        <v>2988</v>
      </c>
      <c r="C1912" s="49" t="s">
        <v>895</v>
      </c>
      <c r="D1912" s="49" t="s">
        <v>23</v>
      </c>
      <c r="E1912" s="49" t="s">
        <v>38</v>
      </c>
      <c r="F1912" s="50">
        <v>44327</v>
      </c>
      <c r="G1912" s="49" t="s">
        <v>39</v>
      </c>
      <c r="H1912" s="49" t="s">
        <v>218</v>
      </c>
      <c r="I1912" s="49" t="s">
        <v>219</v>
      </c>
      <c r="J1912" s="49" t="s">
        <v>28</v>
      </c>
      <c r="K1912" s="49">
        <v>4</v>
      </c>
      <c r="L1912" s="49">
        <v>899</v>
      </c>
      <c r="M1912" s="49" t="s">
        <v>6538</v>
      </c>
      <c r="N1912" s="50">
        <v>45459</v>
      </c>
      <c r="O1912" s="49" t="s">
        <v>56</v>
      </c>
      <c r="P1912" s="49" t="s">
        <v>31</v>
      </c>
      <c r="Q1912" s="49">
        <v>1</v>
      </c>
      <c r="R1912" s="49" t="s">
        <v>32</v>
      </c>
      <c r="S1912" s="49" t="s">
        <v>6539</v>
      </c>
      <c r="T1912" s="50">
        <v>45025</v>
      </c>
    </row>
    <row r="1913" spans="1:20" x14ac:dyDescent="0.25">
      <c r="A1913" s="26" t="s">
        <v>6540</v>
      </c>
      <c r="B1913" s="49" t="s">
        <v>701</v>
      </c>
      <c r="C1913" s="49" t="s">
        <v>4039</v>
      </c>
      <c r="D1913" s="49" t="s">
        <v>81</v>
      </c>
      <c r="E1913" s="49" t="s">
        <v>24</v>
      </c>
      <c r="F1913" s="50">
        <v>44508</v>
      </c>
      <c r="G1913" s="49" t="s">
        <v>180</v>
      </c>
      <c r="H1913" s="49" t="s">
        <v>63</v>
      </c>
      <c r="I1913" s="49" t="s">
        <v>64</v>
      </c>
      <c r="J1913" s="49" t="s">
        <v>65</v>
      </c>
      <c r="K1913" s="49">
        <v>5</v>
      </c>
      <c r="L1913" s="49">
        <v>399</v>
      </c>
      <c r="M1913" s="49" t="s">
        <v>6541</v>
      </c>
      <c r="N1913" s="50">
        <v>45224</v>
      </c>
      <c r="O1913" s="49" t="s">
        <v>30</v>
      </c>
      <c r="P1913" s="49" t="s">
        <v>57</v>
      </c>
      <c r="Q1913" s="49">
        <v>2</v>
      </c>
      <c r="R1913" s="49" t="s">
        <v>104</v>
      </c>
      <c r="S1913" s="49" t="s">
        <v>6542</v>
      </c>
      <c r="T1913" s="50">
        <v>45383</v>
      </c>
    </row>
    <row r="1914" spans="1:20" x14ac:dyDescent="0.25">
      <c r="A1914" s="26" t="s">
        <v>6543</v>
      </c>
      <c r="B1914" s="49" t="s">
        <v>320</v>
      </c>
      <c r="C1914" s="49" t="s">
        <v>742</v>
      </c>
      <c r="D1914" s="49" t="s">
        <v>23</v>
      </c>
      <c r="E1914" s="49" t="s">
        <v>50</v>
      </c>
      <c r="F1914" s="50">
        <v>45398</v>
      </c>
      <c r="G1914" s="49" t="s">
        <v>180</v>
      </c>
      <c r="H1914" s="49" t="s">
        <v>391</v>
      </c>
      <c r="I1914" s="49" t="s">
        <v>392</v>
      </c>
      <c r="J1914" s="49" t="s">
        <v>123</v>
      </c>
      <c r="K1914" s="49">
        <v>3</v>
      </c>
      <c r="L1914" s="49">
        <v>25</v>
      </c>
      <c r="M1914" s="49" t="s">
        <v>6544</v>
      </c>
      <c r="N1914" s="50">
        <v>45053</v>
      </c>
      <c r="O1914" s="49" t="s">
        <v>110</v>
      </c>
      <c r="P1914" s="49" t="s">
        <v>57</v>
      </c>
      <c r="Q1914" s="49">
        <v>4</v>
      </c>
      <c r="R1914" s="49" t="s">
        <v>45</v>
      </c>
      <c r="S1914" s="49" t="s">
        <v>6545</v>
      </c>
      <c r="T1914" s="50">
        <v>44843</v>
      </c>
    </row>
    <row r="1915" spans="1:20" x14ac:dyDescent="0.25">
      <c r="A1915" s="26" t="s">
        <v>5182</v>
      </c>
      <c r="B1915" s="49" t="s">
        <v>206</v>
      </c>
      <c r="C1915" s="49" t="s">
        <v>5183</v>
      </c>
      <c r="D1915" s="49" t="s">
        <v>81</v>
      </c>
      <c r="E1915" s="49" t="s">
        <v>38</v>
      </c>
      <c r="F1915" s="50">
        <v>45343</v>
      </c>
      <c r="G1915" s="49" t="s">
        <v>120</v>
      </c>
      <c r="H1915" s="49" t="s">
        <v>100</v>
      </c>
      <c r="I1915" s="49" t="s">
        <v>101</v>
      </c>
      <c r="J1915" s="49" t="s">
        <v>28</v>
      </c>
      <c r="K1915" s="49">
        <v>4</v>
      </c>
      <c r="L1915" s="49">
        <v>199</v>
      </c>
      <c r="M1915" s="49" t="s">
        <v>6546</v>
      </c>
      <c r="N1915" s="50">
        <v>45492</v>
      </c>
      <c r="O1915" s="49" t="s">
        <v>30</v>
      </c>
      <c r="P1915" s="49" t="s">
        <v>44</v>
      </c>
      <c r="Q1915" s="49">
        <v>4</v>
      </c>
      <c r="R1915" s="49" t="s">
        <v>67</v>
      </c>
      <c r="S1915" s="49" t="s">
        <v>6547</v>
      </c>
      <c r="T1915" s="50">
        <v>45784</v>
      </c>
    </row>
    <row r="1916" spans="1:20" x14ac:dyDescent="0.25">
      <c r="A1916" s="26" t="s">
        <v>4029</v>
      </c>
      <c r="B1916" s="49" t="s">
        <v>425</v>
      </c>
      <c r="C1916" s="49" t="s">
        <v>4030</v>
      </c>
      <c r="D1916" s="49" t="s">
        <v>81</v>
      </c>
      <c r="E1916" s="49" t="s">
        <v>24</v>
      </c>
      <c r="F1916" s="50">
        <v>44235</v>
      </c>
      <c r="G1916" s="49" t="s">
        <v>25</v>
      </c>
      <c r="H1916" s="49" t="s">
        <v>100</v>
      </c>
      <c r="I1916" s="49" t="s">
        <v>101</v>
      </c>
      <c r="J1916" s="49" t="s">
        <v>28</v>
      </c>
      <c r="K1916" s="49">
        <v>4</v>
      </c>
      <c r="L1916" s="49">
        <v>199</v>
      </c>
      <c r="M1916" s="49" t="s">
        <v>6548</v>
      </c>
      <c r="N1916" s="50">
        <v>44944</v>
      </c>
      <c r="O1916" s="49" t="s">
        <v>76</v>
      </c>
      <c r="P1916" s="49" t="s">
        <v>57</v>
      </c>
      <c r="Q1916" s="49">
        <v>3</v>
      </c>
      <c r="R1916" s="49" t="s">
        <v>133</v>
      </c>
      <c r="S1916" s="49" t="s">
        <v>6549</v>
      </c>
      <c r="T1916" s="50">
        <v>45716</v>
      </c>
    </row>
    <row r="1917" spans="1:20" x14ac:dyDescent="0.25">
      <c r="A1917" s="26" t="s">
        <v>6550</v>
      </c>
      <c r="B1917" s="49" t="s">
        <v>2222</v>
      </c>
      <c r="C1917" s="49" t="s">
        <v>6551</v>
      </c>
      <c r="D1917" s="49" t="s">
        <v>23</v>
      </c>
      <c r="E1917" s="49" t="s">
        <v>38</v>
      </c>
      <c r="F1917" s="50">
        <v>45350</v>
      </c>
      <c r="G1917" s="49" t="s">
        <v>39</v>
      </c>
      <c r="H1917" s="49" t="s">
        <v>121</v>
      </c>
      <c r="I1917" s="49" t="s">
        <v>122</v>
      </c>
      <c r="J1917" s="49" t="s">
        <v>123</v>
      </c>
      <c r="K1917" s="49">
        <v>4</v>
      </c>
      <c r="L1917" s="49">
        <v>149</v>
      </c>
      <c r="M1917" s="49" t="s">
        <v>6552</v>
      </c>
      <c r="N1917" s="50">
        <v>45221</v>
      </c>
      <c r="O1917" s="49" t="s">
        <v>110</v>
      </c>
      <c r="P1917" s="49" t="s">
        <v>44</v>
      </c>
      <c r="Q1917" s="49">
        <v>3</v>
      </c>
      <c r="R1917" s="49" t="s">
        <v>133</v>
      </c>
      <c r="S1917" s="49" t="s">
        <v>6553</v>
      </c>
      <c r="T1917" s="50">
        <v>44996</v>
      </c>
    </row>
    <row r="1918" spans="1:20" x14ac:dyDescent="0.25">
      <c r="A1918" s="26" t="s">
        <v>4547</v>
      </c>
      <c r="B1918" s="49" t="s">
        <v>2181</v>
      </c>
      <c r="C1918" s="49" t="s">
        <v>2802</v>
      </c>
      <c r="D1918" s="49" t="s">
        <v>81</v>
      </c>
      <c r="E1918" s="49" t="s">
        <v>24</v>
      </c>
      <c r="F1918" s="50">
        <v>44946</v>
      </c>
      <c r="G1918" s="49" t="s">
        <v>51</v>
      </c>
      <c r="H1918" s="49" t="s">
        <v>73</v>
      </c>
      <c r="I1918" s="49" t="s">
        <v>74</v>
      </c>
      <c r="J1918" s="49" t="s">
        <v>42</v>
      </c>
      <c r="K1918" s="49">
        <v>2</v>
      </c>
      <c r="L1918" s="49">
        <v>110</v>
      </c>
      <c r="M1918" s="49" t="s">
        <v>6554</v>
      </c>
      <c r="N1918" s="50">
        <v>45494</v>
      </c>
      <c r="O1918" s="49" t="s">
        <v>30</v>
      </c>
      <c r="P1918" s="49" t="s">
        <v>31</v>
      </c>
      <c r="Q1918" s="49">
        <v>4</v>
      </c>
      <c r="R1918" s="49" t="s">
        <v>67</v>
      </c>
      <c r="S1918" s="49" t="s">
        <v>6555</v>
      </c>
      <c r="T1918" s="50">
        <v>45276</v>
      </c>
    </row>
    <row r="1919" spans="1:20" x14ac:dyDescent="0.25">
      <c r="A1919" s="26" t="s">
        <v>6556</v>
      </c>
      <c r="B1919" s="49" t="s">
        <v>107</v>
      </c>
      <c r="C1919" s="49" t="s">
        <v>1521</v>
      </c>
      <c r="D1919" s="49" t="s">
        <v>23</v>
      </c>
      <c r="E1919" s="49" t="s">
        <v>50</v>
      </c>
      <c r="F1919" s="50">
        <v>44861</v>
      </c>
      <c r="G1919" s="49" t="s">
        <v>180</v>
      </c>
      <c r="H1919" s="49" t="s">
        <v>121</v>
      </c>
      <c r="I1919" s="49" t="s">
        <v>122</v>
      </c>
      <c r="J1919" s="49" t="s">
        <v>123</v>
      </c>
      <c r="K1919" s="49">
        <v>3</v>
      </c>
      <c r="L1919" s="49">
        <v>149</v>
      </c>
      <c r="M1919" s="49" t="s">
        <v>6557</v>
      </c>
      <c r="N1919" s="50">
        <v>45064</v>
      </c>
      <c r="O1919" s="49" t="s">
        <v>30</v>
      </c>
      <c r="P1919" s="49" t="s">
        <v>57</v>
      </c>
      <c r="Q1919" s="49">
        <v>1</v>
      </c>
      <c r="R1919" s="49" t="s">
        <v>32</v>
      </c>
      <c r="S1919" s="49" t="s">
        <v>6558</v>
      </c>
      <c r="T1919" s="50">
        <v>45398</v>
      </c>
    </row>
    <row r="1920" spans="1:20" x14ac:dyDescent="0.25">
      <c r="A1920" s="26" t="s">
        <v>6559</v>
      </c>
      <c r="B1920" s="49" t="s">
        <v>2831</v>
      </c>
      <c r="C1920" s="49" t="s">
        <v>2177</v>
      </c>
      <c r="D1920" s="49" t="s">
        <v>81</v>
      </c>
      <c r="E1920" s="49" t="s">
        <v>24</v>
      </c>
      <c r="F1920" s="50">
        <v>45274</v>
      </c>
      <c r="G1920" s="49" t="s">
        <v>94</v>
      </c>
      <c r="H1920" s="49" t="s">
        <v>73</v>
      </c>
      <c r="I1920" s="49" t="s">
        <v>74</v>
      </c>
      <c r="J1920" s="49" t="s">
        <v>42</v>
      </c>
      <c r="K1920" s="49">
        <v>1</v>
      </c>
      <c r="L1920" s="49">
        <v>110</v>
      </c>
      <c r="M1920" s="49" t="s">
        <v>6560</v>
      </c>
      <c r="N1920" s="50">
        <v>45338</v>
      </c>
      <c r="O1920" s="49" t="s">
        <v>110</v>
      </c>
      <c r="P1920" s="49" t="s">
        <v>31</v>
      </c>
      <c r="Q1920" s="49">
        <v>2</v>
      </c>
      <c r="R1920" s="49" t="s">
        <v>67</v>
      </c>
      <c r="S1920" s="49" t="s">
        <v>6561</v>
      </c>
      <c r="T1920" s="50">
        <v>45688</v>
      </c>
    </row>
    <row r="1921" spans="1:20" x14ac:dyDescent="0.25">
      <c r="A1921" s="26" t="s">
        <v>6562</v>
      </c>
      <c r="B1921" s="49" t="s">
        <v>862</v>
      </c>
      <c r="C1921" s="49" t="s">
        <v>6563</v>
      </c>
      <c r="D1921" s="49" t="s">
        <v>81</v>
      </c>
      <c r="E1921" s="49" t="s">
        <v>24</v>
      </c>
      <c r="F1921" s="50">
        <v>44296</v>
      </c>
      <c r="G1921" s="49" t="s">
        <v>72</v>
      </c>
      <c r="H1921" s="49" t="s">
        <v>87</v>
      </c>
      <c r="I1921" s="49" t="s">
        <v>88</v>
      </c>
      <c r="J1921" s="49" t="s">
        <v>65</v>
      </c>
      <c r="K1921" s="49">
        <v>5</v>
      </c>
      <c r="L1921" s="49">
        <v>99</v>
      </c>
      <c r="M1921" s="49" t="s">
        <v>6564</v>
      </c>
      <c r="N1921" s="50">
        <v>45592</v>
      </c>
      <c r="O1921" s="49" t="s">
        <v>110</v>
      </c>
      <c r="P1921" s="49" t="s">
        <v>31</v>
      </c>
      <c r="Q1921" s="49">
        <v>3</v>
      </c>
      <c r="R1921" s="49" t="s">
        <v>67</v>
      </c>
      <c r="S1921" s="49" t="s">
        <v>6565</v>
      </c>
      <c r="T1921" s="50">
        <v>45213</v>
      </c>
    </row>
    <row r="1922" spans="1:20" x14ac:dyDescent="0.25">
      <c r="A1922" s="26" t="s">
        <v>2438</v>
      </c>
      <c r="B1922" s="49" t="s">
        <v>127</v>
      </c>
      <c r="C1922" s="49" t="s">
        <v>390</v>
      </c>
      <c r="D1922" s="49" t="s">
        <v>37</v>
      </c>
      <c r="E1922" s="49" t="s">
        <v>38</v>
      </c>
      <c r="F1922" s="50">
        <v>44236</v>
      </c>
      <c r="G1922" s="49" t="s">
        <v>120</v>
      </c>
      <c r="H1922" s="49" t="s">
        <v>168</v>
      </c>
      <c r="I1922" s="49" t="s">
        <v>169</v>
      </c>
      <c r="J1922" s="49" t="s">
        <v>131</v>
      </c>
      <c r="K1922" s="49">
        <v>4</v>
      </c>
      <c r="L1922" s="49">
        <v>80</v>
      </c>
      <c r="M1922" s="49" t="s">
        <v>6566</v>
      </c>
      <c r="N1922" s="50">
        <v>45210</v>
      </c>
      <c r="O1922" s="49" t="s">
        <v>56</v>
      </c>
      <c r="P1922" s="49" t="s">
        <v>44</v>
      </c>
      <c r="Q1922" s="49">
        <v>5</v>
      </c>
      <c r="R1922" s="49" t="s">
        <v>67</v>
      </c>
      <c r="S1922" s="49" t="s">
        <v>6567</v>
      </c>
      <c r="T1922" s="50">
        <v>45531</v>
      </c>
    </row>
    <row r="1923" spans="1:20" x14ac:dyDescent="0.25">
      <c r="A1923" s="26" t="s">
        <v>662</v>
      </c>
      <c r="B1923" s="49" t="s">
        <v>629</v>
      </c>
      <c r="C1923" s="49" t="s">
        <v>663</v>
      </c>
      <c r="D1923" s="49" t="s">
        <v>37</v>
      </c>
      <c r="E1923" s="49" t="s">
        <v>50</v>
      </c>
      <c r="F1923" s="50">
        <v>44189</v>
      </c>
      <c r="G1923" s="49" t="s">
        <v>94</v>
      </c>
      <c r="H1923" s="49" t="s">
        <v>138</v>
      </c>
      <c r="I1923" s="49" t="s">
        <v>139</v>
      </c>
      <c r="J1923" s="49" t="s">
        <v>28</v>
      </c>
      <c r="K1923" s="49">
        <v>5</v>
      </c>
      <c r="L1923" s="49">
        <v>999</v>
      </c>
      <c r="M1923" s="49" t="s">
        <v>6568</v>
      </c>
      <c r="N1923" s="50">
        <v>45404</v>
      </c>
      <c r="O1923" s="49" t="s">
        <v>110</v>
      </c>
      <c r="P1923" s="49" t="s">
        <v>57</v>
      </c>
      <c r="Q1923" s="49">
        <v>2</v>
      </c>
      <c r="R1923" s="49" t="s">
        <v>32</v>
      </c>
      <c r="S1923" s="49" t="s">
        <v>6569</v>
      </c>
      <c r="T1923" s="50">
        <v>45160</v>
      </c>
    </row>
    <row r="1924" spans="1:20" x14ac:dyDescent="0.25">
      <c r="A1924" s="26" t="s">
        <v>6570</v>
      </c>
      <c r="B1924" s="49" t="s">
        <v>35</v>
      </c>
      <c r="C1924" s="49" t="s">
        <v>6571</v>
      </c>
      <c r="D1924" s="49" t="s">
        <v>37</v>
      </c>
      <c r="E1924" s="49" t="s">
        <v>50</v>
      </c>
      <c r="F1924" s="50">
        <v>44736</v>
      </c>
      <c r="G1924" s="49" t="s">
        <v>94</v>
      </c>
      <c r="H1924" s="49" t="s">
        <v>100</v>
      </c>
      <c r="I1924" s="49" t="s">
        <v>101</v>
      </c>
      <c r="J1924" s="49" t="s">
        <v>28</v>
      </c>
      <c r="K1924" s="49">
        <v>4</v>
      </c>
      <c r="L1924" s="49">
        <v>199</v>
      </c>
      <c r="M1924" s="49" t="s">
        <v>6572</v>
      </c>
      <c r="N1924" s="50">
        <v>45063</v>
      </c>
      <c r="O1924" s="49" t="s">
        <v>30</v>
      </c>
      <c r="P1924" s="49" t="s">
        <v>44</v>
      </c>
      <c r="Q1924" s="49">
        <v>5</v>
      </c>
      <c r="R1924" s="49" t="s">
        <v>45</v>
      </c>
      <c r="S1924" s="49" t="s">
        <v>6573</v>
      </c>
      <c r="T1924" s="50">
        <v>45457</v>
      </c>
    </row>
    <row r="1925" spans="1:20" x14ac:dyDescent="0.25">
      <c r="A1925" s="26" t="s">
        <v>6574</v>
      </c>
      <c r="B1925" s="49" t="s">
        <v>6575</v>
      </c>
      <c r="C1925" s="49" t="s">
        <v>5292</v>
      </c>
      <c r="D1925" s="49" t="s">
        <v>37</v>
      </c>
      <c r="E1925" s="49" t="s">
        <v>24</v>
      </c>
      <c r="F1925" s="50">
        <v>45503</v>
      </c>
      <c r="G1925" s="49" t="s">
        <v>186</v>
      </c>
      <c r="H1925" s="49" t="s">
        <v>191</v>
      </c>
      <c r="I1925" s="49" t="s">
        <v>192</v>
      </c>
      <c r="J1925" s="49" t="s">
        <v>42</v>
      </c>
      <c r="K1925" s="49">
        <v>2</v>
      </c>
      <c r="L1925" s="49">
        <v>120</v>
      </c>
      <c r="M1925" s="49" t="s">
        <v>6576</v>
      </c>
      <c r="N1925" s="50">
        <v>44863</v>
      </c>
      <c r="O1925" s="49" t="s">
        <v>110</v>
      </c>
      <c r="P1925" s="49" t="s">
        <v>44</v>
      </c>
      <c r="Q1925" s="49">
        <v>3</v>
      </c>
      <c r="R1925" s="49" t="s">
        <v>104</v>
      </c>
      <c r="S1925" s="49" t="s">
        <v>6577</v>
      </c>
      <c r="T1925" s="50">
        <v>45289</v>
      </c>
    </row>
    <row r="1926" spans="1:20" x14ac:dyDescent="0.25">
      <c r="A1926" s="26" t="s">
        <v>6578</v>
      </c>
      <c r="B1926" s="49" t="s">
        <v>258</v>
      </c>
      <c r="C1926" s="49" t="s">
        <v>6579</v>
      </c>
      <c r="D1926" s="49" t="s">
        <v>23</v>
      </c>
      <c r="E1926" s="49" t="s">
        <v>38</v>
      </c>
      <c r="F1926" s="50">
        <v>44793</v>
      </c>
      <c r="G1926" s="49" t="s">
        <v>152</v>
      </c>
      <c r="H1926" s="49" t="s">
        <v>218</v>
      </c>
      <c r="I1926" s="49" t="s">
        <v>219</v>
      </c>
      <c r="J1926" s="49" t="s">
        <v>28</v>
      </c>
      <c r="K1926" s="49">
        <v>1</v>
      </c>
      <c r="L1926" s="49">
        <v>899</v>
      </c>
      <c r="M1926" s="49" t="s">
        <v>6580</v>
      </c>
      <c r="N1926" s="50">
        <v>45828</v>
      </c>
      <c r="O1926" s="49" t="s">
        <v>103</v>
      </c>
      <c r="P1926" s="49" t="s">
        <v>57</v>
      </c>
      <c r="Q1926" s="49">
        <v>1</v>
      </c>
      <c r="R1926" s="49" t="s">
        <v>45</v>
      </c>
      <c r="S1926" s="49" t="s">
        <v>6581</v>
      </c>
      <c r="T1926" s="50">
        <v>45265</v>
      </c>
    </row>
    <row r="1927" spans="1:20" x14ac:dyDescent="0.25">
      <c r="A1927" s="26" t="s">
        <v>4848</v>
      </c>
      <c r="B1927" s="49" t="s">
        <v>98</v>
      </c>
      <c r="C1927" s="49" t="s">
        <v>4849</v>
      </c>
      <c r="D1927" s="49" t="s">
        <v>23</v>
      </c>
      <c r="E1927" s="49" t="s">
        <v>24</v>
      </c>
      <c r="F1927" s="50">
        <v>45364</v>
      </c>
      <c r="G1927" s="49" t="s">
        <v>180</v>
      </c>
      <c r="H1927" s="49" t="s">
        <v>129</v>
      </c>
      <c r="I1927" s="49" t="s">
        <v>130</v>
      </c>
      <c r="J1927" s="49" t="s">
        <v>131</v>
      </c>
      <c r="K1927" s="49">
        <v>1</v>
      </c>
      <c r="L1927" s="49">
        <v>129</v>
      </c>
      <c r="M1927" s="49" t="s">
        <v>6582</v>
      </c>
      <c r="N1927" s="50">
        <v>44902</v>
      </c>
      <c r="O1927" s="49" t="s">
        <v>30</v>
      </c>
      <c r="P1927" s="49" t="s">
        <v>44</v>
      </c>
      <c r="Q1927" s="49">
        <v>4</v>
      </c>
      <c r="R1927" s="49" t="s">
        <v>32</v>
      </c>
      <c r="S1927" s="49" t="s">
        <v>6583</v>
      </c>
      <c r="T1927" s="50">
        <v>45325</v>
      </c>
    </row>
    <row r="1928" spans="1:20" x14ac:dyDescent="0.25">
      <c r="A1928" s="26" t="s">
        <v>4663</v>
      </c>
      <c r="B1928" s="49" t="s">
        <v>913</v>
      </c>
      <c r="C1928" s="49" t="s">
        <v>2755</v>
      </c>
      <c r="D1928" s="49" t="s">
        <v>23</v>
      </c>
      <c r="E1928" s="49" t="s">
        <v>50</v>
      </c>
      <c r="F1928" s="50">
        <v>44693</v>
      </c>
      <c r="G1928" s="49" t="s">
        <v>25</v>
      </c>
      <c r="H1928" s="49" t="s">
        <v>87</v>
      </c>
      <c r="I1928" s="49" t="s">
        <v>88</v>
      </c>
      <c r="J1928" s="49" t="s">
        <v>65</v>
      </c>
      <c r="K1928" s="49">
        <v>2</v>
      </c>
      <c r="L1928" s="49">
        <v>99</v>
      </c>
      <c r="M1928" s="49" t="s">
        <v>6584</v>
      </c>
      <c r="N1928" s="50">
        <v>45281</v>
      </c>
      <c r="O1928" s="49" t="s">
        <v>76</v>
      </c>
      <c r="P1928" s="49" t="s">
        <v>57</v>
      </c>
      <c r="Q1928" s="49">
        <v>4</v>
      </c>
      <c r="R1928" s="49" t="s">
        <v>32</v>
      </c>
      <c r="S1928" s="49" t="s">
        <v>6585</v>
      </c>
      <c r="T1928" s="50">
        <v>45679</v>
      </c>
    </row>
    <row r="1929" spans="1:20" x14ac:dyDescent="0.25">
      <c r="A1929" s="26" t="s">
        <v>6586</v>
      </c>
      <c r="B1929" s="49" t="s">
        <v>3067</v>
      </c>
      <c r="C1929" s="49" t="s">
        <v>3250</v>
      </c>
      <c r="D1929" s="49" t="s">
        <v>23</v>
      </c>
      <c r="E1929" s="49" t="s">
        <v>50</v>
      </c>
      <c r="F1929" s="50">
        <v>45529</v>
      </c>
      <c r="G1929" s="49" t="s">
        <v>51</v>
      </c>
      <c r="H1929" s="49" t="s">
        <v>391</v>
      </c>
      <c r="I1929" s="49" t="s">
        <v>392</v>
      </c>
      <c r="J1929" s="49" t="s">
        <v>123</v>
      </c>
      <c r="K1929" s="49">
        <v>5</v>
      </c>
      <c r="L1929" s="49">
        <v>25</v>
      </c>
      <c r="M1929" s="49" t="s">
        <v>6587</v>
      </c>
      <c r="N1929" s="50">
        <v>45059</v>
      </c>
      <c r="O1929" s="49" t="s">
        <v>56</v>
      </c>
      <c r="P1929" s="49" t="s">
        <v>44</v>
      </c>
      <c r="Q1929" s="49">
        <v>3</v>
      </c>
      <c r="R1929" s="49" t="s">
        <v>104</v>
      </c>
      <c r="S1929" s="49" t="s">
        <v>6588</v>
      </c>
      <c r="T1929" s="50">
        <v>45670</v>
      </c>
    </row>
    <row r="1930" spans="1:20" x14ac:dyDescent="0.25">
      <c r="A1930" s="26" t="s">
        <v>6589</v>
      </c>
      <c r="B1930" s="49" t="s">
        <v>4897</v>
      </c>
      <c r="C1930" s="49" t="s">
        <v>301</v>
      </c>
      <c r="D1930" s="49" t="s">
        <v>23</v>
      </c>
      <c r="E1930" s="49" t="s">
        <v>38</v>
      </c>
      <c r="F1930" s="50">
        <v>44317</v>
      </c>
      <c r="G1930" s="49" t="s">
        <v>62</v>
      </c>
      <c r="H1930" s="49" t="s">
        <v>26</v>
      </c>
      <c r="I1930" s="49" t="s">
        <v>27</v>
      </c>
      <c r="J1930" s="49" t="s">
        <v>28</v>
      </c>
      <c r="K1930" s="49">
        <v>5</v>
      </c>
      <c r="L1930" s="49">
        <v>229</v>
      </c>
      <c r="M1930" s="49" t="s">
        <v>6590</v>
      </c>
      <c r="N1930" s="50">
        <v>45167</v>
      </c>
      <c r="O1930" s="49" t="s">
        <v>56</v>
      </c>
      <c r="P1930" s="49" t="s">
        <v>44</v>
      </c>
      <c r="Q1930" s="49">
        <v>5</v>
      </c>
      <c r="R1930" s="49" t="s">
        <v>104</v>
      </c>
      <c r="S1930" s="49" t="s">
        <v>6591</v>
      </c>
      <c r="T1930" s="50">
        <v>44942</v>
      </c>
    </row>
    <row r="1931" spans="1:20" x14ac:dyDescent="0.25">
      <c r="A1931" s="26" t="s">
        <v>2587</v>
      </c>
      <c r="B1931" s="49" t="s">
        <v>515</v>
      </c>
      <c r="C1931" s="49" t="s">
        <v>873</v>
      </c>
      <c r="D1931" s="49" t="s">
        <v>23</v>
      </c>
      <c r="E1931" s="49" t="s">
        <v>50</v>
      </c>
      <c r="F1931" s="50">
        <v>44901</v>
      </c>
      <c r="G1931" s="49" t="s">
        <v>152</v>
      </c>
      <c r="H1931" s="49" t="s">
        <v>391</v>
      </c>
      <c r="I1931" s="49" t="s">
        <v>392</v>
      </c>
      <c r="J1931" s="49" t="s">
        <v>123</v>
      </c>
      <c r="K1931" s="49">
        <v>1</v>
      </c>
      <c r="L1931" s="49">
        <v>25</v>
      </c>
      <c r="M1931" s="49" t="s">
        <v>6592</v>
      </c>
      <c r="N1931" s="50">
        <v>44848</v>
      </c>
      <c r="O1931" s="49" t="s">
        <v>76</v>
      </c>
      <c r="P1931" s="49" t="s">
        <v>44</v>
      </c>
      <c r="Q1931" s="49">
        <v>4</v>
      </c>
      <c r="R1931" s="49" t="s">
        <v>104</v>
      </c>
      <c r="S1931" s="49" t="s">
        <v>6593</v>
      </c>
      <c r="T1931" s="50">
        <v>45789</v>
      </c>
    </row>
    <row r="1932" spans="1:20" x14ac:dyDescent="0.25">
      <c r="A1932" s="26" t="s">
        <v>6594</v>
      </c>
      <c r="B1932" s="49" t="s">
        <v>6595</v>
      </c>
      <c r="C1932" s="49" t="s">
        <v>873</v>
      </c>
      <c r="D1932" s="49" t="s">
        <v>23</v>
      </c>
      <c r="E1932" s="49" t="s">
        <v>50</v>
      </c>
      <c r="F1932" s="50">
        <v>45770</v>
      </c>
      <c r="G1932" s="49" t="s">
        <v>72</v>
      </c>
      <c r="H1932" s="49" t="s">
        <v>191</v>
      </c>
      <c r="I1932" s="49" t="s">
        <v>192</v>
      </c>
      <c r="J1932" s="49" t="s">
        <v>42</v>
      </c>
      <c r="K1932" s="49">
        <v>1</v>
      </c>
      <c r="L1932" s="49">
        <v>120</v>
      </c>
      <c r="M1932" s="49" t="s">
        <v>6596</v>
      </c>
      <c r="N1932" s="50">
        <v>45548</v>
      </c>
      <c r="O1932" s="49" t="s">
        <v>30</v>
      </c>
      <c r="P1932" s="49" t="s">
        <v>44</v>
      </c>
      <c r="Q1932" s="49">
        <v>5</v>
      </c>
      <c r="R1932" s="49" t="s">
        <v>32</v>
      </c>
      <c r="S1932" s="49" t="s">
        <v>6597</v>
      </c>
      <c r="T1932" s="50">
        <v>45681</v>
      </c>
    </row>
    <row r="1933" spans="1:20" x14ac:dyDescent="0.25">
      <c r="A1933" s="26" t="s">
        <v>6598</v>
      </c>
      <c r="B1933" s="49" t="s">
        <v>658</v>
      </c>
      <c r="C1933" s="49" t="s">
        <v>813</v>
      </c>
      <c r="D1933" s="49" t="s">
        <v>81</v>
      </c>
      <c r="E1933" s="49" t="s">
        <v>24</v>
      </c>
      <c r="F1933" s="50">
        <v>44395</v>
      </c>
      <c r="G1933" s="49" t="s">
        <v>72</v>
      </c>
      <c r="H1933" s="49" t="s">
        <v>26</v>
      </c>
      <c r="I1933" s="49" t="s">
        <v>27</v>
      </c>
      <c r="J1933" s="49" t="s">
        <v>28</v>
      </c>
      <c r="K1933" s="49">
        <v>1</v>
      </c>
      <c r="L1933" s="49">
        <v>229</v>
      </c>
      <c r="M1933" s="49" t="s">
        <v>6599</v>
      </c>
      <c r="N1933" s="50">
        <v>45233</v>
      </c>
      <c r="O1933" s="49" t="s">
        <v>103</v>
      </c>
      <c r="P1933" s="49" t="s">
        <v>44</v>
      </c>
      <c r="Q1933" s="49">
        <v>1</v>
      </c>
      <c r="R1933" s="49" t="s">
        <v>32</v>
      </c>
      <c r="S1933" s="49" t="s">
        <v>6600</v>
      </c>
      <c r="T1933" s="50">
        <v>45281</v>
      </c>
    </row>
    <row r="1934" spans="1:20" x14ac:dyDescent="0.25">
      <c r="A1934" s="26" t="s">
        <v>886</v>
      </c>
      <c r="B1934" s="49" t="s">
        <v>887</v>
      </c>
      <c r="C1934" s="49" t="s">
        <v>888</v>
      </c>
      <c r="D1934" s="49" t="s">
        <v>37</v>
      </c>
      <c r="E1934" s="49" t="s">
        <v>24</v>
      </c>
      <c r="F1934" s="50">
        <v>44311</v>
      </c>
      <c r="G1934" s="49" t="s">
        <v>25</v>
      </c>
      <c r="H1934" s="49" t="s">
        <v>63</v>
      </c>
      <c r="I1934" s="49" t="s">
        <v>64</v>
      </c>
      <c r="J1934" s="49" t="s">
        <v>65</v>
      </c>
      <c r="K1934" s="49">
        <v>4</v>
      </c>
      <c r="L1934" s="49">
        <v>399</v>
      </c>
      <c r="M1934" s="49" t="s">
        <v>6601</v>
      </c>
      <c r="N1934" s="50">
        <v>45668</v>
      </c>
      <c r="O1934" s="49" t="s">
        <v>76</v>
      </c>
      <c r="P1934" s="49" t="s">
        <v>57</v>
      </c>
      <c r="Q1934" s="49">
        <v>2</v>
      </c>
      <c r="R1934" s="49" t="s">
        <v>104</v>
      </c>
      <c r="S1934" s="49" t="s">
        <v>6602</v>
      </c>
      <c r="T1934" s="50">
        <v>45430</v>
      </c>
    </row>
    <row r="1935" spans="1:20" x14ac:dyDescent="0.25">
      <c r="A1935" s="26" t="s">
        <v>6603</v>
      </c>
      <c r="B1935" s="49" t="s">
        <v>2494</v>
      </c>
      <c r="C1935" s="49" t="s">
        <v>2705</v>
      </c>
      <c r="D1935" s="49" t="s">
        <v>81</v>
      </c>
      <c r="E1935" s="49" t="s">
        <v>38</v>
      </c>
      <c r="F1935" s="50">
        <v>45403</v>
      </c>
      <c r="G1935" s="49" t="s">
        <v>51</v>
      </c>
      <c r="H1935" s="49" t="s">
        <v>40</v>
      </c>
      <c r="I1935" s="49" t="s">
        <v>41</v>
      </c>
      <c r="J1935" s="49" t="s">
        <v>42</v>
      </c>
      <c r="K1935" s="49">
        <v>1</v>
      </c>
      <c r="L1935" s="49">
        <v>59</v>
      </c>
      <c r="M1935" s="49" t="s">
        <v>6604</v>
      </c>
      <c r="N1935" s="50">
        <v>45413</v>
      </c>
      <c r="O1935" s="49" t="s">
        <v>110</v>
      </c>
      <c r="P1935" s="49" t="s">
        <v>57</v>
      </c>
      <c r="Q1935" s="49">
        <v>4</v>
      </c>
      <c r="R1935" s="49" t="s">
        <v>104</v>
      </c>
      <c r="S1935" s="49" t="s">
        <v>6605</v>
      </c>
      <c r="T1935" s="50">
        <v>45261</v>
      </c>
    </row>
    <row r="1936" spans="1:20" x14ac:dyDescent="0.25">
      <c r="A1936" s="26" t="s">
        <v>1015</v>
      </c>
      <c r="B1936" s="49" t="s">
        <v>1016</v>
      </c>
      <c r="C1936" s="49" t="s">
        <v>1017</v>
      </c>
      <c r="D1936" s="49" t="s">
        <v>37</v>
      </c>
      <c r="E1936" s="49" t="s">
        <v>50</v>
      </c>
      <c r="F1936" s="50">
        <v>45333</v>
      </c>
      <c r="G1936" s="49" t="s">
        <v>72</v>
      </c>
      <c r="H1936" s="49" t="s">
        <v>138</v>
      </c>
      <c r="I1936" s="49" t="s">
        <v>139</v>
      </c>
      <c r="J1936" s="49" t="s">
        <v>28</v>
      </c>
      <c r="K1936" s="49">
        <v>5</v>
      </c>
      <c r="L1936" s="49">
        <v>999</v>
      </c>
      <c r="M1936" s="49" t="s">
        <v>6606</v>
      </c>
      <c r="N1936" s="50">
        <v>45510</v>
      </c>
      <c r="O1936" s="49" t="s">
        <v>56</v>
      </c>
      <c r="P1936" s="49" t="s">
        <v>31</v>
      </c>
      <c r="Q1936" s="49">
        <v>5</v>
      </c>
      <c r="R1936" s="49" t="s">
        <v>32</v>
      </c>
      <c r="S1936" s="49" t="s">
        <v>6607</v>
      </c>
      <c r="T1936" s="50">
        <v>45007</v>
      </c>
    </row>
    <row r="1937" spans="1:20" x14ac:dyDescent="0.25">
      <c r="A1937" s="26" t="s">
        <v>6608</v>
      </c>
      <c r="B1937" s="49" t="s">
        <v>1484</v>
      </c>
      <c r="C1937" s="49" t="s">
        <v>264</v>
      </c>
      <c r="D1937" s="49" t="s">
        <v>23</v>
      </c>
      <c r="E1937" s="49" t="s">
        <v>24</v>
      </c>
      <c r="F1937" s="50">
        <v>44842</v>
      </c>
      <c r="G1937" s="49" t="s">
        <v>51</v>
      </c>
      <c r="H1937" s="49" t="s">
        <v>218</v>
      </c>
      <c r="I1937" s="49" t="s">
        <v>219</v>
      </c>
      <c r="J1937" s="49" t="s">
        <v>28</v>
      </c>
      <c r="K1937" s="49">
        <v>4</v>
      </c>
      <c r="L1937" s="49">
        <v>899</v>
      </c>
      <c r="M1937" s="49" t="s">
        <v>6609</v>
      </c>
      <c r="N1937" s="50">
        <v>45767</v>
      </c>
      <c r="O1937" s="49" t="s">
        <v>30</v>
      </c>
      <c r="P1937" s="49" t="s">
        <v>57</v>
      </c>
      <c r="Q1937" s="49">
        <v>1</v>
      </c>
      <c r="R1937" s="49" t="s">
        <v>32</v>
      </c>
      <c r="S1937" s="49" t="s">
        <v>6610</v>
      </c>
      <c r="T1937" s="50">
        <v>45300</v>
      </c>
    </row>
    <row r="1938" spans="1:20" x14ac:dyDescent="0.25">
      <c r="A1938" s="26" t="s">
        <v>6611</v>
      </c>
      <c r="B1938" s="49" t="s">
        <v>243</v>
      </c>
      <c r="C1938" s="49" t="s">
        <v>922</v>
      </c>
      <c r="D1938" s="49" t="s">
        <v>37</v>
      </c>
      <c r="E1938" s="49" t="s">
        <v>38</v>
      </c>
      <c r="F1938" s="50">
        <v>44543</v>
      </c>
      <c r="G1938" s="49" t="s">
        <v>62</v>
      </c>
      <c r="H1938" s="49" t="s">
        <v>218</v>
      </c>
      <c r="I1938" s="49" t="s">
        <v>219</v>
      </c>
      <c r="J1938" s="49" t="s">
        <v>28</v>
      </c>
      <c r="K1938" s="49">
        <v>4</v>
      </c>
      <c r="L1938" s="49">
        <v>899</v>
      </c>
      <c r="M1938" s="49" t="s">
        <v>6612</v>
      </c>
      <c r="N1938" s="50">
        <v>45791</v>
      </c>
      <c r="O1938" s="49" t="s">
        <v>110</v>
      </c>
      <c r="P1938" s="49" t="s">
        <v>57</v>
      </c>
      <c r="Q1938" s="49">
        <v>2</v>
      </c>
      <c r="R1938" s="49" t="s">
        <v>45</v>
      </c>
      <c r="S1938" s="49" t="s">
        <v>6613</v>
      </c>
      <c r="T1938" s="50">
        <v>45331</v>
      </c>
    </row>
    <row r="1939" spans="1:20" x14ac:dyDescent="0.25">
      <c r="A1939" s="26" t="s">
        <v>5589</v>
      </c>
      <c r="B1939" s="49" t="s">
        <v>249</v>
      </c>
      <c r="C1939" s="49" t="s">
        <v>386</v>
      </c>
      <c r="D1939" s="49" t="s">
        <v>81</v>
      </c>
      <c r="E1939" s="49" t="s">
        <v>50</v>
      </c>
      <c r="F1939" s="50">
        <v>44936</v>
      </c>
      <c r="G1939" s="49" t="s">
        <v>25</v>
      </c>
      <c r="H1939" s="49" t="s">
        <v>100</v>
      </c>
      <c r="I1939" s="49" t="s">
        <v>101</v>
      </c>
      <c r="J1939" s="49" t="s">
        <v>28</v>
      </c>
      <c r="K1939" s="49">
        <v>3</v>
      </c>
      <c r="L1939" s="49">
        <v>199</v>
      </c>
      <c r="M1939" s="49" t="s">
        <v>6614</v>
      </c>
      <c r="N1939" s="50">
        <v>45465</v>
      </c>
      <c r="O1939" s="49" t="s">
        <v>103</v>
      </c>
      <c r="P1939" s="49" t="s">
        <v>31</v>
      </c>
      <c r="Q1939" s="49">
        <v>3</v>
      </c>
      <c r="R1939" s="49" t="s">
        <v>32</v>
      </c>
      <c r="S1939" s="49" t="s">
        <v>6615</v>
      </c>
      <c r="T1939" s="50">
        <v>45158</v>
      </c>
    </row>
    <row r="1940" spans="1:20" x14ac:dyDescent="0.25">
      <c r="A1940" s="26" t="s">
        <v>3757</v>
      </c>
      <c r="B1940" s="49" t="s">
        <v>637</v>
      </c>
      <c r="C1940" s="49" t="s">
        <v>239</v>
      </c>
      <c r="D1940" s="49" t="s">
        <v>81</v>
      </c>
      <c r="E1940" s="49" t="s">
        <v>24</v>
      </c>
      <c r="F1940" s="50">
        <v>45560</v>
      </c>
      <c r="G1940" s="49" t="s">
        <v>51</v>
      </c>
      <c r="H1940" s="49" t="s">
        <v>391</v>
      </c>
      <c r="I1940" s="49" t="s">
        <v>392</v>
      </c>
      <c r="J1940" s="49" t="s">
        <v>123</v>
      </c>
      <c r="K1940" s="49">
        <v>3</v>
      </c>
      <c r="L1940" s="49">
        <v>25</v>
      </c>
      <c r="M1940" s="49" t="s">
        <v>6616</v>
      </c>
      <c r="N1940" s="50">
        <v>45156</v>
      </c>
      <c r="O1940" s="49" t="s">
        <v>110</v>
      </c>
      <c r="P1940" s="49" t="s">
        <v>57</v>
      </c>
      <c r="Q1940" s="49">
        <v>3</v>
      </c>
      <c r="R1940" s="49" t="s">
        <v>67</v>
      </c>
      <c r="S1940" s="49" t="s">
        <v>6617</v>
      </c>
      <c r="T1940" s="50">
        <v>45092</v>
      </c>
    </row>
    <row r="1941" spans="1:20" x14ac:dyDescent="0.25">
      <c r="A1941" s="26" t="s">
        <v>2777</v>
      </c>
      <c r="B1941" s="49" t="s">
        <v>173</v>
      </c>
      <c r="C1941" s="49" t="s">
        <v>249</v>
      </c>
      <c r="D1941" s="49" t="s">
        <v>23</v>
      </c>
      <c r="E1941" s="49" t="s">
        <v>38</v>
      </c>
      <c r="F1941" s="50">
        <v>45106</v>
      </c>
      <c r="G1941" s="49" t="s">
        <v>180</v>
      </c>
      <c r="H1941" s="49" t="s">
        <v>129</v>
      </c>
      <c r="I1941" s="49" t="s">
        <v>130</v>
      </c>
      <c r="J1941" s="49" t="s">
        <v>131</v>
      </c>
      <c r="K1941" s="49">
        <v>3</v>
      </c>
      <c r="L1941" s="49">
        <v>129</v>
      </c>
      <c r="M1941" s="49" t="s">
        <v>6618</v>
      </c>
      <c r="N1941" s="50">
        <v>45326</v>
      </c>
      <c r="O1941" s="49" t="s">
        <v>30</v>
      </c>
      <c r="P1941" s="49" t="s">
        <v>44</v>
      </c>
      <c r="Q1941" s="49">
        <v>2</v>
      </c>
      <c r="R1941" s="49" t="s">
        <v>133</v>
      </c>
      <c r="S1941" s="49" t="s">
        <v>6619</v>
      </c>
      <c r="T1941" s="50">
        <v>45610</v>
      </c>
    </row>
    <row r="1942" spans="1:20" x14ac:dyDescent="0.25">
      <c r="A1942" s="26" t="s">
        <v>6620</v>
      </c>
      <c r="B1942" s="49" t="s">
        <v>494</v>
      </c>
      <c r="C1942" s="49" t="s">
        <v>6621</v>
      </c>
      <c r="D1942" s="49" t="s">
        <v>23</v>
      </c>
      <c r="E1942" s="49" t="s">
        <v>38</v>
      </c>
      <c r="F1942" s="50">
        <v>45185</v>
      </c>
      <c r="G1942" s="49" t="s">
        <v>120</v>
      </c>
      <c r="H1942" s="49" t="s">
        <v>218</v>
      </c>
      <c r="I1942" s="49" t="s">
        <v>219</v>
      </c>
      <c r="J1942" s="49" t="s">
        <v>28</v>
      </c>
      <c r="K1942" s="49">
        <v>5</v>
      </c>
      <c r="L1942" s="49">
        <v>899</v>
      </c>
      <c r="M1942" s="49" t="s">
        <v>6622</v>
      </c>
      <c r="N1942" s="50">
        <v>45285</v>
      </c>
      <c r="O1942" s="49" t="s">
        <v>30</v>
      </c>
      <c r="P1942" s="49" t="s">
        <v>44</v>
      </c>
      <c r="Q1942" s="49">
        <v>3</v>
      </c>
      <c r="R1942" s="49" t="s">
        <v>104</v>
      </c>
      <c r="S1942" s="49" t="s">
        <v>6623</v>
      </c>
      <c r="T1942" s="50">
        <v>44890</v>
      </c>
    </row>
    <row r="1943" spans="1:20" x14ac:dyDescent="0.25">
      <c r="A1943" s="26" t="s">
        <v>812</v>
      </c>
      <c r="B1943" s="49" t="s">
        <v>211</v>
      </c>
      <c r="C1943" s="49" t="s">
        <v>813</v>
      </c>
      <c r="D1943" s="49" t="s">
        <v>81</v>
      </c>
      <c r="E1943" s="49" t="s">
        <v>24</v>
      </c>
      <c r="F1943" s="50">
        <v>45443</v>
      </c>
      <c r="G1943" s="49" t="s">
        <v>120</v>
      </c>
      <c r="H1943" s="49" t="s">
        <v>391</v>
      </c>
      <c r="I1943" s="49" t="s">
        <v>392</v>
      </c>
      <c r="J1943" s="49" t="s">
        <v>123</v>
      </c>
      <c r="K1943" s="49">
        <v>5</v>
      </c>
      <c r="L1943" s="49">
        <v>25</v>
      </c>
      <c r="M1943" s="49" t="s">
        <v>6624</v>
      </c>
      <c r="N1943" s="50">
        <v>45709</v>
      </c>
      <c r="O1943" s="49" t="s">
        <v>103</v>
      </c>
      <c r="P1943" s="49" t="s">
        <v>57</v>
      </c>
      <c r="Q1943" s="49">
        <v>1</v>
      </c>
      <c r="R1943" s="49" t="s">
        <v>45</v>
      </c>
      <c r="S1943" s="49" t="s">
        <v>6625</v>
      </c>
      <c r="T1943" s="50">
        <v>45885</v>
      </c>
    </row>
    <row r="1944" spans="1:20" x14ac:dyDescent="0.25">
      <c r="A1944" s="26" t="s">
        <v>5370</v>
      </c>
      <c r="B1944" s="49" t="s">
        <v>4288</v>
      </c>
      <c r="C1944" s="49" t="s">
        <v>2559</v>
      </c>
      <c r="D1944" s="49" t="s">
        <v>81</v>
      </c>
      <c r="E1944" s="49" t="s">
        <v>38</v>
      </c>
      <c r="F1944" s="50">
        <v>44891</v>
      </c>
      <c r="G1944" s="49" t="s">
        <v>120</v>
      </c>
      <c r="H1944" s="49" t="s">
        <v>73</v>
      </c>
      <c r="I1944" s="49" t="s">
        <v>74</v>
      </c>
      <c r="J1944" s="49" t="s">
        <v>42</v>
      </c>
      <c r="K1944" s="49">
        <v>1</v>
      </c>
      <c r="L1944" s="49">
        <v>110</v>
      </c>
      <c r="M1944" s="49" t="s">
        <v>6626</v>
      </c>
      <c r="N1944" s="50">
        <v>45579</v>
      </c>
      <c r="O1944" s="49" t="s">
        <v>110</v>
      </c>
      <c r="P1944" s="49" t="s">
        <v>31</v>
      </c>
      <c r="Q1944" s="49">
        <v>5</v>
      </c>
      <c r="R1944" s="49" t="s">
        <v>45</v>
      </c>
      <c r="S1944" s="49" t="s">
        <v>6627</v>
      </c>
      <c r="T1944" s="50">
        <v>45842</v>
      </c>
    </row>
    <row r="1945" spans="1:20" x14ac:dyDescent="0.25">
      <c r="A1945" s="26" t="s">
        <v>799</v>
      </c>
      <c r="B1945" s="49" t="s">
        <v>800</v>
      </c>
      <c r="C1945" s="49" t="s">
        <v>801</v>
      </c>
      <c r="D1945" s="49" t="s">
        <v>81</v>
      </c>
      <c r="E1945" s="49" t="s">
        <v>38</v>
      </c>
      <c r="F1945" s="50">
        <v>44891</v>
      </c>
      <c r="G1945" s="49" t="s">
        <v>72</v>
      </c>
      <c r="H1945" s="49" t="s">
        <v>40</v>
      </c>
      <c r="I1945" s="49" t="s">
        <v>41</v>
      </c>
      <c r="J1945" s="49" t="s">
        <v>42</v>
      </c>
      <c r="K1945" s="49">
        <v>5</v>
      </c>
      <c r="L1945" s="49">
        <v>59</v>
      </c>
      <c r="M1945" s="49" t="s">
        <v>6628</v>
      </c>
      <c r="N1945" s="50">
        <v>45090</v>
      </c>
      <c r="O1945" s="49" t="s">
        <v>76</v>
      </c>
      <c r="P1945" s="49" t="s">
        <v>44</v>
      </c>
      <c r="Q1945" s="49">
        <v>4</v>
      </c>
      <c r="R1945" s="49" t="s">
        <v>104</v>
      </c>
      <c r="S1945" s="49" t="s">
        <v>6629</v>
      </c>
      <c r="T1945" s="50">
        <v>45621</v>
      </c>
    </row>
    <row r="1946" spans="1:20" x14ac:dyDescent="0.25">
      <c r="A1946" s="26" t="s">
        <v>6630</v>
      </c>
      <c r="B1946" s="49" t="s">
        <v>35</v>
      </c>
      <c r="C1946" s="49" t="s">
        <v>435</v>
      </c>
      <c r="D1946" s="49" t="s">
        <v>23</v>
      </c>
      <c r="E1946" s="49" t="s">
        <v>24</v>
      </c>
      <c r="F1946" s="50">
        <v>45294</v>
      </c>
      <c r="G1946" s="49" t="s">
        <v>180</v>
      </c>
      <c r="H1946" s="49" t="s">
        <v>145</v>
      </c>
      <c r="I1946" s="49" t="s">
        <v>146</v>
      </c>
      <c r="J1946" s="49" t="s">
        <v>54</v>
      </c>
      <c r="K1946" s="49">
        <v>3</v>
      </c>
      <c r="L1946" s="49">
        <v>199</v>
      </c>
      <c r="M1946" s="49" t="s">
        <v>6631</v>
      </c>
      <c r="N1946" s="50">
        <v>45781</v>
      </c>
      <c r="O1946" s="49" t="s">
        <v>30</v>
      </c>
      <c r="P1946" s="49" t="s">
        <v>31</v>
      </c>
      <c r="Q1946" s="49">
        <v>5</v>
      </c>
      <c r="R1946" s="49" t="s">
        <v>45</v>
      </c>
      <c r="S1946" s="49" t="s">
        <v>6632</v>
      </c>
      <c r="T1946" s="50">
        <v>45631</v>
      </c>
    </row>
    <row r="1947" spans="1:20" x14ac:dyDescent="0.25">
      <c r="A1947" s="26" t="s">
        <v>6633</v>
      </c>
      <c r="B1947" s="49" t="s">
        <v>565</v>
      </c>
      <c r="C1947" s="49" t="s">
        <v>212</v>
      </c>
      <c r="D1947" s="49" t="s">
        <v>81</v>
      </c>
      <c r="E1947" s="49" t="s">
        <v>50</v>
      </c>
      <c r="F1947" s="50">
        <v>45532</v>
      </c>
      <c r="G1947" s="49" t="s">
        <v>25</v>
      </c>
      <c r="H1947" s="49" t="s">
        <v>100</v>
      </c>
      <c r="I1947" s="49" t="s">
        <v>101</v>
      </c>
      <c r="J1947" s="49" t="s">
        <v>28</v>
      </c>
      <c r="K1947" s="49">
        <v>2</v>
      </c>
      <c r="L1947" s="49">
        <v>199</v>
      </c>
      <c r="M1947" s="49" t="s">
        <v>6634</v>
      </c>
      <c r="N1947" s="50">
        <v>45452</v>
      </c>
      <c r="O1947" s="49" t="s">
        <v>76</v>
      </c>
      <c r="P1947" s="49" t="s">
        <v>57</v>
      </c>
      <c r="Q1947" s="49">
        <v>1</v>
      </c>
      <c r="R1947" s="49" t="s">
        <v>133</v>
      </c>
      <c r="S1947" s="49" t="s">
        <v>6635</v>
      </c>
      <c r="T1947" s="50">
        <v>45020</v>
      </c>
    </row>
    <row r="1948" spans="1:20" x14ac:dyDescent="0.25">
      <c r="A1948" s="26" t="s">
        <v>4842</v>
      </c>
      <c r="B1948" s="49" t="s">
        <v>127</v>
      </c>
      <c r="C1948" s="49" t="s">
        <v>224</v>
      </c>
      <c r="D1948" s="49" t="s">
        <v>81</v>
      </c>
      <c r="E1948" s="49" t="s">
        <v>24</v>
      </c>
      <c r="F1948" s="50">
        <v>44844</v>
      </c>
      <c r="G1948" s="49" t="s">
        <v>39</v>
      </c>
      <c r="H1948" s="49" t="s">
        <v>100</v>
      </c>
      <c r="I1948" s="49" t="s">
        <v>101</v>
      </c>
      <c r="J1948" s="49" t="s">
        <v>28</v>
      </c>
      <c r="K1948" s="49">
        <v>1</v>
      </c>
      <c r="L1948" s="49">
        <v>199</v>
      </c>
      <c r="M1948" s="49" t="s">
        <v>6636</v>
      </c>
      <c r="N1948" s="50">
        <v>45531</v>
      </c>
      <c r="O1948" s="49" t="s">
        <v>103</v>
      </c>
      <c r="P1948" s="49" t="s">
        <v>57</v>
      </c>
      <c r="Q1948" s="49">
        <v>3</v>
      </c>
      <c r="R1948" s="49" t="s">
        <v>104</v>
      </c>
      <c r="S1948" s="49" t="s">
        <v>6637</v>
      </c>
      <c r="T1948" s="50">
        <v>45169</v>
      </c>
    </row>
    <row r="1949" spans="1:20" x14ac:dyDescent="0.25">
      <c r="A1949" s="26" t="s">
        <v>6638</v>
      </c>
      <c r="B1949" s="49" t="s">
        <v>3582</v>
      </c>
      <c r="C1949" s="49" t="s">
        <v>592</v>
      </c>
      <c r="D1949" s="49" t="s">
        <v>81</v>
      </c>
      <c r="E1949" s="49" t="s">
        <v>38</v>
      </c>
      <c r="F1949" s="50">
        <v>44801</v>
      </c>
      <c r="G1949" s="49" t="s">
        <v>51</v>
      </c>
      <c r="H1949" s="49" t="s">
        <v>218</v>
      </c>
      <c r="I1949" s="49" t="s">
        <v>219</v>
      </c>
      <c r="J1949" s="49" t="s">
        <v>28</v>
      </c>
      <c r="K1949" s="49">
        <v>3</v>
      </c>
      <c r="L1949" s="49">
        <v>899</v>
      </c>
      <c r="M1949" s="49" t="s">
        <v>6639</v>
      </c>
      <c r="N1949" s="50">
        <v>45385</v>
      </c>
      <c r="O1949" s="49" t="s">
        <v>110</v>
      </c>
      <c r="P1949" s="49" t="s">
        <v>31</v>
      </c>
      <c r="Q1949" s="49">
        <v>1</v>
      </c>
      <c r="R1949" s="49" t="s">
        <v>67</v>
      </c>
      <c r="S1949" s="49" t="s">
        <v>6640</v>
      </c>
      <c r="T1949" s="50">
        <v>45597</v>
      </c>
    </row>
    <row r="1950" spans="1:20" x14ac:dyDescent="0.25">
      <c r="A1950" s="26" t="s">
        <v>6641</v>
      </c>
      <c r="B1950" s="49" t="s">
        <v>1335</v>
      </c>
      <c r="C1950" s="49" t="s">
        <v>2177</v>
      </c>
      <c r="D1950" s="49" t="s">
        <v>37</v>
      </c>
      <c r="E1950" s="49" t="s">
        <v>24</v>
      </c>
      <c r="F1950" s="50">
        <v>44809</v>
      </c>
      <c r="G1950" s="49" t="s">
        <v>62</v>
      </c>
      <c r="H1950" s="49" t="s">
        <v>168</v>
      </c>
      <c r="I1950" s="49" t="s">
        <v>169</v>
      </c>
      <c r="J1950" s="49" t="s">
        <v>131</v>
      </c>
      <c r="K1950" s="49">
        <v>1</v>
      </c>
      <c r="L1950" s="49">
        <v>80</v>
      </c>
      <c r="M1950" s="49" t="s">
        <v>6642</v>
      </c>
      <c r="N1950" s="50">
        <v>45235</v>
      </c>
      <c r="O1950" s="49" t="s">
        <v>103</v>
      </c>
      <c r="P1950" s="49" t="s">
        <v>31</v>
      </c>
      <c r="Q1950" s="49">
        <v>3</v>
      </c>
      <c r="R1950" s="49" t="s">
        <v>32</v>
      </c>
      <c r="S1950" s="49" t="s">
        <v>6643</v>
      </c>
      <c r="T1950" s="50">
        <v>45751</v>
      </c>
    </row>
    <row r="1951" spans="1:20" x14ac:dyDescent="0.25">
      <c r="A1951" s="26" t="s">
        <v>6644</v>
      </c>
      <c r="B1951" s="49" t="s">
        <v>6645</v>
      </c>
      <c r="C1951" s="49" t="s">
        <v>315</v>
      </c>
      <c r="D1951" s="49" t="s">
        <v>23</v>
      </c>
      <c r="E1951" s="49" t="s">
        <v>24</v>
      </c>
      <c r="F1951" s="50">
        <v>44885</v>
      </c>
      <c r="G1951" s="49" t="s">
        <v>94</v>
      </c>
      <c r="H1951" s="49" t="s">
        <v>218</v>
      </c>
      <c r="I1951" s="49" t="s">
        <v>219</v>
      </c>
      <c r="J1951" s="49" t="s">
        <v>28</v>
      </c>
      <c r="K1951" s="49">
        <v>5</v>
      </c>
      <c r="L1951" s="49">
        <v>899</v>
      </c>
      <c r="M1951" s="49" t="s">
        <v>6646</v>
      </c>
      <c r="N1951" s="50">
        <v>45032</v>
      </c>
      <c r="O1951" s="49" t="s">
        <v>76</v>
      </c>
      <c r="P1951" s="49" t="s">
        <v>31</v>
      </c>
      <c r="Q1951" s="49">
        <v>1</v>
      </c>
      <c r="R1951" s="49" t="s">
        <v>45</v>
      </c>
      <c r="S1951" s="49" t="s">
        <v>6647</v>
      </c>
      <c r="T1951" s="50">
        <v>45754</v>
      </c>
    </row>
    <row r="1952" spans="1:20" x14ac:dyDescent="0.25">
      <c r="A1952" s="26" t="s">
        <v>6648</v>
      </c>
      <c r="B1952" s="49" t="s">
        <v>1868</v>
      </c>
      <c r="C1952" s="49" t="s">
        <v>5313</v>
      </c>
      <c r="D1952" s="49" t="s">
        <v>81</v>
      </c>
      <c r="E1952" s="49" t="s">
        <v>24</v>
      </c>
      <c r="F1952" s="50">
        <v>45114</v>
      </c>
      <c r="G1952" s="49" t="s">
        <v>152</v>
      </c>
      <c r="H1952" s="49" t="s">
        <v>121</v>
      </c>
      <c r="I1952" s="49" t="s">
        <v>122</v>
      </c>
      <c r="J1952" s="49" t="s">
        <v>123</v>
      </c>
      <c r="K1952" s="49">
        <v>1</v>
      </c>
      <c r="L1952" s="49">
        <v>149</v>
      </c>
      <c r="M1952" s="49" t="s">
        <v>6649</v>
      </c>
      <c r="N1952" s="50">
        <v>45573</v>
      </c>
      <c r="O1952" s="49" t="s">
        <v>103</v>
      </c>
      <c r="P1952" s="49" t="s">
        <v>31</v>
      </c>
      <c r="Q1952" s="49">
        <v>1</v>
      </c>
      <c r="R1952" s="49" t="s">
        <v>133</v>
      </c>
      <c r="S1952" s="49" t="s">
        <v>6650</v>
      </c>
      <c r="T1952" s="50">
        <v>45086</v>
      </c>
    </row>
    <row r="1953" spans="1:20" x14ac:dyDescent="0.25">
      <c r="A1953" s="26" t="s">
        <v>6651</v>
      </c>
      <c r="B1953" s="49" t="s">
        <v>1689</v>
      </c>
      <c r="C1953" s="49" t="s">
        <v>4583</v>
      </c>
      <c r="D1953" s="49" t="s">
        <v>81</v>
      </c>
      <c r="E1953" s="49" t="s">
        <v>50</v>
      </c>
      <c r="F1953" s="50">
        <v>45050</v>
      </c>
      <c r="G1953" s="49" t="s">
        <v>72</v>
      </c>
      <c r="H1953" s="49" t="s">
        <v>52</v>
      </c>
      <c r="I1953" s="49" t="s">
        <v>53</v>
      </c>
      <c r="J1953" s="49" t="s">
        <v>54</v>
      </c>
      <c r="K1953" s="49">
        <v>3</v>
      </c>
      <c r="L1953" s="49">
        <v>59</v>
      </c>
      <c r="M1953" s="49" t="s">
        <v>6652</v>
      </c>
      <c r="N1953" s="50">
        <v>45393</v>
      </c>
      <c r="O1953" s="49" t="s">
        <v>103</v>
      </c>
      <c r="P1953" s="49" t="s">
        <v>57</v>
      </c>
      <c r="Q1953" s="49">
        <v>2</v>
      </c>
      <c r="R1953" s="49" t="s">
        <v>67</v>
      </c>
      <c r="S1953" s="49" t="s">
        <v>6653</v>
      </c>
      <c r="T1953" s="50">
        <v>45751</v>
      </c>
    </row>
    <row r="1954" spans="1:20" x14ac:dyDescent="0.25">
      <c r="A1954" s="26" t="s">
        <v>380</v>
      </c>
      <c r="B1954" s="49" t="s">
        <v>258</v>
      </c>
      <c r="C1954" s="49" t="s">
        <v>381</v>
      </c>
      <c r="D1954" s="49" t="s">
        <v>37</v>
      </c>
      <c r="E1954" s="49" t="s">
        <v>24</v>
      </c>
      <c r="F1954" s="50">
        <v>45101</v>
      </c>
      <c r="G1954" s="49" t="s">
        <v>25</v>
      </c>
      <c r="H1954" s="49" t="s">
        <v>129</v>
      </c>
      <c r="I1954" s="49" t="s">
        <v>130</v>
      </c>
      <c r="J1954" s="49" t="s">
        <v>131</v>
      </c>
      <c r="K1954" s="49">
        <v>4</v>
      </c>
      <c r="L1954" s="49">
        <v>129</v>
      </c>
      <c r="M1954" s="49" t="s">
        <v>6654</v>
      </c>
      <c r="N1954" s="50">
        <v>45196</v>
      </c>
      <c r="O1954" s="49" t="s">
        <v>110</v>
      </c>
      <c r="P1954" s="49" t="s">
        <v>44</v>
      </c>
      <c r="Q1954" s="49">
        <v>4</v>
      </c>
      <c r="R1954" s="49" t="s">
        <v>104</v>
      </c>
      <c r="S1954" s="49" t="s">
        <v>6655</v>
      </c>
      <c r="T1954" s="50">
        <v>45091</v>
      </c>
    </row>
    <row r="1955" spans="1:20" x14ac:dyDescent="0.25">
      <c r="A1955" s="26" t="s">
        <v>6656</v>
      </c>
      <c r="B1955" s="49" t="s">
        <v>349</v>
      </c>
      <c r="C1955" s="49" t="s">
        <v>6657</v>
      </c>
      <c r="D1955" s="49" t="s">
        <v>37</v>
      </c>
      <c r="E1955" s="49" t="s">
        <v>50</v>
      </c>
      <c r="F1955" s="50">
        <v>45807</v>
      </c>
      <c r="G1955" s="49" t="s">
        <v>186</v>
      </c>
      <c r="H1955" s="49" t="s">
        <v>218</v>
      </c>
      <c r="I1955" s="49" t="s">
        <v>219</v>
      </c>
      <c r="J1955" s="49" t="s">
        <v>28</v>
      </c>
      <c r="K1955" s="49">
        <v>2</v>
      </c>
      <c r="L1955" s="49">
        <v>899</v>
      </c>
      <c r="M1955" s="49" t="s">
        <v>6658</v>
      </c>
      <c r="N1955" s="50">
        <v>45587</v>
      </c>
      <c r="O1955" s="49" t="s">
        <v>103</v>
      </c>
      <c r="P1955" s="49" t="s">
        <v>31</v>
      </c>
      <c r="Q1955" s="49">
        <v>1</v>
      </c>
      <c r="R1955" s="49" t="s">
        <v>104</v>
      </c>
      <c r="S1955" s="49" t="s">
        <v>6659</v>
      </c>
      <c r="T1955" s="50">
        <v>45169</v>
      </c>
    </row>
    <row r="1956" spans="1:20" x14ac:dyDescent="0.25">
      <c r="A1956" s="26" t="s">
        <v>6660</v>
      </c>
      <c r="B1956" s="49" t="s">
        <v>2121</v>
      </c>
      <c r="C1956" s="49" t="s">
        <v>3374</v>
      </c>
      <c r="D1956" s="49" t="s">
        <v>23</v>
      </c>
      <c r="E1956" s="49" t="s">
        <v>24</v>
      </c>
      <c r="F1956" s="50">
        <v>45622</v>
      </c>
      <c r="G1956" s="49" t="s">
        <v>120</v>
      </c>
      <c r="H1956" s="49" t="s">
        <v>26</v>
      </c>
      <c r="I1956" s="49" t="s">
        <v>27</v>
      </c>
      <c r="J1956" s="49" t="s">
        <v>28</v>
      </c>
      <c r="K1956" s="49">
        <v>5</v>
      </c>
      <c r="L1956" s="49">
        <v>229</v>
      </c>
      <c r="M1956" s="49" t="s">
        <v>6661</v>
      </c>
      <c r="N1956" s="50">
        <v>44996</v>
      </c>
      <c r="O1956" s="49" t="s">
        <v>30</v>
      </c>
      <c r="P1956" s="49" t="s">
        <v>44</v>
      </c>
      <c r="Q1956" s="49">
        <v>2</v>
      </c>
      <c r="R1956" s="49" t="s">
        <v>32</v>
      </c>
      <c r="S1956" s="49" t="s">
        <v>6662</v>
      </c>
      <c r="T1956" s="50">
        <v>45809</v>
      </c>
    </row>
    <row r="1957" spans="1:20" x14ac:dyDescent="0.25">
      <c r="A1957" s="26" t="s">
        <v>6663</v>
      </c>
      <c r="B1957" s="49" t="s">
        <v>701</v>
      </c>
      <c r="C1957" s="49" t="s">
        <v>137</v>
      </c>
      <c r="D1957" s="49" t="s">
        <v>37</v>
      </c>
      <c r="E1957" s="49" t="s">
        <v>24</v>
      </c>
      <c r="F1957" s="50">
        <v>44506</v>
      </c>
      <c r="G1957" s="49" t="s">
        <v>51</v>
      </c>
      <c r="H1957" s="49" t="s">
        <v>63</v>
      </c>
      <c r="I1957" s="49" t="s">
        <v>64</v>
      </c>
      <c r="J1957" s="49" t="s">
        <v>65</v>
      </c>
      <c r="K1957" s="49">
        <v>4</v>
      </c>
      <c r="L1957" s="49">
        <v>399</v>
      </c>
      <c r="M1957" s="49" t="s">
        <v>6664</v>
      </c>
      <c r="N1957" s="50">
        <v>45867</v>
      </c>
      <c r="O1957" s="49" t="s">
        <v>103</v>
      </c>
      <c r="P1957" s="49" t="s">
        <v>44</v>
      </c>
      <c r="Q1957" s="49">
        <v>1</v>
      </c>
      <c r="R1957" s="49" t="s">
        <v>32</v>
      </c>
      <c r="S1957" s="49" t="s">
        <v>6665</v>
      </c>
      <c r="T1957" s="50">
        <v>45825</v>
      </c>
    </row>
    <row r="1958" spans="1:20" x14ac:dyDescent="0.25">
      <c r="A1958" s="26" t="s">
        <v>4492</v>
      </c>
      <c r="B1958" s="49" t="s">
        <v>1774</v>
      </c>
      <c r="C1958" s="49" t="s">
        <v>4493</v>
      </c>
      <c r="D1958" s="49" t="s">
        <v>81</v>
      </c>
      <c r="E1958" s="49" t="s">
        <v>50</v>
      </c>
      <c r="F1958" s="50">
        <v>44221</v>
      </c>
      <c r="G1958" s="49" t="s">
        <v>39</v>
      </c>
      <c r="H1958" s="49" t="s">
        <v>138</v>
      </c>
      <c r="I1958" s="49" t="s">
        <v>139</v>
      </c>
      <c r="J1958" s="49" t="s">
        <v>28</v>
      </c>
      <c r="K1958" s="49">
        <v>2</v>
      </c>
      <c r="L1958" s="49">
        <v>999</v>
      </c>
      <c r="M1958" s="49" t="s">
        <v>6666</v>
      </c>
      <c r="N1958" s="50">
        <v>45249</v>
      </c>
      <c r="O1958" s="49" t="s">
        <v>103</v>
      </c>
      <c r="P1958" s="49" t="s">
        <v>44</v>
      </c>
      <c r="Q1958" s="49">
        <v>2</v>
      </c>
      <c r="R1958" s="49" t="s">
        <v>133</v>
      </c>
      <c r="S1958" s="49" t="s">
        <v>6667</v>
      </c>
      <c r="T1958" s="50">
        <v>44975</v>
      </c>
    </row>
    <row r="1959" spans="1:20" x14ac:dyDescent="0.25">
      <c r="A1959" s="26" t="s">
        <v>2397</v>
      </c>
      <c r="B1959" s="49" t="s">
        <v>118</v>
      </c>
      <c r="C1959" s="49" t="s">
        <v>570</v>
      </c>
      <c r="D1959" s="49" t="s">
        <v>81</v>
      </c>
      <c r="E1959" s="49" t="s">
        <v>24</v>
      </c>
      <c r="F1959" s="50">
        <v>45409</v>
      </c>
      <c r="G1959" s="49" t="s">
        <v>186</v>
      </c>
      <c r="H1959" s="49" t="s">
        <v>73</v>
      </c>
      <c r="I1959" s="49" t="s">
        <v>74</v>
      </c>
      <c r="J1959" s="49" t="s">
        <v>42</v>
      </c>
      <c r="K1959" s="49">
        <v>4</v>
      </c>
      <c r="L1959" s="49">
        <v>110</v>
      </c>
      <c r="M1959" s="49" t="s">
        <v>6668</v>
      </c>
      <c r="N1959" s="50">
        <v>45218</v>
      </c>
      <c r="O1959" s="49" t="s">
        <v>76</v>
      </c>
      <c r="P1959" s="49" t="s">
        <v>44</v>
      </c>
      <c r="Q1959" s="49">
        <v>2</v>
      </c>
      <c r="R1959" s="49" t="s">
        <v>104</v>
      </c>
      <c r="S1959" s="49" t="s">
        <v>6669</v>
      </c>
      <c r="T1959" s="50">
        <v>44882</v>
      </c>
    </row>
    <row r="1960" spans="1:20" x14ac:dyDescent="0.25">
      <c r="A1960" s="26" t="s">
        <v>6457</v>
      </c>
      <c r="B1960" s="49" t="s">
        <v>877</v>
      </c>
      <c r="C1960" s="49" t="s">
        <v>417</v>
      </c>
      <c r="D1960" s="49" t="s">
        <v>37</v>
      </c>
      <c r="E1960" s="49" t="s">
        <v>24</v>
      </c>
      <c r="F1960" s="50">
        <v>44480</v>
      </c>
      <c r="G1960" s="49" t="s">
        <v>39</v>
      </c>
      <c r="H1960" s="49" t="s">
        <v>138</v>
      </c>
      <c r="I1960" s="49" t="s">
        <v>139</v>
      </c>
      <c r="J1960" s="49" t="s">
        <v>28</v>
      </c>
      <c r="K1960" s="49">
        <v>1</v>
      </c>
      <c r="L1960" s="49">
        <v>999</v>
      </c>
      <c r="M1960" s="49" t="s">
        <v>6670</v>
      </c>
      <c r="N1960" s="50">
        <v>45007</v>
      </c>
      <c r="O1960" s="49" t="s">
        <v>76</v>
      </c>
      <c r="P1960" s="49" t="s">
        <v>31</v>
      </c>
      <c r="Q1960" s="49">
        <v>5</v>
      </c>
      <c r="R1960" s="49" t="s">
        <v>104</v>
      </c>
      <c r="S1960" s="49" t="s">
        <v>6671</v>
      </c>
      <c r="T1960" s="50">
        <v>45804</v>
      </c>
    </row>
    <row r="1961" spans="1:20" x14ac:dyDescent="0.25">
      <c r="A1961" s="26" t="s">
        <v>6672</v>
      </c>
      <c r="B1961" s="49" t="s">
        <v>1335</v>
      </c>
      <c r="C1961" s="49" t="s">
        <v>6150</v>
      </c>
      <c r="D1961" s="49" t="s">
        <v>23</v>
      </c>
      <c r="E1961" s="49" t="s">
        <v>50</v>
      </c>
      <c r="F1961" s="50">
        <v>44914</v>
      </c>
      <c r="G1961" s="49" t="s">
        <v>25</v>
      </c>
      <c r="H1961" s="49" t="s">
        <v>145</v>
      </c>
      <c r="I1961" s="49" t="s">
        <v>146</v>
      </c>
      <c r="J1961" s="49" t="s">
        <v>54</v>
      </c>
      <c r="K1961" s="49">
        <v>3</v>
      </c>
      <c r="L1961" s="49">
        <v>199</v>
      </c>
      <c r="M1961" s="49" t="s">
        <v>6673</v>
      </c>
      <c r="N1961" s="50">
        <v>45061</v>
      </c>
      <c r="O1961" s="49" t="s">
        <v>56</v>
      </c>
      <c r="P1961" s="49" t="s">
        <v>31</v>
      </c>
      <c r="Q1961" s="49">
        <v>5</v>
      </c>
      <c r="R1961" s="49" t="s">
        <v>32</v>
      </c>
      <c r="S1961" s="49" t="s">
        <v>6674</v>
      </c>
      <c r="T1961" s="50">
        <v>45320</v>
      </c>
    </row>
    <row r="1962" spans="1:20" x14ac:dyDescent="0.25">
      <c r="A1962" s="26" t="s">
        <v>3429</v>
      </c>
      <c r="B1962" s="49" t="s">
        <v>233</v>
      </c>
      <c r="C1962" s="49" t="s">
        <v>3430</v>
      </c>
      <c r="D1962" s="49" t="s">
        <v>37</v>
      </c>
      <c r="E1962" s="49" t="s">
        <v>24</v>
      </c>
      <c r="F1962" s="50">
        <v>45880</v>
      </c>
      <c r="G1962" s="49" t="s">
        <v>62</v>
      </c>
      <c r="H1962" s="49" t="s">
        <v>191</v>
      </c>
      <c r="I1962" s="49" t="s">
        <v>192</v>
      </c>
      <c r="J1962" s="49" t="s">
        <v>42</v>
      </c>
      <c r="K1962" s="49">
        <v>2</v>
      </c>
      <c r="L1962" s="49">
        <v>120</v>
      </c>
      <c r="M1962" s="49" t="s">
        <v>6675</v>
      </c>
      <c r="N1962" s="50">
        <v>45432</v>
      </c>
      <c r="O1962" s="49" t="s">
        <v>103</v>
      </c>
      <c r="P1962" s="49" t="s">
        <v>31</v>
      </c>
      <c r="Q1962" s="49">
        <v>4</v>
      </c>
      <c r="R1962" s="49" t="s">
        <v>133</v>
      </c>
      <c r="S1962" s="49" t="s">
        <v>6676</v>
      </c>
      <c r="T1962" s="50">
        <v>45328</v>
      </c>
    </row>
    <row r="1963" spans="1:20" x14ac:dyDescent="0.25">
      <c r="A1963" s="26" t="s">
        <v>4907</v>
      </c>
      <c r="B1963" s="49" t="s">
        <v>809</v>
      </c>
      <c r="C1963" s="49" t="s">
        <v>4908</v>
      </c>
      <c r="D1963" s="49" t="s">
        <v>37</v>
      </c>
      <c r="E1963" s="49" t="s">
        <v>50</v>
      </c>
      <c r="F1963" s="50">
        <v>45472</v>
      </c>
      <c r="G1963" s="49" t="s">
        <v>180</v>
      </c>
      <c r="H1963" s="49" t="s">
        <v>129</v>
      </c>
      <c r="I1963" s="49" t="s">
        <v>130</v>
      </c>
      <c r="J1963" s="49" t="s">
        <v>131</v>
      </c>
      <c r="K1963" s="49">
        <v>1</v>
      </c>
      <c r="L1963" s="49">
        <v>129</v>
      </c>
      <c r="M1963" s="49" t="s">
        <v>6677</v>
      </c>
      <c r="N1963" s="50">
        <v>44953</v>
      </c>
      <c r="O1963" s="49" t="s">
        <v>103</v>
      </c>
      <c r="P1963" s="49" t="s">
        <v>57</v>
      </c>
      <c r="Q1963" s="49">
        <v>2</v>
      </c>
      <c r="R1963" s="49" t="s">
        <v>67</v>
      </c>
      <c r="S1963" s="49" t="s">
        <v>6678</v>
      </c>
      <c r="T1963" s="50">
        <v>45677</v>
      </c>
    </row>
    <row r="1964" spans="1:20" x14ac:dyDescent="0.25">
      <c r="A1964" s="26" t="s">
        <v>6679</v>
      </c>
      <c r="B1964" s="49" t="s">
        <v>515</v>
      </c>
      <c r="C1964" s="49" t="s">
        <v>2984</v>
      </c>
      <c r="D1964" s="49" t="s">
        <v>23</v>
      </c>
      <c r="E1964" s="49" t="s">
        <v>38</v>
      </c>
      <c r="F1964" s="50">
        <v>45845</v>
      </c>
      <c r="G1964" s="49" t="s">
        <v>186</v>
      </c>
      <c r="H1964" s="49" t="s">
        <v>52</v>
      </c>
      <c r="I1964" s="49" t="s">
        <v>53</v>
      </c>
      <c r="J1964" s="49" t="s">
        <v>54</v>
      </c>
      <c r="K1964" s="49">
        <v>5</v>
      </c>
      <c r="L1964" s="49">
        <v>59</v>
      </c>
      <c r="M1964" s="49" t="s">
        <v>6680</v>
      </c>
      <c r="N1964" s="50">
        <v>45014</v>
      </c>
      <c r="O1964" s="49" t="s">
        <v>103</v>
      </c>
      <c r="P1964" s="49" t="s">
        <v>44</v>
      </c>
      <c r="Q1964" s="49">
        <v>1</v>
      </c>
      <c r="R1964" s="49" t="s">
        <v>67</v>
      </c>
      <c r="S1964" s="49" t="s">
        <v>6681</v>
      </c>
      <c r="T1964" s="50">
        <v>45214</v>
      </c>
    </row>
    <row r="1965" spans="1:20" x14ac:dyDescent="0.25">
      <c r="A1965" s="26" t="s">
        <v>6682</v>
      </c>
      <c r="B1965" s="49" t="s">
        <v>258</v>
      </c>
      <c r="C1965" s="49" t="s">
        <v>321</v>
      </c>
      <c r="D1965" s="49" t="s">
        <v>37</v>
      </c>
      <c r="E1965" s="49" t="s">
        <v>38</v>
      </c>
      <c r="F1965" s="50">
        <v>44501</v>
      </c>
      <c r="G1965" s="49" t="s">
        <v>186</v>
      </c>
      <c r="H1965" s="49" t="s">
        <v>52</v>
      </c>
      <c r="I1965" s="49" t="s">
        <v>53</v>
      </c>
      <c r="J1965" s="49" t="s">
        <v>54</v>
      </c>
      <c r="K1965" s="49">
        <v>3</v>
      </c>
      <c r="L1965" s="49">
        <v>59</v>
      </c>
      <c r="M1965" s="49" t="s">
        <v>6683</v>
      </c>
      <c r="N1965" s="50">
        <v>45080</v>
      </c>
      <c r="O1965" s="49" t="s">
        <v>110</v>
      </c>
      <c r="P1965" s="49" t="s">
        <v>57</v>
      </c>
      <c r="Q1965" s="49">
        <v>3</v>
      </c>
      <c r="R1965" s="49" t="s">
        <v>133</v>
      </c>
      <c r="S1965" s="49" t="s">
        <v>6684</v>
      </c>
      <c r="T1965" s="50">
        <v>45591</v>
      </c>
    </row>
    <row r="1966" spans="1:20" x14ac:dyDescent="0.25">
      <c r="A1966" s="26" t="s">
        <v>6685</v>
      </c>
      <c r="B1966" s="49" t="s">
        <v>565</v>
      </c>
      <c r="C1966" s="49" t="s">
        <v>2036</v>
      </c>
      <c r="D1966" s="49" t="s">
        <v>23</v>
      </c>
      <c r="E1966" s="49" t="s">
        <v>38</v>
      </c>
      <c r="F1966" s="50">
        <v>45068</v>
      </c>
      <c r="G1966" s="49" t="s">
        <v>94</v>
      </c>
      <c r="H1966" s="49" t="s">
        <v>218</v>
      </c>
      <c r="I1966" s="49" t="s">
        <v>219</v>
      </c>
      <c r="J1966" s="49" t="s">
        <v>28</v>
      </c>
      <c r="K1966" s="49">
        <v>1</v>
      </c>
      <c r="L1966" s="49">
        <v>899</v>
      </c>
      <c r="M1966" s="49" t="s">
        <v>6686</v>
      </c>
      <c r="N1966" s="50">
        <v>45014</v>
      </c>
      <c r="O1966" s="49" t="s">
        <v>103</v>
      </c>
      <c r="P1966" s="49" t="s">
        <v>31</v>
      </c>
      <c r="Q1966" s="49">
        <v>3</v>
      </c>
      <c r="R1966" s="49" t="s">
        <v>133</v>
      </c>
      <c r="S1966" s="49" t="s">
        <v>6687</v>
      </c>
      <c r="T1966" s="50">
        <v>45583</v>
      </c>
    </row>
    <row r="1967" spans="1:20" x14ac:dyDescent="0.25">
      <c r="A1967" s="26" t="s">
        <v>6688</v>
      </c>
      <c r="B1967" s="49" t="s">
        <v>2222</v>
      </c>
      <c r="C1967" s="49" t="s">
        <v>6689</v>
      </c>
      <c r="D1967" s="49" t="s">
        <v>37</v>
      </c>
      <c r="E1967" s="49" t="s">
        <v>50</v>
      </c>
      <c r="F1967" s="50">
        <v>44314</v>
      </c>
      <c r="G1967" s="49" t="s">
        <v>94</v>
      </c>
      <c r="H1967" s="49" t="s">
        <v>73</v>
      </c>
      <c r="I1967" s="49" t="s">
        <v>74</v>
      </c>
      <c r="J1967" s="49" t="s">
        <v>42</v>
      </c>
      <c r="K1967" s="49">
        <v>4</v>
      </c>
      <c r="L1967" s="49">
        <v>110</v>
      </c>
      <c r="M1967" s="49" t="s">
        <v>6690</v>
      </c>
      <c r="N1967" s="50">
        <v>45084</v>
      </c>
      <c r="O1967" s="49" t="s">
        <v>110</v>
      </c>
      <c r="P1967" s="49" t="s">
        <v>31</v>
      </c>
      <c r="Q1967" s="49">
        <v>5</v>
      </c>
      <c r="R1967" s="49" t="s">
        <v>45</v>
      </c>
      <c r="S1967" s="49" t="s">
        <v>6691</v>
      </c>
      <c r="T1967" s="50">
        <v>44954</v>
      </c>
    </row>
    <row r="1968" spans="1:20" x14ac:dyDescent="0.25">
      <c r="A1968" s="26" t="s">
        <v>6692</v>
      </c>
      <c r="B1968" s="49" t="s">
        <v>85</v>
      </c>
      <c r="C1968" s="49" t="s">
        <v>1256</v>
      </c>
      <c r="D1968" s="49" t="s">
        <v>81</v>
      </c>
      <c r="E1968" s="49" t="s">
        <v>38</v>
      </c>
      <c r="F1968" s="50">
        <v>44485</v>
      </c>
      <c r="G1968" s="49" t="s">
        <v>72</v>
      </c>
      <c r="H1968" s="49" t="s">
        <v>63</v>
      </c>
      <c r="I1968" s="49" t="s">
        <v>64</v>
      </c>
      <c r="J1968" s="49" t="s">
        <v>65</v>
      </c>
      <c r="K1968" s="49">
        <v>3</v>
      </c>
      <c r="L1968" s="49">
        <v>399</v>
      </c>
      <c r="M1968" s="49" t="s">
        <v>6693</v>
      </c>
      <c r="N1968" s="50">
        <v>45230</v>
      </c>
      <c r="O1968" s="49" t="s">
        <v>110</v>
      </c>
      <c r="P1968" s="49" t="s">
        <v>57</v>
      </c>
      <c r="Q1968" s="49">
        <v>1</v>
      </c>
      <c r="R1968" s="49" t="s">
        <v>133</v>
      </c>
      <c r="S1968" s="49" t="s">
        <v>6694</v>
      </c>
      <c r="T1968" s="50">
        <v>45374</v>
      </c>
    </row>
    <row r="1969" spans="1:20" x14ac:dyDescent="0.25">
      <c r="A1969" s="26" t="s">
        <v>6263</v>
      </c>
      <c r="B1969" s="49" t="s">
        <v>1410</v>
      </c>
      <c r="C1969" s="49" t="s">
        <v>4086</v>
      </c>
      <c r="D1969" s="49" t="s">
        <v>81</v>
      </c>
      <c r="E1969" s="49" t="s">
        <v>38</v>
      </c>
      <c r="F1969" s="50">
        <v>44415</v>
      </c>
      <c r="G1969" s="49" t="s">
        <v>186</v>
      </c>
      <c r="H1969" s="49" t="s">
        <v>63</v>
      </c>
      <c r="I1969" s="49" t="s">
        <v>64</v>
      </c>
      <c r="J1969" s="49" t="s">
        <v>65</v>
      </c>
      <c r="K1969" s="49">
        <v>4</v>
      </c>
      <c r="L1969" s="49">
        <v>399</v>
      </c>
      <c r="M1969" s="49" t="s">
        <v>6695</v>
      </c>
      <c r="N1969" s="50">
        <v>45542</v>
      </c>
      <c r="O1969" s="49" t="s">
        <v>30</v>
      </c>
      <c r="P1969" s="49" t="s">
        <v>57</v>
      </c>
      <c r="Q1969" s="49">
        <v>3</v>
      </c>
      <c r="R1969" s="49" t="s">
        <v>67</v>
      </c>
      <c r="S1969" s="49" t="s">
        <v>6696</v>
      </c>
      <c r="T1969" s="50">
        <v>44950</v>
      </c>
    </row>
    <row r="1970" spans="1:20" x14ac:dyDescent="0.25">
      <c r="A1970" s="26" t="s">
        <v>6697</v>
      </c>
      <c r="B1970" s="49" t="s">
        <v>3161</v>
      </c>
      <c r="C1970" s="49" t="s">
        <v>4393</v>
      </c>
      <c r="D1970" s="49" t="s">
        <v>37</v>
      </c>
      <c r="E1970" s="49" t="s">
        <v>24</v>
      </c>
      <c r="F1970" s="50">
        <v>45828</v>
      </c>
      <c r="G1970" s="49" t="s">
        <v>152</v>
      </c>
      <c r="H1970" s="49" t="s">
        <v>87</v>
      </c>
      <c r="I1970" s="49" t="s">
        <v>88</v>
      </c>
      <c r="J1970" s="49" t="s">
        <v>65</v>
      </c>
      <c r="K1970" s="49">
        <v>4</v>
      </c>
      <c r="L1970" s="49">
        <v>99</v>
      </c>
      <c r="M1970" s="49" t="s">
        <v>6698</v>
      </c>
      <c r="N1970" s="50">
        <v>45229</v>
      </c>
      <c r="O1970" s="49" t="s">
        <v>76</v>
      </c>
      <c r="P1970" s="49" t="s">
        <v>31</v>
      </c>
      <c r="Q1970" s="49">
        <v>5</v>
      </c>
      <c r="R1970" s="49" t="s">
        <v>32</v>
      </c>
      <c r="S1970" s="49" t="s">
        <v>6699</v>
      </c>
      <c r="T1970" s="50">
        <v>45064</v>
      </c>
    </row>
    <row r="1971" spans="1:20" x14ac:dyDescent="0.25">
      <c r="A1971" s="26" t="s">
        <v>2175</v>
      </c>
      <c r="B1971" s="49" t="s">
        <v>2176</v>
      </c>
      <c r="C1971" s="49" t="s">
        <v>2177</v>
      </c>
      <c r="D1971" s="49" t="s">
        <v>37</v>
      </c>
      <c r="E1971" s="49" t="s">
        <v>24</v>
      </c>
      <c r="F1971" s="50">
        <v>45595</v>
      </c>
      <c r="G1971" s="49" t="s">
        <v>72</v>
      </c>
      <c r="H1971" s="49" t="s">
        <v>145</v>
      </c>
      <c r="I1971" s="49" t="s">
        <v>146</v>
      </c>
      <c r="J1971" s="49" t="s">
        <v>54</v>
      </c>
      <c r="K1971" s="49">
        <v>1</v>
      </c>
      <c r="L1971" s="49">
        <v>199</v>
      </c>
      <c r="M1971" s="49" t="s">
        <v>6700</v>
      </c>
      <c r="N1971" s="50">
        <v>44842</v>
      </c>
      <c r="O1971" s="49" t="s">
        <v>110</v>
      </c>
      <c r="P1971" s="49" t="s">
        <v>44</v>
      </c>
      <c r="Q1971" s="49">
        <v>2</v>
      </c>
      <c r="R1971" s="49" t="s">
        <v>67</v>
      </c>
      <c r="S1971" s="49" t="s">
        <v>6701</v>
      </c>
      <c r="T1971" s="50">
        <v>45257</v>
      </c>
    </row>
    <row r="1972" spans="1:20" x14ac:dyDescent="0.25">
      <c r="A1972" s="26" t="s">
        <v>6702</v>
      </c>
      <c r="B1972" s="49" t="s">
        <v>3234</v>
      </c>
      <c r="C1972" s="49" t="s">
        <v>5919</v>
      </c>
      <c r="D1972" s="49" t="s">
        <v>37</v>
      </c>
      <c r="E1972" s="49" t="s">
        <v>38</v>
      </c>
      <c r="F1972" s="50">
        <v>44309</v>
      </c>
      <c r="G1972" s="49" t="s">
        <v>62</v>
      </c>
      <c r="H1972" s="49" t="s">
        <v>138</v>
      </c>
      <c r="I1972" s="49" t="s">
        <v>139</v>
      </c>
      <c r="J1972" s="49" t="s">
        <v>28</v>
      </c>
      <c r="K1972" s="49">
        <v>1</v>
      </c>
      <c r="L1972" s="49">
        <v>999</v>
      </c>
      <c r="M1972" s="49" t="s">
        <v>6703</v>
      </c>
      <c r="N1972" s="50">
        <v>45597</v>
      </c>
      <c r="O1972" s="49" t="s">
        <v>76</v>
      </c>
      <c r="P1972" s="49" t="s">
        <v>44</v>
      </c>
      <c r="Q1972" s="49">
        <v>3</v>
      </c>
      <c r="R1972" s="49" t="s">
        <v>104</v>
      </c>
      <c r="S1972" s="49" t="s">
        <v>6704</v>
      </c>
      <c r="T1972" s="50">
        <v>45416</v>
      </c>
    </row>
    <row r="1973" spans="1:20" x14ac:dyDescent="0.25">
      <c r="A1973" s="26" t="s">
        <v>6705</v>
      </c>
      <c r="B1973" s="49" t="s">
        <v>535</v>
      </c>
      <c r="C1973" s="49" t="s">
        <v>4908</v>
      </c>
      <c r="D1973" s="49" t="s">
        <v>23</v>
      </c>
      <c r="E1973" s="49" t="s">
        <v>50</v>
      </c>
      <c r="F1973" s="50">
        <v>44862</v>
      </c>
      <c r="G1973" s="49" t="s">
        <v>180</v>
      </c>
      <c r="H1973" s="49" t="s">
        <v>100</v>
      </c>
      <c r="I1973" s="49" t="s">
        <v>101</v>
      </c>
      <c r="J1973" s="49" t="s">
        <v>28</v>
      </c>
      <c r="K1973" s="49">
        <v>1</v>
      </c>
      <c r="L1973" s="49">
        <v>199</v>
      </c>
      <c r="M1973" s="49" t="s">
        <v>6706</v>
      </c>
      <c r="N1973" s="50">
        <v>44978</v>
      </c>
      <c r="O1973" s="49" t="s">
        <v>110</v>
      </c>
      <c r="P1973" s="49" t="s">
        <v>44</v>
      </c>
      <c r="Q1973" s="49">
        <v>5</v>
      </c>
      <c r="R1973" s="49" t="s">
        <v>45</v>
      </c>
      <c r="S1973" s="49" t="s">
        <v>6707</v>
      </c>
      <c r="T1973" s="50">
        <v>45782</v>
      </c>
    </row>
    <row r="1974" spans="1:20" x14ac:dyDescent="0.25">
      <c r="A1974" s="26" t="s">
        <v>6708</v>
      </c>
      <c r="B1974" s="49" t="s">
        <v>850</v>
      </c>
      <c r="C1974" s="49" t="s">
        <v>6709</v>
      </c>
      <c r="D1974" s="49" t="s">
        <v>37</v>
      </c>
      <c r="E1974" s="49" t="s">
        <v>38</v>
      </c>
      <c r="F1974" s="50">
        <v>44164</v>
      </c>
      <c r="G1974" s="49" t="s">
        <v>94</v>
      </c>
      <c r="H1974" s="49" t="s">
        <v>138</v>
      </c>
      <c r="I1974" s="49" t="s">
        <v>139</v>
      </c>
      <c r="J1974" s="49" t="s">
        <v>28</v>
      </c>
      <c r="K1974" s="49">
        <v>5</v>
      </c>
      <c r="L1974" s="49">
        <v>999</v>
      </c>
      <c r="M1974" s="49" t="s">
        <v>6710</v>
      </c>
      <c r="N1974" s="50">
        <v>45244</v>
      </c>
      <c r="O1974" s="49" t="s">
        <v>56</v>
      </c>
      <c r="P1974" s="49" t="s">
        <v>31</v>
      </c>
      <c r="Q1974" s="49">
        <v>5</v>
      </c>
      <c r="R1974" s="49" t="s">
        <v>32</v>
      </c>
      <c r="S1974" s="49" t="s">
        <v>6711</v>
      </c>
      <c r="T1974" s="50">
        <v>45802</v>
      </c>
    </row>
    <row r="1975" spans="1:20" x14ac:dyDescent="0.25">
      <c r="A1975" s="26" t="s">
        <v>6712</v>
      </c>
      <c r="B1975" s="49" t="s">
        <v>1584</v>
      </c>
      <c r="C1975" s="49" t="s">
        <v>6713</v>
      </c>
      <c r="D1975" s="49" t="s">
        <v>81</v>
      </c>
      <c r="E1975" s="49" t="s">
        <v>38</v>
      </c>
      <c r="F1975" s="50">
        <v>45288</v>
      </c>
      <c r="G1975" s="49" t="s">
        <v>62</v>
      </c>
      <c r="H1975" s="49" t="s">
        <v>52</v>
      </c>
      <c r="I1975" s="49" t="s">
        <v>53</v>
      </c>
      <c r="J1975" s="49" t="s">
        <v>54</v>
      </c>
      <c r="K1975" s="49">
        <v>2</v>
      </c>
      <c r="L1975" s="49">
        <v>59</v>
      </c>
      <c r="M1975" s="49" t="s">
        <v>6714</v>
      </c>
      <c r="N1975" s="50">
        <v>45257</v>
      </c>
      <c r="O1975" s="49" t="s">
        <v>110</v>
      </c>
      <c r="P1975" s="49" t="s">
        <v>44</v>
      </c>
      <c r="Q1975" s="49">
        <v>2</v>
      </c>
      <c r="R1975" s="49" t="s">
        <v>67</v>
      </c>
      <c r="S1975" s="49" t="s">
        <v>6715</v>
      </c>
      <c r="T1975" s="50">
        <v>45638</v>
      </c>
    </row>
    <row r="1976" spans="1:20" x14ac:dyDescent="0.25">
      <c r="A1976" s="26" t="s">
        <v>6716</v>
      </c>
      <c r="B1976" s="49" t="s">
        <v>98</v>
      </c>
      <c r="C1976" s="49" t="s">
        <v>137</v>
      </c>
      <c r="D1976" s="49" t="s">
        <v>37</v>
      </c>
      <c r="E1976" s="49" t="s">
        <v>38</v>
      </c>
      <c r="F1976" s="50">
        <v>44439</v>
      </c>
      <c r="G1976" s="49" t="s">
        <v>186</v>
      </c>
      <c r="H1976" s="49" t="s">
        <v>129</v>
      </c>
      <c r="I1976" s="49" t="s">
        <v>130</v>
      </c>
      <c r="J1976" s="49" t="s">
        <v>131</v>
      </c>
      <c r="K1976" s="49">
        <v>3</v>
      </c>
      <c r="L1976" s="49">
        <v>129</v>
      </c>
      <c r="M1976" s="49" t="s">
        <v>6717</v>
      </c>
      <c r="N1976" s="50">
        <v>44869</v>
      </c>
      <c r="O1976" s="49" t="s">
        <v>110</v>
      </c>
      <c r="P1976" s="49" t="s">
        <v>31</v>
      </c>
      <c r="Q1976" s="49">
        <v>1</v>
      </c>
      <c r="R1976" s="49" t="s">
        <v>67</v>
      </c>
      <c r="S1976" s="49" t="s">
        <v>6718</v>
      </c>
      <c r="T1976" s="50">
        <v>45026</v>
      </c>
    </row>
    <row r="1977" spans="1:20" x14ac:dyDescent="0.25">
      <c r="A1977" s="26" t="s">
        <v>6685</v>
      </c>
      <c r="B1977" s="49" t="s">
        <v>565</v>
      </c>
      <c r="C1977" s="49" t="s">
        <v>2036</v>
      </c>
      <c r="D1977" s="49" t="s">
        <v>23</v>
      </c>
      <c r="E1977" s="49" t="s">
        <v>38</v>
      </c>
      <c r="F1977" s="50">
        <v>45068</v>
      </c>
      <c r="G1977" s="49" t="s">
        <v>94</v>
      </c>
      <c r="H1977" s="49" t="s">
        <v>191</v>
      </c>
      <c r="I1977" s="49" t="s">
        <v>192</v>
      </c>
      <c r="J1977" s="49" t="s">
        <v>42</v>
      </c>
      <c r="K1977" s="49">
        <v>4</v>
      </c>
      <c r="L1977" s="49">
        <v>120</v>
      </c>
      <c r="M1977" s="49" t="s">
        <v>6719</v>
      </c>
      <c r="N1977" s="50">
        <v>44909</v>
      </c>
      <c r="O1977" s="49" t="s">
        <v>110</v>
      </c>
      <c r="P1977" s="49" t="s">
        <v>44</v>
      </c>
      <c r="Q1977" s="49">
        <v>4</v>
      </c>
      <c r="R1977" s="49" t="s">
        <v>45</v>
      </c>
      <c r="S1977" s="49" t="s">
        <v>6720</v>
      </c>
      <c r="T1977" s="50">
        <v>45413</v>
      </c>
    </row>
    <row r="1978" spans="1:20" x14ac:dyDescent="0.25">
      <c r="A1978" s="26" t="s">
        <v>3308</v>
      </c>
      <c r="B1978" s="49" t="s">
        <v>936</v>
      </c>
      <c r="C1978" s="49" t="s">
        <v>253</v>
      </c>
      <c r="D1978" s="49" t="s">
        <v>81</v>
      </c>
      <c r="E1978" s="49" t="s">
        <v>24</v>
      </c>
      <c r="F1978" s="50">
        <v>44073</v>
      </c>
      <c r="G1978" s="49" t="s">
        <v>25</v>
      </c>
      <c r="H1978" s="49" t="s">
        <v>73</v>
      </c>
      <c r="I1978" s="49" t="s">
        <v>74</v>
      </c>
      <c r="J1978" s="49" t="s">
        <v>42</v>
      </c>
      <c r="K1978" s="49">
        <v>5</v>
      </c>
      <c r="L1978" s="49">
        <v>110</v>
      </c>
      <c r="M1978" s="49" t="s">
        <v>6721</v>
      </c>
      <c r="N1978" s="50">
        <v>45564</v>
      </c>
      <c r="O1978" s="49" t="s">
        <v>76</v>
      </c>
      <c r="P1978" s="49" t="s">
        <v>57</v>
      </c>
      <c r="Q1978" s="49">
        <v>2</v>
      </c>
      <c r="R1978" s="49" t="s">
        <v>32</v>
      </c>
      <c r="S1978" s="49" t="s">
        <v>6722</v>
      </c>
      <c r="T1978" s="50">
        <v>45407</v>
      </c>
    </row>
    <row r="1979" spans="1:20" x14ac:dyDescent="0.25">
      <c r="A1979" s="26" t="s">
        <v>6723</v>
      </c>
      <c r="B1979" s="49" t="s">
        <v>845</v>
      </c>
      <c r="C1979" s="49" t="s">
        <v>1775</v>
      </c>
      <c r="D1979" s="49" t="s">
        <v>23</v>
      </c>
      <c r="E1979" s="49" t="s">
        <v>50</v>
      </c>
      <c r="F1979" s="50">
        <v>45331</v>
      </c>
      <c r="G1979" s="49" t="s">
        <v>62</v>
      </c>
      <c r="H1979" s="49" t="s">
        <v>121</v>
      </c>
      <c r="I1979" s="49" t="s">
        <v>122</v>
      </c>
      <c r="J1979" s="49" t="s">
        <v>123</v>
      </c>
      <c r="K1979" s="49">
        <v>2</v>
      </c>
      <c r="L1979" s="49">
        <v>149</v>
      </c>
      <c r="M1979" s="49" t="s">
        <v>6724</v>
      </c>
      <c r="N1979" s="50">
        <v>45045</v>
      </c>
      <c r="O1979" s="49" t="s">
        <v>76</v>
      </c>
      <c r="P1979" s="49" t="s">
        <v>44</v>
      </c>
      <c r="Q1979" s="49">
        <v>1</v>
      </c>
      <c r="R1979" s="49" t="s">
        <v>104</v>
      </c>
      <c r="S1979" s="49" t="s">
        <v>6725</v>
      </c>
      <c r="T1979" s="50">
        <v>45420</v>
      </c>
    </row>
    <row r="1980" spans="1:20" x14ac:dyDescent="0.25">
      <c r="A1980" s="26" t="s">
        <v>6726</v>
      </c>
      <c r="B1980" s="49" t="s">
        <v>701</v>
      </c>
      <c r="C1980" s="49" t="s">
        <v>335</v>
      </c>
      <c r="D1980" s="49" t="s">
        <v>23</v>
      </c>
      <c r="E1980" s="49" t="s">
        <v>50</v>
      </c>
      <c r="F1980" s="50">
        <v>45048</v>
      </c>
      <c r="G1980" s="49" t="s">
        <v>72</v>
      </c>
      <c r="H1980" s="49" t="s">
        <v>87</v>
      </c>
      <c r="I1980" s="49" t="s">
        <v>88</v>
      </c>
      <c r="J1980" s="49" t="s">
        <v>65</v>
      </c>
      <c r="K1980" s="49">
        <v>1</v>
      </c>
      <c r="L1980" s="49">
        <v>99</v>
      </c>
      <c r="M1980" s="49" t="s">
        <v>6727</v>
      </c>
      <c r="N1980" s="50">
        <v>45821</v>
      </c>
      <c r="O1980" s="49" t="s">
        <v>103</v>
      </c>
      <c r="P1980" s="49" t="s">
        <v>31</v>
      </c>
      <c r="Q1980" s="49">
        <v>2</v>
      </c>
      <c r="R1980" s="49" t="s">
        <v>45</v>
      </c>
      <c r="S1980" s="49" t="s">
        <v>6728</v>
      </c>
      <c r="T1980" s="50">
        <v>45462</v>
      </c>
    </row>
    <row r="1981" spans="1:20" x14ac:dyDescent="0.25">
      <c r="A1981" s="26" t="s">
        <v>6324</v>
      </c>
      <c r="B1981" s="49" t="s">
        <v>5411</v>
      </c>
      <c r="C1981" s="49" t="s">
        <v>672</v>
      </c>
      <c r="D1981" s="49" t="s">
        <v>81</v>
      </c>
      <c r="E1981" s="49" t="s">
        <v>24</v>
      </c>
      <c r="F1981" s="50">
        <v>44185</v>
      </c>
      <c r="G1981" s="49" t="s">
        <v>39</v>
      </c>
      <c r="H1981" s="49" t="s">
        <v>145</v>
      </c>
      <c r="I1981" s="49" t="s">
        <v>146</v>
      </c>
      <c r="J1981" s="49" t="s">
        <v>54</v>
      </c>
      <c r="K1981" s="49">
        <v>3</v>
      </c>
      <c r="L1981" s="49">
        <v>199</v>
      </c>
      <c r="M1981" s="49" t="s">
        <v>6729</v>
      </c>
      <c r="N1981" s="50">
        <v>45268</v>
      </c>
      <c r="O1981" s="49" t="s">
        <v>103</v>
      </c>
      <c r="P1981" s="49" t="s">
        <v>57</v>
      </c>
      <c r="Q1981" s="49">
        <v>3</v>
      </c>
      <c r="R1981" s="49" t="s">
        <v>133</v>
      </c>
      <c r="S1981" s="49" t="s">
        <v>6730</v>
      </c>
      <c r="T1981" s="50">
        <v>45294</v>
      </c>
    </row>
    <row r="1982" spans="1:20" x14ac:dyDescent="0.25">
      <c r="A1982" s="26" t="s">
        <v>6731</v>
      </c>
      <c r="B1982" s="49" t="s">
        <v>917</v>
      </c>
      <c r="C1982" s="49" t="s">
        <v>71</v>
      </c>
      <c r="D1982" s="49" t="s">
        <v>23</v>
      </c>
      <c r="E1982" s="49" t="s">
        <v>24</v>
      </c>
      <c r="F1982" s="50">
        <v>44638</v>
      </c>
      <c r="G1982" s="49" t="s">
        <v>72</v>
      </c>
      <c r="H1982" s="49" t="s">
        <v>391</v>
      </c>
      <c r="I1982" s="49" t="s">
        <v>392</v>
      </c>
      <c r="J1982" s="49" t="s">
        <v>123</v>
      </c>
      <c r="K1982" s="49">
        <v>2</v>
      </c>
      <c r="L1982" s="49">
        <v>25</v>
      </c>
      <c r="M1982" s="49" t="s">
        <v>6732</v>
      </c>
      <c r="N1982" s="50">
        <v>45701</v>
      </c>
      <c r="O1982" s="49" t="s">
        <v>110</v>
      </c>
      <c r="P1982" s="49" t="s">
        <v>31</v>
      </c>
      <c r="Q1982" s="49">
        <v>4</v>
      </c>
      <c r="R1982" s="49" t="s">
        <v>104</v>
      </c>
      <c r="S1982" s="49" t="s">
        <v>6733</v>
      </c>
      <c r="T1982" s="50">
        <v>45117</v>
      </c>
    </row>
    <row r="1983" spans="1:20" x14ac:dyDescent="0.25">
      <c r="A1983" s="26" t="s">
        <v>6734</v>
      </c>
      <c r="B1983" s="49" t="s">
        <v>1689</v>
      </c>
      <c r="C1983" s="49" t="s">
        <v>108</v>
      </c>
      <c r="D1983" s="49" t="s">
        <v>81</v>
      </c>
      <c r="E1983" s="49" t="s">
        <v>24</v>
      </c>
      <c r="F1983" s="50">
        <v>45193</v>
      </c>
      <c r="G1983" s="49" t="s">
        <v>152</v>
      </c>
      <c r="H1983" s="49" t="s">
        <v>63</v>
      </c>
      <c r="I1983" s="49" t="s">
        <v>64</v>
      </c>
      <c r="J1983" s="49" t="s">
        <v>65</v>
      </c>
      <c r="K1983" s="49">
        <v>2</v>
      </c>
      <c r="L1983" s="49">
        <v>399</v>
      </c>
      <c r="M1983" s="49" t="s">
        <v>6735</v>
      </c>
      <c r="N1983" s="50">
        <v>45544</v>
      </c>
      <c r="O1983" s="49" t="s">
        <v>103</v>
      </c>
      <c r="P1983" s="49" t="s">
        <v>57</v>
      </c>
      <c r="Q1983" s="49">
        <v>4</v>
      </c>
      <c r="R1983" s="49" t="s">
        <v>45</v>
      </c>
      <c r="S1983" s="49" t="s">
        <v>6736</v>
      </c>
      <c r="T1983" s="50">
        <v>45193</v>
      </c>
    </row>
    <row r="1984" spans="1:20" x14ac:dyDescent="0.25">
      <c r="A1984" s="26" t="s">
        <v>6737</v>
      </c>
      <c r="B1984" s="49" t="s">
        <v>940</v>
      </c>
      <c r="C1984" s="49" t="s">
        <v>6738</v>
      </c>
      <c r="D1984" s="49" t="s">
        <v>37</v>
      </c>
      <c r="E1984" s="49" t="s">
        <v>24</v>
      </c>
      <c r="F1984" s="50">
        <v>44404</v>
      </c>
      <c r="G1984" s="49" t="s">
        <v>51</v>
      </c>
      <c r="H1984" s="49" t="s">
        <v>73</v>
      </c>
      <c r="I1984" s="49" t="s">
        <v>74</v>
      </c>
      <c r="J1984" s="49" t="s">
        <v>42</v>
      </c>
      <c r="K1984" s="49">
        <v>3</v>
      </c>
      <c r="L1984" s="49">
        <v>110</v>
      </c>
      <c r="M1984" s="49" t="s">
        <v>6739</v>
      </c>
      <c r="N1984" s="50">
        <v>45547</v>
      </c>
      <c r="O1984" s="49" t="s">
        <v>76</v>
      </c>
      <c r="P1984" s="49" t="s">
        <v>31</v>
      </c>
      <c r="Q1984" s="49">
        <v>3</v>
      </c>
      <c r="R1984" s="49" t="s">
        <v>104</v>
      </c>
      <c r="S1984" s="49" t="s">
        <v>6740</v>
      </c>
      <c r="T1984" s="50">
        <v>45550</v>
      </c>
    </row>
    <row r="1985" spans="1:20" x14ac:dyDescent="0.25">
      <c r="A1985" s="26" t="s">
        <v>6741</v>
      </c>
      <c r="B1985" s="49" t="s">
        <v>2638</v>
      </c>
      <c r="C1985" s="49" t="s">
        <v>417</v>
      </c>
      <c r="D1985" s="49" t="s">
        <v>23</v>
      </c>
      <c r="E1985" s="49" t="s">
        <v>38</v>
      </c>
      <c r="F1985" s="50">
        <v>45313</v>
      </c>
      <c r="G1985" s="49" t="s">
        <v>62</v>
      </c>
      <c r="H1985" s="49" t="s">
        <v>63</v>
      </c>
      <c r="I1985" s="49" t="s">
        <v>64</v>
      </c>
      <c r="J1985" s="49" t="s">
        <v>65</v>
      </c>
      <c r="K1985" s="49">
        <v>1</v>
      </c>
      <c r="L1985" s="49">
        <v>399</v>
      </c>
      <c r="M1985" s="49" t="s">
        <v>6742</v>
      </c>
      <c r="N1985" s="50">
        <v>45483</v>
      </c>
      <c r="O1985" s="49" t="s">
        <v>103</v>
      </c>
      <c r="P1985" s="49" t="s">
        <v>57</v>
      </c>
      <c r="Q1985" s="49">
        <v>1</v>
      </c>
      <c r="R1985" s="49" t="s">
        <v>45</v>
      </c>
      <c r="S1985" s="49" t="s">
        <v>6743</v>
      </c>
      <c r="T1985" s="50">
        <v>44872</v>
      </c>
    </row>
    <row r="1986" spans="1:20" x14ac:dyDescent="0.25">
      <c r="A1986" s="26" t="s">
        <v>6744</v>
      </c>
      <c r="B1986" s="49" t="s">
        <v>1631</v>
      </c>
      <c r="C1986" s="49" t="s">
        <v>611</v>
      </c>
      <c r="D1986" s="49" t="s">
        <v>37</v>
      </c>
      <c r="E1986" s="49" t="s">
        <v>24</v>
      </c>
      <c r="F1986" s="50">
        <v>44377</v>
      </c>
      <c r="G1986" s="49" t="s">
        <v>120</v>
      </c>
      <c r="H1986" s="49" t="s">
        <v>52</v>
      </c>
      <c r="I1986" s="49" t="s">
        <v>53</v>
      </c>
      <c r="J1986" s="49" t="s">
        <v>54</v>
      </c>
      <c r="K1986" s="49">
        <v>3</v>
      </c>
      <c r="L1986" s="49">
        <v>59</v>
      </c>
      <c r="M1986" s="49" t="s">
        <v>6745</v>
      </c>
      <c r="N1986" s="50">
        <v>45768</v>
      </c>
      <c r="O1986" s="49" t="s">
        <v>30</v>
      </c>
      <c r="P1986" s="49" t="s">
        <v>31</v>
      </c>
      <c r="Q1986" s="49">
        <v>5</v>
      </c>
      <c r="R1986" s="49" t="s">
        <v>45</v>
      </c>
      <c r="S1986" s="49" t="s">
        <v>6746</v>
      </c>
      <c r="T1986" s="50">
        <v>45549</v>
      </c>
    </row>
    <row r="1987" spans="1:20" x14ac:dyDescent="0.25">
      <c r="A1987" s="26" t="s">
        <v>6747</v>
      </c>
      <c r="B1987" s="49" t="s">
        <v>1123</v>
      </c>
      <c r="C1987" s="49" t="s">
        <v>6448</v>
      </c>
      <c r="D1987" s="49" t="s">
        <v>81</v>
      </c>
      <c r="E1987" s="49" t="s">
        <v>38</v>
      </c>
      <c r="F1987" s="50">
        <v>45249</v>
      </c>
      <c r="G1987" s="49" t="s">
        <v>25</v>
      </c>
      <c r="H1987" s="49" t="s">
        <v>100</v>
      </c>
      <c r="I1987" s="49" t="s">
        <v>101</v>
      </c>
      <c r="J1987" s="49" t="s">
        <v>28</v>
      </c>
      <c r="K1987" s="49">
        <v>4</v>
      </c>
      <c r="L1987" s="49">
        <v>199</v>
      </c>
      <c r="M1987" s="49" t="s">
        <v>6748</v>
      </c>
      <c r="N1987" s="50">
        <v>45235</v>
      </c>
      <c r="O1987" s="49" t="s">
        <v>110</v>
      </c>
      <c r="P1987" s="49" t="s">
        <v>31</v>
      </c>
      <c r="Q1987" s="49">
        <v>4</v>
      </c>
      <c r="R1987" s="49" t="s">
        <v>133</v>
      </c>
      <c r="S1987" s="49" t="s">
        <v>6749</v>
      </c>
      <c r="T1987" s="50">
        <v>45688</v>
      </c>
    </row>
    <row r="1988" spans="1:20" x14ac:dyDescent="0.25">
      <c r="A1988" s="26" t="s">
        <v>2598</v>
      </c>
      <c r="B1988" s="49" t="s">
        <v>2599</v>
      </c>
      <c r="C1988" s="49" t="s">
        <v>264</v>
      </c>
      <c r="D1988" s="49" t="s">
        <v>23</v>
      </c>
      <c r="E1988" s="49" t="s">
        <v>50</v>
      </c>
      <c r="F1988" s="50">
        <v>44859</v>
      </c>
      <c r="G1988" s="49" t="s">
        <v>25</v>
      </c>
      <c r="H1988" s="49" t="s">
        <v>52</v>
      </c>
      <c r="I1988" s="49" t="s">
        <v>53</v>
      </c>
      <c r="J1988" s="49" t="s">
        <v>54</v>
      </c>
      <c r="K1988" s="49">
        <v>5</v>
      </c>
      <c r="L1988" s="49">
        <v>59</v>
      </c>
      <c r="M1988" s="49" t="s">
        <v>6750</v>
      </c>
      <c r="N1988" s="50">
        <v>44974</v>
      </c>
      <c r="O1988" s="49" t="s">
        <v>30</v>
      </c>
      <c r="P1988" s="49" t="s">
        <v>44</v>
      </c>
      <c r="Q1988" s="49">
        <v>4</v>
      </c>
      <c r="R1988" s="49" t="s">
        <v>45</v>
      </c>
      <c r="S1988" s="49" t="s">
        <v>6751</v>
      </c>
      <c r="T1988" s="50">
        <v>45581</v>
      </c>
    </row>
    <row r="1989" spans="1:20" x14ac:dyDescent="0.25">
      <c r="A1989" s="26" t="s">
        <v>1587</v>
      </c>
      <c r="B1989" s="49" t="s">
        <v>1588</v>
      </c>
      <c r="C1989" s="49" t="s">
        <v>400</v>
      </c>
      <c r="D1989" s="49" t="s">
        <v>81</v>
      </c>
      <c r="E1989" s="49" t="s">
        <v>24</v>
      </c>
      <c r="F1989" s="50">
        <v>45103</v>
      </c>
      <c r="G1989" s="49" t="s">
        <v>180</v>
      </c>
      <c r="H1989" s="49" t="s">
        <v>391</v>
      </c>
      <c r="I1989" s="49" t="s">
        <v>392</v>
      </c>
      <c r="J1989" s="49" t="s">
        <v>123</v>
      </c>
      <c r="K1989" s="49">
        <v>1</v>
      </c>
      <c r="L1989" s="49">
        <v>25</v>
      </c>
      <c r="M1989" s="49" t="s">
        <v>6752</v>
      </c>
      <c r="N1989" s="50">
        <v>45044</v>
      </c>
      <c r="O1989" s="49" t="s">
        <v>56</v>
      </c>
      <c r="P1989" s="49" t="s">
        <v>31</v>
      </c>
      <c r="Q1989" s="49">
        <v>1</v>
      </c>
      <c r="R1989" s="49" t="s">
        <v>45</v>
      </c>
      <c r="S1989" s="49" t="s">
        <v>6753</v>
      </c>
      <c r="T1989" s="50">
        <v>45056</v>
      </c>
    </row>
    <row r="1990" spans="1:20" x14ac:dyDescent="0.25">
      <c r="A1990" s="26" t="s">
        <v>2777</v>
      </c>
      <c r="B1990" s="49" t="s">
        <v>173</v>
      </c>
      <c r="C1990" s="49" t="s">
        <v>249</v>
      </c>
      <c r="D1990" s="49" t="s">
        <v>23</v>
      </c>
      <c r="E1990" s="49" t="s">
        <v>38</v>
      </c>
      <c r="F1990" s="50">
        <v>45106</v>
      </c>
      <c r="G1990" s="49" t="s">
        <v>180</v>
      </c>
      <c r="H1990" s="49" t="s">
        <v>191</v>
      </c>
      <c r="I1990" s="49" t="s">
        <v>192</v>
      </c>
      <c r="J1990" s="49" t="s">
        <v>42</v>
      </c>
      <c r="K1990" s="49">
        <v>5</v>
      </c>
      <c r="L1990" s="49">
        <v>120</v>
      </c>
      <c r="M1990" s="49" t="s">
        <v>6754</v>
      </c>
      <c r="N1990" s="50">
        <v>45257</v>
      </c>
      <c r="O1990" s="49" t="s">
        <v>103</v>
      </c>
      <c r="P1990" s="49" t="s">
        <v>44</v>
      </c>
      <c r="Q1990" s="49">
        <v>4</v>
      </c>
      <c r="R1990" s="49" t="s">
        <v>67</v>
      </c>
      <c r="S1990" s="49" t="s">
        <v>6755</v>
      </c>
      <c r="T1990" s="50">
        <v>45346</v>
      </c>
    </row>
    <row r="1991" spans="1:20" x14ac:dyDescent="0.25">
      <c r="A1991" s="26" t="s">
        <v>6756</v>
      </c>
      <c r="B1991" s="49" t="s">
        <v>972</v>
      </c>
      <c r="C1991" s="49" t="s">
        <v>435</v>
      </c>
      <c r="D1991" s="49" t="s">
        <v>37</v>
      </c>
      <c r="E1991" s="49" t="s">
        <v>24</v>
      </c>
      <c r="F1991" s="50">
        <v>45555</v>
      </c>
      <c r="G1991" s="49" t="s">
        <v>186</v>
      </c>
      <c r="H1991" s="49" t="s">
        <v>145</v>
      </c>
      <c r="I1991" s="49" t="s">
        <v>146</v>
      </c>
      <c r="J1991" s="49" t="s">
        <v>54</v>
      </c>
      <c r="K1991" s="49">
        <v>5</v>
      </c>
      <c r="L1991" s="49">
        <v>199</v>
      </c>
      <c r="M1991" s="49" t="s">
        <v>6757</v>
      </c>
      <c r="N1991" s="50">
        <v>45791</v>
      </c>
      <c r="O1991" s="49" t="s">
        <v>76</v>
      </c>
      <c r="P1991" s="49" t="s">
        <v>44</v>
      </c>
      <c r="Q1991" s="49">
        <v>4</v>
      </c>
      <c r="R1991" s="49" t="s">
        <v>67</v>
      </c>
      <c r="S1991" s="49" t="s">
        <v>6758</v>
      </c>
      <c r="T1991" s="50">
        <v>45023</v>
      </c>
    </row>
    <row r="1992" spans="1:20" x14ac:dyDescent="0.25">
      <c r="A1992" s="26" t="s">
        <v>6759</v>
      </c>
      <c r="B1992" s="49" t="s">
        <v>2638</v>
      </c>
      <c r="C1992" s="49" t="s">
        <v>335</v>
      </c>
      <c r="D1992" s="49" t="s">
        <v>37</v>
      </c>
      <c r="E1992" s="49" t="s">
        <v>50</v>
      </c>
      <c r="F1992" s="50">
        <v>44332</v>
      </c>
      <c r="G1992" s="49" t="s">
        <v>62</v>
      </c>
      <c r="H1992" s="49" t="s">
        <v>391</v>
      </c>
      <c r="I1992" s="49" t="s">
        <v>392</v>
      </c>
      <c r="J1992" s="49" t="s">
        <v>123</v>
      </c>
      <c r="K1992" s="49">
        <v>3</v>
      </c>
      <c r="L1992" s="49">
        <v>25</v>
      </c>
      <c r="M1992" s="49" t="s">
        <v>6760</v>
      </c>
      <c r="N1992" s="50">
        <v>45835</v>
      </c>
      <c r="O1992" s="49" t="s">
        <v>110</v>
      </c>
      <c r="P1992" s="49" t="s">
        <v>44</v>
      </c>
      <c r="Q1992" s="49">
        <v>2</v>
      </c>
      <c r="R1992" s="49" t="s">
        <v>45</v>
      </c>
      <c r="S1992" s="49" t="s">
        <v>6761</v>
      </c>
      <c r="T1992" s="50">
        <v>45152</v>
      </c>
    </row>
    <row r="1993" spans="1:20" x14ac:dyDescent="0.25">
      <c r="A1993" s="26" t="s">
        <v>6762</v>
      </c>
      <c r="B1993" s="49" t="s">
        <v>196</v>
      </c>
      <c r="C1993" s="49" t="s">
        <v>301</v>
      </c>
      <c r="D1993" s="49" t="s">
        <v>81</v>
      </c>
      <c r="E1993" s="49" t="s">
        <v>38</v>
      </c>
      <c r="F1993" s="50">
        <v>45605</v>
      </c>
      <c r="G1993" s="49" t="s">
        <v>180</v>
      </c>
      <c r="H1993" s="49" t="s">
        <v>129</v>
      </c>
      <c r="I1993" s="49" t="s">
        <v>130</v>
      </c>
      <c r="J1993" s="49" t="s">
        <v>131</v>
      </c>
      <c r="K1993" s="49">
        <v>3</v>
      </c>
      <c r="L1993" s="49">
        <v>129</v>
      </c>
      <c r="M1993" s="49" t="s">
        <v>6763</v>
      </c>
      <c r="N1993" s="50">
        <v>45149</v>
      </c>
      <c r="O1993" s="49" t="s">
        <v>110</v>
      </c>
      <c r="P1993" s="49" t="s">
        <v>57</v>
      </c>
      <c r="Q1993" s="49">
        <v>2</v>
      </c>
      <c r="R1993" s="49" t="s">
        <v>45</v>
      </c>
      <c r="S1993" s="49" t="s">
        <v>6764</v>
      </c>
      <c r="T1993" s="50">
        <v>45278</v>
      </c>
    </row>
    <row r="1994" spans="1:20" x14ac:dyDescent="0.25">
      <c r="A1994" s="26" t="s">
        <v>6765</v>
      </c>
      <c r="B1994" s="49" t="s">
        <v>385</v>
      </c>
      <c r="C1994" s="49" t="s">
        <v>435</v>
      </c>
      <c r="D1994" s="49" t="s">
        <v>37</v>
      </c>
      <c r="E1994" s="49" t="s">
        <v>38</v>
      </c>
      <c r="F1994" s="50">
        <v>45041</v>
      </c>
      <c r="G1994" s="49" t="s">
        <v>186</v>
      </c>
      <c r="H1994" s="49" t="s">
        <v>138</v>
      </c>
      <c r="I1994" s="49" t="s">
        <v>139</v>
      </c>
      <c r="J1994" s="49" t="s">
        <v>28</v>
      </c>
      <c r="K1994" s="49">
        <v>4</v>
      </c>
      <c r="L1994" s="49">
        <v>999</v>
      </c>
      <c r="M1994" s="49" t="s">
        <v>6766</v>
      </c>
      <c r="N1994" s="50">
        <v>45744</v>
      </c>
      <c r="O1994" s="49" t="s">
        <v>110</v>
      </c>
      <c r="P1994" s="49" t="s">
        <v>44</v>
      </c>
      <c r="Q1994" s="49">
        <v>1</v>
      </c>
      <c r="R1994" s="49" t="s">
        <v>104</v>
      </c>
      <c r="S1994" s="49" t="s">
        <v>6767</v>
      </c>
      <c r="T1994" s="50">
        <v>45666</v>
      </c>
    </row>
    <row r="1995" spans="1:20" x14ac:dyDescent="0.25">
      <c r="A1995" s="26" t="s">
        <v>6768</v>
      </c>
      <c r="B1995" s="49" t="s">
        <v>2509</v>
      </c>
      <c r="C1995" s="49" t="s">
        <v>922</v>
      </c>
      <c r="D1995" s="49" t="s">
        <v>23</v>
      </c>
      <c r="E1995" s="49" t="s">
        <v>24</v>
      </c>
      <c r="F1995" s="50">
        <v>45251</v>
      </c>
      <c r="G1995" s="49" t="s">
        <v>152</v>
      </c>
      <c r="H1995" s="49" t="s">
        <v>121</v>
      </c>
      <c r="I1995" s="49" t="s">
        <v>122</v>
      </c>
      <c r="J1995" s="49" t="s">
        <v>123</v>
      </c>
      <c r="K1995" s="49">
        <v>1</v>
      </c>
      <c r="L1995" s="49">
        <v>149</v>
      </c>
      <c r="M1995" s="49" t="s">
        <v>6769</v>
      </c>
      <c r="N1995" s="50">
        <v>45144</v>
      </c>
      <c r="O1995" s="49" t="s">
        <v>103</v>
      </c>
      <c r="P1995" s="49" t="s">
        <v>31</v>
      </c>
      <c r="Q1995" s="49">
        <v>4</v>
      </c>
      <c r="R1995" s="49" t="s">
        <v>67</v>
      </c>
      <c r="S1995" s="49" t="s">
        <v>6770</v>
      </c>
      <c r="T1995" s="50">
        <v>44970</v>
      </c>
    </row>
    <row r="1996" spans="1:20" x14ac:dyDescent="0.25">
      <c r="A1996" s="26" t="s">
        <v>3760</v>
      </c>
      <c r="B1996" s="49" t="s">
        <v>1831</v>
      </c>
      <c r="C1996" s="49" t="s">
        <v>3761</v>
      </c>
      <c r="D1996" s="49" t="s">
        <v>81</v>
      </c>
      <c r="E1996" s="49" t="s">
        <v>50</v>
      </c>
      <c r="F1996" s="50">
        <v>44156</v>
      </c>
      <c r="G1996" s="49" t="s">
        <v>120</v>
      </c>
      <c r="H1996" s="49" t="s">
        <v>121</v>
      </c>
      <c r="I1996" s="49" t="s">
        <v>122</v>
      </c>
      <c r="J1996" s="49" t="s">
        <v>123</v>
      </c>
      <c r="K1996" s="49">
        <v>1</v>
      </c>
      <c r="L1996" s="49">
        <v>149</v>
      </c>
      <c r="M1996" s="49" t="s">
        <v>6771</v>
      </c>
      <c r="N1996" s="50">
        <v>45163</v>
      </c>
      <c r="O1996" s="49" t="s">
        <v>103</v>
      </c>
      <c r="P1996" s="49" t="s">
        <v>31</v>
      </c>
      <c r="Q1996" s="49">
        <v>1</v>
      </c>
      <c r="R1996" s="49" t="s">
        <v>67</v>
      </c>
      <c r="S1996" s="49" t="s">
        <v>6772</v>
      </c>
      <c r="T1996" s="50">
        <v>45659</v>
      </c>
    </row>
    <row r="1997" spans="1:20" x14ac:dyDescent="0.25">
      <c r="A1997" s="26" t="s">
        <v>6773</v>
      </c>
      <c r="B1997" s="49" t="s">
        <v>1905</v>
      </c>
      <c r="C1997" s="49" t="s">
        <v>354</v>
      </c>
      <c r="D1997" s="49" t="s">
        <v>81</v>
      </c>
      <c r="E1997" s="49" t="s">
        <v>50</v>
      </c>
      <c r="F1997" s="50">
        <v>44470</v>
      </c>
      <c r="G1997" s="49" t="s">
        <v>152</v>
      </c>
      <c r="H1997" s="49" t="s">
        <v>87</v>
      </c>
      <c r="I1997" s="49" t="s">
        <v>88</v>
      </c>
      <c r="J1997" s="49" t="s">
        <v>65</v>
      </c>
      <c r="K1997" s="49">
        <v>1</v>
      </c>
      <c r="L1997" s="49">
        <v>99</v>
      </c>
      <c r="M1997" s="49" t="s">
        <v>6774</v>
      </c>
      <c r="N1997" s="50">
        <v>45346</v>
      </c>
      <c r="O1997" s="49" t="s">
        <v>56</v>
      </c>
      <c r="P1997" s="49" t="s">
        <v>57</v>
      </c>
      <c r="Q1997" s="49">
        <v>1</v>
      </c>
      <c r="R1997" s="49" t="s">
        <v>104</v>
      </c>
      <c r="S1997" s="49" t="s">
        <v>6775</v>
      </c>
      <c r="T1997" s="50">
        <v>44980</v>
      </c>
    </row>
    <row r="1998" spans="1:20" x14ac:dyDescent="0.25">
      <c r="A1998" s="26" t="s">
        <v>6776</v>
      </c>
      <c r="B1998" s="49" t="s">
        <v>894</v>
      </c>
      <c r="C1998" s="49" t="s">
        <v>435</v>
      </c>
      <c r="D1998" s="49" t="s">
        <v>23</v>
      </c>
      <c r="E1998" s="49" t="s">
        <v>24</v>
      </c>
      <c r="F1998" s="50">
        <v>45057</v>
      </c>
      <c r="G1998" s="49" t="s">
        <v>25</v>
      </c>
      <c r="H1998" s="49" t="s">
        <v>218</v>
      </c>
      <c r="I1998" s="49" t="s">
        <v>219</v>
      </c>
      <c r="J1998" s="49" t="s">
        <v>28</v>
      </c>
      <c r="K1998" s="49">
        <v>1</v>
      </c>
      <c r="L1998" s="49">
        <v>899</v>
      </c>
      <c r="M1998" s="49" t="s">
        <v>6777</v>
      </c>
      <c r="N1998" s="50">
        <v>45058</v>
      </c>
      <c r="O1998" s="49" t="s">
        <v>110</v>
      </c>
      <c r="P1998" s="49" t="s">
        <v>44</v>
      </c>
      <c r="Q1998" s="49">
        <v>4</v>
      </c>
      <c r="R1998" s="49" t="s">
        <v>133</v>
      </c>
      <c r="S1998" s="49" t="s">
        <v>6778</v>
      </c>
      <c r="T1998" s="50">
        <v>45642</v>
      </c>
    </row>
    <row r="1999" spans="1:20" x14ac:dyDescent="0.25">
      <c r="A1999" s="26" t="s">
        <v>6779</v>
      </c>
      <c r="B1999" s="49" t="s">
        <v>629</v>
      </c>
      <c r="C1999" s="49" t="s">
        <v>570</v>
      </c>
      <c r="D1999" s="49" t="s">
        <v>37</v>
      </c>
      <c r="E1999" s="49" t="s">
        <v>50</v>
      </c>
      <c r="F1999" s="50">
        <v>45667</v>
      </c>
      <c r="G1999" s="49" t="s">
        <v>51</v>
      </c>
      <c r="H1999" s="49" t="s">
        <v>218</v>
      </c>
      <c r="I1999" s="49" t="s">
        <v>219</v>
      </c>
      <c r="J1999" s="49" t="s">
        <v>28</v>
      </c>
      <c r="K1999" s="49">
        <v>3</v>
      </c>
      <c r="L1999" s="49">
        <v>899</v>
      </c>
      <c r="M1999" s="49" t="s">
        <v>6780</v>
      </c>
      <c r="N1999" s="50">
        <v>45766</v>
      </c>
      <c r="O1999" s="49" t="s">
        <v>110</v>
      </c>
      <c r="P1999" s="49" t="s">
        <v>31</v>
      </c>
      <c r="Q1999" s="49">
        <v>1</v>
      </c>
      <c r="R1999" s="49" t="s">
        <v>104</v>
      </c>
      <c r="S1999" s="49" t="s">
        <v>6781</v>
      </c>
      <c r="T1999" s="50">
        <v>45469</v>
      </c>
    </row>
    <row r="2000" spans="1:20" x14ac:dyDescent="0.25">
      <c r="A2000" s="26" t="s">
        <v>6782</v>
      </c>
      <c r="B2000" s="49" t="s">
        <v>452</v>
      </c>
      <c r="C2000" s="49" t="s">
        <v>520</v>
      </c>
      <c r="D2000" s="49" t="s">
        <v>23</v>
      </c>
      <c r="E2000" s="49" t="s">
        <v>38</v>
      </c>
      <c r="F2000" s="50">
        <v>44992</v>
      </c>
      <c r="G2000" s="49" t="s">
        <v>94</v>
      </c>
      <c r="H2000" s="49" t="s">
        <v>63</v>
      </c>
      <c r="I2000" s="49" t="s">
        <v>64</v>
      </c>
      <c r="J2000" s="49" t="s">
        <v>65</v>
      </c>
      <c r="K2000" s="49">
        <v>2</v>
      </c>
      <c r="L2000" s="49">
        <v>399</v>
      </c>
      <c r="M2000" s="49" t="s">
        <v>6783</v>
      </c>
      <c r="N2000" s="50">
        <v>45548</v>
      </c>
      <c r="O2000" s="49" t="s">
        <v>110</v>
      </c>
      <c r="P2000" s="49" t="s">
        <v>44</v>
      </c>
      <c r="Q2000" s="49">
        <v>3</v>
      </c>
      <c r="R2000" s="49" t="s">
        <v>133</v>
      </c>
      <c r="S2000" s="49" t="s">
        <v>6784</v>
      </c>
      <c r="T2000" s="50">
        <v>45782</v>
      </c>
    </row>
    <row r="2001" spans="1:20" x14ac:dyDescent="0.25">
      <c r="A2001" s="26" t="s">
        <v>5713</v>
      </c>
      <c r="B2001" s="49" t="s">
        <v>2494</v>
      </c>
      <c r="C2001" s="49" t="s">
        <v>3556</v>
      </c>
      <c r="D2001" s="49" t="s">
        <v>81</v>
      </c>
      <c r="E2001" s="49" t="s">
        <v>50</v>
      </c>
      <c r="F2001" s="50">
        <v>44610</v>
      </c>
      <c r="G2001" s="49" t="s">
        <v>25</v>
      </c>
      <c r="H2001" s="49" t="s">
        <v>63</v>
      </c>
      <c r="I2001" s="49" t="s">
        <v>64</v>
      </c>
      <c r="J2001" s="49" t="s">
        <v>65</v>
      </c>
      <c r="K2001" s="49">
        <v>2</v>
      </c>
      <c r="L2001" s="49">
        <v>399</v>
      </c>
      <c r="M2001" s="49" t="s">
        <v>6785</v>
      </c>
      <c r="N2001" s="50">
        <v>45615</v>
      </c>
      <c r="O2001" s="49" t="s">
        <v>103</v>
      </c>
      <c r="P2001" s="49" t="s">
        <v>31</v>
      </c>
      <c r="Q2001" s="49">
        <v>1</v>
      </c>
      <c r="R2001" s="49" t="s">
        <v>104</v>
      </c>
      <c r="S2001" s="49" t="s">
        <v>6786</v>
      </c>
      <c r="T2001" s="50">
        <v>44971</v>
      </c>
    </row>
    <row r="2002" spans="1:20" x14ac:dyDescent="0.25">
      <c r="A2002" s="26" t="s">
        <v>6787</v>
      </c>
      <c r="B2002" s="49" t="s">
        <v>701</v>
      </c>
      <c r="C2002" s="49" t="s">
        <v>706</v>
      </c>
      <c r="D2002" s="49" t="s">
        <v>23</v>
      </c>
      <c r="E2002" s="49" t="s">
        <v>38</v>
      </c>
      <c r="F2002" s="50">
        <v>44488</v>
      </c>
      <c r="G2002" s="49" t="s">
        <v>186</v>
      </c>
      <c r="H2002" s="49" t="s">
        <v>191</v>
      </c>
      <c r="I2002" s="49" t="s">
        <v>192</v>
      </c>
      <c r="J2002" s="49" t="s">
        <v>42</v>
      </c>
      <c r="K2002" s="49">
        <v>3</v>
      </c>
      <c r="L2002" s="49">
        <v>120</v>
      </c>
      <c r="M2002" s="49" t="s">
        <v>6788</v>
      </c>
      <c r="N2002" s="50">
        <v>44798</v>
      </c>
      <c r="O2002" s="49" t="s">
        <v>76</v>
      </c>
      <c r="P2002" s="49" t="s">
        <v>44</v>
      </c>
      <c r="Q2002" s="49">
        <v>4</v>
      </c>
      <c r="R2002" s="49" t="s">
        <v>67</v>
      </c>
      <c r="S2002" s="49" t="s">
        <v>6789</v>
      </c>
      <c r="T2002" s="50">
        <v>45413</v>
      </c>
    </row>
    <row r="2003" spans="1:20" x14ac:dyDescent="0.25">
      <c r="A2003" s="26" t="s">
        <v>6790</v>
      </c>
      <c r="B2003" s="49" t="s">
        <v>3192</v>
      </c>
      <c r="C2003" s="49" t="s">
        <v>1576</v>
      </c>
      <c r="D2003" s="49" t="s">
        <v>37</v>
      </c>
      <c r="E2003" s="49" t="s">
        <v>38</v>
      </c>
      <c r="F2003" s="50">
        <v>45556</v>
      </c>
      <c r="G2003" s="49" t="s">
        <v>39</v>
      </c>
      <c r="H2003" s="49" t="s">
        <v>145</v>
      </c>
      <c r="I2003" s="49" t="s">
        <v>146</v>
      </c>
      <c r="J2003" s="49" t="s">
        <v>54</v>
      </c>
      <c r="K2003" s="49">
        <v>1</v>
      </c>
      <c r="L2003" s="49">
        <v>199</v>
      </c>
      <c r="M2003" s="49" t="s">
        <v>6791</v>
      </c>
      <c r="N2003" s="50">
        <v>45188</v>
      </c>
      <c r="O2003" s="49" t="s">
        <v>56</v>
      </c>
      <c r="P2003" s="49" t="s">
        <v>57</v>
      </c>
      <c r="Q2003" s="49">
        <v>1</v>
      </c>
      <c r="R2003" s="49" t="s">
        <v>45</v>
      </c>
      <c r="S2003" s="49" t="s">
        <v>6792</v>
      </c>
      <c r="T2003" s="50">
        <v>45625</v>
      </c>
    </row>
    <row r="2004" spans="1:20" x14ac:dyDescent="0.25">
      <c r="A2004" s="26" t="s">
        <v>6793</v>
      </c>
      <c r="B2004" s="49" t="s">
        <v>586</v>
      </c>
      <c r="C2004" s="49" t="s">
        <v>276</v>
      </c>
      <c r="D2004" s="49" t="s">
        <v>23</v>
      </c>
      <c r="E2004" s="49" t="s">
        <v>24</v>
      </c>
      <c r="F2004" s="50">
        <v>44712</v>
      </c>
      <c r="G2004" s="49" t="s">
        <v>72</v>
      </c>
      <c r="H2004" s="49" t="s">
        <v>121</v>
      </c>
      <c r="I2004" s="49" t="s">
        <v>122</v>
      </c>
      <c r="J2004" s="49" t="s">
        <v>123</v>
      </c>
      <c r="K2004" s="49">
        <v>4</v>
      </c>
      <c r="L2004" s="49">
        <v>149</v>
      </c>
      <c r="M2004" s="49" t="s">
        <v>6794</v>
      </c>
      <c r="N2004" s="50">
        <v>45650</v>
      </c>
      <c r="O2004" s="49" t="s">
        <v>110</v>
      </c>
      <c r="P2004" s="49" t="s">
        <v>57</v>
      </c>
      <c r="Q2004" s="49">
        <v>3</v>
      </c>
      <c r="R2004" s="49" t="s">
        <v>32</v>
      </c>
      <c r="S2004" s="49" t="s">
        <v>6795</v>
      </c>
      <c r="T2004" s="50">
        <v>45326</v>
      </c>
    </row>
    <row r="2005" spans="1:20" x14ac:dyDescent="0.25">
      <c r="A2005" s="26" t="s">
        <v>6796</v>
      </c>
      <c r="B2005" s="49" t="s">
        <v>3788</v>
      </c>
      <c r="C2005" s="49" t="s">
        <v>2611</v>
      </c>
      <c r="D2005" s="49" t="s">
        <v>81</v>
      </c>
      <c r="E2005" s="49" t="s">
        <v>50</v>
      </c>
      <c r="F2005" s="50">
        <v>44386</v>
      </c>
      <c r="G2005" s="49" t="s">
        <v>120</v>
      </c>
      <c r="H2005" s="49" t="s">
        <v>145</v>
      </c>
      <c r="I2005" s="49" t="s">
        <v>146</v>
      </c>
      <c r="J2005" s="49" t="s">
        <v>54</v>
      </c>
      <c r="K2005" s="49">
        <v>3</v>
      </c>
      <c r="L2005" s="49">
        <v>199</v>
      </c>
      <c r="M2005" s="49" t="s">
        <v>6797</v>
      </c>
      <c r="N2005" s="50">
        <v>44997</v>
      </c>
      <c r="O2005" s="49" t="s">
        <v>110</v>
      </c>
      <c r="P2005" s="49" t="s">
        <v>57</v>
      </c>
      <c r="Q2005" s="49">
        <v>1</v>
      </c>
      <c r="R2005" s="49" t="s">
        <v>104</v>
      </c>
      <c r="S2005" s="49" t="s">
        <v>6798</v>
      </c>
      <c r="T2005" s="50">
        <v>44882</v>
      </c>
    </row>
    <row r="2006" spans="1:20" x14ac:dyDescent="0.25">
      <c r="A2006" s="26" t="s">
        <v>6799</v>
      </c>
      <c r="B2006" s="49" t="s">
        <v>166</v>
      </c>
      <c r="C2006" s="49" t="s">
        <v>6800</v>
      </c>
      <c r="D2006" s="49" t="s">
        <v>23</v>
      </c>
      <c r="E2006" s="49" t="s">
        <v>24</v>
      </c>
      <c r="F2006" s="50">
        <v>44149</v>
      </c>
      <c r="G2006" s="49" t="s">
        <v>186</v>
      </c>
      <c r="H2006" s="49" t="s">
        <v>100</v>
      </c>
      <c r="I2006" s="49" t="s">
        <v>101</v>
      </c>
      <c r="J2006" s="49" t="s">
        <v>28</v>
      </c>
      <c r="K2006" s="49">
        <v>5</v>
      </c>
      <c r="L2006" s="49">
        <v>199</v>
      </c>
      <c r="M2006" s="49" t="s">
        <v>6801</v>
      </c>
      <c r="N2006" s="50">
        <v>45693</v>
      </c>
      <c r="O2006" s="49" t="s">
        <v>56</v>
      </c>
      <c r="P2006" s="49" t="s">
        <v>44</v>
      </c>
      <c r="Q2006" s="49">
        <v>3</v>
      </c>
      <c r="R2006" s="49" t="s">
        <v>104</v>
      </c>
      <c r="S2006" s="49" t="s">
        <v>6802</v>
      </c>
      <c r="T2006" s="50">
        <v>45139</v>
      </c>
    </row>
    <row r="2007" spans="1:20" x14ac:dyDescent="0.25">
      <c r="A2007" s="26" t="s">
        <v>3552</v>
      </c>
      <c r="B2007" s="49" t="s">
        <v>2743</v>
      </c>
      <c r="C2007" s="49" t="s">
        <v>813</v>
      </c>
      <c r="D2007" s="49" t="s">
        <v>37</v>
      </c>
      <c r="E2007" s="49" t="s">
        <v>38</v>
      </c>
      <c r="F2007" s="50">
        <v>45203</v>
      </c>
      <c r="G2007" s="49" t="s">
        <v>51</v>
      </c>
      <c r="H2007" s="49" t="s">
        <v>138</v>
      </c>
      <c r="I2007" s="49" t="s">
        <v>139</v>
      </c>
      <c r="J2007" s="49" t="s">
        <v>28</v>
      </c>
      <c r="K2007" s="49">
        <v>4</v>
      </c>
      <c r="L2007" s="49">
        <v>999</v>
      </c>
      <c r="M2007" s="49" t="s">
        <v>6803</v>
      </c>
      <c r="N2007" s="50">
        <v>45452</v>
      </c>
      <c r="O2007" s="49" t="s">
        <v>103</v>
      </c>
      <c r="P2007" s="49" t="s">
        <v>31</v>
      </c>
      <c r="Q2007" s="49">
        <v>3</v>
      </c>
      <c r="R2007" s="49" t="s">
        <v>67</v>
      </c>
      <c r="S2007" s="49" t="s">
        <v>6804</v>
      </c>
      <c r="T2007" s="50">
        <v>45760</v>
      </c>
    </row>
    <row r="2008" spans="1:20" x14ac:dyDescent="0.25">
      <c r="A2008" s="26" t="s">
        <v>442</v>
      </c>
      <c r="B2008" s="49" t="s">
        <v>85</v>
      </c>
      <c r="C2008" s="49" t="s">
        <v>443</v>
      </c>
      <c r="D2008" s="49" t="s">
        <v>81</v>
      </c>
      <c r="E2008" s="49" t="s">
        <v>24</v>
      </c>
      <c r="F2008" s="50">
        <v>44189</v>
      </c>
      <c r="G2008" s="49" t="s">
        <v>120</v>
      </c>
      <c r="H2008" s="49" t="s">
        <v>63</v>
      </c>
      <c r="I2008" s="49" t="s">
        <v>64</v>
      </c>
      <c r="J2008" s="49" t="s">
        <v>65</v>
      </c>
      <c r="K2008" s="49">
        <v>1</v>
      </c>
      <c r="L2008" s="49">
        <v>399</v>
      </c>
      <c r="M2008" s="49" t="s">
        <v>6805</v>
      </c>
      <c r="N2008" s="50">
        <v>45791</v>
      </c>
      <c r="O2008" s="49" t="s">
        <v>103</v>
      </c>
      <c r="P2008" s="49" t="s">
        <v>44</v>
      </c>
      <c r="Q2008" s="49">
        <v>3</v>
      </c>
      <c r="R2008" s="49" t="s">
        <v>67</v>
      </c>
      <c r="S2008" s="49" t="s">
        <v>6806</v>
      </c>
      <c r="T2008" s="50">
        <v>45763</v>
      </c>
    </row>
    <row r="2009" spans="1:20" x14ac:dyDescent="0.25">
      <c r="A2009" s="26" t="s">
        <v>6190</v>
      </c>
      <c r="B2009" s="49" t="s">
        <v>190</v>
      </c>
      <c r="C2009" s="49" t="s">
        <v>6191</v>
      </c>
      <c r="D2009" s="49" t="s">
        <v>37</v>
      </c>
      <c r="E2009" s="49" t="s">
        <v>24</v>
      </c>
      <c r="F2009" s="50">
        <v>44512</v>
      </c>
      <c r="G2009" s="49" t="s">
        <v>180</v>
      </c>
      <c r="H2009" s="49" t="s">
        <v>100</v>
      </c>
      <c r="I2009" s="49" t="s">
        <v>101</v>
      </c>
      <c r="J2009" s="49" t="s">
        <v>28</v>
      </c>
      <c r="K2009" s="49">
        <v>5</v>
      </c>
      <c r="L2009" s="49">
        <v>199</v>
      </c>
      <c r="M2009" s="49" t="s">
        <v>6807</v>
      </c>
      <c r="N2009" s="50">
        <v>45782</v>
      </c>
      <c r="O2009" s="49" t="s">
        <v>103</v>
      </c>
      <c r="P2009" s="49" t="s">
        <v>44</v>
      </c>
      <c r="Q2009" s="49">
        <v>2</v>
      </c>
      <c r="R2009" s="49" t="s">
        <v>133</v>
      </c>
      <c r="S2009" s="49" t="s">
        <v>6808</v>
      </c>
      <c r="T2009" s="50">
        <v>44985</v>
      </c>
    </row>
    <row r="2010" spans="1:20" x14ac:dyDescent="0.25">
      <c r="A2010" s="26" t="s">
        <v>6809</v>
      </c>
      <c r="B2010" s="49" t="s">
        <v>248</v>
      </c>
      <c r="C2010" s="49" t="s">
        <v>3556</v>
      </c>
      <c r="D2010" s="49" t="s">
        <v>23</v>
      </c>
      <c r="E2010" s="49" t="s">
        <v>38</v>
      </c>
      <c r="F2010" s="50">
        <v>44738</v>
      </c>
      <c r="G2010" s="49" t="s">
        <v>186</v>
      </c>
      <c r="H2010" s="49" t="s">
        <v>145</v>
      </c>
      <c r="I2010" s="49" t="s">
        <v>146</v>
      </c>
      <c r="J2010" s="49" t="s">
        <v>54</v>
      </c>
      <c r="K2010" s="49">
        <v>1</v>
      </c>
      <c r="L2010" s="49">
        <v>199</v>
      </c>
      <c r="M2010" s="49" t="s">
        <v>6810</v>
      </c>
      <c r="N2010" s="50">
        <v>45159</v>
      </c>
      <c r="O2010" s="49" t="s">
        <v>30</v>
      </c>
      <c r="P2010" s="49" t="s">
        <v>57</v>
      </c>
      <c r="Q2010" s="49">
        <v>4</v>
      </c>
      <c r="R2010" s="49" t="s">
        <v>32</v>
      </c>
      <c r="S2010" s="49" t="s">
        <v>6811</v>
      </c>
      <c r="T2010" s="50">
        <v>45451</v>
      </c>
    </row>
    <row r="2011" spans="1:20" x14ac:dyDescent="0.25">
      <c r="A2011" s="26" t="s">
        <v>6812</v>
      </c>
      <c r="B2011" s="49" t="s">
        <v>653</v>
      </c>
      <c r="C2011" s="49" t="s">
        <v>6124</v>
      </c>
      <c r="D2011" s="49" t="s">
        <v>37</v>
      </c>
      <c r="E2011" s="49" t="s">
        <v>24</v>
      </c>
      <c r="F2011" s="50">
        <v>44642</v>
      </c>
      <c r="G2011" s="49" t="s">
        <v>152</v>
      </c>
      <c r="H2011" s="49" t="s">
        <v>129</v>
      </c>
      <c r="I2011" s="49" t="s">
        <v>130</v>
      </c>
      <c r="J2011" s="49" t="s">
        <v>131</v>
      </c>
      <c r="K2011" s="49">
        <v>2</v>
      </c>
      <c r="L2011" s="49">
        <v>129</v>
      </c>
      <c r="M2011" s="49" t="s">
        <v>6813</v>
      </c>
      <c r="N2011" s="50">
        <v>45282</v>
      </c>
      <c r="O2011" s="49" t="s">
        <v>30</v>
      </c>
      <c r="P2011" s="49" t="s">
        <v>31</v>
      </c>
      <c r="Q2011" s="49">
        <v>3</v>
      </c>
      <c r="R2011" s="49" t="s">
        <v>133</v>
      </c>
      <c r="S2011" s="49" t="s">
        <v>6814</v>
      </c>
      <c r="T2011" s="50">
        <v>45262</v>
      </c>
    </row>
    <row r="2012" spans="1:20" x14ac:dyDescent="0.25">
      <c r="A2012" s="26" t="s">
        <v>6815</v>
      </c>
      <c r="B2012" s="49" t="s">
        <v>972</v>
      </c>
      <c r="C2012" s="49" t="s">
        <v>2814</v>
      </c>
      <c r="D2012" s="49" t="s">
        <v>37</v>
      </c>
      <c r="E2012" s="49" t="s">
        <v>24</v>
      </c>
      <c r="F2012" s="50">
        <v>45698</v>
      </c>
      <c r="G2012" s="49" t="s">
        <v>25</v>
      </c>
      <c r="H2012" s="49" t="s">
        <v>52</v>
      </c>
      <c r="I2012" s="49" t="s">
        <v>53</v>
      </c>
      <c r="J2012" s="49" t="s">
        <v>54</v>
      </c>
      <c r="K2012" s="49">
        <v>5</v>
      </c>
      <c r="L2012" s="49">
        <v>59</v>
      </c>
      <c r="M2012" s="49" t="s">
        <v>6816</v>
      </c>
      <c r="N2012" s="50">
        <v>45710</v>
      </c>
      <c r="O2012" s="49" t="s">
        <v>103</v>
      </c>
      <c r="P2012" s="49" t="s">
        <v>44</v>
      </c>
      <c r="Q2012" s="49">
        <v>1</v>
      </c>
      <c r="R2012" s="49" t="s">
        <v>32</v>
      </c>
      <c r="S2012" s="49" t="s">
        <v>6817</v>
      </c>
      <c r="T2012" s="50">
        <v>45492</v>
      </c>
    </row>
    <row r="2013" spans="1:20" x14ac:dyDescent="0.25">
      <c r="A2013" s="26" t="s">
        <v>6818</v>
      </c>
      <c r="B2013" s="49" t="s">
        <v>2831</v>
      </c>
      <c r="C2013" s="49" t="s">
        <v>888</v>
      </c>
      <c r="D2013" s="49" t="s">
        <v>23</v>
      </c>
      <c r="E2013" s="49" t="s">
        <v>24</v>
      </c>
      <c r="F2013" s="50">
        <v>44145</v>
      </c>
      <c r="G2013" s="49" t="s">
        <v>180</v>
      </c>
      <c r="H2013" s="49" t="s">
        <v>129</v>
      </c>
      <c r="I2013" s="49" t="s">
        <v>130</v>
      </c>
      <c r="J2013" s="49" t="s">
        <v>131</v>
      </c>
      <c r="K2013" s="49">
        <v>3</v>
      </c>
      <c r="L2013" s="49">
        <v>129</v>
      </c>
      <c r="M2013" s="49" t="s">
        <v>6819</v>
      </c>
      <c r="N2013" s="50">
        <v>45464</v>
      </c>
      <c r="O2013" s="49" t="s">
        <v>76</v>
      </c>
      <c r="P2013" s="49" t="s">
        <v>31</v>
      </c>
      <c r="Q2013" s="49">
        <v>1</v>
      </c>
      <c r="R2013" s="49" t="s">
        <v>133</v>
      </c>
      <c r="S2013" s="49" t="s">
        <v>6820</v>
      </c>
      <c r="T2013" s="50">
        <v>45802</v>
      </c>
    </row>
    <row r="2014" spans="1:20" x14ac:dyDescent="0.25">
      <c r="A2014" s="26" t="s">
        <v>6821</v>
      </c>
      <c r="B2014" s="49" t="s">
        <v>3161</v>
      </c>
      <c r="C2014" s="49" t="s">
        <v>6197</v>
      </c>
      <c r="D2014" s="49" t="s">
        <v>37</v>
      </c>
      <c r="E2014" s="49" t="s">
        <v>50</v>
      </c>
      <c r="F2014" s="50">
        <v>44533</v>
      </c>
      <c r="G2014" s="49" t="s">
        <v>180</v>
      </c>
      <c r="H2014" s="49" t="s">
        <v>73</v>
      </c>
      <c r="I2014" s="49" t="s">
        <v>74</v>
      </c>
      <c r="J2014" s="49" t="s">
        <v>42</v>
      </c>
      <c r="K2014" s="49">
        <v>3</v>
      </c>
      <c r="L2014" s="49">
        <v>110</v>
      </c>
      <c r="M2014" s="49" t="s">
        <v>6822</v>
      </c>
      <c r="N2014" s="50">
        <v>45548</v>
      </c>
      <c r="O2014" s="49" t="s">
        <v>76</v>
      </c>
      <c r="P2014" s="49" t="s">
        <v>57</v>
      </c>
      <c r="Q2014" s="49">
        <v>1</v>
      </c>
      <c r="R2014" s="49" t="s">
        <v>67</v>
      </c>
      <c r="S2014" s="49" t="s">
        <v>6823</v>
      </c>
      <c r="T2014" s="50">
        <v>45659</v>
      </c>
    </row>
    <row r="2015" spans="1:20" x14ac:dyDescent="0.25">
      <c r="A2015" s="26" t="s">
        <v>6824</v>
      </c>
      <c r="B2015" s="49" t="s">
        <v>2412</v>
      </c>
      <c r="C2015" s="49" t="s">
        <v>1039</v>
      </c>
      <c r="D2015" s="49" t="s">
        <v>81</v>
      </c>
      <c r="E2015" s="49" t="s">
        <v>38</v>
      </c>
      <c r="F2015" s="50">
        <v>45031</v>
      </c>
      <c r="G2015" s="49" t="s">
        <v>39</v>
      </c>
      <c r="H2015" s="49" t="s">
        <v>73</v>
      </c>
      <c r="I2015" s="49" t="s">
        <v>74</v>
      </c>
      <c r="J2015" s="49" t="s">
        <v>42</v>
      </c>
      <c r="K2015" s="49">
        <v>5</v>
      </c>
      <c r="L2015" s="49">
        <v>110</v>
      </c>
      <c r="M2015" s="49" t="s">
        <v>6825</v>
      </c>
      <c r="N2015" s="50">
        <v>45820</v>
      </c>
      <c r="O2015" s="49" t="s">
        <v>76</v>
      </c>
      <c r="P2015" s="49" t="s">
        <v>57</v>
      </c>
      <c r="Q2015" s="49">
        <v>1</v>
      </c>
      <c r="R2015" s="49" t="s">
        <v>32</v>
      </c>
      <c r="S2015" s="49" t="s">
        <v>6826</v>
      </c>
      <c r="T2015" s="50">
        <v>45790</v>
      </c>
    </row>
    <row r="2016" spans="1:20" x14ac:dyDescent="0.25">
      <c r="A2016" s="26" t="s">
        <v>6827</v>
      </c>
      <c r="B2016" s="49" t="s">
        <v>280</v>
      </c>
      <c r="C2016" s="49" t="s">
        <v>3098</v>
      </c>
      <c r="D2016" s="49" t="s">
        <v>81</v>
      </c>
      <c r="E2016" s="49" t="s">
        <v>38</v>
      </c>
      <c r="F2016" s="50">
        <v>45462</v>
      </c>
      <c r="G2016" s="49" t="s">
        <v>51</v>
      </c>
      <c r="H2016" s="49" t="s">
        <v>52</v>
      </c>
      <c r="I2016" s="49" t="s">
        <v>53</v>
      </c>
      <c r="J2016" s="49" t="s">
        <v>54</v>
      </c>
      <c r="K2016" s="49">
        <v>4</v>
      </c>
      <c r="L2016" s="49">
        <v>59</v>
      </c>
      <c r="M2016" s="49" t="s">
        <v>6828</v>
      </c>
      <c r="N2016" s="50">
        <v>45140</v>
      </c>
      <c r="O2016" s="49" t="s">
        <v>56</v>
      </c>
      <c r="P2016" s="49" t="s">
        <v>44</v>
      </c>
      <c r="Q2016" s="49">
        <v>4</v>
      </c>
      <c r="R2016" s="49" t="s">
        <v>32</v>
      </c>
      <c r="S2016" s="49" t="s">
        <v>6829</v>
      </c>
      <c r="T2016" s="50">
        <v>45546</v>
      </c>
    </row>
    <row r="2017" spans="1:20" x14ac:dyDescent="0.25">
      <c r="A2017" s="26" t="s">
        <v>6830</v>
      </c>
      <c r="B2017" s="49" t="s">
        <v>407</v>
      </c>
      <c r="C2017" s="49" t="s">
        <v>6831</v>
      </c>
      <c r="D2017" s="49" t="s">
        <v>37</v>
      </c>
      <c r="E2017" s="49" t="s">
        <v>38</v>
      </c>
      <c r="F2017" s="50">
        <v>45146</v>
      </c>
      <c r="G2017" s="49" t="s">
        <v>72</v>
      </c>
      <c r="H2017" s="49" t="s">
        <v>391</v>
      </c>
      <c r="I2017" s="49" t="s">
        <v>392</v>
      </c>
      <c r="J2017" s="49" t="s">
        <v>123</v>
      </c>
      <c r="K2017" s="49">
        <v>2</v>
      </c>
      <c r="L2017" s="49">
        <v>25</v>
      </c>
      <c r="M2017" s="49" t="s">
        <v>6832</v>
      </c>
      <c r="N2017" s="50">
        <v>45750</v>
      </c>
      <c r="O2017" s="49" t="s">
        <v>56</v>
      </c>
      <c r="P2017" s="49" t="s">
        <v>57</v>
      </c>
      <c r="Q2017" s="49">
        <v>1</v>
      </c>
      <c r="R2017" s="49" t="s">
        <v>32</v>
      </c>
      <c r="S2017" s="49" t="s">
        <v>6833</v>
      </c>
      <c r="T2017" s="50">
        <v>45053</v>
      </c>
    </row>
    <row r="2018" spans="1:20" x14ac:dyDescent="0.25">
      <c r="A2018" s="26" t="s">
        <v>2688</v>
      </c>
      <c r="B2018" s="49" t="s">
        <v>280</v>
      </c>
      <c r="C2018" s="49" t="s">
        <v>2689</v>
      </c>
      <c r="D2018" s="49" t="s">
        <v>81</v>
      </c>
      <c r="E2018" s="49" t="s">
        <v>50</v>
      </c>
      <c r="F2018" s="50">
        <v>45240</v>
      </c>
      <c r="G2018" s="49" t="s">
        <v>120</v>
      </c>
      <c r="H2018" s="49" t="s">
        <v>391</v>
      </c>
      <c r="I2018" s="49" t="s">
        <v>392</v>
      </c>
      <c r="J2018" s="49" t="s">
        <v>123</v>
      </c>
      <c r="K2018" s="49">
        <v>2</v>
      </c>
      <c r="L2018" s="49">
        <v>25</v>
      </c>
      <c r="M2018" s="49" t="s">
        <v>6834</v>
      </c>
      <c r="N2018" s="50">
        <v>45797</v>
      </c>
      <c r="O2018" s="49" t="s">
        <v>30</v>
      </c>
      <c r="P2018" s="49" t="s">
        <v>31</v>
      </c>
      <c r="Q2018" s="49">
        <v>3</v>
      </c>
      <c r="R2018" s="49" t="s">
        <v>133</v>
      </c>
      <c r="S2018" s="49" t="s">
        <v>6835</v>
      </c>
      <c r="T2018" s="50">
        <v>44882</v>
      </c>
    </row>
    <row r="2019" spans="1:20" x14ac:dyDescent="0.25">
      <c r="A2019" s="26" t="s">
        <v>6836</v>
      </c>
      <c r="B2019" s="49" t="s">
        <v>107</v>
      </c>
      <c r="C2019" s="49" t="s">
        <v>443</v>
      </c>
      <c r="D2019" s="49" t="s">
        <v>23</v>
      </c>
      <c r="E2019" s="49" t="s">
        <v>50</v>
      </c>
      <c r="F2019" s="50">
        <v>44764</v>
      </c>
      <c r="G2019" s="49" t="s">
        <v>72</v>
      </c>
      <c r="H2019" s="49" t="s">
        <v>121</v>
      </c>
      <c r="I2019" s="49" t="s">
        <v>122</v>
      </c>
      <c r="J2019" s="49" t="s">
        <v>123</v>
      </c>
      <c r="K2019" s="49">
        <v>1</v>
      </c>
      <c r="L2019" s="49">
        <v>149</v>
      </c>
      <c r="M2019" s="49" t="s">
        <v>6837</v>
      </c>
      <c r="N2019" s="50">
        <v>45523</v>
      </c>
      <c r="O2019" s="49" t="s">
        <v>30</v>
      </c>
      <c r="P2019" s="49" t="s">
        <v>44</v>
      </c>
      <c r="Q2019" s="49">
        <v>2</v>
      </c>
      <c r="R2019" s="49" t="s">
        <v>67</v>
      </c>
      <c r="S2019" s="49" t="s">
        <v>6838</v>
      </c>
      <c r="T2019" s="50">
        <v>45410</v>
      </c>
    </row>
    <row r="2020" spans="1:20" x14ac:dyDescent="0.25">
      <c r="A2020" s="26" t="s">
        <v>6839</v>
      </c>
      <c r="B2020" s="49" t="s">
        <v>6840</v>
      </c>
      <c r="C2020" s="49" t="s">
        <v>805</v>
      </c>
      <c r="D2020" s="49" t="s">
        <v>81</v>
      </c>
      <c r="E2020" s="49" t="s">
        <v>50</v>
      </c>
      <c r="F2020" s="50">
        <v>45478</v>
      </c>
      <c r="G2020" s="49" t="s">
        <v>180</v>
      </c>
      <c r="H2020" s="49" t="s">
        <v>40</v>
      </c>
      <c r="I2020" s="49" t="s">
        <v>41</v>
      </c>
      <c r="J2020" s="49" t="s">
        <v>42</v>
      </c>
      <c r="K2020" s="49">
        <v>2</v>
      </c>
      <c r="L2020" s="49">
        <v>59</v>
      </c>
      <c r="M2020" s="49" t="s">
        <v>6841</v>
      </c>
      <c r="N2020" s="50">
        <v>45282</v>
      </c>
      <c r="O2020" s="49" t="s">
        <v>103</v>
      </c>
      <c r="P2020" s="49" t="s">
        <v>31</v>
      </c>
      <c r="Q2020" s="49">
        <v>3</v>
      </c>
      <c r="R2020" s="49" t="s">
        <v>133</v>
      </c>
      <c r="S2020" s="49" t="s">
        <v>6842</v>
      </c>
      <c r="T2020" s="50">
        <v>45615</v>
      </c>
    </row>
    <row r="2021" spans="1:20" x14ac:dyDescent="0.25">
      <c r="A2021" s="26" t="s">
        <v>3308</v>
      </c>
      <c r="B2021" s="49" t="s">
        <v>936</v>
      </c>
      <c r="C2021" s="49" t="s">
        <v>253</v>
      </c>
      <c r="D2021" s="49" t="s">
        <v>81</v>
      </c>
      <c r="E2021" s="49" t="s">
        <v>24</v>
      </c>
      <c r="F2021" s="50">
        <v>44073</v>
      </c>
      <c r="G2021" s="49" t="s">
        <v>25</v>
      </c>
      <c r="H2021" s="49" t="s">
        <v>145</v>
      </c>
      <c r="I2021" s="49" t="s">
        <v>146</v>
      </c>
      <c r="J2021" s="49" t="s">
        <v>54</v>
      </c>
      <c r="K2021" s="49">
        <v>4</v>
      </c>
      <c r="L2021" s="49">
        <v>199</v>
      </c>
      <c r="M2021" s="49" t="s">
        <v>6843</v>
      </c>
      <c r="N2021" s="50">
        <v>44833</v>
      </c>
      <c r="O2021" s="49" t="s">
        <v>56</v>
      </c>
      <c r="P2021" s="49" t="s">
        <v>57</v>
      </c>
      <c r="Q2021" s="49">
        <v>1</v>
      </c>
      <c r="R2021" s="49" t="s">
        <v>45</v>
      </c>
      <c r="S2021" s="49" t="s">
        <v>6844</v>
      </c>
      <c r="T2021" s="50">
        <v>45769</v>
      </c>
    </row>
    <row r="2022" spans="1:20" x14ac:dyDescent="0.25">
      <c r="A2022" s="26" t="s">
        <v>6845</v>
      </c>
      <c r="B2022" s="49" t="s">
        <v>233</v>
      </c>
      <c r="C2022" s="49" t="s">
        <v>4161</v>
      </c>
      <c r="D2022" s="49" t="s">
        <v>81</v>
      </c>
      <c r="E2022" s="49" t="s">
        <v>38</v>
      </c>
      <c r="F2022" s="50">
        <v>44430</v>
      </c>
      <c r="G2022" s="49" t="s">
        <v>180</v>
      </c>
      <c r="H2022" s="49" t="s">
        <v>121</v>
      </c>
      <c r="I2022" s="49" t="s">
        <v>122</v>
      </c>
      <c r="J2022" s="49" t="s">
        <v>123</v>
      </c>
      <c r="K2022" s="49">
        <v>2</v>
      </c>
      <c r="L2022" s="49">
        <v>149</v>
      </c>
      <c r="M2022" s="49" t="s">
        <v>6846</v>
      </c>
      <c r="N2022" s="50">
        <v>45394</v>
      </c>
      <c r="O2022" s="49" t="s">
        <v>56</v>
      </c>
      <c r="P2022" s="49" t="s">
        <v>31</v>
      </c>
      <c r="Q2022" s="49">
        <v>4</v>
      </c>
      <c r="R2022" s="49" t="s">
        <v>32</v>
      </c>
      <c r="S2022" s="49" t="s">
        <v>6847</v>
      </c>
      <c r="T2022" s="50">
        <v>45149</v>
      </c>
    </row>
    <row r="2023" spans="1:20" x14ac:dyDescent="0.25">
      <c r="A2023" s="26" t="s">
        <v>6848</v>
      </c>
      <c r="B2023" s="49" t="s">
        <v>300</v>
      </c>
      <c r="C2023" s="49" t="s">
        <v>813</v>
      </c>
      <c r="D2023" s="49" t="s">
        <v>81</v>
      </c>
      <c r="E2023" s="49" t="s">
        <v>50</v>
      </c>
      <c r="F2023" s="50">
        <v>45793</v>
      </c>
      <c r="G2023" s="49" t="s">
        <v>94</v>
      </c>
      <c r="H2023" s="49" t="s">
        <v>52</v>
      </c>
      <c r="I2023" s="49" t="s">
        <v>53</v>
      </c>
      <c r="J2023" s="49" t="s">
        <v>54</v>
      </c>
      <c r="K2023" s="49">
        <v>5</v>
      </c>
      <c r="L2023" s="49">
        <v>59</v>
      </c>
      <c r="M2023" s="49" t="s">
        <v>6849</v>
      </c>
      <c r="N2023" s="50">
        <v>45040</v>
      </c>
      <c r="O2023" s="49" t="s">
        <v>76</v>
      </c>
      <c r="P2023" s="49" t="s">
        <v>57</v>
      </c>
      <c r="Q2023" s="49">
        <v>3</v>
      </c>
      <c r="R2023" s="49" t="s">
        <v>133</v>
      </c>
      <c r="S2023" s="49" t="s">
        <v>6850</v>
      </c>
      <c r="T2023" s="50">
        <v>45665</v>
      </c>
    </row>
    <row r="2024" spans="1:20" x14ac:dyDescent="0.25">
      <c r="A2024" s="26" t="s">
        <v>6435</v>
      </c>
      <c r="B2024" s="49" t="s">
        <v>1353</v>
      </c>
      <c r="C2024" s="49" t="s">
        <v>6436</v>
      </c>
      <c r="D2024" s="49" t="s">
        <v>37</v>
      </c>
      <c r="E2024" s="49" t="s">
        <v>50</v>
      </c>
      <c r="F2024" s="50">
        <v>45677</v>
      </c>
      <c r="G2024" s="49" t="s">
        <v>94</v>
      </c>
      <c r="H2024" s="49" t="s">
        <v>52</v>
      </c>
      <c r="I2024" s="49" t="s">
        <v>53</v>
      </c>
      <c r="J2024" s="49" t="s">
        <v>54</v>
      </c>
      <c r="K2024" s="49">
        <v>3</v>
      </c>
      <c r="L2024" s="49">
        <v>59</v>
      </c>
      <c r="M2024" s="49" t="s">
        <v>6851</v>
      </c>
      <c r="N2024" s="50">
        <v>45771</v>
      </c>
      <c r="O2024" s="49" t="s">
        <v>103</v>
      </c>
      <c r="P2024" s="49" t="s">
        <v>31</v>
      </c>
      <c r="Q2024" s="49">
        <v>3</v>
      </c>
      <c r="R2024" s="49" t="s">
        <v>133</v>
      </c>
      <c r="S2024" s="49" t="s">
        <v>6852</v>
      </c>
      <c r="T2024" s="50">
        <v>45356</v>
      </c>
    </row>
    <row r="2025" spans="1:20" x14ac:dyDescent="0.25">
      <c r="A2025" s="26" t="s">
        <v>6853</v>
      </c>
      <c r="B2025" s="49" t="s">
        <v>243</v>
      </c>
      <c r="C2025" s="49" t="s">
        <v>858</v>
      </c>
      <c r="D2025" s="49" t="s">
        <v>81</v>
      </c>
      <c r="E2025" s="49" t="s">
        <v>50</v>
      </c>
      <c r="F2025" s="50">
        <v>44957</v>
      </c>
      <c r="G2025" s="49" t="s">
        <v>186</v>
      </c>
      <c r="H2025" s="49" t="s">
        <v>73</v>
      </c>
      <c r="I2025" s="49" t="s">
        <v>74</v>
      </c>
      <c r="J2025" s="49" t="s">
        <v>42</v>
      </c>
      <c r="K2025" s="49">
        <v>3</v>
      </c>
      <c r="L2025" s="49">
        <v>110</v>
      </c>
      <c r="M2025" s="49" t="s">
        <v>6854</v>
      </c>
      <c r="N2025" s="50">
        <v>45781</v>
      </c>
      <c r="O2025" s="49" t="s">
        <v>103</v>
      </c>
      <c r="P2025" s="49" t="s">
        <v>31</v>
      </c>
      <c r="Q2025" s="49">
        <v>5</v>
      </c>
      <c r="R2025" s="49" t="s">
        <v>133</v>
      </c>
      <c r="S2025" s="49" t="s">
        <v>6855</v>
      </c>
      <c r="T2025" s="50">
        <v>44941</v>
      </c>
    </row>
    <row r="2026" spans="1:20" x14ac:dyDescent="0.25">
      <c r="A2026" s="26" t="s">
        <v>5694</v>
      </c>
      <c r="B2026" s="49" t="s">
        <v>701</v>
      </c>
      <c r="C2026" s="49" t="s">
        <v>5695</v>
      </c>
      <c r="D2026" s="49" t="s">
        <v>81</v>
      </c>
      <c r="E2026" s="49" t="s">
        <v>24</v>
      </c>
      <c r="F2026" s="50">
        <v>45586</v>
      </c>
      <c r="G2026" s="49" t="s">
        <v>39</v>
      </c>
      <c r="H2026" s="49" t="s">
        <v>168</v>
      </c>
      <c r="I2026" s="49" t="s">
        <v>169</v>
      </c>
      <c r="J2026" s="49" t="s">
        <v>131</v>
      </c>
      <c r="K2026" s="49">
        <v>3</v>
      </c>
      <c r="L2026" s="49">
        <v>80</v>
      </c>
      <c r="M2026" s="49" t="s">
        <v>6856</v>
      </c>
      <c r="N2026" s="50">
        <v>45456</v>
      </c>
      <c r="O2026" s="49" t="s">
        <v>103</v>
      </c>
      <c r="P2026" s="49" t="s">
        <v>31</v>
      </c>
      <c r="Q2026" s="49">
        <v>5</v>
      </c>
      <c r="R2026" s="49" t="s">
        <v>104</v>
      </c>
      <c r="S2026" s="49" t="s">
        <v>6857</v>
      </c>
      <c r="T2026" s="50">
        <v>45007</v>
      </c>
    </row>
    <row r="2027" spans="1:20" x14ac:dyDescent="0.25">
      <c r="A2027" s="26" t="s">
        <v>6858</v>
      </c>
      <c r="B2027" s="49" t="s">
        <v>416</v>
      </c>
      <c r="C2027" s="49" t="s">
        <v>689</v>
      </c>
      <c r="D2027" s="49" t="s">
        <v>23</v>
      </c>
      <c r="E2027" s="49" t="s">
        <v>38</v>
      </c>
      <c r="F2027" s="50">
        <v>45528</v>
      </c>
      <c r="G2027" s="49" t="s">
        <v>39</v>
      </c>
      <c r="H2027" s="49" t="s">
        <v>63</v>
      </c>
      <c r="I2027" s="49" t="s">
        <v>64</v>
      </c>
      <c r="J2027" s="49" t="s">
        <v>65</v>
      </c>
      <c r="K2027" s="49">
        <v>3</v>
      </c>
      <c r="L2027" s="49">
        <v>399</v>
      </c>
      <c r="M2027" s="49" t="s">
        <v>6859</v>
      </c>
      <c r="N2027" s="50">
        <v>45204</v>
      </c>
      <c r="O2027" s="49" t="s">
        <v>110</v>
      </c>
      <c r="P2027" s="49" t="s">
        <v>44</v>
      </c>
      <c r="Q2027" s="49">
        <v>2</v>
      </c>
      <c r="R2027" s="49" t="s">
        <v>45</v>
      </c>
      <c r="S2027" s="49" t="s">
        <v>6860</v>
      </c>
      <c r="T2027" s="50">
        <v>45502</v>
      </c>
    </row>
    <row r="2028" spans="1:20" x14ac:dyDescent="0.25">
      <c r="A2028" s="26" t="s">
        <v>6861</v>
      </c>
      <c r="B2028" s="49" t="s">
        <v>6862</v>
      </c>
      <c r="C2028" s="49" t="s">
        <v>6863</v>
      </c>
      <c r="D2028" s="49" t="s">
        <v>23</v>
      </c>
      <c r="E2028" s="49" t="s">
        <v>38</v>
      </c>
      <c r="F2028" s="50">
        <v>45259</v>
      </c>
      <c r="G2028" s="49" t="s">
        <v>152</v>
      </c>
      <c r="H2028" s="49" t="s">
        <v>63</v>
      </c>
      <c r="I2028" s="49" t="s">
        <v>64</v>
      </c>
      <c r="J2028" s="49" t="s">
        <v>65</v>
      </c>
      <c r="K2028" s="49">
        <v>4</v>
      </c>
      <c r="L2028" s="49">
        <v>399</v>
      </c>
      <c r="M2028" s="49" t="s">
        <v>6864</v>
      </c>
      <c r="N2028" s="50">
        <v>45221</v>
      </c>
      <c r="O2028" s="49" t="s">
        <v>56</v>
      </c>
      <c r="P2028" s="49" t="s">
        <v>44</v>
      </c>
      <c r="Q2028" s="49">
        <v>1</v>
      </c>
      <c r="R2028" s="49" t="s">
        <v>45</v>
      </c>
      <c r="S2028" s="49" t="s">
        <v>6865</v>
      </c>
      <c r="T2028" s="50">
        <v>45505</v>
      </c>
    </row>
    <row r="2029" spans="1:20" x14ac:dyDescent="0.25">
      <c r="A2029" s="26" t="s">
        <v>6866</v>
      </c>
      <c r="B2029" s="49" t="s">
        <v>671</v>
      </c>
      <c r="C2029" s="49" t="s">
        <v>6867</v>
      </c>
      <c r="D2029" s="49" t="s">
        <v>81</v>
      </c>
      <c r="E2029" s="49" t="s">
        <v>50</v>
      </c>
      <c r="F2029" s="50">
        <v>45843</v>
      </c>
      <c r="G2029" s="49" t="s">
        <v>39</v>
      </c>
      <c r="H2029" s="49" t="s">
        <v>168</v>
      </c>
      <c r="I2029" s="49" t="s">
        <v>169</v>
      </c>
      <c r="J2029" s="49" t="s">
        <v>131</v>
      </c>
      <c r="K2029" s="49">
        <v>1</v>
      </c>
      <c r="L2029" s="49">
        <v>80</v>
      </c>
      <c r="M2029" s="49" t="s">
        <v>6868</v>
      </c>
      <c r="N2029" s="50">
        <v>45117</v>
      </c>
      <c r="O2029" s="49" t="s">
        <v>103</v>
      </c>
      <c r="P2029" s="49" t="s">
        <v>31</v>
      </c>
      <c r="Q2029" s="49">
        <v>1</v>
      </c>
      <c r="R2029" s="49" t="s">
        <v>104</v>
      </c>
      <c r="S2029" s="49" t="s">
        <v>6869</v>
      </c>
      <c r="T2029" s="50">
        <v>45337</v>
      </c>
    </row>
    <row r="2030" spans="1:20" x14ac:dyDescent="0.25">
      <c r="A2030" s="26" t="s">
        <v>6870</v>
      </c>
      <c r="B2030" s="49" t="s">
        <v>70</v>
      </c>
      <c r="C2030" s="49" t="s">
        <v>234</v>
      </c>
      <c r="D2030" s="49" t="s">
        <v>81</v>
      </c>
      <c r="E2030" s="49" t="s">
        <v>24</v>
      </c>
      <c r="F2030" s="50">
        <v>44108</v>
      </c>
      <c r="G2030" s="49" t="s">
        <v>152</v>
      </c>
      <c r="H2030" s="49" t="s">
        <v>391</v>
      </c>
      <c r="I2030" s="49" t="s">
        <v>392</v>
      </c>
      <c r="J2030" s="49" t="s">
        <v>123</v>
      </c>
      <c r="K2030" s="49">
        <v>5</v>
      </c>
      <c r="L2030" s="49">
        <v>25</v>
      </c>
      <c r="M2030" s="49" t="s">
        <v>6871</v>
      </c>
      <c r="N2030" s="50">
        <v>45395</v>
      </c>
      <c r="O2030" s="49" t="s">
        <v>30</v>
      </c>
      <c r="P2030" s="49" t="s">
        <v>31</v>
      </c>
      <c r="Q2030" s="49">
        <v>4</v>
      </c>
      <c r="R2030" s="49" t="s">
        <v>45</v>
      </c>
      <c r="S2030" s="49" t="s">
        <v>6872</v>
      </c>
      <c r="T2030" s="50">
        <v>44930</v>
      </c>
    </row>
    <row r="2031" spans="1:20" x14ac:dyDescent="0.25">
      <c r="A2031" s="26" t="s">
        <v>6873</v>
      </c>
      <c r="B2031" s="49" t="s">
        <v>334</v>
      </c>
      <c r="C2031" s="49" t="s">
        <v>1306</v>
      </c>
      <c r="D2031" s="49" t="s">
        <v>81</v>
      </c>
      <c r="E2031" s="49" t="s">
        <v>50</v>
      </c>
      <c r="F2031" s="50">
        <v>44446</v>
      </c>
      <c r="G2031" s="49" t="s">
        <v>120</v>
      </c>
      <c r="H2031" s="49" t="s">
        <v>52</v>
      </c>
      <c r="I2031" s="49" t="s">
        <v>53</v>
      </c>
      <c r="J2031" s="49" t="s">
        <v>54</v>
      </c>
      <c r="K2031" s="49">
        <v>4</v>
      </c>
      <c r="L2031" s="49">
        <v>59</v>
      </c>
      <c r="M2031" s="49" t="s">
        <v>6874</v>
      </c>
      <c r="N2031" s="50">
        <v>45417</v>
      </c>
      <c r="O2031" s="49" t="s">
        <v>110</v>
      </c>
      <c r="P2031" s="49" t="s">
        <v>57</v>
      </c>
      <c r="Q2031" s="49">
        <v>1</v>
      </c>
      <c r="R2031" s="49" t="s">
        <v>32</v>
      </c>
      <c r="S2031" s="49" t="s">
        <v>6875</v>
      </c>
      <c r="T2031" s="50">
        <v>45254</v>
      </c>
    </row>
    <row r="2032" spans="1:20" x14ac:dyDescent="0.25">
      <c r="A2032" s="26" t="s">
        <v>6876</v>
      </c>
      <c r="B2032" s="49" t="s">
        <v>3681</v>
      </c>
      <c r="C2032" s="49" t="s">
        <v>3689</v>
      </c>
      <c r="D2032" s="49" t="s">
        <v>37</v>
      </c>
      <c r="E2032" s="49" t="s">
        <v>24</v>
      </c>
      <c r="F2032" s="50">
        <v>44208</v>
      </c>
      <c r="G2032" s="49" t="s">
        <v>180</v>
      </c>
      <c r="H2032" s="49" t="s">
        <v>121</v>
      </c>
      <c r="I2032" s="49" t="s">
        <v>122</v>
      </c>
      <c r="J2032" s="49" t="s">
        <v>123</v>
      </c>
      <c r="K2032" s="49">
        <v>2</v>
      </c>
      <c r="L2032" s="49">
        <v>149</v>
      </c>
      <c r="M2032" s="49" t="s">
        <v>6877</v>
      </c>
      <c r="N2032" s="50">
        <v>45157</v>
      </c>
      <c r="O2032" s="49" t="s">
        <v>110</v>
      </c>
      <c r="P2032" s="49" t="s">
        <v>44</v>
      </c>
      <c r="Q2032" s="49">
        <v>1</v>
      </c>
      <c r="R2032" s="49" t="s">
        <v>104</v>
      </c>
      <c r="S2032" s="49" t="s">
        <v>6878</v>
      </c>
      <c r="T2032" s="50">
        <v>45780</v>
      </c>
    </row>
    <row r="2033" spans="1:20" x14ac:dyDescent="0.25">
      <c r="A2033" s="26" t="s">
        <v>6879</v>
      </c>
      <c r="B2033" s="49" t="s">
        <v>5047</v>
      </c>
      <c r="C2033" s="49" t="s">
        <v>689</v>
      </c>
      <c r="D2033" s="49" t="s">
        <v>37</v>
      </c>
      <c r="E2033" s="49" t="s">
        <v>24</v>
      </c>
      <c r="F2033" s="50">
        <v>44330</v>
      </c>
      <c r="G2033" s="49" t="s">
        <v>39</v>
      </c>
      <c r="H2033" s="49" t="s">
        <v>191</v>
      </c>
      <c r="I2033" s="49" t="s">
        <v>192</v>
      </c>
      <c r="J2033" s="49" t="s">
        <v>42</v>
      </c>
      <c r="K2033" s="49">
        <v>5</v>
      </c>
      <c r="L2033" s="49">
        <v>120</v>
      </c>
      <c r="M2033" s="49" t="s">
        <v>6880</v>
      </c>
      <c r="N2033" s="50">
        <v>45755</v>
      </c>
      <c r="O2033" s="49" t="s">
        <v>56</v>
      </c>
      <c r="P2033" s="49" t="s">
        <v>57</v>
      </c>
      <c r="Q2033" s="49">
        <v>4</v>
      </c>
      <c r="R2033" s="49" t="s">
        <v>32</v>
      </c>
      <c r="S2033" s="49" t="s">
        <v>6881</v>
      </c>
      <c r="T2033" s="50">
        <v>44834</v>
      </c>
    </row>
    <row r="2034" spans="1:20" x14ac:dyDescent="0.25">
      <c r="A2034" s="26" t="s">
        <v>6882</v>
      </c>
      <c r="B2034" s="49" t="s">
        <v>6883</v>
      </c>
      <c r="C2034" s="49" t="s">
        <v>5335</v>
      </c>
      <c r="D2034" s="49" t="s">
        <v>23</v>
      </c>
      <c r="E2034" s="49" t="s">
        <v>24</v>
      </c>
      <c r="F2034" s="50">
        <v>44594</v>
      </c>
      <c r="G2034" s="49" t="s">
        <v>180</v>
      </c>
      <c r="H2034" s="49" t="s">
        <v>26</v>
      </c>
      <c r="I2034" s="49" t="s">
        <v>27</v>
      </c>
      <c r="J2034" s="49" t="s">
        <v>28</v>
      </c>
      <c r="K2034" s="49">
        <v>4</v>
      </c>
      <c r="L2034" s="49">
        <v>229</v>
      </c>
      <c r="M2034" s="49" t="s">
        <v>6884</v>
      </c>
      <c r="N2034" s="50">
        <v>45017</v>
      </c>
      <c r="O2034" s="49" t="s">
        <v>103</v>
      </c>
      <c r="P2034" s="49" t="s">
        <v>57</v>
      </c>
      <c r="Q2034" s="49">
        <v>3</v>
      </c>
      <c r="R2034" s="49" t="s">
        <v>45</v>
      </c>
      <c r="S2034" s="49" t="s">
        <v>6885</v>
      </c>
      <c r="T2034" s="50">
        <v>45545</v>
      </c>
    </row>
    <row r="2035" spans="1:20" x14ac:dyDescent="0.25">
      <c r="A2035" s="26" t="s">
        <v>3340</v>
      </c>
      <c r="B2035" s="49" t="s">
        <v>2341</v>
      </c>
      <c r="C2035" s="49" t="s">
        <v>3341</v>
      </c>
      <c r="D2035" s="49" t="s">
        <v>37</v>
      </c>
      <c r="E2035" s="49" t="s">
        <v>38</v>
      </c>
      <c r="F2035" s="50">
        <v>44795</v>
      </c>
      <c r="G2035" s="49" t="s">
        <v>180</v>
      </c>
      <c r="H2035" s="49" t="s">
        <v>168</v>
      </c>
      <c r="I2035" s="49" t="s">
        <v>169</v>
      </c>
      <c r="J2035" s="49" t="s">
        <v>131</v>
      </c>
      <c r="K2035" s="49">
        <v>2</v>
      </c>
      <c r="L2035" s="49">
        <v>80</v>
      </c>
      <c r="M2035" s="49" t="s">
        <v>6886</v>
      </c>
      <c r="N2035" s="50">
        <v>45351</v>
      </c>
      <c r="O2035" s="49" t="s">
        <v>56</v>
      </c>
      <c r="P2035" s="49" t="s">
        <v>44</v>
      </c>
      <c r="Q2035" s="49">
        <v>5</v>
      </c>
      <c r="R2035" s="49" t="s">
        <v>45</v>
      </c>
      <c r="S2035" s="49" t="s">
        <v>6887</v>
      </c>
      <c r="T2035" s="50">
        <v>45536</v>
      </c>
    </row>
    <row r="2036" spans="1:20" x14ac:dyDescent="0.25">
      <c r="A2036" s="26" t="s">
        <v>6888</v>
      </c>
      <c r="B2036" s="49" t="s">
        <v>367</v>
      </c>
      <c r="C2036" s="49" t="s">
        <v>6889</v>
      </c>
      <c r="D2036" s="49" t="s">
        <v>81</v>
      </c>
      <c r="E2036" s="49" t="s">
        <v>24</v>
      </c>
      <c r="F2036" s="50">
        <v>45376</v>
      </c>
      <c r="G2036" s="49" t="s">
        <v>62</v>
      </c>
      <c r="H2036" s="49" t="s">
        <v>87</v>
      </c>
      <c r="I2036" s="49" t="s">
        <v>88</v>
      </c>
      <c r="J2036" s="49" t="s">
        <v>65</v>
      </c>
      <c r="K2036" s="49">
        <v>5</v>
      </c>
      <c r="L2036" s="49">
        <v>99</v>
      </c>
      <c r="M2036" s="49" t="s">
        <v>6890</v>
      </c>
      <c r="N2036" s="50">
        <v>45875</v>
      </c>
      <c r="O2036" s="49" t="s">
        <v>110</v>
      </c>
      <c r="P2036" s="49" t="s">
        <v>44</v>
      </c>
      <c r="Q2036" s="49">
        <v>3</v>
      </c>
      <c r="R2036" s="49" t="s">
        <v>104</v>
      </c>
      <c r="S2036" s="49" t="s">
        <v>6891</v>
      </c>
      <c r="T2036" s="50">
        <v>45531</v>
      </c>
    </row>
    <row r="2037" spans="1:20" x14ac:dyDescent="0.25">
      <c r="A2037" s="26" t="s">
        <v>6892</v>
      </c>
      <c r="B2037" s="49" t="s">
        <v>143</v>
      </c>
      <c r="C2037" s="49" t="s">
        <v>6893</v>
      </c>
      <c r="D2037" s="49" t="s">
        <v>81</v>
      </c>
      <c r="E2037" s="49" t="s">
        <v>38</v>
      </c>
      <c r="F2037" s="50">
        <v>44266</v>
      </c>
      <c r="G2037" s="49" t="s">
        <v>25</v>
      </c>
      <c r="H2037" s="49" t="s">
        <v>121</v>
      </c>
      <c r="I2037" s="49" t="s">
        <v>122</v>
      </c>
      <c r="J2037" s="49" t="s">
        <v>123</v>
      </c>
      <c r="K2037" s="49">
        <v>2</v>
      </c>
      <c r="L2037" s="49">
        <v>149</v>
      </c>
      <c r="M2037" s="49" t="s">
        <v>6894</v>
      </c>
      <c r="N2037" s="50">
        <v>45037</v>
      </c>
      <c r="O2037" s="49" t="s">
        <v>103</v>
      </c>
      <c r="P2037" s="49" t="s">
        <v>57</v>
      </c>
      <c r="Q2037" s="49">
        <v>5</v>
      </c>
      <c r="R2037" s="49" t="s">
        <v>45</v>
      </c>
      <c r="S2037" s="49" t="s">
        <v>6895</v>
      </c>
      <c r="T2037" s="50">
        <v>45756</v>
      </c>
    </row>
    <row r="2038" spans="1:20" x14ac:dyDescent="0.25">
      <c r="A2038" s="26" t="s">
        <v>4157</v>
      </c>
      <c r="B2038" s="49" t="s">
        <v>263</v>
      </c>
      <c r="C2038" s="49" t="s">
        <v>2469</v>
      </c>
      <c r="D2038" s="49" t="s">
        <v>23</v>
      </c>
      <c r="E2038" s="49" t="s">
        <v>24</v>
      </c>
      <c r="F2038" s="50">
        <v>45303</v>
      </c>
      <c r="G2038" s="49" t="s">
        <v>72</v>
      </c>
      <c r="H2038" s="49" t="s">
        <v>73</v>
      </c>
      <c r="I2038" s="49" t="s">
        <v>74</v>
      </c>
      <c r="J2038" s="49" t="s">
        <v>42</v>
      </c>
      <c r="K2038" s="49">
        <v>3</v>
      </c>
      <c r="L2038" s="49">
        <v>110</v>
      </c>
      <c r="M2038" s="49" t="s">
        <v>6896</v>
      </c>
      <c r="N2038" s="50">
        <v>45375</v>
      </c>
      <c r="O2038" s="49" t="s">
        <v>56</v>
      </c>
      <c r="P2038" s="49" t="s">
        <v>44</v>
      </c>
      <c r="Q2038" s="49">
        <v>1</v>
      </c>
      <c r="R2038" s="49" t="s">
        <v>104</v>
      </c>
      <c r="S2038" s="49" t="s">
        <v>6897</v>
      </c>
      <c r="T2038" s="50">
        <v>45124</v>
      </c>
    </row>
    <row r="2039" spans="1:20" x14ac:dyDescent="0.25">
      <c r="A2039" s="26" t="s">
        <v>6898</v>
      </c>
      <c r="B2039" s="49" t="s">
        <v>161</v>
      </c>
      <c r="C2039" s="49" t="s">
        <v>1067</v>
      </c>
      <c r="D2039" s="49" t="s">
        <v>37</v>
      </c>
      <c r="E2039" s="49" t="s">
        <v>38</v>
      </c>
      <c r="F2039" s="50">
        <v>44395</v>
      </c>
      <c r="G2039" s="49" t="s">
        <v>25</v>
      </c>
      <c r="H2039" s="49" t="s">
        <v>391</v>
      </c>
      <c r="I2039" s="49" t="s">
        <v>392</v>
      </c>
      <c r="J2039" s="49" t="s">
        <v>123</v>
      </c>
      <c r="K2039" s="49">
        <v>1</v>
      </c>
      <c r="L2039" s="49">
        <v>25</v>
      </c>
      <c r="M2039" s="49" t="s">
        <v>6899</v>
      </c>
      <c r="N2039" s="50">
        <v>45173</v>
      </c>
      <c r="O2039" s="49" t="s">
        <v>30</v>
      </c>
      <c r="P2039" s="49" t="s">
        <v>31</v>
      </c>
      <c r="Q2039" s="49">
        <v>5</v>
      </c>
      <c r="R2039" s="49" t="s">
        <v>67</v>
      </c>
      <c r="S2039" s="49" t="s">
        <v>6900</v>
      </c>
      <c r="T2039" s="50">
        <v>45860</v>
      </c>
    </row>
    <row r="2040" spans="1:20" x14ac:dyDescent="0.25">
      <c r="A2040" s="26" t="s">
        <v>6901</v>
      </c>
      <c r="B2040" s="49" t="s">
        <v>385</v>
      </c>
      <c r="C2040" s="49" t="s">
        <v>1094</v>
      </c>
      <c r="D2040" s="49" t="s">
        <v>37</v>
      </c>
      <c r="E2040" s="49" t="s">
        <v>50</v>
      </c>
      <c r="F2040" s="50">
        <v>44474</v>
      </c>
      <c r="G2040" s="49" t="s">
        <v>25</v>
      </c>
      <c r="H2040" s="49" t="s">
        <v>129</v>
      </c>
      <c r="I2040" s="49" t="s">
        <v>130</v>
      </c>
      <c r="J2040" s="49" t="s">
        <v>131</v>
      </c>
      <c r="K2040" s="49">
        <v>4</v>
      </c>
      <c r="L2040" s="49">
        <v>129</v>
      </c>
      <c r="M2040" s="49" t="s">
        <v>6902</v>
      </c>
      <c r="N2040" s="50">
        <v>45105</v>
      </c>
      <c r="O2040" s="49" t="s">
        <v>110</v>
      </c>
      <c r="P2040" s="49" t="s">
        <v>31</v>
      </c>
      <c r="Q2040" s="49">
        <v>1</v>
      </c>
      <c r="R2040" s="49" t="s">
        <v>67</v>
      </c>
      <c r="S2040" s="49" t="s">
        <v>6903</v>
      </c>
      <c r="T2040" s="50">
        <v>45560</v>
      </c>
    </row>
    <row r="2041" spans="1:20" x14ac:dyDescent="0.25">
      <c r="A2041" s="26" t="s">
        <v>4826</v>
      </c>
      <c r="B2041" s="49" t="s">
        <v>1663</v>
      </c>
      <c r="C2041" s="49" t="s">
        <v>276</v>
      </c>
      <c r="D2041" s="49" t="s">
        <v>37</v>
      </c>
      <c r="E2041" s="49" t="s">
        <v>24</v>
      </c>
      <c r="F2041" s="50">
        <v>44660</v>
      </c>
      <c r="G2041" s="49" t="s">
        <v>94</v>
      </c>
      <c r="H2041" s="49" t="s">
        <v>145</v>
      </c>
      <c r="I2041" s="49" t="s">
        <v>146</v>
      </c>
      <c r="J2041" s="49" t="s">
        <v>54</v>
      </c>
      <c r="K2041" s="49">
        <v>4</v>
      </c>
      <c r="L2041" s="49">
        <v>199</v>
      </c>
      <c r="M2041" s="49" t="s">
        <v>6904</v>
      </c>
      <c r="N2041" s="50">
        <v>45717</v>
      </c>
      <c r="O2041" s="49" t="s">
        <v>30</v>
      </c>
      <c r="P2041" s="49" t="s">
        <v>31</v>
      </c>
      <c r="Q2041" s="49">
        <v>5</v>
      </c>
      <c r="R2041" s="49" t="s">
        <v>133</v>
      </c>
      <c r="S2041" s="49" t="s">
        <v>6905</v>
      </c>
      <c r="T2041" s="50">
        <v>45284</v>
      </c>
    </row>
    <row r="2042" spans="1:20" x14ac:dyDescent="0.25">
      <c r="A2042" s="26" t="s">
        <v>6906</v>
      </c>
      <c r="B2042" s="49" t="s">
        <v>201</v>
      </c>
      <c r="C2042" s="49" t="s">
        <v>321</v>
      </c>
      <c r="D2042" s="49" t="s">
        <v>81</v>
      </c>
      <c r="E2042" s="49" t="s">
        <v>24</v>
      </c>
      <c r="F2042" s="50">
        <v>45038</v>
      </c>
      <c r="G2042" s="49" t="s">
        <v>72</v>
      </c>
      <c r="H2042" s="49" t="s">
        <v>145</v>
      </c>
      <c r="I2042" s="49" t="s">
        <v>146</v>
      </c>
      <c r="J2042" s="49" t="s">
        <v>54</v>
      </c>
      <c r="K2042" s="49">
        <v>4</v>
      </c>
      <c r="L2042" s="49">
        <v>199</v>
      </c>
      <c r="M2042" s="49" t="s">
        <v>6907</v>
      </c>
      <c r="N2042" s="50">
        <v>45423</v>
      </c>
      <c r="O2042" s="49" t="s">
        <v>110</v>
      </c>
      <c r="P2042" s="49" t="s">
        <v>44</v>
      </c>
      <c r="Q2042" s="49">
        <v>4</v>
      </c>
      <c r="R2042" s="49" t="s">
        <v>67</v>
      </c>
      <c r="S2042" s="49" t="s">
        <v>6908</v>
      </c>
      <c r="T2042" s="50">
        <v>44912</v>
      </c>
    </row>
    <row r="2043" spans="1:20" x14ac:dyDescent="0.25">
      <c r="A2043" s="26" t="s">
        <v>4035</v>
      </c>
      <c r="B2043" s="49" t="s">
        <v>2203</v>
      </c>
      <c r="C2043" s="49" t="s">
        <v>2755</v>
      </c>
      <c r="D2043" s="49" t="s">
        <v>23</v>
      </c>
      <c r="E2043" s="49" t="s">
        <v>24</v>
      </c>
      <c r="F2043" s="50">
        <v>44685</v>
      </c>
      <c r="G2043" s="49" t="s">
        <v>120</v>
      </c>
      <c r="H2043" s="49" t="s">
        <v>52</v>
      </c>
      <c r="I2043" s="49" t="s">
        <v>53</v>
      </c>
      <c r="J2043" s="49" t="s">
        <v>54</v>
      </c>
      <c r="K2043" s="49">
        <v>1</v>
      </c>
      <c r="L2043" s="49">
        <v>59</v>
      </c>
      <c r="M2043" s="49" t="s">
        <v>6909</v>
      </c>
      <c r="N2043" s="50">
        <v>44924</v>
      </c>
      <c r="O2043" s="49" t="s">
        <v>30</v>
      </c>
      <c r="P2043" s="49" t="s">
        <v>44</v>
      </c>
      <c r="Q2043" s="49">
        <v>4</v>
      </c>
      <c r="R2043" s="49" t="s">
        <v>133</v>
      </c>
      <c r="S2043" s="49" t="s">
        <v>6910</v>
      </c>
      <c r="T2043" s="50">
        <v>45051</v>
      </c>
    </row>
    <row r="2044" spans="1:20" x14ac:dyDescent="0.25">
      <c r="A2044" s="26" t="s">
        <v>6911</v>
      </c>
      <c r="B2044" s="49" t="s">
        <v>1663</v>
      </c>
      <c r="C2044" s="49" t="s">
        <v>1283</v>
      </c>
      <c r="D2044" s="49" t="s">
        <v>37</v>
      </c>
      <c r="E2044" s="49" t="s">
        <v>50</v>
      </c>
      <c r="F2044" s="50">
        <v>45426</v>
      </c>
      <c r="G2044" s="49" t="s">
        <v>120</v>
      </c>
      <c r="H2044" s="49" t="s">
        <v>129</v>
      </c>
      <c r="I2044" s="49" t="s">
        <v>130</v>
      </c>
      <c r="J2044" s="49" t="s">
        <v>131</v>
      </c>
      <c r="K2044" s="49">
        <v>3</v>
      </c>
      <c r="L2044" s="49">
        <v>129</v>
      </c>
      <c r="M2044" s="49" t="s">
        <v>6912</v>
      </c>
      <c r="N2044" s="50">
        <v>45105</v>
      </c>
      <c r="O2044" s="49" t="s">
        <v>76</v>
      </c>
      <c r="P2044" s="49" t="s">
        <v>57</v>
      </c>
      <c r="Q2044" s="49">
        <v>2</v>
      </c>
      <c r="R2044" s="49" t="s">
        <v>67</v>
      </c>
      <c r="S2044" s="49" t="s">
        <v>6913</v>
      </c>
      <c r="T2044" s="50">
        <v>45335</v>
      </c>
    </row>
    <row r="2045" spans="1:20" x14ac:dyDescent="0.25">
      <c r="A2045" s="26" t="s">
        <v>6914</v>
      </c>
      <c r="B2045" s="49" t="s">
        <v>6915</v>
      </c>
      <c r="C2045" s="49" t="s">
        <v>830</v>
      </c>
      <c r="D2045" s="49" t="s">
        <v>81</v>
      </c>
      <c r="E2045" s="49" t="s">
        <v>38</v>
      </c>
      <c r="F2045" s="50">
        <v>45353</v>
      </c>
      <c r="G2045" s="49" t="s">
        <v>180</v>
      </c>
      <c r="H2045" s="49" t="s">
        <v>52</v>
      </c>
      <c r="I2045" s="49" t="s">
        <v>53</v>
      </c>
      <c r="J2045" s="49" t="s">
        <v>54</v>
      </c>
      <c r="K2045" s="49">
        <v>2</v>
      </c>
      <c r="L2045" s="49">
        <v>59</v>
      </c>
      <c r="M2045" s="49" t="s">
        <v>6916</v>
      </c>
      <c r="N2045" s="50">
        <v>45280</v>
      </c>
      <c r="O2045" s="49" t="s">
        <v>110</v>
      </c>
      <c r="P2045" s="49" t="s">
        <v>31</v>
      </c>
      <c r="Q2045" s="49">
        <v>4</v>
      </c>
      <c r="R2045" s="49" t="s">
        <v>32</v>
      </c>
      <c r="S2045" s="49" t="s">
        <v>6917</v>
      </c>
      <c r="T2045" s="50">
        <v>45132</v>
      </c>
    </row>
    <row r="2046" spans="1:20" x14ac:dyDescent="0.25">
      <c r="A2046" s="26" t="s">
        <v>6918</v>
      </c>
      <c r="B2046" s="49" t="s">
        <v>1016</v>
      </c>
      <c r="C2046" s="49" t="s">
        <v>1508</v>
      </c>
      <c r="D2046" s="49" t="s">
        <v>37</v>
      </c>
      <c r="E2046" s="49" t="s">
        <v>38</v>
      </c>
      <c r="F2046" s="50">
        <v>45459</v>
      </c>
      <c r="G2046" s="49" t="s">
        <v>152</v>
      </c>
      <c r="H2046" s="49" t="s">
        <v>168</v>
      </c>
      <c r="I2046" s="49" t="s">
        <v>169</v>
      </c>
      <c r="J2046" s="49" t="s">
        <v>131</v>
      </c>
      <c r="K2046" s="49">
        <v>4</v>
      </c>
      <c r="L2046" s="49">
        <v>80</v>
      </c>
      <c r="M2046" s="49" t="s">
        <v>6919</v>
      </c>
      <c r="N2046" s="50">
        <v>45388</v>
      </c>
      <c r="O2046" s="49" t="s">
        <v>56</v>
      </c>
      <c r="P2046" s="49" t="s">
        <v>44</v>
      </c>
      <c r="Q2046" s="49">
        <v>5</v>
      </c>
      <c r="R2046" s="49" t="s">
        <v>104</v>
      </c>
      <c r="S2046" s="49" t="s">
        <v>6920</v>
      </c>
      <c r="T2046" s="50">
        <v>45395</v>
      </c>
    </row>
    <row r="2047" spans="1:20" x14ac:dyDescent="0.25">
      <c r="A2047" s="26" t="s">
        <v>6921</v>
      </c>
      <c r="B2047" s="49" t="s">
        <v>466</v>
      </c>
      <c r="C2047" s="49" t="s">
        <v>1268</v>
      </c>
      <c r="D2047" s="49" t="s">
        <v>81</v>
      </c>
      <c r="E2047" s="49" t="s">
        <v>24</v>
      </c>
      <c r="F2047" s="50">
        <v>45270</v>
      </c>
      <c r="G2047" s="49" t="s">
        <v>62</v>
      </c>
      <c r="H2047" s="49" t="s">
        <v>145</v>
      </c>
      <c r="I2047" s="49" t="s">
        <v>146</v>
      </c>
      <c r="J2047" s="49" t="s">
        <v>54</v>
      </c>
      <c r="K2047" s="49">
        <v>3</v>
      </c>
      <c r="L2047" s="49">
        <v>199</v>
      </c>
      <c r="M2047" s="49" t="s">
        <v>6922</v>
      </c>
      <c r="N2047" s="50">
        <v>45340</v>
      </c>
      <c r="O2047" s="49" t="s">
        <v>110</v>
      </c>
      <c r="P2047" s="49" t="s">
        <v>31</v>
      </c>
      <c r="Q2047" s="49">
        <v>5</v>
      </c>
      <c r="R2047" s="49" t="s">
        <v>133</v>
      </c>
      <c r="S2047" s="49" t="s">
        <v>6923</v>
      </c>
      <c r="T2047" s="50">
        <v>45862</v>
      </c>
    </row>
    <row r="2048" spans="1:20" x14ac:dyDescent="0.25">
      <c r="A2048" s="26" t="s">
        <v>6924</v>
      </c>
      <c r="B2048" s="49" t="s">
        <v>1272</v>
      </c>
      <c r="C2048" s="49" t="s">
        <v>526</v>
      </c>
      <c r="D2048" s="49" t="s">
        <v>23</v>
      </c>
      <c r="E2048" s="49" t="s">
        <v>24</v>
      </c>
      <c r="F2048" s="50">
        <v>45110</v>
      </c>
      <c r="G2048" s="49" t="s">
        <v>152</v>
      </c>
      <c r="H2048" s="49" t="s">
        <v>138</v>
      </c>
      <c r="I2048" s="49" t="s">
        <v>139</v>
      </c>
      <c r="J2048" s="49" t="s">
        <v>28</v>
      </c>
      <c r="K2048" s="49">
        <v>1</v>
      </c>
      <c r="L2048" s="49">
        <v>999</v>
      </c>
      <c r="M2048" s="49" t="s">
        <v>6925</v>
      </c>
      <c r="N2048" s="50">
        <v>44846</v>
      </c>
      <c r="O2048" s="49" t="s">
        <v>76</v>
      </c>
      <c r="P2048" s="49" t="s">
        <v>44</v>
      </c>
      <c r="Q2048" s="49">
        <v>5</v>
      </c>
      <c r="R2048" s="49" t="s">
        <v>104</v>
      </c>
      <c r="S2048" s="49" t="s">
        <v>6926</v>
      </c>
      <c r="T2048" s="50">
        <v>45891</v>
      </c>
    </row>
    <row r="2049" spans="1:20" x14ac:dyDescent="0.25">
      <c r="A2049" s="26" t="s">
        <v>6927</v>
      </c>
      <c r="B2049" s="49" t="s">
        <v>1083</v>
      </c>
      <c r="C2049" s="49" t="s">
        <v>2450</v>
      </c>
      <c r="D2049" s="49" t="s">
        <v>81</v>
      </c>
      <c r="E2049" s="49" t="s">
        <v>38</v>
      </c>
      <c r="F2049" s="50">
        <v>44857</v>
      </c>
      <c r="G2049" s="49" t="s">
        <v>62</v>
      </c>
      <c r="H2049" s="49" t="s">
        <v>121</v>
      </c>
      <c r="I2049" s="49" t="s">
        <v>122</v>
      </c>
      <c r="J2049" s="49" t="s">
        <v>123</v>
      </c>
      <c r="K2049" s="49">
        <v>5</v>
      </c>
      <c r="L2049" s="49">
        <v>149</v>
      </c>
      <c r="M2049" s="49" t="s">
        <v>6928</v>
      </c>
      <c r="N2049" s="50">
        <v>45703</v>
      </c>
      <c r="O2049" s="49" t="s">
        <v>103</v>
      </c>
      <c r="P2049" s="49" t="s">
        <v>44</v>
      </c>
      <c r="Q2049" s="49">
        <v>3</v>
      </c>
      <c r="R2049" s="49" t="s">
        <v>67</v>
      </c>
      <c r="S2049" s="49" t="s">
        <v>6929</v>
      </c>
      <c r="T2049" s="50">
        <v>45305</v>
      </c>
    </row>
    <row r="2050" spans="1:20" x14ac:dyDescent="0.25">
      <c r="A2050" s="26" t="s">
        <v>6930</v>
      </c>
      <c r="B2050" s="49" t="s">
        <v>1689</v>
      </c>
      <c r="C2050" s="49" t="s">
        <v>4830</v>
      </c>
      <c r="D2050" s="49" t="s">
        <v>81</v>
      </c>
      <c r="E2050" s="49" t="s">
        <v>24</v>
      </c>
      <c r="F2050" s="50">
        <v>45689</v>
      </c>
      <c r="G2050" s="49" t="s">
        <v>186</v>
      </c>
      <c r="H2050" s="49" t="s">
        <v>52</v>
      </c>
      <c r="I2050" s="49" t="s">
        <v>53</v>
      </c>
      <c r="J2050" s="49" t="s">
        <v>54</v>
      </c>
      <c r="K2050" s="49">
        <v>4</v>
      </c>
      <c r="L2050" s="49">
        <v>59</v>
      </c>
      <c r="M2050" s="49" t="s">
        <v>6931</v>
      </c>
      <c r="N2050" s="50">
        <v>45477</v>
      </c>
      <c r="O2050" s="49" t="s">
        <v>103</v>
      </c>
      <c r="P2050" s="49" t="s">
        <v>57</v>
      </c>
      <c r="Q2050" s="49">
        <v>2</v>
      </c>
      <c r="R2050" s="49" t="s">
        <v>67</v>
      </c>
      <c r="S2050" s="49" t="s">
        <v>6932</v>
      </c>
      <c r="T2050" s="50">
        <v>45785</v>
      </c>
    </row>
    <row r="2051" spans="1:20" x14ac:dyDescent="0.25">
      <c r="A2051" s="26" t="s">
        <v>3807</v>
      </c>
      <c r="B2051" s="49" t="s">
        <v>1990</v>
      </c>
      <c r="C2051" s="49" t="s">
        <v>504</v>
      </c>
      <c r="D2051" s="49" t="s">
        <v>81</v>
      </c>
      <c r="E2051" s="49" t="s">
        <v>24</v>
      </c>
      <c r="F2051" s="50">
        <v>45856</v>
      </c>
      <c r="G2051" s="49" t="s">
        <v>120</v>
      </c>
      <c r="H2051" s="49" t="s">
        <v>391</v>
      </c>
      <c r="I2051" s="49" t="s">
        <v>392</v>
      </c>
      <c r="J2051" s="49" t="s">
        <v>123</v>
      </c>
      <c r="K2051" s="49">
        <v>1</v>
      </c>
      <c r="L2051" s="49">
        <v>25</v>
      </c>
      <c r="M2051" s="49" t="s">
        <v>6933</v>
      </c>
      <c r="N2051" s="50">
        <v>45361</v>
      </c>
      <c r="O2051" s="49" t="s">
        <v>110</v>
      </c>
      <c r="P2051" s="49" t="s">
        <v>44</v>
      </c>
      <c r="Q2051" s="49">
        <v>4</v>
      </c>
      <c r="R2051" s="49" t="s">
        <v>32</v>
      </c>
      <c r="S2051" s="49" t="s">
        <v>6934</v>
      </c>
      <c r="T2051" s="50">
        <v>44937</v>
      </c>
    </row>
    <row r="2052" spans="1:20" x14ac:dyDescent="0.25">
      <c r="A2052" s="26" t="s">
        <v>267</v>
      </c>
      <c r="B2052" s="49" t="s">
        <v>35</v>
      </c>
      <c r="C2052" s="49" t="s">
        <v>268</v>
      </c>
      <c r="D2052" s="49" t="s">
        <v>37</v>
      </c>
      <c r="E2052" s="49" t="s">
        <v>50</v>
      </c>
      <c r="F2052" s="50">
        <v>45583</v>
      </c>
      <c r="G2052" s="49" t="s">
        <v>62</v>
      </c>
      <c r="H2052" s="49" t="s">
        <v>63</v>
      </c>
      <c r="I2052" s="49" t="s">
        <v>64</v>
      </c>
      <c r="J2052" s="49" t="s">
        <v>65</v>
      </c>
      <c r="K2052" s="49">
        <v>4</v>
      </c>
      <c r="L2052" s="49">
        <v>399</v>
      </c>
      <c r="M2052" s="49" t="s">
        <v>6935</v>
      </c>
      <c r="N2052" s="50">
        <v>44900</v>
      </c>
      <c r="O2052" s="49" t="s">
        <v>30</v>
      </c>
      <c r="P2052" s="49" t="s">
        <v>31</v>
      </c>
      <c r="Q2052" s="49">
        <v>5</v>
      </c>
      <c r="R2052" s="49" t="s">
        <v>104</v>
      </c>
      <c r="S2052" s="49" t="s">
        <v>6936</v>
      </c>
      <c r="T2052" s="50">
        <v>45015</v>
      </c>
    </row>
    <row r="2053" spans="1:20" x14ac:dyDescent="0.25">
      <c r="A2053" s="26" t="s">
        <v>6937</v>
      </c>
      <c r="B2053" s="49" t="s">
        <v>248</v>
      </c>
      <c r="C2053" s="49" t="s">
        <v>3341</v>
      </c>
      <c r="D2053" s="49" t="s">
        <v>37</v>
      </c>
      <c r="E2053" s="49" t="s">
        <v>38</v>
      </c>
      <c r="F2053" s="50">
        <v>44233</v>
      </c>
      <c r="G2053" s="49" t="s">
        <v>186</v>
      </c>
      <c r="H2053" s="49" t="s">
        <v>129</v>
      </c>
      <c r="I2053" s="49" t="s">
        <v>130</v>
      </c>
      <c r="J2053" s="49" t="s">
        <v>131</v>
      </c>
      <c r="K2053" s="49">
        <v>1</v>
      </c>
      <c r="L2053" s="49">
        <v>129</v>
      </c>
      <c r="M2053" s="49" t="s">
        <v>6938</v>
      </c>
      <c r="N2053" s="50">
        <v>45549</v>
      </c>
      <c r="O2053" s="49" t="s">
        <v>30</v>
      </c>
      <c r="P2053" s="49" t="s">
        <v>31</v>
      </c>
      <c r="Q2053" s="49">
        <v>3</v>
      </c>
      <c r="R2053" s="49" t="s">
        <v>104</v>
      </c>
      <c r="S2053" s="49" t="s">
        <v>6939</v>
      </c>
      <c r="T2053" s="50">
        <v>45829</v>
      </c>
    </row>
    <row r="2054" spans="1:20" x14ac:dyDescent="0.25">
      <c r="A2054" s="26" t="s">
        <v>2397</v>
      </c>
      <c r="B2054" s="49" t="s">
        <v>118</v>
      </c>
      <c r="C2054" s="49" t="s">
        <v>570</v>
      </c>
      <c r="D2054" s="49" t="s">
        <v>81</v>
      </c>
      <c r="E2054" s="49" t="s">
        <v>24</v>
      </c>
      <c r="F2054" s="50">
        <v>45409</v>
      </c>
      <c r="G2054" s="49" t="s">
        <v>186</v>
      </c>
      <c r="H2054" s="49" t="s">
        <v>191</v>
      </c>
      <c r="I2054" s="49" t="s">
        <v>192</v>
      </c>
      <c r="J2054" s="49" t="s">
        <v>42</v>
      </c>
      <c r="K2054" s="49">
        <v>5</v>
      </c>
      <c r="L2054" s="49">
        <v>120</v>
      </c>
      <c r="M2054" s="49" t="s">
        <v>6940</v>
      </c>
      <c r="N2054" s="50">
        <v>45574</v>
      </c>
      <c r="O2054" s="49" t="s">
        <v>56</v>
      </c>
      <c r="P2054" s="49" t="s">
        <v>31</v>
      </c>
      <c r="Q2054" s="49">
        <v>2</v>
      </c>
      <c r="R2054" s="49" t="s">
        <v>133</v>
      </c>
      <c r="S2054" s="49" t="s">
        <v>6941</v>
      </c>
      <c r="T2054" s="50">
        <v>45337</v>
      </c>
    </row>
    <row r="2055" spans="1:20" x14ac:dyDescent="0.25">
      <c r="A2055" s="26" t="s">
        <v>6942</v>
      </c>
      <c r="B2055" s="49" t="s">
        <v>671</v>
      </c>
      <c r="C2055" s="49" t="s">
        <v>710</v>
      </c>
      <c r="D2055" s="49" t="s">
        <v>23</v>
      </c>
      <c r="E2055" s="49" t="s">
        <v>38</v>
      </c>
      <c r="F2055" s="50">
        <v>45815</v>
      </c>
      <c r="G2055" s="49" t="s">
        <v>62</v>
      </c>
      <c r="H2055" s="49" t="s">
        <v>40</v>
      </c>
      <c r="I2055" s="49" t="s">
        <v>41</v>
      </c>
      <c r="J2055" s="49" t="s">
        <v>42</v>
      </c>
      <c r="K2055" s="49">
        <v>4</v>
      </c>
      <c r="L2055" s="49">
        <v>59</v>
      </c>
      <c r="M2055" s="49" t="s">
        <v>6943</v>
      </c>
      <c r="N2055" s="50">
        <v>45530</v>
      </c>
      <c r="O2055" s="49" t="s">
        <v>30</v>
      </c>
      <c r="P2055" s="49" t="s">
        <v>31</v>
      </c>
      <c r="Q2055" s="49">
        <v>5</v>
      </c>
      <c r="R2055" s="49" t="s">
        <v>45</v>
      </c>
      <c r="S2055" s="49" t="s">
        <v>6944</v>
      </c>
      <c r="T2055" s="50">
        <v>45263</v>
      </c>
    </row>
    <row r="2056" spans="1:20" x14ac:dyDescent="0.25">
      <c r="A2056" s="26" t="s">
        <v>6945</v>
      </c>
      <c r="B2056" s="49" t="s">
        <v>3934</v>
      </c>
      <c r="C2056" s="49" t="s">
        <v>408</v>
      </c>
      <c r="D2056" s="49" t="s">
        <v>81</v>
      </c>
      <c r="E2056" s="49" t="s">
        <v>24</v>
      </c>
      <c r="F2056" s="50">
        <v>45158</v>
      </c>
      <c r="G2056" s="49" t="s">
        <v>39</v>
      </c>
      <c r="H2056" s="49" t="s">
        <v>145</v>
      </c>
      <c r="I2056" s="49" t="s">
        <v>146</v>
      </c>
      <c r="J2056" s="49" t="s">
        <v>54</v>
      </c>
      <c r="K2056" s="49">
        <v>2</v>
      </c>
      <c r="L2056" s="49">
        <v>199</v>
      </c>
      <c r="M2056" s="49" t="s">
        <v>6946</v>
      </c>
      <c r="N2056" s="50">
        <v>45260</v>
      </c>
      <c r="O2056" s="49" t="s">
        <v>56</v>
      </c>
      <c r="P2056" s="49" t="s">
        <v>57</v>
      </c>
      <c r="Q2056" s="49">
        <v>1</v>
      </c>
      <c r="R2056" s="49" t="s">
        <v>45</v>
      </c>
      <c r="S2056" s="49" t="s">
        <v>6947</v>
      </c>
      <c r="T2056" s="50">
        <v>45072</v>
      </c>
    </row>
    <row r="2057" spans="1:20" x14ac:dyDescent="0.25">
      <c r="A2057" s="26" t="s">
        <v>2684</v>
      </c>
      <c r="B2057" s="49" t="s">
        <v>2685</v>
      </c>
      <c r="C2057" s="49" t="s">
        <v>167</v>
      </c>
      <c r="D2057" s="49" t="s">
        <v>81</v>
      </c>
      <c r="E2057" s="49" t="s">
        <v>38</v>
      </c>
      <c r="F2057" s="50">
        <v>45502</v>
      </c>
      <c r="G2057" s="49" t="s">
        <v>120</v>
      </c>
      <c r="H2057" s="49" t="s">
        <v>121</v>
      </c>
      <c r="I2057" s="49" t="s">
        <v>122</v>
      </c>
      <c r="J2057" s="49" t="s">
        <v>123</v>
      </c>
      <c r="K2057" s="49">
        <v>3</v>
      </c>
      <c r="L2057" s="49">
        <v>149</v>
      </c>
      <c r="M2057" s="49" t="s">
        <v>6948</v>
      </c>
      <c r="N2057" s="50">
        <v>45653</v>
      </c>
      <c r="O2057" s="49" t="s">
        <v>76</v>
      </c>
      <c r="P2057" s="49" t="s">
        <v>44</v>
      </c>
      <c r="Q2057" s="49">
        <v>3</v>
      </c>
      <c r="R2057" s="49" t="s">
        <v>45</v>
      </c>
      <c r="S2057" s="49" t="s">
        <v>6949</v>
      </c>
      <c r="T2057" s="50">
        <v>45346</v>
      </c>
    </row>
    <row r="2058" spans="1:20" x14ac:dyDescent="0.25">
      <c r="A2058" s="26" t="s">
        <v>6950</v>
      </c>
      <c r="B2058" s="49" t="s">
        <v>6862</v>
      </c>
      <c r="C2058" s="49" t="s">
        <v>521</v>
      </c>
      <c r="D2058" s="49" t="s">
        <v>37</v>
      </c>
      <c r="E2058" s="49" t="s">
        <v>24</v>
      </c>
      <c r="F2058" s="50">
        <v>45280</v>
      </c>
      <c r="G2058" s="49" t="s">
        <v>72</v>
      </c>
      <c r="H2058" s="49" t="s">
        <v>121</v>
      </c>
      <c r="I2058" s="49" t="s">
        <v>122</v>
      </c>
      <c r="J2058" s="49" t="s">
        <v>123</v>
      </c>
      <c r="K2058" s="49">
        <v>2</v>
      </c>
      <c r="L2058" s="49">
        <v>149</v>
      </c>
      <c r="M2058" s="49" t="s">
        <v>6951</v>
      </c>
      <c r="N2058" s="50">
        <v>45088</v>
      </c>
      <c r="O2058" s="49" t="s">
        <v>103</v>
      </c>
      <c r="P2058" s="49" t="s">
        <v>57</v>
      </c>
      <c r="Q2058" s="49">
        <v>1</v>
      </c>
      <c r="R2058" s="49" t="s">
        <v>67</v>
      </c>
      <c r="S2058" s="49" t="s">
        <v>6952</v>
      </c>
      <c r="T2058" s="50">
        <v>45796</v>
      </c>
    </row>
    <row r="2059" spans="1:20" x14ac:dyDescent="0.25">
      <c r="A2059" s="26" t="s">
        <v>6953</v>
      </c>
      <c r="B2059" s="49" t="s">
        <v>5317</v>
      </c>
      <c r="C2059" s="49" t="s">
        <v>2842</v>
      </c>
      <c r="D2059" s="49" t="s">
        <v>81</v>
      </c>
      <c r="E2059" s="49" t="s">
        <v>38</v>
      </c>
      <c r="F2059" s="50">
        <v>44294</v>
      </c>
      <c r="G2059" s="49" t="s">
        <v>39</v>
      </c>
      <c r="H2059" s="49" t="s">
        <v>191</v>
      </c>
      <c r="I2059" s="49" t="s">
        <v>192</v>
      </c>
      <c r="J2059" s="49" t="s">
        <v>42</v>
      </c>
      <c r="K2059" s="49">
        <v>4</v>
      </c>
      <c r="L2059" s="49">
        <v>120</v>
      </c>
      <c r="M2059" s="49" t="s">
        <v>6954</v>
      </c>
      <c r="N2059" s="50">
        <v>44920</v>
      </c>
      <c r="O2059" s="49" t="s">
        <v>110</v>
      </c>
      <c r="P2059" s="49" t="s">
        <v>31</v>
      </c>
      <c r="Q2059" s="49">
        <v>4</v>
      </c>
      <c r="R2059" s="49" t="s">
        <v>104</v>
      </c>
      <c r="S2059" s="49" t="s">
        <v>6955</v>
      </c>
      <c r="T2059" s="50">
        <v>45697</v>
      </c>
    </row>
    <row r="2060" spans="1:20" x14ac:dyDescent="0.25">
      <c r="A2060" s="26" t="s">
        <v>2973</v>
      </c>
      <c r="B2060" s="49" t="s">
        <v>1255</v>
      </c>
      <c r="C2060" s="49" t="s">
        <v>987</v>
      </c>
      <c r="D2060" s="49" t="s">
        <v>37</v>
      </c>
      <c r="E2060" s="49" t="s">
        <v>50</v>
      </c>
      <c r="F2060" s="50">
        <v>44460</v>
      </c>
      <c r="G2060" s="49" t="s">
        <v>25</v>
      </c>
      <c r="H2060" s="49" t="s">
        <v>218</v>
      </c>
      <c r="I2060" s="49" t="s">
        <v>219</v>
      </c>
      <c r="J2060" s="49" t="s">
        <v>28</v>
      </c>
      <c r="K2060" s="49">
        <v>5</v>
      </c>
      <c r="L2060" s="49">
        <v>899</v>
      </c>
      <c r="M2060" s="49" t="s">
        <v>6956</v>
      </c>
      <c r="N2060" s="50">
        <v>44798</v>
      </c>
      <c r="O2060" s="49" t="s">
        <v>56</v>
      </c>
      <c r="P2060" s="49" t="s">
        <v>57</v>
      </c>
      <c r="Q2060" s="49">
        <v>1</v>
      </c>
      <c r="R2060" s="49" t="s">
        <v>104</v>
      </c>
      <c r="S2060" s="49" t="s">
        <v>6957</v>
      </c>
      <c r="T2060" s="50">
        <v>45492</v>
      </c>
    </row>
    <row r="2061" spans="1:20" x14ac:dyDescent="0.25">
      <c r="A2061" s="26" t="s">
        <v>6958</v>
      </c>
      <c r="B2061" s="49" t="s">
        <v>107</v>
      </c>
      <c r="C2061" s="49" t="s">
        <v>5203</v>
      </c>
      <c r="D2061" s="49" t="s">
        <v>37</v>
      </c>
      <c r="E2061" s="49" t="s">
        <v>24</v>
      </c>
      <c r="F2061" s="50">
        <v>45406</v>
      </c>
      <c r="G2061" s="49" t="s">
        <v>120</v>
      </c>
      <c r="H2061" s="49" t="s">
        <v>52</v>
      </c>
      <c r="I2061" s="49" t="s">
        <v>53</v>
      </c>
      <c r="J2061" s="49" t="s">
        <v>54</v>
      </c>
      <c r="K2061" s="49">
        <v>5</v>
      </c>
      <c r="L2061" s="49">
        <v>59</v>
      </c>
      <c r="M2061" s="49" t="s">
        <v>6959</v>
      </c>
      <c r="N2061" s="50">
        <v>45429</v>
      </c>
      <c r="O2061" s="49" t="s">
        <v>76</v>
      </c>
      <c r="P2061" s="49" t="s">
        <v>44</v>
      </c>
      <c r="Q2061" s="49">
        <v>4</v>
      </c>
      <c r="R2061" s="49" t="s">
        <v>67</v>
      </c>
      <c r="S2061" s="49" t="s">
        <v>6960</v>
      </c>
      <c r="T2061" s="50">
        <v>45048</v>
      </c>
    </row>
    <row r="2062" spans="1:20" x14ac:dyDescent="0.25">
      <c r="A2062" s="26" t="s">
        <v>6961</v>
      </c>
      <c r="B2062" s="49" t="s">
        <v>1554</v>
      </c>
      <c r="C2062" s="49" t="s">
        <v>1893</v>
      </c>
      <c r="D2062" s="49" t="s">
        <v>37</v>
      </c>
      <c r="E2062" s="49" t="s">
        <v>50</v>
      </c>
      <c r="F2062" s="50">
        <v>45624</v>
      </c>
      <c r="G2062" s="49" t="s">
        <v>62</v>
      </c>
      <c r="H2062" s="49" t="s">
        <v>100</v>
      </c>
      <c r="I2062" s="49" t="s">
        <v>101</v>
      </c>
      <c r="J2062" s="49" t="s">
        <v>28</v>
      </c>
      <c r="K2062" s="49">
        <v>2</v>
      </c>
      <c r="L2062" s="49">
        <v>199</v>
      </c>
      <c r="M2062" s="49" t="s">
        <v>6962</v>
      </c>
      <c r="N2062" s="50">
        <v>45640</v>
      </c>
      <c r="O2062" s="49" t="s">
        <v>103</v>
      </c>
      <c r="P2062" s="49" t="s">
        <v>31</v>
      </c>
      <c r="Q2062" s="49">
        <v>5</v>
      </c>
      <c r="R2062" s="49" t="s">
        <v>104</v>
      </c>
      <c r="S2062" s="49" t="s">
        <v>6963</v>
      </c>
      <c r="T2062" s="50">
        <v>45012</v>
      </c>
    </row>
    <row r="2063" spans="1:20" x14ac:dyDescent="0.25">
      <c r="A2063" s="26" t="s">
        <v>6964</v>
      </c>
      <c r="B2063" s="49" t="s">
        <v>6965</v>
      </c>
      <c r="C2063" s="49" t="s">
        <v>6966</v>
      </c>
      <c r="D2063" s="49" t="s">
        <v>81</v>
      </c>
      <c r="E2063" s="49" t="s">
        <v>50</v>
      </c>
      <c r="F2063" s="50">
        <v>44291</v>
      </c>
      <c r="G2063" s="49" t="s">
        <v>180</v>
      </c>
      <c r="H2063" s="49" t="s">
        <v>391</v>
      </c>
      <c r="I2063" s="49" t="s">
        <v>392</v>
      </c>
      <c r="J2063" s="49" t="s">
        <v>123</v>
      </c>
      <c r="K2063" s="49">
        <v>2</v>
      </c>
      <c r="L2063" s="49">
        <v>25</v>
      </c>
      <c r="M2063" s="49" t="s">
        <v>6967</v>
      </c>
      <c r="N2063" s="50">
        <v>45444</v>
      </c>
      <c r="O2063" s="49" t="s">
        <v>110</v>
      </c>
      <c r="P2063" s="49" t="s">
        <v>57</v>
      </c>
      <c r="Q2063" s="49">
        <v>4</v>
      </c>
      <c r="R2063" s="49" t="s">
        <v>32</v>
      </c>
      <c r="S2063" s="49" t="s">
        <v>6968</v>
      </c>
      <c r="T2063" s="50">
        <v>45780</v>
      </c>
    </row>
    <row r="2064" spans="1:20" x14ac:dyDescent="0.25">
      <c r="A2064" s="26" t="s">
        <v>2915</v>
      </c>
      <c r="B2064" s="49" t="s">
        <v>535</v>
      </c>
      <c r="C2064" s="49" t="s">
        <v>883</v>
      </c>
      <c r="D2064" s="49" t="s">
        <v>37</v>
      </c>
      <c r="E2064" s="49" t="s">
        <v>24</v>
      </c>
      <c r="F2064" s="50">
        <v>44540</v>
      </c>
      <c r="G2064" s="49" t="s">
        <v>186</v>
      </c>
      <c r="H2064" s="49" t="s">
        <v>168</v>
      </c>
      <c r="I2064" s="49" t="s">
        <v>169</v>
      </c>
      <c r="J2064" s="49" t="s">
        <v>131</v>
      </c>
      <c r="K2064" s="49">
        <v>3</v>
      </c>
      <c r="L2064" s="49">
        <v>80</v>
      </c>
      <c r="M2064" s="49" t="s">
        <v>6969</v>
      </c>
      <c r="N2064" s="50">
        <v>45100</v>
      </c>
      <c r="O2064" s="49" t="s">
        <v>110</v>
      </c>
      <c r="P2064" s="49" t="s">
        <v>44</v>
      </c>
      <c r="Q2064" s="49">
        <v>4</v>
      </c>
      <c r="R2064" s="49" t="s">
        <v>67</v>
      </c>
      <c r="S2064" s="49" t="s">
        <v>6970</v>
      </c>
      <c r="T2064" s="50">
        <v>44917</v>
      </c>
    </row>
    <row r="2065" spans="1:20" x14ac:dyDescent="0.25">
      <c r="A2065" s="26" t="s">
        <v>2045</v>
      </c>
      <c r="B2065" s="49" t="s">
        <v>2046</v>
      </c>
      <c r="C2065" s="49" t="s">
        <v>2047</v>
      </c>
      <c r="D2065" s="49" t="s">
        <v>37</v>
      </c>
      <c r="E2065" s="49" t="s">
        <v>50</v>
      </c>
      <c r="F2065" s="50">
        <v>45195</v>
      </c>
      <c r="G2065" s="49" t="s">
        <v>152</v>
      </c>
      <c r="H2065" s="49" t="s">
        <v>168</v>
      </c>
      <c r="I2065" s="49" t="s">
        <v>169</v>
      </c>
      <c r="J2065" s="49" t="s">
        <v>131</v>
      </c>
      <c r="K2065" s="49">
        <v>4</v>
      </c>
      <c r="L2065" s="49">
        <v>80</v>
      </c>
      <c r="M2065" s="49" t="s">
        <v>6971</v>
      </c>
      <c r="N2065" s="50">
        <v>45511</v>
      </c>
      <c r="O2065" s="49" t="s">
        <v>103</v>
      </c>
      <c r="P2065" s="49" t="s">
        <v>31</v>
      </c>
      <c r="Q2065" s="49">
        <v>1</v>
      </c>
      <c r="R2065" s="49" t="s">
        <v>104</v>
      </c>
      <c r="S2065" s="49" t="s">
        <v>6972</v>
      </c>
      <c r="T2065" s="50">
        <v>45370</v>
      </c>
    </row>
    <row r="2066" spans="1:20" x14ac:dyDescent="0.25">
      <c r="A2066" s="26" t="s">
        <v>6973</v>
      </c>
      <c r="B2066" s="49" t="s">
        <v>184</v>
      </c>
      <c r="C2066" s="49" t="s">
        <v>531</v>
      </c>
      <c r="D2066" s="49" t="s">
        <v>23</v>
      </c>
      <c r="E2066" s="49" t="s">
        <v>24</v>
      </c>
      <c r="F2066" s="50">
        <v>45171</v>
      </c>
      <c r="G2066" s="49" t="s">
        <v>25</v>
      </c>
      <c r="H2066" s="49" t="s">
        <v>73</v>
      </c>
      <c r="I2066" s="49" t="s">
        <v>74</v>
      </c>
      <c r="J2066" s="49" t="s">
        <v>42</v>
      </c>
      <c r="K2066" s="49">
        <v>3</v>
      </c>
      <c r="L2066" s="49">
        <v>110</v>
      </c>
      <c r="M2066" s="49" t="s">
        <v>6974</v>
      </c>
      <c r="N2066" s="50">
        <v>45861</v>
      </c>
      <c r="O2066" s="49" t="s">
        <v>56</v>
      </c>
      <c r="P2066" s="49" t="s">
        <v>44</v>
      </c>
      <c r="Q2066" s="49">
        <v>1</v>
      </c>
      <c r="R2066" s="49" t="s">
        <v>32</v>
      </c>
      <c r="S2066" s="49" t="s">
        <v>6975</v>
      </c>
      <c r="T2066" s="50">
        <v>45009</v>
      </c>
    </row>
    <row r="2067" spans="1:20" x14ac:dyDescent="0.25">
      <c r="A2067" s="26" t="s">
        <v>5081</v>
      </c>
      <c r="B2067" s="49" t="s">
        <v>5082</v>
      </c>
      <c r="C2067" s="49" t="s">
        <v>1012</v>
      </c>
      <c r="D2067" s="49" t="s">
        <v>23</v>
      </c>
      <c r="E2067" s="49" t="s">
        <v>38</v>
      </c>
      <c r="F2067" s="50">
        <v>45103</v>
      </c>
      <c r="G2067" s="49" t="s">
        <v>62</v>
      </c>
      <c r="H2067" s="49" t="s">
        <v>121</v>
      </c>
      <c r="I2067" s="49" t="s">
        <v>122</v>
      </c>
      <c r="J2067" s="49" t="s">
        <v>123</v>
      </c>
      <c r="K2067" s="49">
        <v>1</v>
      </c>
      <c r="L2067" s="49">
        <v>149</v>
      </c>
      <c r="M2067" s="49" t="s">
        <v>6976</v>
      </c>
      <c r="N2067" s="50">
        <v>45328</v>
      </c>
      <c r="O2067" s="49" t="s">
        <v>76</v>
      </c>
      <c r="P2067" s="49" t="s">
        <v>44</v>
      </c>
      <c r="Q2067" s="49">
        <v>3</v>
      </c>
      <c r="R2067" s="49" t="s">
        <v>67</v>
      </c>
      <c r="S2067" s="49" t="s">
        <v>6977</v>
      </c>
      <c r="T2067" s="50">
        <v>45066</v>
      </c>
    </row>
    <row r="2068" spans="1:20" x14ac:dyDescent="0.25">
      <c r="A2068" s="26" t="s">
        <v>1806</v>
      </c>
      <c r="B2068" s="49" t="s">
        <v>430</v>
      </c>
      <c r="C2068" s="49" t="s">
        <v>1592</v>
      </c>
      <c r="D2068" s="49" t="s">
        <v>23</v>
      </c>
      <c r="E2068" s="49" t="s">
        <v>38</v>
      </c>
      <c r="F2068" s="50">
        <v>44457</v>
      </c>
      <c r="G2068" s="49" t="s">
        <v>186</v>
      </c>
      <c r="H2068" s="49" t="s">
        <v>138</v>
      </c>
      <c r="I2068" s="49" t="s">
        <v>139</v>
      </c>
      <c r="J2068" s="49" t="s">
        <v>28</v>
      </c>
      <c r="K2068" s="49">
        <v>1</v>
      </c>
      <c r="L2068" s="49">
        <v>999</v>
      </c>
      <c r="M2068" s="49" t="s">
        <v>6978</v>
      </c>
      <c r="N2068" s="50">
        <v>45692</v>
      </c>
      <c r="O2068" s="49" t="s">
        <v>56</v>
      </c>
      <c r="P2068" s="49" t="s">
        <v>31</v>
      </c>
      <c r="Q2068" s="49">
        <v>5</v>
      </c>
      <c r="R2068" s="49" t="s">
        <v>104</v>
      </c>
      <c r="S2068" s="49" t="s">
        <v>6979</v>
      </c>
      <c r="T2068" s="50">
        <v>45489</v>
      </c>
    </row>
    <row r="2069" spans="1:20" x14ac:dyDescent="0.25">
      <c r="A2069" s="26" t="s">
        <v>6980</v>
      </c>
      <c r="B2069" s="49" t="s">
        <v>2275</v>
      </c>
      <c r="C2069" s="49" t="s">
        <v>4929</v>
      </c>
      <c r="D2069" s="49" t="s">
        <v>23</v>
      </c>
      <c r="E2069" s="49" t="s">
        <v>24</v>
      </c>
      <c r="F2069" s="50">
        <v>45720</v>
      </c>
      <c r="G2069" s="49" t="s">
        <v>94</v>
      </c>
      <c r="H2069" s="49" t="s">
        <v>40</v>
      </c>
      <c r="I2069" s="49" t="s">
        <v>41</v>
      </c>
      <c r="J2069" s="49" t="s">
        <v>42</v>
      </c>
      <c r="K2069" s="49">
        <v>4</v>
      </c>
      <c r="L2069" s="49">
        <v>59</v>
      </c>
      <c r="M2069" s="49" t="s">
        <v>6981</v>
      </c>
      <c r="N2069" s="50">
        <v>45441</v>
      </c>
      <c r="O2069" s="49" t="s">
        <v>56</v>
      </c>
      <c r="P2069" s="49" t="s">
        <v>57</v>
      </c>
      <c r="Q2069" s="49">
        <v>3</v>
      </c>
      <c r="R2069" s="49" t="s">
        <v>32</v>
      </c>
      <c r="S2069" s="49" t="s">
        <v>6982</v>
      </c>
      <c r="T2069" s="50">
        <v>45706</v>
      </c>
    </row>
    <row r="2070" spans="1:20" x14ac:dyDescent="0.25">
      <c r="A2070" s="26" t="s">
        <v>6983</v>
      </c>
      <c r="B2070" s="49" t="s">
        <v>35</v>
      </c>
      <c r="C2070" s="49" t="s">
        <v>6436</v>
      </c>
      <c r="D2070" s="49" t="s">
        <v>37</v>
      </c>
      <c r="E2070" s="49" t="s">
        <v>24</v>
      </c>
      <c r="F2070" s="50">
        <v>44940</v>
      </c>
      <c r="G2070" s="49" t="s">
        <v>94</v>
      </c>
      <c r="H2070" s="49" t="s">
        <v>121</v>
      </c>
      <c r="I2070" s="49" t="s">
        <v>122</v>
      </c>
      <c r="J2070" s="49" t="s">
        <v>123</v>
      </c>
      <c r="K2070" s="49">
        <v>3</v>
      </c>
      <c r="L2070" s="49">
        <v>149</v>
      </c>
      <c r="M2070" s="49" t="s">
        <v>6984</v>
      </c>
      <c r="N2070" s="50">
        <v>44832</v>
      </c>
      <c r="O2070" s="49" t="s">
        <v>30</v>
      </c>
      <c r="P2070" s="49" t="s">
        <v>31</v>
      </c>
      <c r="Q2070" s="49">
        <v>3</v>
      </c>
      <c r="R2070" s="49" t="s">
        <v>133</v>
      </c>
      <c r="S2070" s="49" t="s">
        <v>6985</v>
      </c>
      <c r="T2070" s="50">
        <v>45190</v>
      </c>
    </row>
    <row r="2071" spans="1:20" x14ac:dyDescent="0.25">
      <c r="A2071" s="26" t="s">
        <v>6986</v>
      </c>
      <c r="B2071" s="49" t="s">
        <v>353</v>
      </c>
      <c r="C2071" s="49" t="s">
        <v>6987</v>
      </c>
      <c r="D2071" s="49" t="s">
        <v>37</v>
      </c>
      <c r="E2071" s="49" t="s">
        <v>50</v>
      </c>
      <c r="F2071" s="50">
        <v>44464</v>
      </c>
      <c r="G2071" s="49" t="s">
        <v>39</v>
      </c>
      <c r="H2071" s="49" t="s">
        <v>73</v>
      </c>
      <c r="I2071" s="49" t="s">
        <v>74</v>
      </c>
      <c r="J2071" s="49" t="s">
        <v>42</v>
      </c>
      <c r="K2071" s="49">
        <v>1</v>
      </c>
      <c r="L2071" s="49">
        <v>110</v>
      </c>
      <c r="M2071" s="49" t="s">
        <v>6988</v>
      </c>
      <c r="N2071" s="50">
        <v>45874</v>
      </c>
      <c r="O2071" s="49" t="s">
        <v>56</v>
      </c>
      <c r="P2071" s="49" t="s">
        <v>57</v>
      </c>
      <c r="Q2071" s="49">
        <v>4</v>
      </c>
      <c r="R2071" s="49" t="s">
        <v>32</v>
      </c>
      <c r="S2071" s="49" t="s">
        <v>6989</v>
      </c>
      <c r="T2071" s="50">
        <v>45434</v>
      </c>
    </row>
    <row r="2072" spans="1:20" x14ac:dyDescent="0.25">
      <c r="A2072" s="26" t="s">
        <v>6990</v>
      </c>
      <c r="B2072" s="49" t="s">
        <v>6991</v>
      </c>
      <c r="C2072" s="49" t="s">
        <v>443</v>
      </c>
      <c r="D2072" s="49" t="s">
        <v>81</v>
      </c>
      <c r="E2072" s="49" t="s">
        <v>38</v>
      </c>
      <c r="F2072" s="50">
        <v>44119</v>
      </c>
      <c r="G2072" s="49" t="s">
        <v>180</v>
      </c>
      <c r="H2072" s="49" t="s">
        <v>129</v>
      </c>
      <c r="I2072" s="49" t="s">
        <v>130</v>
      </c>
      <c r="J2072" s="49" t="s">
        <v>131</v>
      </c>
      <c r="K2072" s="49">
        <v>4</v>
      </c>
      <c r="L2072" s="49">
        <v>129</v>
      </c>
      <c r="M2072" s="49" t="s">
        <v>6992</v>
      </c>
      <c r="N2072" s="50">
        <v>45730</v>
      </c>
      <c r="O2072" s="49" t="s">
        <v>103</v>
      </c>
      <c r="P2072" s="49" t="s">
        <v>31</v>
      </c>
      <c r="Q2072" s="49">
        <v>2</v>
      </c>
      <c r="R2072" s="49" t="s">
        <v>104</v>
      </c>
      <c r="S2072" s="49" t="s">
        <v>6993</v>
      </c>
      <c r="T2072" s="50">
        <v>45564</v>
      </c>
    </row>
    <row r="2073" spans="1:20" x14ac:dyDescent="0.25">
      <c r="A2073" s="26" t="s">
        <v>5890</v>
      </c>
      <c r="B2073" s="49" t="s">
        <v>1818</v>
      </c>
      <c r="C2073" s="49" t="s">
        <v>3388</v>
      </c>
      <c r="D2073" s="49" t="s">
        <v>81</v>
      </c>
      <c r="E2073" s="49" t="s">
        <v>50</v>
      </c>
      <c r="F2073" s="50">
        <v>44738</v>
      </c>
      <c r="G2073" s="49" t="s">
        <v>39</v>
      </c>
      <c r="H2073" s="49" t="s">
        <v>73</v>
      </c>
      <c r="I2073" s="49" t="s">
        <v>74</v>
      </c>
      <c r="J2073" s="49" t="s">
        <v>42</v>
      </c>
      <c r="K2073" s="49">
        <v>1</v>
      </c>
      <c r="L2073" s="49">
        <v>110</v>
      </c>
      <c r="M2073" s="49" t="s">
        <v>6994</v>
      </c>
      <c r="N2073" s="50">
        <v>45073</v>
      </c>
      <c r="O2073" s="49" t="s">
        <v>103</v>
      </c>
      <c r="P2073" s="49" t="s">
        <v>44</v>
      </c>
      <c r="Q2073" s="49">
        <v>5</v>
      </c>
      <c r="R2073" s="49" t="s">
        <v>104</v>
      </c>
      <c r="S2073" s="49" t="s">
        <v>6995</v>
      </c>
      <c r="T2073" s="50">
        <v>44809</v>
      </c>
    </row>
    <row r="2074" spans="1:20" x14ac:dyDescent="0.25">
      <c r="A2074" s="26" t="s">
        <v>6996</v>
      </c>
      <c r="B2074" s="49" t="s">
        <v>248</v>
      </c>
      <c r="C2074" s="49" t="s">
        <v>2185</v>
      </c>
      <c r="D2074" s="49" t="s">
        <v>81</v>
      </c>
      <c r="E2074" s="49" t="s">
        <v>50</v>
      </c>
      <c r="F2074" s="50">
        <v>44617</v>
      </c>
      <c r="G2074" s="49" t="s">
        <v>51</v>
      </c>
      <c r="H2074" s="49" t="s">
        <v>73</v>
      </c>
      <c r="I2074" s="49" t="s">
        <v>74</v>
      </c>
      <c r="J2074" s="49" t="s">
        <v>42</v>
      </c>
      <c r="K2074" s="49">
        <v>2</v>
      </c>
      <c r="L2074" s="49">
        <v>110</v>
      </c>
      <c r="M2074" s="49" t="s">
        <v>6997</v>
      </c>
      <c r="N2074" s="50">
        <v>45251</v>
      </c>
      <c r="O2074" s="49" t="s">
        <v>103</v>
      </c>
      <c r="P2074" s="49" t="s">
        <v>44</v>
      </c>
      <c r="Q2074" s="49">
        <v>3</v>
      </c>
      <c r="R2074" s="49" t="s">
        <v>104</v>
      </c>
      <c r="S2074" s="49" t="s">
        <v>6998</v>
      </c>
      <c r="T2074" s="50">
        <v>45620</v>
      </c>
    </row>
    <row r="2075" spans="1:20" x14ac:dyDescent="0.25">
      <c r="A2075" s="26" t="s">
        <v>6999</v>
      </c>
      <c r="B2075" s="49" t="s">
        <v>1039</v>
      </c>
      <c r="C2075" s="49" t="s">
        <v>3173</v>
      </c>
      <c r="D2075" s="49" t="s">
        <v>81</v>
      </c>
      <c r="E2075" s="49" t="s">
        <v>38</v>
      </c>
      <c r="F2075" s="50">
        <v>44634</v>
      </c>
      <c r="G2075" s="49" t="s">
        <v>94</v>
      </c>
      <c r="H2075" s="49" t="s">
        <v>52</v>
      </c>
      <c r="I2075" s="49" t="s">
        <v>53</v>
      </c>
      <c r="J2075" s="49" t="s">
        <v>54</v>
      </c>
      <c r="K2075" s="49">
        <v>5</v>
      </c>
      <c r="L2075" s="49">
        <v>59</v>
      </c>
      <c r="M2075" s="49" t="s">
        <v>7000</v>
      </c>
      <c r="N2075" s="50">
        <v>45448</v>
      </c>
      <c r="O2075" s="49" t="s">
        <v>30</v>
      </c>
      <c r="P2075" s="49" t="s">
        <v>31</v>
      </c>
      <c r="Q2075" s="49">
        <v>4</v>
      </c>
      <c r="R2075" s="49" t="s">
        <v>67</v>
      </c>
      <c r="S2075" s="49" t="s">
        <v>7001</v>
      </c>
      <c r="T2075" s="50">
        <v>45600</v>
      </c>
    </row>
    <row r="2076" spans="1:20" x14ac:dyDescent="0.25">
      <c r="A2076" s="26" t="s">
        <v>7002</v>
      </c>
      <c r="B2076" s="49" t="s">
        <v>600</v>
      </c>
      <c r="C2076" s="49" t="s">
        <v>7003</v>
      </c>
      <c r="D2076" s="49" t="s">
        <v>37</v>
      </c>
      <c r="E2076" s="49" t="s">
        <v>24</v>
      </c>
      <c r="F2076" s="50">
        <v>44912</v>
      </c>
      <c r="G2076" s="49" t="s">
        <v>25</v>
      </c>
      <c r="H2076" s="49" t="s">
        <v>52</v>
      </c>
      <c r="I2076" s="49" t="s">
        <v>53</v>
      </c>
      <c r="J2076" s="49" t="s">
        <v>54</v>
      </c>
      <c r="K2076" s="49">
        <v>1</v>
      </c>
      <c r="L2076" s="49">
        <v>59</v>
      </c>
      <c r="M2076" s="49" t="s">
        <v>7004</v>
      </c>
      <c r="N2076" s="50">
        <v>45107</v>
      </c>
      <c r="O2076" s="49" t="s">
        <v>56</v>
      </c>
      <c r="P2076" s="49" t="s">
        <v>31</v>
      </c>
      <c r="Q2076" s="49">
        <v>2</v>
      </c>
      <c r="R2076" s="49" t="s">
        <v>45</v>
      </c>
      <c r="S2076" s="49" t="s">
        <v>7005</v>
      </c>
      <c r="T2076" s="50">
        <v>45360</v>
      </c>
    </row>
    <row r="2077" spans="1:20" x14ac:dyDescent="0.25">
      <c r="A2077" s="26" t="s">
        <v>7006</v>
      </c>
      <c r="B2077" s="49" t="s">
        <v>7007</v>
      </c>
      <c r="C2077" s="49" t="s">
        <v>540</v>
      </c>
      <c r="D2077" s="49" t="s">
        <v>81</v>
      </c>
      <c r="E2077" s="49" t="s">
        <v>24</v>
      </c>
      <c r="F2077" s="50">
        <v>45210</v>
      </c>
      <c r="G2077" s="49" t="s">
        <v>152</v>
      </c>
      <c r="H2077" s="49" t="s">
        <v>129</v>
      </c>
      <c r="I2077" s="49" t="s">
        <v>130</v>
      </c>
      <c r="J2077" s="49" t="s">
        <v>131</v>
      </c>
      <c r="K2077" s="49">
        <v>2</v>
      </c>
      <c r="L2077" s="49">
        <v>129</v>
      </c>
      <c r="M2077" s="49" t="s">
        <v>7008</v>
      </c>
      <c r="N2077" s="50">
        <v>45053</v>
      </c>
      <c r="O2077" s="49" t="s">
        <v>56</v>
      </c>
      <c r="P2077" s="49" t="s">
        <v>57</v>
      </c>
      <c r="Q2077" s="49">
        <v>3</v>
      </c>
      <c r="R2077" s="49" t="s">
        <v>67</v>
      </c>
      <c r="S2077" s="49" t="s">
        <v>7009</v>
      </c>
      <c r="T2077" s="50">
        <v>45659</v>
      </c>
    </row>
    <row r="2078" spans="1:20" x14ac:dyDescent="0.25">
      <c r="A2078" s="26" t="s">
        <v>3043</v>
      </c>
      <c r="B2078" s="49" t="s">
        <v>565</v>
      </c>
      <c r="C2078" s="49" t="s">
        <v>3044</v>
      </c>
      <c r="D2078" s="49" t="s">
        <v>37</v>
      </c>
      <c r="E2078" s="49" t="s">
        <v>50</v>
      </c>
      <c r="F2078" s="50">
        <v>44997</v>
      </c>
      <c r="G2078" s="49" t="s">
        <v>51</v>
      </c>
      <c r="H2078" s="49" t="s">
        <v>100</v>
      </c>
      <c r="I2078" s="49" t="s">
        <v>101</v>
      </c>
      <c r="J2078" s="49" t="s">
        <v>28</v>
      </c>
      <c r="K2078" s="49">
        <v>4</v>
      </c>
      <c r="L2078" s="49">
        <v>199</v>
      </c>
      <c r="M2078" s="49" t="s">
        <v>7010</v>
      </c>
      <c r="N2078" s="50">
        <v>45763</v>
      </c>
      <c r="O2078" s="49" t="s">
        <v>103</v>
      </c>
      <c r="P2078" s="49" t="s">
        <v>44</v>
      </c>
      <c r="Q2078" s="49">
        <v>3</v>
      </c>
      <c r="R2078" s="49" t="s">
        <v>67</v>
      </c>
      <c r="S2078" s="49" t="s">
        <v>7011</v>
      </c>
      <c r="T2078" s="50">
        <v>45286</v>
      </c>
    </row>
    <row r="2079" spans="1:20" x14ac:dyDescent="0.25">
      <c r="A2079" s="26" t="s">
        <v>6980</v>
      </c>
      <c r="B2079" s="49" t="s">
        <v>2275</v>
      </c>
      <c r="C2079" s="49" t="s">
        <v>4929</v>
      </c>
      <c r="D2079" s="49" t="s">
        <v>23</v>
      </c>
      <c r="E2079" s="49" t="s">
        <v>24</v>
      </c>
      <c r="F2079" s="50">
        <v>45720</v>
      </c>
      <c r="G2079" s="49" t="s">
        <v>94</v>
      </c>
      <c r="H2079" s="49" t="s">
        <v>73</v>
      </c>
      <c r="I2079" s="49" t="s">
        <v>74</v>
      </c>
      <c r="J2079" s="49" t="s">
        <v>42</v>
      </c>
      <c r="K2079" s="49">
        <v>5</v>
      </c>
      <c r="L2079" s="49">
        <v>110</v>
      </c>
      <c r="M2079" s="49" t="s">
        <v>7012</v>
      </c>
      <c r="N2079" s="50">
        <v>45477</v>
      </c>
      <c r="O2079" s="49" t="s">
        <v>110</v>
      </c>
      <c r="P2079" s="49" t="s">
        <v>44</v>
      </c>
      <c r="Q2079" s="49">
        <v>1</v>
      </c>
      <c r="R2079" s="49" t="s">
        <v>133</v>
      </c>
      <c r="S2079" s="49" t="s">
        <v>7013</v>
      </c>
      <c r="T2079" s="50">
        <v>45167</v>
      </c>
    </row>
    <row r="2080" spans="1:20" x14ac:dyDescent="0.25">
      <c r="A2080" s="26" t="s">
        <v>274</v>
      </c>
      <c r="B2080" s="49" t="s">
        <v>275</v>
      </c>
      <c r="C2080" s="49" t="s">
        <v>276</v>
      </c>
      <c r="D2080" s="49" t="s">
        <v>81</v>
      </c>
      <c r="E2080" s="49" t="s">
        <v>38</v>
      </c>
      <c r="F2080" s="50">
        <v>44607</v>
      </c>
      <c r="G2080" s="49" t="s">
        <v>72</v>
      </c>
      <c r="H2080" s="49" t="s">
        <v>26</v>
      </c>
      <c r="I2080" s="49" t="s">
        <v>27</v>
      </c>
      <c r="J2080" s="49" t="s">
        <v>28</v>
      </c>
      <c r="K2080" s="49">
        <v>4</v>
      </c>
      <c r="L2080" s="49">
        <v>229</v>
      </c>
      <c r="M2080" s="49" t="s">
        <v>7014</v>
      </c>
      <c r="N2080" s="50">
        <v>45874</v>
      </c>
      <c r="O2080" s="49" t="s">
        <v>110</v>
      </c>
      <c r="P2080" s="49" t="s">
        <v>31</v>
      </c>
      <c r="Q2080" s="49">
        <v>4</v>
      </c>
      <c r="R2080" s="49" t="s">
        <v>45</v>
      </c>
      <c r="S2080" s="49" t="s">
        <v>7015</v>
      </c>
      <c r="T2080" s="50">
        <v>45231</v>
      </c>
    </row>
    <row r="2081" spans="1:20" x14ac:dyDescent="0.25">
      <c r="A2081" s="26" t="s">
        <v>7016</v>
      </c>
      <c r="B2081" s="49" t="s">
        <v>233</v>
      </c>
      <c r="C2081" s="49" t="s">
        <v>1517</v>
      </c>
      <c r="D2081" s="49" t="s">
        <v>37</v>
      </c>
      <c r="E2081" s="49" t="s">
        <v>50</v>
      </c>
      <c r="F2081" s="50">
        <v>45158</v>
      </c>
      <c r="G2081" s="49" t="s">
        <v>94</v>
      </c>
      <c r="H2081" s="49" t="s">
        <v>40</v>
      </c>
      <c r="I2081" s="49" t="s">
        <v>41</v>
      </c>
      <c r="J2081" s="49" t="s">
        <v>42</v>
      </c>
      <c r="K2081" s="49">
        <v>3</v>
      </c>
      <c r="L2081" s="49">
        <v>59</v>
      </c>
      <c r="M2081" s="49" t="s">
        <v>7017</v>
      </c>
      <c r="N2081" s="50">
        <v>45667</v>
      </c>
      <c r="O2081" s="49" t="s">
        <v>30</v>
      </c>
      <c r="P2081" s="49" t="s">
        <v>57</v>
      </c>
      <c r="Q2081" s="49">
        <v>5</v>
      </c>
      <c r="R2081" s="49" t="s">
        <v>45</v>
      </c>
      <c r="S2081" s="49" t="s">
        <v>7018</v>
      </c>
      <c r="T2081" s="50">
        <v>45459</v>
      </c>
    </row>
    <row r="2082" spans="1:20" x14ac:dyDescent="0.25">
      <c r="A2082" s="26" t="s">
        <v>7019</v>
      </c>
      <c r="B2082" s="49" t="s">
        <v>376</v>
      </c>
      <c r="C2082" s="49" t="s">
        <v>443</v>
      </c>
      <c r="D2082" s="49" t="s">
        <v>37</v>
      </c>
      <c r="E2082" s="49" t="s">
        <v>24</v>
      </c>
      <c r="F2082" s="50">
        <v>44564</v>
      </c>
      <c r="G2082" s="49" t="s">
        <v>94</v>
      </c>
      <c r="H2082" s="49" t="s">
        <v>52</v>
      </c>
      <c r="I2082" s="49" t="s">
        <v>53</v>
      </c>
      <c r="J2082" s="49" t="s">
        <v>54</v>
      </c>
      <c r="K2082" s="49">
        <v>4</v>
      </c>
      <c r="L2082" s="49">
        <v>59</v>
      </c>
      <c r="M2082" s="49" t="s">
        <v>7020</v>
      </c>
      <c r="N2082" s="50">
        <v>45775</v>
      </c>
      <c r="O2082" s="49" t="s">
        <v>56</v>
      </c>
      <c r="P2082" s="49" t="s">
        <v>31</v>
      </c>
      <c r="Q2082" s="49">
        <v>2</v>
      </c>
      <c r="R2082" s="49" t="s">
        <v>67</v>
      </c>
      <c r="S2082" s="49" t="s">
        <v>7021</v>
      </c>
      <c r="T2082" s="50">
        <v>45482</v>
      </c>
    </row>
    <row r="2083" spans="1:20" x14ac:dyDescent="0.25">
      <c r="A2083" s="26" t="s">
        <v>7022</v>
      </c>
      <c r="B2083" s="49" t="s">
        <v>480</v>
      </c>
      <c r="C2083" s="49" t="s">
        <v>390</v>
      </c>
      <c r="D2083" s="49" t="s">
        <v>37</v>
      </c>
      <c r="E2083" s="49" t="s">
        <v>50</v>
      </c>
      <c r="F2083" s="50">
        <v>44173</v>
      </c>
      <c r="G2083" s="49" t="s">
        <v>152</v>
      </c>
      <c r="H2083" s="49" t="s">
        <v>73</v>
      </c>
      <c r="I2083" s="49" t="s">
        <v>74</v>
      </c>
      <c r="J2083" s="49" t="s">
        <v>42</v>
      </c>
      <c r="K2083" s="49">
        <v>5</v>
      </c>
      <c r="L2083" s="49">
        <v>110</v>
      </c>
      <c r="M2083" s="49" t="s">
        <v>7023</v>
      </c>
      <c r="N2083" s="50">
        <v>45010</v>
      </c>
      <c r="O2083" s="49" t="s">
        <v>30</v>
      </c>
      <c r="P2083" s="49" t="s">
        <v>31</v>
      </c>
      <c r="Q2083" s="49">
        <v>1</v>
      </c>
      <c r="R2083" s="49" t="s">
        <v>67</v>
      </c>
      <c r="S2083" s="49" t="s">
        <v>7024</v>
      </c>
      <c r="T2083" s="50">
        <v>44951</v>
      </c>
    </row>
    <row r="2084" spans="1:20" x14ac:dyDescent="0.25">
      <c r="A2084" s="26" t="s">
        <v>5422</v>
      </c>
      <c r="B2084" s="49" t="s">
        <v>206</v>
      </c>
      <c r="C2084" s="49" t="s">
        <v>372</v>
      </c>
      <c r="D2084" s="49" t="s">
        <v>37</v>
      </c>
      <c r="E2084" s="49" t="s">
        <v>38</v>
      </c>
      <c r="F2084" s="50">
        <v>44855</v>
      </c>
      <c r="G2084" s="49" t="s">
        <v>180</v>
      </c>
      <c r="H2084" s="49" t="s">
        <v>40</v>
      </c>
      <c r="I2084" s="49" t="s">
        <v>41</v>
      </c>
      <c r="J2084" s="49" t="s">
        <v>42</v>
      </c>
      <c r="K2084" s="49">
        <v>2</v>
      </c>
      <c r="L2084" s="49">
        <v>59</v>
      </c>
      <c r="M2084" s="49" t="s">
        <v>7025</v>
      </c>
      <c r="N2084" s="50">
        <v>45575</v>
      </c>
      <c r="O2084" s="49" t="s">
        <v>30</v>
      </c>
      <c r="P2084" s="49" t="s">
        <v>44</v>
      </c>
      <c r="Q2084" s="49">
        <v>1</v>
      </c>
      <c r="R2084" s="49" t="s">
        <v>133</v>
      </c>
      <c r="S2084" s="49" t="s">
        <v>7026</v>
      </c>
      <c r="T2084" s="50">
        <v>45823</v>
      </c>
    </row>
    <row r="2085" spans="1:20" x14ac:dyDescent="0.25">
      <c r="A2085" s="26" t="s">
        <v>7027</v>
      </c>
      <c r="B2085" s="49" t="s">
        <v>466</v>
      </c>
      <c r="C2085" s="49" t="s">
        <v>7028</v>
      </c>
      <c r="D2085" s="49" t="s">
        <v>23</v>
      </c>
      <c r="E2085" s="49" t="s">
        <v>38</v>
      </c>
      <c r="F2085" s="50">
        <v>44483</v>
      </c>
      <c r="G2085" s="49" t="s">
        <v>152</v>
      </c>
      <c r="H2085" s="49" t="s">
        <v>100</v>
      </c>
      <c r="I2085" s="49" t="s">
        <v>101</v>
      </c>
      <c r="J2085" s="49" t="s">
        <v>28</v>
      </c>
      <c r="K2085" s="49">
        <v>5</v>
      </c>
      <c r="L2085" s="49">
        <v>199</v>
      </c>
      <c r="M2085" s="49" t="s">
        <v>7029</v>
      </c>
      <c r="N2085" s="50">
        <v>45414</v>
      </c>
      <c r="O2085" s="49" t="s">
        <v>56</v>
      </c>
      <c r="P2085" s="49" t="s">
        <v>31</v>
      </c>
      <c r="Q2085" s="49">
        <v>5</v>
      </c>
      <c r="R2085" s="49" t="s">
        <v>32</v>
      </c>
      <c r="S2085" s="49" t="s">
        <v>7030</v>
      </c>
      <c r="T2085" s="50">
        <v>44816</v>
      </c>
    </row>
    <row r="2086" spans="1:20" x14ac:dyDescent="0.25">
      <c r="A2086" s="26" t="s">
        <v>7031</v>
      </c>
      <c r="B2086" s="49" t="s">
        <v>325</v>
      </c>
      <c r="C2086" s="49" t="s">
        <v>868</v>
      </c>
      <c r="D2086" s="49" t="s">
        <v>37</v>
      </c>
      <c r="E2086" s="49" t="s">
        <v>50</v>
      </c>
      <c r="F2086" s="50">
        <v>44327</v>
      </c>
      <c r="G2086" s="49" t="s">
        <v>186</v>
      </c>
      <c r="H2086" s="49" t="s">
        <v>63</v>
      </c>
      <c r="I2086" s="49" t="s">
        <v>64</v>
      </c>
      <c r="J2086" s="49" t="s">
        <v>65</v>
      </c>
      <c r="K2086" s="49">
        <v>5</v>
      </c>
      <c r="L2086" s="49">
        <v>399</v>
      </c>
      <c r="M2086" s="49" t="s">
        <v>7032</v>
      </c>
      <c r="N2086" s="50">
        <v>45755</v>
      </c>
      <c r="O2086" s="49" t="s">
        <v>56</v>
      </c>
      <c r="P2086" s="49" t="s">
        <v>57</v>
      </c>
      <c r="Q2086" s="49">
        <v>2</v>
      </c>
      <c r="R2086" s="49" t="s">
        <v>45</v>
      </c>
      <c r="S2086" s="49" t="s">
        <v>7033</v>
      </c>
      <c r="T2086" s="50">
        <v>45479</v>
      </c>
    </row>
    <row r="2087" spans="1:20" x14ac:dyDescent="0.25">
      <c r="A2087" s="26" t="s">
        <v>7034</v>
      </c>
      <c r="B2087" s="49" t="s">
        <v>1335</v>
      </c>
      <c r="C2087" s="49" t="s">
        <v>552</v>
      </c>
      <c r="D2087" s="49" t="s">
        <v>37</v>
      </c>
      <c r="E2087" s="49" t="s">
        <v>24</v>
      </c>
      <c r="F2087" s="50">
        <v>45649</v>
      </c>
      <c r="G2087" s="49" t="s">
        <v>25</v>
      </c>
      <c r="H2087" s="49" t="s">
        <v>73</v>
      </c>
      <c r="I2087" s="49" t="s">
        <v>74</v>
      </c>
      <c r="J2087" s="49" t="s">
        <v>42</v>
      </c>
      <c r="K2087" s="49">
        <v>3</v>
      </c>
      <c r="L2087" s="49">
        <v>110</v>
      </c>
      <c r="M2087" s="49" t="s">
        <v>7035</v>
      </c>
      <c r="N2087" s="50">
        <v>45140</v>
      </c>
      <c r="O2087" s="49" t="s">
        <v>30</v>
      </c>
      <c r="P2087" s="49" t="s">
        <v>57</v>
      </c>
      <c r="Q2087" s="49">
        <v>2</v>
      </c>
      <c r="R2087" s="49" t="s">
        <v>133</v>
      </c>
      <c r="S2087" s="49" t="s">
        <v>7036</v>
      </c>
      <c r="T2087" s="50">
        <v>45153</v>
      </c>
    </row>
    <row r="2088" spans="1:20" x14ac:dyDescent="0.25">
      <c r="A2088" s="26" t="s">
        <v>7037</v>
      </c>
      <c r="B2088" s="49" t="s">
        <v>248</v>
      </c>
      <c r="C2088" s="49" t="s">
        <v>1939</v>
      </c>
      <c r="D2088" s="49" t="s">
        <v>81</v>
      </c>
      <c r="E2088" s="49" t="s">
        <v>50</v>
      </c>
      <c r="F2088" s="50">
        <v>44438</v>
      </c>
      <c r="G2088" s="49" t="s">
        <v>72</v>
      </c>
      <c r="H2088" s="49" t="s">
        <v>129</v>
      </c>
      <c r="I2088" s="49" t="s">
        <v>130</v>
      </c>
      <c r="J2088" s="49" t="s">
        <v>131</v>
      </c>
      <c r="K2088" s="49">
        <v>4</v>
      </c>
      <c r="L2088" s="49">
        <v>129</v>
      </c>
      <c r="M2088" s="49" t="s">
        <v>7038</v>
      </c>
      <c r="N2088" s="50">
        <v>44824</v>
      </c>
      <c r="O2088" s="49" t="s">
        <v>76</v>
      </c>
      <c r="P2088" s="49" t="s">
        <v>31</v>
      </c>
      <c r="Q2088" s="49">
        <v>2</v>
      </c>
      <c r="R2088" s="49" t="s">
        <v>104</v>
      </c>
      <c r="S2088" s="49" t="s">
        <v>7039</v>
      </c>
      <c r="T2088" s="50">
        <v>45626</v>
      </c>
    </row>
    <row r="2089" spans="1:20" x14ac:dyDescent="0.25">
      <c r="A2089" s="26" t="s">
        <v>7040</v>
      </c>
      <c r="B2089" s="49" t="s">
        <v>425</v>
      </c>
      <c r="C2089" s="49" t="s">
        <v>1484</v>
      </c>
      <c r="D2089" s="49" t="s">
        <v>37</v>
      </c>
      <c r="E2089" s="49" t="s">
        <v>50</v>
      </c>
      <c r="F2089" s="50">
        <v>45241</v>
      </c>
      <c r="G2089" s="49" t="s">
        <v>39</v>
      </c>
      <c r="H2089" s="49" t="s">
        <v>129</v>
      </c>
      <c r="I2089" s="49" t="s">
        <v>130</v>
      </c>
      <c r="J2089" s="49" t="s">
        <v>131</v>
      </c>
      <c r="K2089" s="49">
        <v>1</v>
      </c>
      <c r="L2089" s="49">
        <v>129</v>
      </c>
      <c r="M2089" s="49" t="s">
        <v>7041</v>
      </c>
      <c r="N2089" s="50">
        <v>45845</v>
      </c>
      <c r="O2089" s="49" t="s">
        <v>76</v>
      </c>
      <c r="P2089" s="49" t="s">
        <v>57</v>
      </c>
      <c r="Q2089" s="49">
        <v>3</v>
      </c>
      <c r="R2089" s="49" t="s">
        <v>45</v>
      </c>
      <c r="S2089" s="49" t="s">
        <v>7042</v>
      </c>
      <c r="T2089" s="50">
        <v>45267</v>
      </c>
    </row>
    <row r="2090" spans="1:20" x14ac:dyDescent="0.25">
      <c r="A2090" s="26" t="s">
        <v>4603</v>
      </c>
      <c r="B2090" s="49" t="s">
        <v>1168</v>
      </c>
      <c r="C2090" s="49" t="s">
        <v>3682</v>
      </c>
      <c r="D2090" s="49" t="s">
        <v>23</v>
      </c>
      <c r="E2090" s="49" t="s">
        <v>50</v>
      </c>
      <c r="F2090" s="50">
        <v>45845</v>
      </c>
      <c r="G2090" s="49" t="s">
        <v>186</v>
      </c>
      <c r="H2090" s="49" t="s">
        <v>100</v>
      </c>
      <c r="I2090" s="49" t="s">
        <v>101</v>
      </c>
      <c r="J2090" s="49" t="s">
        <v>28</v>
      </c>
      <c r="K2090" s="49">
        <v>4</v>
      </c>
      <c r="L2090" s="49">
        <v>199</v>
      </c>
      <c r="M2090" s="49" t="s">
        <v>7043</v>
      </c>
      <c r="N2090" s="50">
        <v>45235</v>
      </c>
      <c r="O2090" s="49" t="s">
        <v>30</v>
      </c>
      <c r="P2090" s="49" t="s">
        <v>44</v>
      </c>
      <c r="Q2090" s="49">
        <v>5</v>
      </c>
      <c r="R2090" s="49" t="s">
        <v>45</v>
      </c>
      <c r="S2090" s="49" t="s">
        <v>7044</v>
      </c>
      <c r="T2090" s="50">
        <v>45664</v>
      </c>
    </row>
    <row r="2091" spans="1:20" x14ac:dyDescent="0.25">
      <c r="A2091" s="26" t="s">
        <v>7045</v>
      </c>
      <c r="B2091" s="49" t="s">
        <v>385</v>
      </c>
      <c r="C2091" s="49" t="s">
        <v>224</v>
      </c>
      <c r="D2091" s="49" t="s">
        <v>23</v>
      </c>
      <c r="E2091" s="49" t="s">
        <v>24</v>
      </c>
      <c r="F2091" s="50">
        <v>45131</v>
      </c>
      <c r="G2091" s="49" t="s">
        <v>51</v>
      </c>
      <c r="H2091" s="49" t="s">
        <v>129</v>
      </c>
      <c r="I2091" s="49" t="s">
        <v>130</v>
      </c>
      <c r="J2091" s="49" t="s">
        <v>131</v>
      </c>
      <c r="K2091" s="49">
        <v>1</v>
      </c>
      <c r="L2091" s="49">
        <v>129</v>
      </c>
      <c r="M2091" s="49" t="s">
        <v>7046</v>
      </c>
      <c r="N2091" s="50">
        <v>45104</v>
      </c>
      <c r="O2091" s="49" t="s">
        <v>56</v>
      </c>
      <c r="P2091" s="49" t="s">
        <v>57</v>
      </c>
      <c r="Q2091" s="49">
        <v>2</v>
      </c>
      <c r="R2091" s="49" t="s">
        <v>67</v>
      </c>
      <c r="S2091" s="49" t="s">
        <v>7047</v>
      </c>
      <c r="T2091" s="50">
        <v>45395</v>
      </c>
    </row>
    <row r="2092" spans="1:20" x14ac:dyDescent="0.25">
      <c r="A2092" s="26" t="s">
        <v>7048</v>
      </c>
      <c r="B2092" s="49" t="s">
        <v>2660</v>
      </c>
      <c r="C2092" s="49" t="s">
        <v>4633</v>
      </c>
      <c r="D2092" s="49" t="s">
        <v>23</v>
      </c>
      <c r="E2092" s="49" t="s">
        <v>24</v>
      </c>
      <c r="F2092" s="50">
        <v>44612</v>
      </c>
      <c r="G2092" s="49" t="s">
        <v>51</v>
      </c>
      <c r="H2092" s="49" t="s">
        <v>129</v>
      </c>
      <c r="I2092" s="49" t="s">
        <v>130</v>
      </c>
      <c r="J2092" s="49" t="s">
        <v>131</v>
      </c>
      <c r="K2092" s="49">
        <v>5</v>
      </c>
      <c r="L2092" s="49">
        <v>129</v>
      </c>
      <c r="M2092" s="49" t="s">
        <v>7049</v>
      </c>
      <c r="N2092" s="50">
        <v>45841</v>
      </c>
      <c r="O2092" s="49" t="s">
        <v>110</v>
      </c>
      <c r="P2092" s="49" t="s">
        <v>31</v>
      </c>
      <c r="Q2092" s="49">
        <v>1</v>
      </c>
      <c r="R2092" s="49" t="s">
        <v>45</v>
      </c>
      <c r="S2092" s="49" t="s">
        <v>7050</v>
      </c>
      <c r="T2092" s="50">
        <v>45293</v>
      </c>
    </row>
    <row r="2093" spans="1:20" x14ac:dyDescent="0.25">
      <c r="A2093" s="26" t="s">
        <v>5618</v>
      </c>
      <c r="B2093" s="49" t="s">
        <v>2685</v>
      </c>
      <c r="C2093" s="49" t="s">
        <v>5619</v>
      </c>
      <c r="D2093" s="49" t="s">
        <v>81</v>
      </c>
      <c r="E2093" s="49" t="s">
        <v>24</v>
      </c>
      <c r="F2093" s="50">
        <v>45537</v>
      </c>
      <c r="G2093" s="49" t="s">
        <v>120</v>
      </c>
      <c r="H2093" s="49" t="s">
        <v>52</v>
      </c>
      <c r="I2093" s="49" t="s">
        <v>53</v>
      </c>
      <c r="J2093" s="49" t="s">
        <v>54</v>
      </c>
      <c r="K2093" s="49">
        <v>3</v>
      </c>
      <c r="L2093" s="49">
        <v>59</v>
      </c>
      <c r="M2093" s="49" t="s">
        <v>7051</v>
      </c>
      <c r="N2093" s="50">
        <v>45826</v>
      </c>
      <c r="O2093" s="49" t="s">
        <v>110</v>
      </c>
      <c r="P2093" s="49" t="s">
        <v>57</v>
      </c>
      <c r="Q2093" s="49">
        <v>1</v>
      </c>
      <c r="R2093" s="49" t="s">
        <v>32</v>
      </c>
      <c r="S2093" s="49" t="s">
        <v>7052</v>
      </c>
      <c r="T2093" s="50">
        <v>45712</v>
      </c>
    </row>
    <row r="2094" spans="1:20" x14ac:dyDescent="0.25">
      <c r="A2094" s="26" t="s">
        <v>7053</v>
      </c>
      <c r="B2094" s="49" t="s">
        <v>1565</v>
      </c>
      <c r="C2094" s="49" t="s">
        <v>1576</v>
      </c>
      <c r="D2094" s="49" t="s">
        <v>23</v>
      </c>
      <c r="E2094" s="49" t="s">
        <v>24</v>
      </c>
      <c r="F2094" s="50">
        <v>44927</v>
      </c>
      <c r="G2094" s="49" t="s">
        <v>51</v>
      </c>
      <c r="H2094" s="49" t="s">
        <v>121</v>
      </c>
      <c r="I2094" s="49" t="s">
        <v>122</v>
      </c>
      <c r="J2094" s="49" t="s">
        <v>123</v>
      </c>
      <c r="K2094" s="49">
        <v>2</v>
      </c>
      <c r="L2094" s="49">
        <v>149</v>
      </c>
      <c r="M2094" s="49" t="s">
        <v>7054</v>
      </c>
      <c r="N2094" s="50">
        <v>45292</v>
      </c>
      <c r="O2094" s="49" t="s">
        <v>103</v>
      </c>
      <c r="P2094" s="49" t="s">
        <v>57</v>
      </c>
      <c r="Q2094" s="49">
        <v>1</v>
      </c>
      <c r="R2094" s="49" t="s">
        <v>133</v>
      </c>
      <c r="S2094" s="49" t="s">
        <v>7055</v>
      </c>
      <c r="T2094" s="50">
        <v>45004</v>
      </c>
    </row>
    <row r="2095" spans="1:20" x14ac:dyDescent="0.25">
      <c r="A2095" s="26" t="s">
        <v>7056</v>
      </c>
      <c r="B2095" s="49" t="s">
        <v>714</v>
      </c>
      <c r="C2095" s="49" t="s">
        <v>4818</v>
      </c>
      <c r="D2095" s="49" t="s">
        <v>37</v>
      </c>
      <c r="E2095" s="49" t="s">
        <v>50</v>
      </c>
      <c r="F2095" s="50">
        <v>45304</v>
      </c>
      <c r="G2095" s="49" t="s">
        <v>94</v>
      </c>
      <c r="H2095" s="49" t="s">
        <v>129</v>
      </c>
      <c r="I2095" s="49" t="s">
        <v>130</v>
      </c>
      <c r="J2095" s="49" t="s">
        <v>131</v>
      </c>
      <c r="K2095" s="49">
        <v>4</v>
      </c>
      <c r="L2095" s="49">
        <v>129</v>
      </c>
      <c r="M2095" s="49" t="s">
        <v>7057</v>
      </c>
      <c r="N2095" s="50">
        <v>45247</v>
      </c>
      <c r="O2095" s="49" t="s">
        <v>76</v>
      </c>
      <c r="P2095" s="49" t="s">
        <v>57</v>
      </c>
      <c r="Q2095" s="49">
        <v>2</v>
      </c>
      <c r="R2095" s="49" t="s">
        <v>45</v>
      </c>
      <c r="S2095" s="49" t="s">
        <v>7058</v>
      </c>
      <c r="T2095" s="50">
        <v>45269</v>
      </c>
    </row>
    <row r="2096" spans="1:20" x14ac:dyDescent="0.25">
      <c r="A2096" s="26" t="s">
        <v>7059</v>
      </c>
      <c r="B2096" s="49" t="s">
        <v>4687</v>
      </c>
      <c r="C2096" s="49" t="s">
        <v>1411</v>
      </c>
      <c r="D2096" s="49" t="s">
        <v>23</v>
      </c>
      <c r="E2096" s="49" t="s">
        <v>50</v>
      </c>
      <c r="F2096" s="50">
        <v>44428</v>
      </c>
      <c r="G2096" s="49" t="s">
        <v>72</v>
      </c>
      <c r="H2096" s="49" t="s">
        <v>63</v>
      </c>
      <c r="I2096" s="49" t="s">
        <v>64</v>
      </c>
      <c r="J2096" s="49" t="s">
        <v>65</v>
      </c>
      <c r="K2096" s="49">
        <v>1</v>
      </c>
      <c r="L2096" s="49">
        <v>399</v>
      </c>
      <c r="M2096" s="49" t="s">
        <v>7060</v>
      </c>
      <c r="N2096" s="50">
        <v>45502</v>
      </c>
      <c r="O2096" s="49" t="s">
        <v>103</v>
      </c>
      <c r="P2096" s="49" t="s">
        <v>57</v>
      </c>
      <c r="Q2096" s="49">
        <v>2</v>
      </c>
      <c r="R2096" s="49" t="s">
        <v>133</v>
      </c>
      <c r="S2096" s="49" t="s">
        <v>7061</v>
      </c>
      <c r="T2096" s="50">
        <v>45423</v>
      </c>
    </row>
    <row r="2097" spans="1:20" x14ac:dyDescent="0.25">
      <c r="A2097" s="26" t="s">
        <v>7062</v>
      </c>
      <c r="B2097" s="49" t="s">
        <v>249</v>
      </c>
      <c r="C2097" s="49" t="s">
        <v>2266</v>
      </c>
      <c r="D2097" s="49" t="s">
        <v>37</v>
      </c>
      <c r="E2097" s="49" t="s">
        <v>38</v>
      </c>
      <c r="F2097" s="50">
        <v>45143</v>
      </c>
      <c r="G2097" s="49" t="s">
        <v>180</v>
      </c>
      <c r="H2097" s="49" t="s">
        <v>168</v>
      </c>
      <c r="I2097" s="49" t="s">
        <v>169</v>
      </c>
      <c r="J2097" s="49" t="s">
        <v>131</v>
      </c>
      <c r="K2097" s="49">
        <v>4</v>
      </c>
      <c r="L2097" s="49">
        <v>80</v>
      </c>
      <c r="M2097" s="49" t="s">
        <v>7063</v>
      </c>
      <c r="N2097" s="50">
        <v>45562</v>
      </c>
      <c r="O2097" s="49" t="s">
        <v>56</v>
      </c>
      <c r="P2097" s="49" t="s">
        <v>57</v>
      </c>
      <c r="Q2097" s="49">
        <v>3</v>
      </c>
      <c r="R2097" s="49" t="s">
        <v>45</v>
      </c>
      <c r="S2097" s="49" t="s">
        <v>7064</v>
      </c>
      <c r="T2097" s="50">
        <v>45467</v>
      </c>
    </row>
    <row r="2098" spans="1:20" x14ac:dyDescent="0.25">
      <c r="A2098" s="26" t="s">
        <v>2377</v>
      </c>
      <c r="B2098" s="49" t="s">
        <v>1301</v>
      </c>
      <c r="C2098" s="49" t="s">
        <v>61</v>
      </c>
      <c r="D2098" s="49" t="s">
        <v>37</v>
      </c>
      <c r="E2098" s="49" t="s">
        <v>38</v>
      </c>
      <c r="F2098" s="50">
        <v>44395</v>
      </c>
      <c r="G2098" s="49" t="s">
        <v>152</v>
      </c>
      <c r="H2098" s="49" t="s">
        <v>138</v>
      </c>
      <c r="I2098" s="49" t="s">
        <v>139</v>
      </c>
      <c r="J2098" s="49" t="s">
        <v>28</v>
      </c>
      <c r="K2098" s="49">
        <v>3</v>
      </c>
      <c r="L2098" s="49">
        <v>999</v>
      </c>
      <c r="M2098" s="49" t="s">
        <v>7065</v>
      </c>
      <c r="N2098" s="50">
        <v>45879</v>
      </c>
      <c r="O2098" s="49" t="s">
        <v>30</v>
      </c>
      <c r="P2098" s="49" t="s">
        <v>31</v>
      </c>
      <c r="Q2098" s="49">
        <v>4</v>
      </c>
      <c r="R2098" s="49" t="s">
        <v>67</v>
      </c>
      <c r="S2098" s="49" t="s">
        <v>7066</v>
      </c>
      <c r="T2098" s="50">
        <v>45839</v>
      </c>
    </row>
    <row r="2099" spans="1:20" x14ac:dyDescent="0.25">
      <c r="A2099" s="26" t="s">
        <v>7067</v>
      </c>
      <c r="B2099" s="49" t="s">
        <v>857</v>
      </c>
      <c r="C2099" s="49" t="s">
        <v>1788</v>
      </c>
      <c r="D2099" s="49" t="s">
        <v>37</v>
      </c>
      <c r="E2099" s="49" t="s">
        <v>24</v>
      </c>
      <c r="F2099" s="50">
        <v>44600</v>
      </c>
      <c r="G2099" s="49" t="s">
        <v>152</v>
      </c>
      <c r="H2099" s="49" t="s">
        <v>121</v>
      </c>
      <c r="I2099" s="49" t="s">
        <v>122</v>
      </c>
      <c r="J2099" s="49" t="s">
        <v>123</v>
      </c>
      <c r="K2099" s="49">
        <v>2</v>
      </c>
      <c r="L2099" s="49">
        <v>149</v>
      </c>
      <c r="M2099" s="49" t="s">
        <v>7068</v>
      </c>
      <c r="N2099" s="50">
        <v>45327</v>
      </c>
      <c r="O2099" s="49" t="s">
        <v>110</v>
      </c>
      <c r="P2099" s="49" t="s">
        <v>57</v>
      </c>
      <c r="Q2099" s="49">
        <v>2</v>
      </c>
      <c r="R2099" s="49" t="s">
        <v>67</v>
      </c>
      <c r="S2099" s="49" t="s">
        <v>7069</v>
      </c>
      <c r="T2099" s="50">
        <v>45475</v>
      </c>
    </row>
    <row r="2100" spans="1:20" x14ac:dyDescent="0.25">
      <c r="A2100" s="26" t="s">
        <v>876</v>
      </c>
      <c r="B2100" s="49" t="s">
        <v>877</v>
      </c>
      <c r="C2100" s="49" t="s">
        <v>878</v>
      </c>
      <c r="D2100" s="49" t="s">
        <v>23</v>
      </c>
      <c r="E2100" s="49" t="s">
        <v>24</v>
      </c>
      <c r="F2100" s="50">
        <v>45005</v>
      </c>
      <c r="G2100" s="49" t="s">
        <v>72</v>
      </c>
      <c r="H2100" s="49" t="s">
        <v>63</v>
      </c>
      <c r="I2100" s="49" t="s">
        <v>64</v>
      </c>
      <c r="J2100" s="49" t="s">
        <v>65</v>
      </c>
      <c r="K2100" s="49">
        <v>2</v>
      </c>
      <c r="L2100" s="49">
        <v>399</v>
      </c>
      <c r="M2100" s="49" t="s">
        <v>7070</v>
      </c>
      <c r="N2100" s="50">
        <v>45202</v>
      </c>
      <c r="O2100" s="49" t="s">
        <v>56</v>
      </c>
      <c r="P2100" s="49" t="s">
        <v>57</v>
      </c>
      <c r="Q2100" s="49">
        <v>4</v>
      </c>
      <c r="R2100" s="49" t="s">
        <v>45</v>
      </c>
      <c r="S2100" s="49" t="s">
        <v>7071</v>
      </c>
      <c r="T2100" s="50">
        <v>45475</v>
      </c>
    </row>
    <row r="2101" spans="1:20" x14ac:dyDescent="0.25">
      <c r="A2101" s="26" t="s">
        <v>7072</v>
      </c>
      <c r="B2101" s="49" t="s">
        <v>972</v>
      </c>
      <c r="C2101" s="49" t="s">
        <v>3004</v>
      </c>
      <c r="D2101" s="49" t="s">
        <v>81</v>
      </c>
      <c r="E2101" s="49" t="s">
        <v>50</v>
      </c>
      <c r="F2101" s="50">
        <v>44111</v>
      </c>
      <c r="G2101" s="49" t="s">
        <v>180</v>
      </c>
      <c r="H2101" s="49" t="s">
        <v>100</v>
      </c>
      <c r="I2101" s="49" t="s">
        <v>101</v>
      </c>
      <c r="J2101" s="49" t="s">
        <v>28</v>
      </c>
      <c r="K2101" s="49">
        <v>1</v>
      </c>
      <c r="L2101" s="49">
        <v>199</v>
      </c>
      <c r="M2101" s="49" t="s">
        <v>7073</v>
      </c>
      <c r="N2101" s="50">
        <v>45307</v>
      </c>
      <c r="O2101" s="49" t="s">
        <v>103</v>
      </c>
      <c r="P2101" s="49" t="s">
        <v>31</v>
      </c>
      <c r="Q2101" s="49">
        <v>3</v>
      </c>
      <c r="R2101" s="49" t="s">
        <v>32</v>
      </c>
      <c r="S2101" s="49" t="s">
        <v>7074</v>
      </c>
      <c r="T2101" s="50">
        <v>45406</v>
      </c>
    </row>
    <row r="2102" spans="1:20" x14ac:dyDescent="0.25">
      <c r="A2102" s="26" t="s">
        <v>7075</v>
      </c>
      <c r="B2102" s="49" t="s">
        <v>70</v>
      </c>
      <c r="C2102" s="49" t="s">
        <v>396</v>
      </c>
      <c r="D2102" s="49" t="s">
        <v>37</v>
      </c>
      <c r="E2102" s="49" t="s">
        <v>38</v>
      </c>
      <c r="F2102" s="50">
        <v>45096</v>
      </c>
      <c r="G2102" s="49" t="s">
        <v>152</v>
      </c>
      <c r="H2102" s="49" t="s">
        <v>73</v>
      </c>
      <c r="I2102" s="49" t="s">
        <v>74</v>
      </c>
      <c r="J2102" s="49" t="s">
        <v>42</v>
      </c>
      <c r="K2102" s="49">
        <v>3</v>
      </c>
      <c r="L2102" s="49">
        <v>110</v>
      </c>
      <c r="M2102" s="49" t="s">
        <v>7076</v>
      </c>
      <c r="N2102" s="50">
        <v>44852</v>
      </c>
      <c r="O2102" s="49" t="s">
        <v>56</v>
      </c>
      <c r="P2102" s="49" t="s">
        <v>31</v>
      </c>
      <c r="Q2102" s="49">
        <v>3</v>
      </c>
      <c r="R2102" s="49" t="s">
        <v>67</v>
      </c>
      <c r="S2102" s="49" t="s">
        <v>7077</v>
      </c>
      <c r="T2102" s="50">
        <v>45201</v>
      </c>
    </row>
    <row r="2103" spans="1:20" x14ac:dyDescent="0.25">
      <c r="A2103" s="26" t="s">
        <v>7078</v>
      </c>
      <c r="B2103" s="49" t="s">
        <v>1905</v>
      </c>
      <c r="C2103" s="49" t="s">
        <v>458</v>
      </c>
      <c r="D2103" s="49" t="s">
        <v>23</v>
      </c>
      <c r="E2103" s="49" t="s">
        <v>50</v>
      </c>
      <c r="F2103" s="50">
        <v>44221</v>
      </c>
      <c r="G2103" s="49" t="s">
        <v>39</v>
      </c>
      <c r="H2103" s="49" t="s">
        <v>73</v>
      </c>
      <c r="I2103" s="49" t="s">
        <v>74</v>
      </c>
      <c r="J2103" s="49" t="s">
        <v>42</v>
      </c>
      <c r="K2103" s="49">
        <v>5</v>
      </c>
      <c r="L2103" s="49">
        <v>110</v>
      </c>
      <c r="M2103" s="49" t="s">
        <v>7079</v>
      </c>
      <c r="N2103" s="50">
        <v>45873</v>
      </c>
      <c r="O2103" s="49" t="s">
        <v>110</v>
      </c>
      <c r="P2103" s="49" t="s">
        <v>31</v>
      </c>
      <c r="Q2103" s="49">
        <v>3</v>
      </c>
      <c r="R2103" s="49" t="s">
        <v>133</v>
      </c>
      <c r="S2103" s="49" t="s">
        <v>7080</v>
      </c>
      <c r="T2103" s="50">
        <v>45303</v>
      </c>
    </row>
    <row r="2104" spans="1:20" x14ac:dyDescent="0.25">
      <c r="A2104" s="26" t="s">
        <v>2362</v>
      </c>
      <c r="B2104" s="49" t="s">
        <v>535</v>
      </c>
      <c r="C2104" s="49" t="s">
        <v>1901</v>
      </c>
      <c r="D2104" s="49" t="s">
        <v>81</v>
      </c>
      <c r="E2104" s="49" t="s">
        <v>50</v>
      </c>
      <c r="F2104" s="50">
        <v>45781</v>
      </c>
      <c r="G2104" s="49" t="s">
        <v>94</v>
      </c>
      <c r="H2104" s="49" t="s">
        <v>391</v>
      </c>
      <c r="I2104" s="49" t="s">
        <v>392</v>
      </c>
      <c r="J2104" s="49" t="s">
        <v>123</v>
      </c>
      <c r="K2104" s="49">
        <v>3</v>
      </c>
      <c r="L2104" s="49">
        <v>25</v>
      </c>
      <c r="M2104" s="49" t="s">
        <v>7081</v>
      </c>
      <c r="N2104" s="50">
        <v>44969</v>
      </c>
      <c r="O2104" s="49" t="s">
        <v>76</v>
      </c>
      <c r="P2104" s="49" t="s">
        <v>57</v>
      </c>
      <c r="Q2104" s="49">
        <v>5</v>
      </c>
      <c r="R2104" s="49" t="s">
        <v>45</v>
      </c>
      <c r="S2104" s="49" t="s">
        <v>7082</v>
      </c>
      <c r="T2104" s="50">
        <v>45265</v>
      </c>
    </row>
    <row r="2105" spans="1:20" x14ac:dyDescent="0.25">
      <c r="A2105" s="26" t="s">
        <v>7083</v>
      </c>
      <c r="B2105" s="49" t="s">
        <v>2846</v>
      </c>
      <c r="C2105" s="49" t="s">
        <v>71</v>
      </c>
      <c r="D2105" s="49" t="s">
        <v>23</v>
      </c>
      <c r="E2105" s="49" t="s">
        <v>24</v>
      </c>
      <c r="F2105" s="50">
        <v>44248</v>
      </c>
      <c r="G2105" s="49" t="s">
        <v>62</v>
      </c>
      <c r="H2105" s="49" t="s">
        <v>121</v>
      </c>
      <c r="I2105" s="49" t="s">
        <v>122</v>
      </c>
      <c r="J2105" s="49" t="s">
        <v>123</v>
      </c>
      <c r="K2105" s="49">
        <v>3</v>
      </c>
      <c r="L2105" s="49">
        <v>149</v>
      </c>
      <c r="M2105" s="49" t="s">
        <v>7084</v>
      </c>
      <c r="N2105" s="50">
        <v>45324</v>
      </c>
      <c r="O2105" s="49" t="s">
        <v>56</v>
      </c>
      <c r="P2105" s="49" t="s">
        <v>31</v>
      </c>
      <c r="Q2105" s="49">
        <v>5</v>
      </c>
      <c r="R2105" s="49" t="s">
        <v>45</v>
      </c>
      <c r="S2105" s="49" t="s">
        <v>7085</v>
      </c>
      <c r="T2105" s="50">
        <v>44904</v>
      </c>
    </row>
    <row r="2106" spans="1:20" x14ac:dyDescent="0.25">
      <c r="A2106" s="26" t="s">
        <v>776</v>
      </c>
      <c r="B2106" s="49" t="s">
        <v>248</v>
      </c>
      <c r="C2106" s="49" t="s">
        <v>777</v>
      </c>
      <c r="D2106" s="49" t="s">
        <v>37</v>
      </c>
      <c r="E2106" s="49" t="s">
        <v>38</v>
      </c>
      <c r="F2106" s="50">
        <v>45091</v>
      </c>
      <c r="G2106" s="49" t="s">
        <v>120</v>
      </c>
      <c r="H2106" s="49" t="s">
        <v>138</v>
      </c>
      <c r="I2106" s="49" t="s">
        <v>139</v>
      </c>
      <c r="J2106" s="49" t="s">
        <v>28</v>
      </c>
      <c r="K2106" s="49">
        <v>4</v>
      </c>
      <c r="L2106" s="49">
        <v>999</v>
      </c>
      <c r="M2106" s="49" t="s">
        <v>7086</v>
      </c>
      <c r="N2106" s="50">
        <v>45295</v>
      </c>
      <c r="O2106" s="49" t="s">
        <v>103</v>
      </c>
      <c r="P2106" s="49" t="s">
        <v>44</v>
      </c>
      <c r="Q2106" s="49">
        <v>5</v>
      </c>
      <c r="R2106" s="49" t="s">
        <v>32</v>
      </c>
      <c r="S2106" s="49" t="s">
        <v>7087</v>
      </c>
      <c r="T2106" s="50">
        <v>45863</v>
      </c>
    </row>
    <row r="2107" spans="1:20" x14ac:dyDescent="0.25">
      <c r="A2107" s="26" t="s">
        <v>3538</v>
      </c>
      <c r="B2107" s="49" t="s">
        <v>206</v>
      </c>
      <c r="C2107" s="49" t="s">
        <v>3539</v>
      </c>
      <c r="D2107" s="49" t="s">
        <v>81</v>
      </c>
      <c r="E2107" s="49" t="s">
        <v>38</v>
      </c>
      <c r="F2107" s="50">
        <v>44790</v>
      </c>
      <c r="G2107" s="49" t="s">
        <v>39</v>
      </c>
      <c r="H2107" s="49" t="s">
        <v>63</v>
      </c>
      <c r="I2107" s="49" t="s">
        <v>64</v>
      </c>
      <c r="J2107" s="49" t="s">
        <v>65</v>
      </c>
      <c r="K2107" s="49">
        <v>1</v>
      </c>
      <c r="L2107" s="49">
        <v>399</v>
      </c>
      <c r="M2107" s="49" t="s">
        <v>7088</v>
      </c>
      <c r="N2107" s="50">
        <v>45247</v>
      </c>
      <c r="O2107" s="49" t="s">
        <v>56</v>
      </c>
      <c r="P2107" s="49" t="s">
        <v>44</v>
      </c>
      <c r="Q2107" s="49">
        <v>1</v>
      </c>
      <c r="R2107" s="49" t="s">
        <v>45</v>
      </c>
      <c r="S2107" s="49" t="s">
        <v>7089</v>
      </c>
      <c r="T2107" s="50">
        <v>44980</v>
      </c>
    </row>
    <row r="2108" spans="1:20" x14ac:dyDescent="0.25">
      <c r="A2108" s="26" t="s">
        <v>893</v>
      </c>
      <c r="B2108" s="49" t="s">
        <v>894</v>
      </c>
      <c r="C2108" s="49" t="s">
        <v>895</v>
      </c>
      <c r="D2108" s="49" t="s">
        <v>37</v>
      </c>
      <c r="E2108" s="49" t="s">
        <v>24</v>
      </c>
      <c r="F2108" s="50">
        <v>44988</v>
      </c>
      <c r="G2108" s="49" t="s">
        <v>186</v>
      </c>
      <c r="H2108" s="49" t="s">
        <v>26</v>
      </c>
      <c r="I2108" s="49" t="s">
        <v>27</v>
      </c>
      <c r="J2108" s="49" t="s">
        <v>28</v>
      </c>
      <c r="K2108" s="49">
        <v>3</v>
      </c>
      <c r="L2108" s="49">
        <v>229</v>
      </c>
      <c r="M2108" s="49" t="s">
        <v>7090</v>
      </c>
      <c r="N2108" s="50">
        <v>44963</v>
      </c>
      <c r="O2108" s="49" t="s">
        <v>30</v>
      </c>
      <c r="P2108" s="49" t="s">
        <v>57</v>
      </c>
      <c r="Q2108" s="49">
        <v>2</v>
      </c>
      <c r="R2108" s="49" t="s">
        <v>45</v>
      </c>
      <c r="S2108" s="49" t="s">
        <v>7091</v>
      </c>
      <c r="T2108" s="50">
        <v>45222</v>
      </c>
    </row>
    <row r="2109" spans="1:20" x14ac:dyDescent="0.25">
      <c r="A2109" s="26" t="s">
        <v>7092</v>
      </c>
      <c r="B2109" s="49" t="s">
        <v>233</v>
      </c>
      <c r="C2109" s="49" t="s">
        <v>654</v>
      </c>
      <c r="D2109" s="49" t="s">
        <v>37</v>
      </c>
      <c r="E2109" s="49" t="s">
        <v>24</v>
      </c>
      <c r="F2109" s="50">
        <v>44924</v>
      </c>
      <c r="G2109" s="49" t="s">
        <v>152</v>
      </c>
      <c r="H2109" s="49" t="s">
        <v>391</v>
      </c>
      <c r="I2109" s="49" t="s">
        <v>392</v>
      </c>
      <c r="J2109" s="49" t="s">
        <v>123</v>
      </c>
      <c r="K2109" s="49">
        <v>4</v>
      </c>
      <c r="L2109" s="49">
        <v>25</v>
      </c>
      <c r="M2109" s="49" t="s">
        <v>7093</v>
      </c>
      <c r="N2109" s="50">
        <v>45418</v>
      </c>
      <c r="O2109" s="49" t="s">
        <v>103</v>
      </c>
      <c r="P2109" s="49" t="s">
        <v>57</v>
      </c>
      <c r="Q2109" s="49">
        <v>2</v>
      </c>
      <c r="R2109" s="49" t="s">
        <v>133</v>
      </c>
      <c r="S2109" s="49" t="s">
        <v>7094</v>
      </c>
      <c r="T2109" s="50">
        <v>44912</v>
      </c>
    </row>
    <row r="2110" spans="1:20" x14ac:dyDescent="0.25">
      <c r="A2110" s="26" t="s">
        <v>5978</v>
      </c>
      <c r="B2110" s="49" t="s">
        <v>1715</v>
      </c>
      <c r="C2110" s="49" t="s">
        <v>212</v>
      </c>
      <c r="D2110" s="49" t="s">
        <v>37</v>
      </c>
      <c r="E2110" s="49" t="s">
        <v>24</v>
      </c>
      <c r="F2110" s="50">
        <v>44259</v>
      </c>
      <c r="G2110" s="49" t="s">
        <v>94</v>
      </c>
      <c r="H2110" s="49" t="s">
        <v>391</v>
      </c>
      <c r="I2110" s="49" t="s">
        <v>392</v>
      </c>
      <c r="J2110" s="49" t="s">
        <v>123</v>
      </c>
      <c r="K2110" s="49">
        <v>4</v>
      </c>
      <c r="L2110" s="49">
        <v>25</v>
      </c>
      <c r="M2110" s="49" t="s">
        <v>7095</v>
      </c>
      <c r="N2110" s="50">
        <v>45180</v>
      </c>
      <c r="O2110" s="49" t="s">
        <v>76</v>
      </c>
      <c r="P2110" s="49" t="s">
        <v>31</v>
      </c>
      <c r="Q2110" s="49">
        <v>1</v>
      </c>
      <c r="R2110" s="49" t="s">
        <v>32</v>
      </c>
      <c r="S2110" s="49" t="s">
        <v>7096</v>
      </c>
      <c r="T2110" s="50">
        <v>45107</v>
      </c>
    </row>
    <row r="2111" spans="1:20" x14ac:dyDescent="0.25">
      <c r="A2111" s="26" t="s">
        <v>7097</v>
      </c>
      <c r="B2111" s="49" t="s">
        <v>7098</v>
      </c>
      <c r="C2111" s="49" t="s">
        <v>137</v>
      </c>
      <c r="D2111" s="49" t="s">
        <v>81</v>
      </c>
      <c r="E2111" s="49" t="s">
        <v>50</v>
      </c>
      <c r="F2111" s="50">
        <v>44831</v>
      </c>
      <c r="G2111" s="49" t="s">
        <v>39</v>
      </c>
      <c r="H2111" s="49" t="s">
        <v>218</v>
      </c>
      <c r="I2111" s="49" t="s">
        <v>219</v>
      </c>
      <c r="J2111" s="49" t="s">
        <v>28</v>
      </c>
      <c r="K2111" s="49">
        <v>4</v>
      </c>
      <c r="L2111" s="49">
        <v>899</v>
      </c>
      <c r="M2111" s="49" t="s">
        <v>7099</v>
      </c>
      <c r="N2111" s="50">
        <v>45640</v>
      </c>
      <c r="O2111" s="49" t="s">
        <v>30</v>
      </c>
      <c r="P2111" s="49" t="s">
        <v>44</v>
      </c>
      <c r="Q2111" s="49">
        <v>2</v>
      </c>
      <c r="R2111" s="49" t="s">
        <v>32</v>
      </c>
      <c r="S2111" s="49" t="s">
        <v>7100</v>
      </c>
      <c r="T2111" s="50">
        <v>45426</v>
      </c>
    </row>
    <row r="2112" spans="1:20" x14ac:dyDescent="0.25">
      <c r="A2112" s="26" t="s">
        <v>1791</v>
      </c>
      <c r="B2112" s="49" t="s">
        <v>1516</v>
      </c>
      <c r="C2112" s="49" t="s">
        <v>1792</v>
      </c>
      <c r="D2112" s="49" t="s">
        <v>23</v>
      </c>
      <c r="E2112" s="49" t="s">
        <v>24</v>
      </c>
      <c r="F2112" s="50">
        <v>45697</v>
      </c>
      <c r="G2112" s="49" t="s">
        <v>94</v>
      </c>
      <c r="H2112" s="49" t="s">
        <v>87</v>
      </c>
      <c r="I2112" s="49" t="s">
        <v>88</v>
      </c>
      <c r="J2112" s="49" t="s">
        <v>65</v>
      </c>
      <c r="K2112" s="49">
        <v>1</v>
      </c>
      <c r="L2112" s="49">
        <v>99</v>
      </c>
      <c r="M2112" s="49" t="s">
        <v>7101</v>
      </c>
      <c r="N2112" s="50">
        <v>45327</v>
      </c>
      <c r="O2112" s="49" t="s">
        <v>76</v>
      </c>
      <c r="P2112" s="49" t="s">
        <v>31</v>
      </c>
      <c r="Q2112" s="49">
        <v>1</v>
      </c>
      <c r="R2112" s="49" t="s">
        <v>104</v>
      </c>
      <c r="S2112" s="49" t="s">
        <v>7102</v>
      </c>
      <c r="T2112" s="50">
        <v>45510</v>
      </c>
    </row>
    <row r="2113" spans="1:20" x14ac:dyDescent="0.25">
      <c r="A2113" s="26" t="s">
        <v>6787</v>
      </c>
      <c r="B2113" s="49" t="s">
        <v>701</v>
      </c>
      <c r="C2113" s="49" t="s">
        <v>706</v>
      </c>
      <c r="D2113" s="49" t="s">
        <v>23</v>
      </c>
      <c r="E2113" s="49" t="s">
        <v>38</v>
      </c>
      <c r="F2113" s="50">
        <v>44488</v>
      </c>
      <c r="G2113" s="49" t="s">
        <v>186</v>
      </c>
      <c r="H2113" s="49" t="s">
        <v>87</v>
      </c>
      <c r="I2113" s="49" t="s">
        <v>88</v>
      </c>
      <c r="J2113" s="49" t="s">
        <v>65</v>
      </c>
      <c r="K2113" s="49">
        <v>5</v>
      </c>
      <c r="L2113" s="49">
        <v>99</v>
      </c>
      <c r="M2113" s="49" t="s">
        <v>7103</v>
      </c>
      <c r="N2113" s="50">
        <v>45367</v>
      </c>
      <c r="O2113" s="49" t="s">
        <v>103</v>
      </c>
      <c r="P2113" s="49" t="s">
        <v>57</v>
      </c>
      <c r="Q2113" s="49">
        <v>1</v>
      </c>
      <c r="R2113" s="49" t="s">
        <v>45</v>
      </c>
      <c r="S2113" s="49" t="s">
        <v>7104</v>
      </c>
      <c r="T2113" s="50">
        <v>44904</v>
      </c>
    </row>
    <row r="2114" spans="1:20" x14ac:dyDescent="0.25">
      <c r="A2114" s="26" t="s">
        <v>7105</v>
      </c>
      <c r="B2114" s="49" t="s">
        <v>161</v>
      </c>
      <c r="C2114" s="49" t="s">
        <v>2177</v>
      </c>
      <c r="D2114" s="49" t="s">
        <v>37</v>
      </c>
      <c r="E2114" s="49" t="s">
        <v>24</v>
      </c>
      <c r="F2114" s="50">
        <v>45816</v>
      </c>
      <c r="G2114" s="49" t="s">
        <v>72</v>
      </c>
      <c r="H2114" s="49" t="s">
        <v>129</v>
      </c>
      <c r="I2114" s="49" t="s">
        <v>130</v>
      </c>
      <c r="J2114" s="49" t="s">
        <v>131</v>
      </c>
      <c r="K2114" s="49">
        <v>2</v>
      </c>
      <c r="L2114" s="49">
        <v>129</v>
      </c>
      <c r="M2114" s="49" t="s">
        <v>7106</v>
      </c>
      <c r="N2114" s="50">
        <v>44964</v>
      </c>
      <c r="O2114" s="49" t="s">
        <v>103</v>
      </c>
      <c r="P2114" s="49" t="s">
        <v>57</v>
      </c>
      <c r="Q2114" s="49">
        <v>2</v>
      </c>
      <c r="R2114" s="49" t="s">
        <v>32</v>
      </c>
      <c r="S2114" s="49" t="s">
        <v>7107</v>
      </c>
      <c r="T2114" s="50">
        <v>45850</v>
      </c>
    </row>
    <row r="2115" spans="1:20" x14ac:dyDescent="0.25">
      <c r="A2115" s="26" t="s">
        <v>4524</v>
      </c>
      <c r="B2115" s="49" t="s">
        <v>4525</v>
      </c>
      <c r="C2115" s="49" t="s">
        <v>702</v>
      </c>
      <c r="D2115" s="49" t="s">
        <v>81</v>
      </c>
      <c r="E2115" s="49" t="s">
        <v>38</v>
      </c>
      <c r="F2115" s="50">
        <v>44882</v>
      </c>
      <c r="G2115" s="49" t="s">
        <v>120</v>
      </c>
      <c r="H2115" s="49" t="s">
        <v>100</v>
      </c>
      <c r="I2115" s="49" t="s">
        <v>101</v>
      </c>
      <c r="J2115" s="49" t="s">
        <v>28</v>
      </c>
      <c r="K2115" s="49">
        <v>3</v>
      </c>
      <c r="L2115" s="49">
        <v>199</v>
      </c>
      <c r="M2115" s="49" t="s">
        <v>7108</v>
      </c>
      <c r="N2115" s="50">
        <v>45816</v>
      </c>
      <c r="O2115" s="49" t="s">
        <v>103</v>
      </c>
      <c r="P2115" s="49" t="s">
        <v>44</v>
      </c>
      <c r="Q2115" s="49">
        <v>5</v>
      </c>
      <c r="R2115" s="49" t="s">
        <v>67</v>
      </c>
      <c r="S2115" s="49" t="s">
        <v>7109</v>
      </c>
      <c r="T2115" s="50">
        <v>45243</v>
      </c>
    </row>
    <row r="2116" spans="1:20" x14ac:dyDescent="0.25">
      <c r="A2116" s="26" t="s">
        <v>7110</v>
      </c>
      <c r="B2116" s="49" t="s">
        <v>931</v>
      </c>
      <c r="C2116" s="49" t="s">
        <v>276</v>
      </c>
      <c r="D2116" s="49" t="s">
        <v>81</v>
      </c>
      <c r="E2116" s="49" t="s">
        <v>50</v>
      </c>
      <c r="F2116" s="50">
        <v>45869</v>
      </c>
      <c r="G2116" s="49" t="s">
        <v>152</v>
      </c>
      <c r="H2116" s="49" t="s">
        <v>40</v>
      </c>
      <c r="I2116" s="49" t="s">
        <v>41</v>
      </c>
      <c r="J2116" s="49" t="s">
        <v>42</v>
      </c>
      <c r="K2116" s="49">
        <v>2</v>
      </c>
      <c r="L2116" s="49">
        <v>59</v>
      </c>
      <c r="M2116" s="49" t="s">
        <v>7111</v>
      </c>
      <c r="N2116" s="50">
        <v>45235</v>
      </c>
      <c r="O2116" s="49" t="s">
        <v>110</v>
      </c>
      <c r="P2116" s="49" t="s">
        <v>44</v>
      </c>
      <c r="Q2116" s="49">
        <v>3</v>
      </c>
      <c r="R2116" s="49" t="s">
        <v>67</v>
      </c>
      <c r="S2116" s="49" t="s">
        <v>7112</v>
      </c>
      <c r="T2116" s="50">
        <v>45311</v>
      </c>
    </row>
    <row r="2117" spans="1:20" x14ac:dyDescent="0.25">
      <c r="A2117" s="26" t="s">
        <v>7113</v>
      </c>
      <c r="B2117" s="49" t="s">
        <v>233</v>
      </c>
      <c r="C2117" s="49" t="s">
        <v>540</v>
      </c>
      <c r="D2117" s="49" t="s">
        <v>37</v>
      </c>
      <c r="E2117" s="49" t="s">
        <v>24</v>
      </c>
      <c r="F2117" s="50">
        <v>45353</v>
      </c>
      <c r="G2117" s="49" t="s">
        <v>25</v>
      </c>
      <c r="H2117" s="49" t="s">
        <v>138</v>
      </c>
      <c r="I2117" s="49" t="s">
        <v>139</v>
      </c>
      <c r="J2117" s="49" t="s">
        <v>28</v>
      </c>
      <c r="K2117" s="49">
        <v>5</v>
      </c>
      <c r="L2117" s="49">
        <v>999</v>
      </c>
      <c r="M2117" s="49" t="s">
        <v>7114</v>
      </c>
      <c r="N2117" s="50">
        <v>45423</v>
      </c>
      <c r="O2117" s="49" t="s">
        <v>56</v>
      </c>
      <c r="P2117" s="49" t="s">
        <v>31</v>
      </c>
      <c r="Q2117" s="49">
        <v>2</v>
      </c>
      <c r="R2117" s="49" t="s">
        <v>45</v>
      </c>
      <c r="S2117" s="49" t="s">
        <v>7115</v>
      </c>
      <c r="T2117" s="50">
        <v>44940</v>
      </c>
    </row>
    <row r="2118" spans="1:20" x14ac:dyDescent="0.25">
      <c r="A2118" s="26" t="s">
        <v>876</v>
      </c>
      <c r="B2118" s="49" t="s">
        <v>877</v>
      </c>
      <c r="C2118" s="49" t="s">
        <v>878</v>
      </c>
      <c r="D2118" s="49" t="s">
        <v>23</v>
      </c>
      <c r="E2118" s="49" t="s">
        <v>24</v>
      </c>
      <c r="F2118" s="50">
        <v>45005</v>
      </c>
      <c r="G2118" s="49" t="s">
        <v>72</v>
      </c>
      <c r="H2118" s="49" t="s">
        <v>218</v>
      </c>
      <c r="I2118" s="49" t="s">
        <v>219</v>
      </c>
      <c r="J2118" s="49" t="s">
        <v>28</v>
      </c>
      <c r="K2118" s="49">
        <v>2</v>
      </c>
      <c r="L2118" s="49">
        <v>899</v>
      </c>
      <c r="M2118" s="49" t="s">
        <v>7116</v>
      </c>
      <c r="N2118" s="50">
        <v>45503</v>
      </c>
      <c r="O2118" s="49" t="s">
        <v>110</v>
      </c>
      <c r="P2118" s="49" t="s">
        <v>44</v>
      </c>
      <c r="Q2118" s="49">
        <v>3</v>
      </c>
      <c r="R2118" s="49" t="s">
        <v>104</v>
      </c>
      <c r="S2118" s="49" t="s">
        <v>7117</v>
      </c>
      <c r="T2118" s="50">
        <v>45121</v>
      </c>
    </row>
    <row r="2119" spans="1:20" x14ac:dyDescent="0.25">
      <c r="A2119" s="26" t="s">
        <v>7118</v>
      </c>
      <c r="B2119" s="49" t="s">
        <v>2222</v>
      </c>
      <c r="C2119" s="49" t="s">
        <v>7119</v>
      </c>
      <c r="D2119" s="49" t="s">
        <v>37</v>
      </c>
      <c r="E2119" s="49" t="s">
        <v>38</v>
      </c>
      <c r="F2119" s="50">
        <v>45315</v>
      </c>
      <c r="G2119" s="49" t="s">
        <v>51</v>
      </c>
      <c r="H2119" s="49" t="s">
        <v>73</v>
      </c>
      <c r="I2119" s="49" t="s">
        <v>74</v>
      </c>
      <c r="J2119" s="49" t="s">
        <v>42</v>
      </c>
      <c r="K2119" s="49">
        <v>4</v>
      </c>
      <c r="L2119" s="49">
        <v>110</v>
      </c>
      <c r="M2119" s="49" t="s">
        <v>7120</v>
      </c>
      <c r="N2119" s="50">
        <v>45410</v>
      </c>
      <c r="O2119" s="49" t="s">
        <v>110</v>
      </c>
      <c r="P2119" s="49" t="s">
        <v>44</v>
      </c>
      <c r="Q2119" s="49">
        <v>5</v>
      </c>
      <c r="R2119" s="49" t="s">
        <v>133</v>
      </c>
      <c r="S2119" s="49" t="s">
        <v>7121</v>
      </c>
      <c r="T2119" s="50">
        <v>45031</v>
      </c>
    </row>
    <row r="2120" spans="1:20" x14ac:dyDescent="0.25">
      <c r="A2120" s="26" t="s">
        <v>2135</v>
      </c>
      <c r="B2120" s="49" t="s">
        <v>1039</v>
      </c>
      <c r="C2120" s="49" t="s">
        <v>620</v>
      </c>
      <c r="D2120" s="49" t="s">
        <v>37</v>
      </c>
      <c r="E2120" s="49" t="s">
        <v>38</v>
      </c>
      <c r="F2120" s="50">
        <v>44281</v>
      </c>
      <c r="G2120" s="49" t="s">
        <v>39</v>
      </c>
      <c r="H2120" s="49" t="s">
        <v>218</v>
      </c>
      <c r="I2120" s="49" t="s">
        <v>219</v>
      </c>
      <c r="J2120" s="49" t="s">
        <v>28</v>
      </c>
      <c r="K2120" s="49">
        <v>1</v>
      </c>
      <c r="L2120" s="49">
        <v>899</v>
      </c>
      <c r="M2120" s="49" t="s">
        <v>7122</v>
      </c>
      <c r="N2120" s="50">
        <v>45040</v>
      </c>
      <c r="O2120" s="49" t="s">
        <v>110</v>
      </c>
      <c r="P2120" s="49" t="s">
        <v>44</v>
      </c>
      <c r="Q2120" s="49">
        <v>5</v>
      </c>
      <c r="R2120" s="49" t="s">
        <v>104</v>
      </c>
      <c r="S2120" s="49" t="s">
        <v>7123</v>
      </c>
      <c r="T2120" s="50">
        <v>45382</v>
      </c>
    </row>
    <row r="2121" spans="1:20" x14ac:dyDescent="0.25">
      <c r="A2121" s="26" t="s">
        <v>7124</v>
      </c>
      <c r="B2121" s="49" t="s">
        <v>2100</v>
      </c>
      <c r="C2121" s="49" t="s">
        <v>108</v>
      </c>
      <c r="D2121" s="49" t="s">
        <v>37</v>
      </c>
      <c r="E2121" s="49" t="s">
        <v>38</v>
      </c>
      <c r="F2121" s="50">
        <v>45265</v>
      </c>
      <c r="G2121" s="49" t="s">
        <v>62</v>
      </c>
      <c r="H2121" s="49" t="s">
        <v>121</v>
      </c>
      <c r="I2121" s="49" t="s">
        <v>122</v>
      </c>
      <c r="J2121" s="49" t="s">
        <v>123</v>
      </c>
      <c r="K2121" s="49">
        <v>3</v>
      </c>
      <c r="L2121" s="49">
        <v>149</v>
      </c>
      <c r="M2121" s="49" t="s">
        <v>7125</v>
      </c>
      <c r="N2121" s="50">
        <v>45101</v>
      </c>
      <c r="O2121" s="49" t="s">
        <v>103</v>
      </c>
      <c r="P2121" s="49" t="s">
        <v>44</v>
      </c>
      <c r="Q2121" s="49">
        <v>2</v>
      </c>
      <c r="R2121" s="49" t="s">
        <v>104</v>
      </c>
      <c r="S2121" s="49" t="s">
        <v>7126</v>
      </c>
      <c r="T2121" s="50">
        <v>44857</v>
      </c>
    </row>
    <row r="2122" spans="1:20" x14ac:dyDescent="0.25">
      <c r="A2122" s="26" t="s">
        <v>2131</v>
      </c>
      <c r="B2122" s="49" t="s">
        <v>2132</v>
      </c>
      <c r="C2122" s="49" t="s">
        <v>726</v>
      </c>
      <c r="D2122" s="49" t="s">
        <v>81</v>
      </c>
      <c r="E2122" s="49" t="s">
        <v>50</v>
      </c>
      <c r="F2122" s="50">
        <v>44069</v>
      </c>
      <c r="G2122" s="49" t="s">
        <v>72</v>
      </c>
      <c r="H2122" s="49" t="s">
        <v>52</v>
      </c>
      <c r="I2122" s="49" t="s">
        <v>53</v>
      </c>
      <c r="J2122" s="49" t="s">
        <v>54</v>
      </c>
      <c r="K2122" s="49">
        <v>2</v>
      </c>
      <c r="L2122" s="49">
        <v>59</v>
      </c>
      <c r="M2122" s="49" t="s">
        <v>7127</v>
      </c>
      <c r="N2122" s="50">
        <v>44933</v>
      </c>
      <c r="O2122" s="49" t="s">
        <v>110</v>
      </c>
      <c r="P2122" s="49" t="s">
        <v>57</v>
      </c>
      <c r="Q2122" s="49">
        <v>1</v>
      </c>
      <c r="R2122" s="49" t="s">
        <v>67</v>
      </c>
      <c r="S2122" s="49" t="s">
        <v>7128</v>
      </c>
      <c r="T2122" s="50">
        <v>45648</v>
      </c>
    </row>
    <row r="2123" spans="1:20" x14ac:dyDescent="0.25">
      <c r="A2123" s="26" t="s">
        <v>1515</v>
      </c>
      <c r="B2123" s="49" t="s">
        <v>1516</v>
      </c>
      <c r="C2123" s="49" t="s">
        <v>1517</v>
      </c>
      <c r="D2123" s="49" t="s">
        <v>81</v>
      </c>
      <c r="E2123" s="49" t="s">
        <v>24</v>
      </c>
      <c r="F2123" s="50">
        <v>44368</v>
      </c>
      <c r="G2123" s="49" t="s">
        <v>180</v>
      </c>
      <c r="H2123" s="49" t="s">
        <v>52</v>
      </c>
      <c r="I2123" s="49" t="s">
        <v>53</v>
      </c>
      <c r="J2123" s="49" t="s">
        <v>54</v>
      </c>
      <c r="K2123" s="49">
        <v>5</v>
      </c>
      <c r="L2123" s="49">
        <v>59</v>
      </c>
      <c r="M2123" s="49" t="s">
        <v>7129</v>
      </c>
      <c r="N2123" s="50">
        <v>45221</v>
      </c>
      <c r="O2123" s="49" t="s">
        <v>103</v>
      </c>
      <c r="P2123" s="49" t="s">
        <v>57</v>
      </c>
      <c r="Q2123" s="49">
        <v>1</v>
      </c>
      <c r="R2123" s="49" t="s">
        <v>45</v>
      </c>
      <c r="S2123" s="49" t="s">
        <v>7130</v>
      </c>
      <c r="T2123" s="50">
        <v>44994</v>
      </c>
    </row>
    <row r="2124" spans="1:20" x14ac:dyDescent="0.25">
      <c r="A2124" s="26" t="s">
        <v>7131</v>
      </c>
      <c r="B2124" s="49" t="s">
        <v>6645</v>
      </c>
      <c r="C2124" s="49" t="s">
        <v>7132</v>
      </c>
      <c r="D2124" s="49" t="s">
        <v>37</v>
      </c>
      <c r="E2124" s="49" t="s">
        <v>50</v>
      </c>
      <c r="F2124" s="50">
        <v>45040</v>
      </c>
      <c r="G2124" s="49" t="s">
        <v>186</v>
      </c>
      <c r="H2124" s="49" t="s">
        <v>191</v>
      </c>
      <c r="I2124" s="49" t="s">
        <v>192</v>
      </c>
      <c r="J2124" s="49" t="s">
        <v>42</v>
      </c>
      <c r="K2124" s="49">
        <v>2</v>
      </c>
      <c r="L2124" s="49">
        <v>120</v>
      </c>
      <c r="M2124" s="49" t="s">
        <v>7133</v>
      </c>
      <c r="N2124" s="50">
        <v>45509</v>
      </c>
      <c r="O2124" s="49" t="s">
        <v>56</v>
      </c>
      <c r="P2124" s="49" t="s">
        <v>44</v>
      </c>
      <c r="Q2124" s="49">
        <v>1</v>
      </c>
      <c r="R2124" s="49" t="s">
        <v>133</v>
      </c>
      <c r="S2124" s="49" t="s">
        <v>7134</v>
      </c>
      <c r="T2124" s="50">
        <v>45031</v>
      </c>
    </row>
    <row r="2125" spans="1:20" x14ac:dyDescent="0.25">
      <c r="A2125" s="26" t="s">
        <v>7135</v>
      </c>
      <c r="B2125" s="49" t="s">
        <v>143</v>
      </c>
      <c r="C2125" s="49" t="s">
        <v>137</v>
      </c>
      <c r="D2125" s="49" t="s">
        <v>81</v>
      </c>
      <c r="E2125" s="49" t="s">
        <v>24</v>
      </c>
      <c r="F2125" s="50">
        <v>44907</v>
      </c>
      <c r="G2125" s="49" t="s">
        <v>186</v>
      </c>
      <c r="H2125" s="49" t="s">
        <v>145</v>
      </c>
      <c r="I2125" s="49" t="s">
        <v>146</v>
      </c>
      <c r="J2125" s="49" t="s">
        <v>54</v>
      </c>
      <c r="K2125" s="49">
        <v>2</v>
      </c>
      <c r="L2125" s="49">
        <v>199</v>
      </c>
      <c r="M2125" s="49" t="s">
        <v>7136</v>
      </c>
      <c r="N2125" s="50">
        <v>45225</v>
      </c>
      <c r="O2125" s="49" t="s">
        <v>30</v>
      </c>
      <c r="P2125" s="49" t="s">
        <v>44</v>
      </c>
      <c r="Q2125" s="49">
        <v>2</v>
      </c>
      <c r="R2125" s="49" t="s">
        <v>45</v>
      </c>
      <c r="S2125" s="49" t="s">
        <v>7137</v>
      </c>
      <c r="T2125" s="50">
        <v>45831</v>
      </c>
    </row>
    <row r="2126" spans="1:20" x14ac:dyDescent="0.25">
      <c r="A2126" s="26" t="s">
        <v>7138</v>
      </c>
      <c r="B2126" s="49" t="s">
        <v>3405</v>
      </c>
      <c r="C2126" s="49" t="s">
        <v>2051</v>
      </c>
      <c r="D2126" s="49" t="s">
        <v>23</v>
      </c>
      <c r="E2126" s="49" t="s">
        <v>24</v>
      </c>
      <c r="F2126" s="50">
        <v>45458</v>
      </c>
      <c r="G2126" s="49" t="s">
        <v>180</v>
      </c>
      <c r="H2126" s="49" t="s">
        <v>391</v>
      </c>
      <c r="I2126" s="49" t="s">
        <v>392</v>
      </c>
      <c r="J2126" s="49" t="s">
        <v>123</v>
      </c>
      <c r="K2126" s="49">
        <v>2</v>
      </c>
      <c r="L2126" s="49">
        <v>25</v>
      </c>
      <c r="M2126" s="49" t="s">
        <v>7139</v>
      </c>
      <c r="N2126" s="50">
        <v>45467</v>
      </c>
      <c r="O2126" s="49" t="s">
        <v>30</v>
      </c>
      <c r="P2126" s="49" t="s">
        <v>44</v>
      </c>
      <c r="Q2126" s="49">
        <v>1</v>
      </c>
      <c r="R2126" s="49" t="s">
        <v>133</v>
      </c>
      <c r="S2126" s="49" t="s">
        <v>7140</v>
      </c>
      <c r="T2126" s="50">
        <v>45223</v>
      </c>
    </row>
    <row r="2127" spans="1:20" x14ac:dyDescent="0.25">
      <c r="A2127" s="26" t="s">
        <v>2982</v>
      </c>
      <c r="B2127" s="49" t="s">
        <v>2983</v>
      </c>
      <c r="C2127" s="49" t="s">
        <v>2984</v>
      </c>
      <c r="D2127" s="49" t="s">
        <v>37</v>
      </c>
      <c r="E2127" s="49" t="s">
        <v>38</v>
      </c>
      <c r="F2127" s="50">
        <v>45434</v>
      </c>
      <c r="G2127" s="49" t="s">
        <v>94</v>
      </c>
      <c r="H2127" s="49" t="s">
        <v>26</v>
      </c>
      <c r="I2127" s="49" t="s">
        <v>27</v>
      </c>
      <c r="J2127" s="49" t="s">
        <v>28</v>
      </c>
      <c r="K2127" s="49">
        <v>1</v>
      </c>
      <c r="L2127" s="49">
        <v>229</v>
      </c>
      <c r="M2127" s="49" t="s">
        <v>7141</v>
      </c>
      <c r="N2127" s="50">
        <v>45459</v>
      </c>
      <c r="O2127" s="49" t="s">
        <v>103</v>
      </c>
      <c r="P2127" s="49" t="s">
        <v>44</v>
      </c>
      <c r="Q2127" s="49">
        <v>1</v>
      </c>
      <c r="R2127" s="49" t="s">
        <v>104</v>
      </c>
      <c r="S2127" s="49" t="s">
        <v>7142</v>
      </c>
      <c r="T2127" s="50">
        <v>44801</v>
      </c>
    </row>
    <row r="2128" spans="1:20" x14ac:dyDescent="0.25">
      <c r="A2128" s="26" t="s">
        <v>7143</v>
      </c>
      <c r="B2128" s="49" t="s">
        <v>2700</v>
      </c>
      <c r="C2128" s="49" t="s">
        <v>2469</v>
      </c>
      <c r="D2128" s="49" t="s">
        <v>23</v>
      </c>
      <c r="E2128" s="49" t="s">
        <v>50</v>
      </c>
      <c r="F2128" s="50">
        <v>45568</v>
      </c>
      <c r="G2128" s="49" t="s">
        <v>94</v>
      </c>
      <c r="H2128" s="49" t="s">
        <v>218</v>
      </c>
      <c r="I2128" s="49" t="s">
        <v>219</v>
      </c>
      <c r="J2128" s="49" t="s">
        <v>28</v>
      </c>
      <c r="K2128" s="49">
        <v>2</v>
      </c>
      <c r="L2128" s="49">
        <v>899</v>
      </c>
      <c r="M2128" s="49" t="s">
        <v>7144</v>
      </c>
      <c r="N2128" s="50">
        <v>44964</v>
      </c>
      <c r="O2128" s="49" t="s">
        <v>110</v>
      </c>
      <c r="P2128" s="49" t="s">
        <v>44</v>
      </c>
      <c r="Q2128" s="49">
        <v>1</v>
      </c>
      <c r="R2128" s="49" t="s">
        <v>67</v>
      </c>
      <c r="S2128" s="49" t="s">
        <v>7145</v>
      </c>
      <c r="T2128" s="50">
        <v>44888</v>
      </c>
    </row>
    <row r="2129" spans="1:20" x14ac:dyDescent="0.25">
      <c r="A2129" s="26" t="s">
        <v>4751</v>
      </c>
      <c r="B2129" s="49" t="s">
        <v>1410</v>
      </c>
      <c r="C2129" s="49" t="s">
        <v>1521</v>
      </c>
      <c r="D2129" s="49" t="s">
        <v>37</v>
      </c>
      <c r="E2129" s="49" t="s">
        <v>38</v>
      </c>
      <c r="F2129" s="50">
        <v>44427</v>
      </c>
      <c r="G2129" s="49" t="s">
        <v>152</v>
      </c>
      <c r="H2129" s="49" t="s">
        <v>40</v>
      </c>
      <c r="I2129" s="49" t="s">
        <v>41</v>
      </c>
      <c r="J2129" s="49" t="s">
        <v>42</v>
      </c>
      <c r="K2129" s="49">
        <v>1</v>
      </c>
      <c r="L2129" s="49">
        <v>59</v>
      </c>
      <c r="M2129" s="49" t="s">
        <v>7146</v>
      </c>
      <c r="N2129" s="50">
        <v>45334</v>
      </c>
      <c r="O2129" s="49" t="s">
        <v>76</v>
      </c>
      <c r="P2129" s="49" t="s">
        <v>44</v>
      </c>
      <c r="Q2129" s="49">
        <v>3</v>
      </c>
      <c r="R2129" s="49" t="s">
        <v>133</v>
      </c>
      <c r="S2129" s="49" t="s">
        <v>7147</v>
      </c>
      <c r="T2129" s="50">
        <v>45245</v>
      </c>
    </row>
    <row r="2130" spans="1:20" x14ac:dyDescent="0.25">
      <c r="A2130" s="26" t="s">
        <v>7148</v>
      </c>
      <c r="B2130" s="49" t="s">
        <v>143</v>
      </c>
      <c r="C2130" s="49" t="s">
        <v>7149</v>
      </c>
      <c r="D2130" s="49" t="s">
        <v>37</v>
      </c>
      <c r="E2130" s="49" t="s">
        <v>38</v>
      </c>
      <c r="F2130" s="50">
        <v>45347</v>
      </c>
      <c r="G2130" s="49" t="s">
        <v>152</v>
      </c>
      <c r="H2130" s="49" t="s">
        <v>121</v>
      </c>
      <c r="I2130" s="49" t="s">
        <v>122</v>
      </c>
      <c r="J2130" s="49" t="s">
        <v>123</v>
      </c>
      <c r="K2130" s="49">
        <v>1</v>
      </c>
      <c r="L2130" s="49">
        <v>149</v>
      </c>
      <c r="M2130" s="49" t="s">
        <v>7150</v>
      </c>
      <c r="N2130" s="50">
        <v>45173</v>
      </c>
      <c r="O2130" s="49" t="s">
        <v>56</v>
      </c>
      <c r="P2130" s="49" t="s">
        <v>44</v>
      </c>
      <c r="Q2130" s="49">
        <v>1</v>
      </c>
      <c r="R2130" s="49" t="s">
        <v>133</v>
      </c>
      <c r="S2130" s="49" t="s">
        <v>7151</v>
      </c>
      <c r="T2130" s="50">
        <v>44948</v>
      </c>
    </row>
    <row r="2131" spans="1:20" x14ac:dyDescent="0.25">
      <c r="A2131" s="26" t="s">
        <v>7152</v>
      </c>
      <c r="B2131" s="49" t="s">
        <v>21</v>
      </c>
      <c r="C2131" s="49" t="s">
        <v>1133</v>
      </c>
      <c r="D2131" s="49" t="s">
        <v>81</v>
      </c>
      <c r="E2131" s="49" t="s">
        <v>38</v>
      </c>
      <c r="F2131" s="50">
        <v>44605</v>
      </c>
      <c r="G2131" s="49" t="s">
        <v>152</v>
      </c>
      <c r="H2131" s="49" t="s">
        <v>40</v>
      </c>
      <c r="I2131" s="49" t="s">
        <v>41</v>
      </c>
      <c r="J2131" s="49" t="s">
        <v>42</v>
      </c>
      <c r="K2131" s="49">
        <v>5</v>
      </c>
      <c r="L2131" s="49">
        <v>59</v>
      </c>
      <c r="M2131" s="49" t="s">
        <v>7153</v>
      </c>
      <c r="N2131" s="50">
        <v>44952</v>
      </c>
      <c r="O2131" s="49" t="s">
        <v>30</v>
      </c>
      <c r="P2131" s="49" t="s">
        <v>31</v>
      </c>
      <c r="Q2131" s="49">
        <v>3</v>
      </c>
      <c r="R2131" s="49" t="s">
        <v>45</v>
      </c>
      <c r="S2131" s="49" t="s">
        <v>7154</v>
      </c>
      <c r="T2131" s="50">
        <v>45854</v>
      </c>
    </row>
    <row r="2132" spans="1:20" x14ac:dyDescent="0.25">
      <c r="A2132" s="26" t="s">
        <v>7155</v>
      </c>
      <c r="B2132" s="49" t="s">
        <v>1774</v>
      </c>
      <c r="C2132" s="49" t="s">
        <v>1211</v>
      </c>
      <c r="D2132" s="49" t="s">
        <v>23</v>
      </c>
      <c r="E2132" s="49" t="s">
        <v>38</v>
      </c>
      <c r="F2132" s="50">
        <v>44662</v>
      </c>
      <c r="G2132" s="49" t="s">
        <v>25</v>
      </c>
      <c r="H2132" s="49" t="s">
        <v>40</v>
      </c>
      <c r="I2132" s="49" t="s">
        <v>41</v>
      </c>
      <c r="J2132" s="49" t="s">
        <v>42</v>
      </c>
      <c r="K2132" s="49">
        <v>2</v>
      </c>
      <c r="L2132" s="49">
        <v>59</v>
      </c>
      <c r="M2132" s="49" t="s">
        <v>7156</v>
      </c>
      <c r="N2132" s="50">
        <v>45820</v>
      </c>
      <c r="O2132" s="49" t="s">
        <v>110</v>
      </c>
      <c r="P2132" s="49" t="s">
        <v>57</v>
      </c>
      <c r="Q2132" s="49">
        <v>2</v>
      </c>
      <c r="R2132" s="49" t="s">
        <v>133</v>
      </c>
      <c r="S2132" s="49" t="s">
        <v>7157</v>
      </c>
      <c r="T2132" s="50">
        <v>45748</v>
      </c>
    </row>
    <row r="2133" spans="1:20" x14ac:dyDescent="0.25">
      <c r="A2133" s="26" t="s">
        <v>493</v>
      </c>
      <c r="B2133" s="49" t="s">
        <v>494</v>
      </c>
      <c r="C2133" s="49" t="s">
        <v>495</v>
      </c>
      <c r="D2133" s="49" t="s">
        <v>37</v>
      </c>
      <c r="E2133" s="49" t="s">
        <v>38</v>
      </c>
      <c r="F2133" s="50">
        <v>45468</v>
      </c>
      <c r="G2133" s="49" t="s">
        <v>180</v>
      </c>
      <c r="H2133" s="49" t="s">
        <v>100</v>
      </c>
      <c r="I2133" s="49" t="s">
        <v>101</v>
      </c>
      <c r="J2133" s="49" t="s">
        <v>28</v>
      </c>
      <c r="K2133" s="49">
        <v>2</v>
      </c>
      <c r="L2133" s="49">
        <v>199</v>
      </c>
      <c r="M2133" s="49" t="s">
        <v>7158</v>
      </c>
      <c r="N2133" s="50">
        <v>45219</v>
      </c>
      <c r="O2133" s="49" t="s">
        <v>56</v>
      </c>
      <c r="P2133" s="49" t="s">
        <v>57</v>
      </c>
      <c r="Q2133" s="49">
        <v>4</v>
      </c>
      <c r="R2133" s="49" t="s">
        <v>67</v>
      </c>
      <c r="S2133" s="49" t="s">
        <v>7159</v>
      </c>
      <c r="T2133" s="50">
        <v>44917</v>
      </c>
    </row>
    <row r="2134" spans="1:20" x14ac:dyDescent="0.25">
      <c r="A2134" s="26" t="s">
        <v>7160</v>
      </c>
      <c r="B2134" s="49" t="s">
        <v>936</v>
      </c>
      <c r="C2134" s="49" t="s">
        <v>71</v>
      </c>
      <c r="D2134" s="49" t="s">
        <v>37</v>
      </c>
      <c r="E2134" s="49" t="s">
        <v>24</v>
      </c>
      <c r="F2134" s="50">
        <v>45616</v>
      </c>
      <c r="G2134" s="49" t="s">
        <v>62</v>
      </c>
      <c r="H2134" s="49" t="s">
        <v>391</v>
      </c>
      <c r="I2134" s="49" t="s">
        <v>392</v>
      </c>
      <c r="J2134" s="49" t="s">
        <v>123</v>
      </c>
      <c r="K2134" s="49">
        <v>3</v>
      </c>
      <c r="L2134" s="49">
        <v>25</v>
      </c>
      <c r="M2134" s="49" t="s">
        <v>7161</v>
      </c>
      <c r="N2134" s="50">
        <v>44948</v>
      </c>
      <c r="O2134" s="49" t="s">
        <v>56</v>
      </c>
      <c r="P2134" s="49" t="s">
        <v>31</v>
      </c>
      <c r="Q2134" s="49">
        <v>5</v>
      </c>
      <c r="R2134" s="49" t="s">
        <v>45</v>
      </c>
      <c r="S2134" s="49" t="s">
        <v>7162</v>
      </c>
      <c r="T2134" s="50">
        <v>44915</v>
      </c>
    </row>
    <row r="2135" spans="1:20" x14ac:dyDescent="0.25">
      <c r="A2135" s="26" t="s">
        <v>7163</v>
      </c>
      <c r="B2135" s="49" t="s">
        <v>653</v>
      </c>
      <c r="C2135" s="49" t="s">
        <v>702</v>
      </c>
      <c r="D2135" s="49" t="s">
        <v>23</v>
      </c>
      <c r="E2135" s="49" t="s">
        <v>50</v>
      </c>
      <c r="F2135" s="50">
        <v>44177</v>
      </c>
      <c r="G2135" s="49" t="s">
        <v>120</v>
      </c>
      <c r="H2135" s="49" t="s">
        <v>218</v>
      </c>
      <c r="I2135" s="49" t="s">
        <v>219</v>
      </c>
      <c r="J2135" s="49" t="s">
        <v>28</v>
      </c>
      <c r="K2135" s="49">
        <v>2</v>
      </c>
      <c r="L2135" s="49">
        <v>899</v>
      </c>
      <c r="M2135" s="49" t="s">
        <v>7164</v>
      </c>
      <c r="N2135" s="50">
        <v>45250</v>
      </c>
      <c r="O2135" s="49" t="s">
        <v>110</v>
      </c>
      <c r="P2135" s="49" t="s">
        <v>57</v>
      </c>
      <c r="Q2135" s="49">
        <v>4</v>
      </c>
      <c r="R2135" s="49" t="s">
        <v>45</v>
      </c>
      <c r="S2135" s="49" t="s">
        <v>7165</v>
      </c>
      <c r="T2135" s="50">
        <v>45597</v>
      </c>
    </row>
    <row r="2136" spans="1:20" x14ac:dyDescent="0.25">
      <c r="A2136" s="26" t="s">
        <v>7166</v>
      </c>
      <c r="B2136" s="49" t="s">
        <v>4715</v>
      </c>
      <c r="C2136" s="49" t="s">
        <v>2696</v>
      </c>
      <c r="D2136" s="49" t="s">
        <v>37</v>
      </c>
      <c r="E2136" s="49" t="s">
        <v>50</v>
      </c>
      <c r="F2136" s="50">
        <v>44175</v>
      </c>
      <c r="G2136" s="49" t="s">
        <v>186</v>
      </c>
      <c r="H2136" s="49" t="s">
        <v>129</v>
      </c>
      <c r="I2136" s="49" t="s">
        <v>130</v>
      </c>
      <c r="J2136" s="49" t="s">
        <v>131</v>
      </c>
      <c r="K2136" s="49">
        <v>2</v>
      </c>
      <c r="L2136" s="49">
        <v>129</v>
      </c>
      <c r="M2136" s="49" t="s">
        <v>7167</v>
      </c>
      <c r="N2136" s="50">
        <v>45550</v>
      </c>
      <c r="O2136" s="49" t="s">
        <v>76</v>
      </c>
      <c r="P2136" s="49" t="s">
        <v>44</v>
      </c>
      <c r="Q2136" s="49">
        <v>5</v>
      </c>
      <c r="R2136" s="49" t="s">
        <v>104</v>
      </c>
      <c r="S2136" s="49" t="s">
        <v>7168</v>
      </c>
      <c r="T2136" s="50">
        <v>45203</v>
      </c>
    </row>
    <row r="2137" spans="1:20" x14ac:dyDescent="0.25">
      <c r="A2137" s="26" t="s">
        <v>7169</v>
      </c>
      <c r="B2137" s="49" t="s">
        <v>98</v>
      </c>
      <c r="C2137" s="49" t="s">
        <v>525</v>
      </c>
      <c r="D2137" s="49" t="s">
        <v>37</v>
      </c>
      <c r="E2137" s="49" t="s">
        <v>38</v>
      </c>
      <c r="F2137" s="50">
        <v>44779</v>
      </c>
      <c r="G2137" s="49" t="s">
        <v>186</v>
      </c>
      <c r="H2137" s="49" t="s">
        <v>26</v>
      </c>
      <c r="I2137" s="49" t="s">
        <v>27</v>
      </c>
      <c r="J2137" s="49" t="s">
        <v>28</v>
      </c>
      <c r="K2137" s="49">
        <v>2</v>
      </c>
      <c r="L2137" s="49">
        <v>229</v>
      </c>
      <c r="M2137" s="49" t="s">
        <v>7170</v>
      </c>
      <c r="N2137" s="50">
        <v>44873</v>
      </c>
      <c r="O2137" s="49" t="s">
        <v>110</v>
      </c>
      <c r="P2137" s="49" t="s">
        <v>31</v>
      </c>
      <c r="Q2137" s="49">
        <v>1</v>
      </c>
      <c r="R2137" s="49" t="s">
        <v>104</v>
      </c>
      <c r="S2137" s="49" t="s">
        <v>7171</v>
      </c>
      <c r="T2137" s="50">
        <v>45684</v>
      </c>
    </row>
    <row r="2138" spans="1:20" x14ac:dyDescent="0.25">
      <c r="A2138" s="26" t="s">
        <v>7172</v>
      </c>
      <c r="B2138" s="49" t="s">
        <v>196</v>
      </c>
      <c r="C2138" s="49" t="s">
        <v>702</v>
      </c>
      <c r="D2138" s="49" t="s">
        <v>23</v>
      </c>
      <c r="E2138" s="49" t="s">
        <v>24</v>
      </c>
      <c r="F2138" s="50">
        <v>45604</v>
      </c>
      <c r="G2138" s="49" t="s">
        <v>186</v>
      </c>
      <c r="H2138" s="49" t="s">
        <v>129</v>
      </c>
      <c r="I2138" s="49" t="s">
        <v>130</v>
      </c>
      <c r="J2138" s="49" t="s">
        <v>131</v>
      </c>
      <c r="K2138" s="49">
        <v>2</v>
      </c>
      <c r="L2138" s="49">
        <v>129</v>
      </c>
      <c r="M2138" s="49" t="s">
        <v>7173</v>
      </c>
      <c r="N2138" s="50">
        <v>45654</v>
      </c>
      <c r="O2138" s="49" t="s">
        <v>110</v>
      </c>
      <c r="P2138" s="49" t="s">
        <v>57</v>
      </c>
      <c r="Q2138" s="49">
        <v>4</v>
      </c>
      <c r="R2138" s="49" t="s">
        <v>133</v>
      </c>
      <c r="S2138" s="49" t="s">
        <v>7174</v>
      </c>
      <c r="T2138" s="50">
        <v>45093</v>
      </c>
    </row>
    <row r="2139" spans="1:20" x14ac:dyDescent="0.25">
      <c r="A2139" s="26" t="s">
        <v>1236</v>
      </c>
      <c r="B2139" s="49" t="s">
        <v>1237</v>
      </c>
      <c r="C2139" s="49" t="s">
        <v>1238</v>
      </c>
      <c r="D2139" s="49" t="s">
        <v>23</v>
      </c>
      <c r="E2139" s="49" t="s">
        <v>50</v>
      </c>
      <c r="F2139" s="50">
        <v>44283</v>
      </c>
      <c r="G2139" s="49" t="s">
        <v>62</v>
      </c>
      <c r="H2139" s="49" t="s">
        <v>191</v>
      </c>
      <c r="I2139" s="49" t="s">
        <v>192</v>
      </c>
      <c r="J2139" s="49" t="s">
        <v>42</v>
      </c>
      <c r="K2139" s="49">
        <v>1</v>
      </c>
      <c r="L2139" s="49">
        <v>120</v>
      </c>
      <c r="M2139" s="49" t="s">
        <v>7175</v>
      </c>
      <c r="N2139" s="50">
        <v>45454</v>
      </c>
      <c r="O2139" s="49" t="s">
        <v>56</v>
      </c>
      <c r="P2139" s="49" t="s">
        <v>44</v>
      </c>
      <c r="Q2139" s="49">
        <v>3</v>
      </c>
      <c r="R2139" s="49" t="s">
        <v>104</v>
      </c>
      <c r="S2139" s="49" t="s">
        <v>7176</v>
      </c>
      <c r="T2139" s="50">
        <v>45314</v>
      </c>
    </row>
    <row r="2140" spans="1:20" x14ac:dyDescent="0.25">
      <c r="A2140" s="26" t="s">
        <v>126</v>
      </c>
      <c r="B2140" s="49" t="s">
        <v>127</v>
      </c>
      <c r="C2140" s="49" t="s">
        <v>128</v>
      </c>
      <c r="D2140" s="49" t="s">
        <v>37</v>
      </c>
      <c r="E2140" s="49" t="s">
        <v>38</v>
      </c>
      <c r="F2140" s="50">
        <v>45118</v>
      </c>
      <c r="G2140" s="49" t="s">
        <v>94</v>
      </c>
      <c r="H2140" s="49" t="s">
        <v>100</v>
      </c>
      <c r="I2140" s="49" t="s">
        <v>101</v>
      </c>
      <c r="J2140" s="49" t="s">
        <v>28</v>
      </c>
      <c r="K2140" s="49">
        <v>5</v>
      </c>
      <c r="L2140" s="49">
        <v>199</v>
      </c>
      <c r="M2140" s="49" t="s">
        <v>7177</v>
      </c>
      <c r="N2140" s="50">
        <v>45519</v>
      </c>
      <c r="O2140" s="49" t="s">
        <v>30</v>
      </c>
      <c r="P2140" s="49" t="s">
        <v>44</v>
      </c>
      <c r="Q2140" s="49">
        <v>2</v>
      </c>
      <c r="R2140" s="49" t="s">
        <v>45</v>
      </c>
      <c r="S2140" s="49" t="s">
        <v>7178</v>
      </c>
      <c r="T2140" s="50">
        <v>45008</v>
      </c>
    </row>
    <row r="2141" spans="1:20" x14ac:dyDescent="0.25">
      <c r="A2141" s="26" t="s">
        <v>4018</v>
      </c>
      <c r="B2141" s="49" t="s">
        <v>494</v>
      </c>
      <c r="C2141" s="49" t="s">
        <v>4019</v>
      </c>
      <c r="D2141" s="49" t="s">
        <v>37</v>
      </c>
      <c r="E2141" s="49" t="s">
        <v>38</v>
      </c>
      <c r="F2141" s="50">
        <v>44422</v>
      </c>
      <c r="G2141" s="49" t="s">
        <v>25</v>
      </c>
      <c r="H2141" s="49" t="s">
        <v>168</v>
      </c>
      <c r="I2141" s="49" t="s">
        <v>169</v>
      </c>
      <c r="J2141" s="49" t="s">
        <v>131</v>
      </c>
      <c r="K2141" s="49">
        <v>2</v>
      </c>
      <c r="L2141" s="49">
        <v>80</v>
      </c>
      <c r="M2141" s="49" t="s">
        <v>7179</v>
      </c>
      <c r="N2141" s="50">
        <v>45234</v>
      </c>
      <c r="O2141" s="49" t="s">
        <v>30</v>
      </c>
      <c r="P2141" s="49" t="s">
        <v>44</v>
      </c>
      <c r="Q2141" s="49">
        <v>3</v>
      </c>
      <c r="R2141" s="49" t="s">
        <v>45</v>
      </c>
      <c r="S2141" s="49" t="s">
        <v>7180</v>
      </c>
      <c r="T2141" s="50">
        <v>45645</v>
      </c>
    </row>
    <row r="2142" spans="1:20" x14ac:dyDescent="0.25">
      <c r="A2142" s="26" t="s">
        <v>7181</v>
      </c>
      <c r="B2142" s="49" t="s">
        <v>936</v>
      </c>
      <c r="C2142" s="49" t="s">
        <v>71</v>
      </c>
      <c r="D2142" s="49" t="s">
        <v>23</v>
      </c>
      <c r="E2142" s="49" t="s">
        <v>50</v>
      </c>
      <c r="F2142" s="50">
        <v>45519</v>
      </c>
      <c r="G2142" s="49" t="s">
        <v>120</v>
      </c>
      <c r="H2142" s="49" t="s">
        <v>73</v>
      </c>
      <c r="I2142" s="49" t="s">
        <v>74</v>
      </c>
      <c r="J2142" s="49" t="s">
        <v>42</v>
      </c>
      <c r="K2142" s="49">
        <v>4</v>
      </c>
      <c r="L2142" s="49">
        <v>110</v>
      </c>
      <c r="M2142" s="49" t="s">
        <v>7182</v>
      </c>
      <c r="N2142" s="50">
        <v>45038</v>
      </c>
      <c r="O2142" s="49" t="s">
        <v>103</v>
      </c>
      <c r="P2142" s="49" t="s">
        <v>31</v>
      </c>
      <c r="Q2142" s="49">
        <v>1</v>
      </c>
      <c r="R2142" s="49" t="s">
        <v>133</v>
      </c>
      <c r="S2142" s="49" t="s">
        <v>7183</v>
      </c>
      <c r="T2142" s="50">
        <v>45098</v>
      </c>
    </row>
    <row r="2143" spans="1:20" x14ac:dyDescent="0.25">
      <c r="A2143" s="26" t="s">
        <v>5915</v>
      </c>
      <c r="B2143" s="49" t="s">
        <v>249</v>
      </c>
      <c r="C2143" s="49" t="s">
        <v>4576</v>
      </c>
      <c r="D2143" s="49" t="s">
        <v>37</v>
      </c>
      <c r="E2143" s="49" t="s">
        <v>50</v>
      </c>
      <c r="F2143" s="50">
        <v>45065</v>
      </c>
      <c r="G2143" s="49" t="s">
        <v>62</v>
      </c>
      <c r="H2143" s="49" t="s">
        <v>73</v>
      </c>
      <c r="I2143" s="49" t="s">
        <v>74</v>
      </c>
      <c r="J2143" s="49" t="s">
        <v>42</v>
      </c>
      <c r="K2143" s="49">
        <v>3</v>
      </c>
      <c r="L2143" s="49">
        <v>110</v>
      </c>
      <c r="M2143" s="49" t="s">
        <v>7184</v>
      </c>
      <c r="N2143" s="50">
        <v>44838</v>
      </c>
      <c r="O2143" s="49" t="s">
        <v>30</v>
      </c>
      <c r="P2143" s="49" t="s">
        <v>31</v>
      </c>
      <c r="Q2143" s="49">
        <v>4</v>
      </c>
      <c r="R2143" s="49" t="s">
        <v>133</v>
      </c>
      <c r="S2143" s="49" t="s">
        <v>7185</v>
      </c>
      <c r="T2143" s="50">
        <v>45368</v>
      </c>
    </row>
    <row r="2144" spans="1:20" x14ac:dyDescent="0.25">
      <c r="A2144" s="26" t="s">
        <v>7186</v>
      </c>
      <c r="B2144" s="49" t="s">
        <v>1822</v>
      </c>
      <c r="C2144" s="49" t="s">
        <v>2498</v>
      </c>
      <c r="D2144" s="49" t="s">
        <v>81</v>
      </c>
      <c r="E2144" s="49" t="s">
        <v>24</v>
      </c>
      <c r="F2144" s="50">
        <v>44285</v>
      </c>
      <c r="G2144" s="49" t="s">
        <v>39</v>
      </c>
      <c r="H2144" s="49" t="s">
        <v>63</v>
      </c>
      <c r="I2144" s="49" t="s">
        <v>64</v>
      </c>
      <c r="J2144" s="49" t="s">
        <v>65</v>
      </c>
      <c r="K2144" s="49">
        <v>4</v>
      </c>
      <c r="L2144" s="49">
        <v>399</v>
      </c>
      <c r="M2144" s="49" t="s">
        <v>7187</v>
      </c>
      <c r="N2144" s="50">
        <v>45421</v>
      </c>
      <c r="O2144" s="49" t="s">
        <v>56</v>
      </c>
      <c r="P2144" s="49" t="s">
        <v>31</v>
      </c>
      <c r="Q2144" s="49">
        <v>3</v>
      </c>
      <c r="R2144" s="49" t="s">
        <v>104</v>
      </c>
      <c r="S2144" s="49" t="s">
        <v>7188</v>
      </c>
      <c r="T2144" s="50">
        <v>45096</v>
      </c>
    </row>
    <row r="2145" spans="1:20" x14ac:dyDescent="0.25">
      <c r="A2145" s="26" t="s">
        <v>6866</v>
      </c>
      <c r="B2145" s="49" t="s">
        <v>671</v>
      </c>
      <c r="C2145" s="49" t="s">
        <v>6867</v>
      </c>
      <c r="D2145" s="49" t="s">
        <v>81</v>
      </c>
      <c r="E2145" s="49" t="s">
        <v>50</v>
      </c>
      <c r="F2145" s="50">
        <v>45843</v>
      </c>
      <c r="G2145" s="49" t="s">
        <v>39</v>
      </c>
      <c r="H2145" s="49" t="s">
        <v>121</v>
      </c>
      <c r="I2145" s="49" t="s">
        <v>122</v>
      </c>
      <c r="J2145" s="49" t="s">
        <v>123</v>
      </c>
      <c r="K2145" s="49">
        <v>4</v>
      </c>
      <c r="L2145" s="49">
        <v>149</v>
      </c>
      <c r="M2145" s="49" t="s">
        <v>7189</v>
      </c>
      <c r="N2145" s="50">
        <v>45437</v>
      </c>
      <c r="O2145" s="49" t="s">
        <v>103</v>
      </c>
      <c r="P2145" s="49" t="s">
        <v>31</v>
      </c>
      <c r="Q2145" s="49">
        <v>2</v>
      </c>
      <c r="R2145" s="49" t="s">
        <v>45</v>
      </c>
      <c r="S2145" s="49" t="s">
        <v>7190</v>
      </c>
      <c r="T2145" s="50">
        <v>44871</v>
      </c>
    </row>
    <row r="2146" spans="1:20" x14ac:dyDescent="0.25">
      <c r="A2146" s="26" t="s">
        <v>3188</v>
      </c>
      <c r="B2146" s="49" t="s">
        <v>107</v>
      </c>
      <c r="C2146" s="49" t="s">
        <v>922</v>
      </c>
      <c r="D2146" s="49" t="s">
        <v>23</v>
      </c>
      <c r="E2146" s="49" t="s">
        <v>24</v>
      </c>
      <c r="F2146" s="50">
        <v>44798</v>
      </c>
      <c r="G2146" s="49" t="s">
        <v>25</v>
      </c>
      <c r="H2146" s="49" t="s">
        <v>26</v>
      </c>
      <c r="I2146" s="49" t="s">
        <v>27</v>
      </c>
      <c r="J2146" s="49" t="s">
        <v>28</v>
      </c>
      <c r="K2146" s="49">
        <v>3</v>
      </c>
      <c r="L2146" s="49">
        <v>229</v>
      </c>
      <c r="M2146" s="49" t="s">
        <v>7191</v>
      </c>
      <c r="N2146" s="50">
        <v>45226</v>
      </c>
      <c r="O2146" s="49" t="s">
        <v>76</v>
      </c>
      <c r="P2146" s="49" t="s">
        <v>31</v>
      </c>
      <c r="Q2146" s="49">
        <v>4</v>
      </c>
      <c r="R2146" s="49" t="s">
        <v>133</v>
      </c>
      <c r="S2146" s="49" t="s">
        <v>7192</v>
      </c>
      <c r="T2146" s="50">
        <v>44956</v>
      </c>
    </row>
    <row r="2147" spans="1:20" x14ac:dyDescent="0.25">
      <c r="A2147" s="26" t="s">
        <v>7193</v>
      </c>
      <c r="B2147" s="49" t="s">
        <v>334</v>
      </c>
      <c r="C2147" s="49" t="s">
        <v>36</v>
      </c>
      <c r="D2147" s="49" t="s">
        <v>37</v>
      </c>
      <c r="E2147" s="49" t="s">
        <v>24</v>
      </c>
      <c r="F2147" s="50">
        <v>44780</v>
      </c>
      <c r="G2147" s="49" t="s">
        <v>51</v>
      </c>
      <c r="H2147" s="49" t="s">
        <v>52</v>
      </c>
      <c r="I2147" s="49" t="s">
        <v>53</v>
      </c>
      <c r="J2147" s="49" t="s">
        <v>54</v>
      </c>
      <c r="K2147" s="49">
        <v>1</v>
      </c>
      <c r="L2147" s="49">
        <v>59</v>
      </c>
      <c r="M2147" s="49" t="s">
        <v>7194</v>
      </c>
      <c r="N2147" s="50">
        <v>45854</v>
      </c>
      <c r="O2147" s="49" t="s">
        <v>76</v>
      </c>
      <c r="P2147" s="49" t="s">
        <v>57</v>
      </c>
      <c r="Q2147" s="49">
        <v>2</v>
      </c>
      <c r="R2147" s="49" t="s">
        <v>104</v>
      </c>
      <c r="S2147" s="49" t="s">
        <v>7195</v>
      </c>
      <c r="T2147" s="50">
        <v>44834</v>
      </c>
    </row>
    <row r="2148" spans="1:20" x14ac:dyDescent="0.25">
      <c r="A2148" s="26" t="s">
        <v>7196</v>
      </c>
      <c r="B2148" s="49" t="s">
        <v>35</v>
      </c>
      <c r="C2148" s="49" t="s">
        <v>2104</v>
      </c>
      <c r="D2148" s="49" t="s">
        <v>81</v>
      </c>
      <c r="E2148" s="49" t="s">
        <v>38</v>
      </c>
      <c r="F2148" s="50">
        <v>44386</v>
      </c>
      <c r="G2148" s="49" t="s">
        <v>152</v>
      </c>
      <c r="H2148" s="49" t="s">
        <v>40</v>
      </c>
      <c r="I2148" s="49" t="s">
        <v>41</v>
      </c>
      <c r="J2148" s="49" t="s">
        <v>42</v>
      </c>
      <c r="K2148" s="49">
        <v>5</v>
      </c>
      <c r="L2148" s="49">
        <v>59</v>
      </c>
      <c r="M2148" s="49" t="s">
        <v>7197</v>
      </c>
      <c r="N2148" s="50">
        <v>44880</v>
      </c>
      <c r="O2148" s="49" t="s">
        <v>76</v>
      </c>
      <c r="P2148" s="49" t="s">
        <v>57</v>
      </c>
      <c r="Q2148" s="49">
        <v>2</v>
      </c>
      <c r="R2148" s="49" t="s">
        <v>45</v>
      </c>
      <c r="S2148" s="49" t="s">
        <v>7198</v>
      </c>
      <c r="T2148" s="50">
        <v>45576</v>
      </c>
    </row>
    <row r="2149" spans="1:20" x14ac:dyDescent="0.25">
      <c r="A2149" s="26" t="s">
        <v>7199</v>
      </c>
      <c r="B2149" s="49" t="s">
        <v>248</v>
      </c>
      <c r="C2149" s="49" t="s">
        <v>207</v>
      </c>
      <c r="D2149" s="49" t="s">
        <v>23</v>
      </c>
      <c r="E2149" s="49" t="s">
        <v>24</v>
      </c>
      <c r="F2149" s="50">
        <v>45588</v>
      </c>
      <c r="G2149" s="49" t="s">
        <v>180</v>
      </c>
      <c r="H2149" s="49" t="s">
        <v>26</v>
      </c>
      <c r="I2149" s="49" t="s">
        <v>27</v>
      </c>
      <c r="J2149" s="49" t="s">
        <v>28</v>
      </c>
      <c r="K2149" s="49">
        <v>1</v>
      </c>
      <c r="L2149" s="49">
        <v>229</v>
      </c>
      <c r="M2149" s="49" t="s">
        <v>7200</v>
      </c>
      <c r="N2149" s="50">
        <v>45047</v>
      </c>
      <c r="O2149" s="49" t="s">
        <v>56</v>
      </c>
      <c r="P2149" s="49" t="s">
        <v>44</v>
      </c>
      <c r="Q2149" s="49">
        <v>3</v>
      </c>
      <c r="R2149" s="49" t="s">
        <v>133</v>
      </c>
      <c r="S2149" s="49" t="s">
        <v>7201</v>
      </c>
      <c r="T2149" s="50">
        <v>45709</v>
      </c>
    </row>
    <row r="2150" spans="1:20" x14ac:dyDescent="0.25">
      <c r="A2150" s="26" t="s">
        <v>7202</v>
      </c>
      <c r="B2150" s="49" t="s">
        <v>1990</v>
      </c>
      <c r="C2150" s="49" t="s">
        <v>1242</v>
      </c>
      <c r="D2150" s="49" t="s">
        <v>81</v>
      </c>
      <c r="E2150" s="49" t="s">
        <v>50</v>
      </c>
      <c r="F2150" s="50">
        <v>44340</v>
      </c>
      <c r="G2150" s="49" t="s">
        <v>62</v>
      </c>
      <c r="H2150" s="49" t="s">
        <v>391</v>
      </c>
      <c r="I2150" s="49" t="s">
        <v>392</v>
      </c>
      <c r="J2150" s="49" t="s">
        <v>123</v>
      </c>
      <c r="K2150" s="49">
        <v>3</v>
      </c>
      <c r="L2150" s="49">
        <v>25</v>
      </c>
      <c r="M2150" s="49" t="s">
        <v>7203</v>
      </c>
      <c r="N2150" s="50">
        <v>45811</v>
      </c>
      <c r="O2150" s="49" t="s">
        <v>110</v>
      </c>
      <c r="P2150" s="49" t="s">
        <v>44</v>
      </c>
      <c r="Q2150" s="49">
        <v>5</v>
      </c>
      <c r="R2150" s="49" t="s">
        <v>32</v>
      </c>
      <c r="S2150" s="49" t="s">
        <v>7204</v>
      </c>
      <c r="T2150" s="50">
        <v>45805</v>
      </c>
    </row>
    <row r="2151" spans="1:20" x14ac:dyDescent="0.25">
      <c r="A2151" s="26" t="s">
        <v>7205</v>
      </c>
      <c r="B2151" s="49" t="s">
        <v>5411</v>
      </c>
      <c r="C2151" s="49" t="s">
        <v>504</v>
      </c>
      <c r="D2151" s="49" t="s">
        <v>37</v>
      </c>
      <c r="E2151" s="49" t="s">
        <v>38</v>
      </c>
      <c r="F2151" s="50">
        <v>44115</v>
      </c>
      <c r="G2151" s="49" t="s">
        <v>51</v>
      </c>
      <c r="H2151" s="49" t="s">
        <v>121</v>
      </c>
      <c r="I2151" s="49" t="s">
        <v>122</v>
      </c>
      <c r="J2151" s="49" t="s">
        <v>123</v>
      </c>
      <c r="K2151" s="49">
        <v>2</v>
      </c>
      <c r="L2151" s="49">
        <v>149</v>
      </c>
      <c r="M2151" s="49" t="s">
        <v>7206</v>
      </c>
      <c r="N2151" s="50">
        <v>44819</v>
      </c>
      <c r="O2151" s="49" t="s">
        <v>56</v>
      </c>
      <c r="P2151" s="49" t="s">
        <v>31</v>
      </c>
      <c r="Q2151" s="49">
        <v>4</v>
      </c>
      <c r="R2151" s="49" t="s">
        <v>104</v>
      </c>
      <c r="S2151" s="49" t="s">
        <v>7207</v>
      </c>
      <c r="T2151" s="50">
        <v>45615</v>
      </c>
    </row>
    <row r="2152" spans="1:20" x14ac:dyDescent="0.25">
      <c r="A2152" s="26" t="s">
        <v>4126</v>
      </c>
      <c r="B2152" s="49" t="s">
        <v>258</v>
      </c>
      <c r="C2152" s="49" t="s">
        <v>1521</v>
      </c>
      <c r="D2152" s="49" t="s">
        <v>81</v>
      </c>
      <c r="E2152" s="49" t="s">
        <v>38</v>
      </c>
      <c r="F2152" s="50">
        <v>44535</v>
      </c>
      <c r="G2152" s="49" t="s">
        <v>186</v>
      </c>
      <c r="H2152" s="49" t="s">
        <v>121</v>
      </c>
      <c r="I2152" s="49" t="s">
        <v>122</v>
      </c>
      <c r="J2152" s="49" t="s">
        <v>123</v>
      </c>
      <c r="K2152" s="49">
        <v>1</v>
      </c>
      <c r="L2152" s="49">
        <v>149</v>
      </c>
      <c r="M2152" s="49" t="s">
        <v>7208</v>
      </c>
      <c r="N2152" s="50">
        <v>45123</v>
      </c>
      <c r="O2152" s="49" t="s">
        <v>110</v>
      </c>
      <c r="P2152" s="49" t="s">
        <v>57</v>
      </c>
      <c r="Q2152" s="49">
        <v>3</v>
      </c>
      <c r="R2152" s="49" t="s">
        <v>67</v>
      </c>
      <c r="S2152" s="49" t="s">
        <v>7209</v>
      </c>
      <c r="T2152" s="50">
        <v>45117</v>
      </c>
    </row>
    <row r="2153" spans="1:20" x14ac:dyDescent="0.25">
      <c r="A2153" s="26" t="s">
        <v>7210</v>
      </c>
      <c r="B2153" s="49" t="s">
        <v>2846</v>
      </c>
      <c r="C2153" s="49" t="s">
        <v>408</v>
      </c>
      <c r="D2153" s="49" t="s">
        <v>23</v>
      </c>
      <c r="E2153" s="49" t="s">
        <v>50</v>
      </c>
      <c r="F2153" s="50">
        <v>44520</v>
      </c>
      <c r="G2153" s="49" t="s">
        <v>39</v>
      </c>
      <c r="H2153" s="49" t="s">
        <v>52</v>
      </c>
      <c r="I2153" s="49" t="s">
        <v>53</v>
      </c>
      <c r="J2153" s="49" t="s">
        <v>54</v>
      </c>
      <c r="K2153" s="49">
        <v>1</v>
      </c>
      <c r="L2153" s="49">
        <v>59</v>
      </c>
      <c r="M2153" s="49" t="s">
        <v>7211</v>
      </c>
      <c r="N2153" s="50">
        <v>44892</v>
      </c>
      <c r="O2153" s="49" t="s">
        <v>76</v>
      </c>
      <c r="P2153" s="49" t="s">
        <v>57</v>
      </c>
      <c r="Q2153" s="49">
        <v>4</v>
      </c>
      <c r="R2153" s="49" t="s">
        <v>133</v>
      </c>
      <c r="S2153" s="49" t="s">
        <v>7212</v>
      </c>
      <c r="T2153" s="50">
        <v>45294</v>
      </c>
    </row>
    <row r="2154" spans="1:20" x14ac:dyDescent="0.25">
      <c r="A2154" s="26" t="s">
        <v>4686</v>
      </c>
      <c r="B2154" s="49" t="s">
        <v>4687</v>
      </c>
      <c r="C2154" s="49" t="s">
        <v>4688</v>
      </c>
      <c r="D2154" s="49" t="s">
        <v>37</v>
      </c>
      <c r="E2154" s="49" t="s">
        <v>38</v>
      </c>
      <c r="F2154" s="50">
        <v>44816</v>
      </c>
      <c r="G2154" s="49" t="s">
        <v>25</v>
      </c>
      <c r="H2154" s="49" t="s">
        <v>391</v>
      </c>
      <c r="I2154" s="49" t="s">
        <v>392</v>
      </c>
      <c r="J2154" s="49" t="s">
        <v>123</v>
      </c>
      <c r="K2154" s="49">
        <v>4</v>
      </c>
      <c r="L2154" s="49">
        <v>25</v>
      </c>
      <c r="M2154" s="49" t="s">
        <v>7213</v>
      </c>
      <c r="N2154" s="50">
        <v>45629</v>
      </c>
      <c r="O2154" s="49" t="s">
        <v>56</v>
      </c>
      <c r="P2154" s="49" t="s">
        <v>44</v>
      </c>
      <c r="Q2154" s="49">
        <v>4</v>
      </c>
      <c r="R2154" s="49" t="s">
        <v>67</v>
      </c>
      <c r="S2154" s="49" t="s">
        <v>7214</v>
      </c>
      <c r="T2154" s="50">
        <v>45093</v>
      </c>
    </row>
    <row r="2155" spans="1:20" x14ac:dyDescent="0.25">
      <c r="A2155" s="26" t="s">
        <v>6388</v>
      </c>
      <c r="B2155" s="49" t="s">
        <v>206</v>
      </c>
      <c r="C2155" s="49" t="s">
        <v>435</v>
      </c>
      <c r="D2155" s="49" t="s">
        <v>37</v>
      </c>
      <c r="E2155" s="49" t="s">
        <v>38</v>
      </c>
      <c r="F2155" s="50">
        <v>44869</v>
      </c>
      <c r="G2155" s="49" t="s">
        <v>180</v>
      </c>
      <c r="H2155" s="49" t="s">
        <v>63</v>
      </c>
      <c r="I2155" s="49" t="s">
        <v>64</v>
      </c>
      <c r="J2155" s="49" t="s">
        <v>65</v>
      </c>
      <c r="K2155" s="49">
        <v>1</v>
      </c>
      <c r="L2155" s="49">
        <v>399</v>
      </c>
      <c r="M2155" s="49" t="s">
        <v>7215</v>
      </c>
      <c r="N2155" s="50">
        <v>45067</v>
      </c>
      <c r="O2155" s="49" t="s">
        <v>76</v>
      </c>
      <c r="P2155" s="49" t="s">
        <v>31</v>
      </c>
      <c r="Q2155" s="49">
        <v>2</v>
      </c>
      <c r="R2155" s="49" t="s">
        <v>104</v>
      </c>
      <c r="S2155" s="49" t="s">
        <v>7216</v>
      </c>
      <c r="T2155" s="50">
        <v>45452</v>
      </c>
    </row>
    <row r="2156" spans="1:20" x14ac:dyDescent="0.25">
      <c r="A2156" s="26" t="s">
        <v>7217</v>
      </c>
      <c r="B2156" s="49" t="s">
        <v>353</v>
      </c>
      <c r="C2156" s="49" t="s">
        <v>702</v>
      </c>
      <c r="D2156" s="49" t="s">
        <v>37</v>
      </c>
      <c r="E2156" s="49" t="s">
        <v>38</v>
      </c>
      <c r="F2156" s="50">
        <v>44587</v>
      </c>
      <c r="G2156" s="49" t="s">
        <v>180</v>
      </c>
      <c r="H2156" s="49" t="s">
        <v>168</v>
      </c>
      <c r="I2156" s="49" t="s">
        <v>169</v>
      </c>
      <c r="J2156" s="49" t="s">
        <v>131</v>
      </c>
      <c r="K2156" s="49">
        <v>4</v>
      </c>
      <c r="L2156" s="49">
        <v>80</v>
      </c>
      <c r="M2156" s="49" t="s">
        <v>7218</v>
      </c>
      <c r="N2156" s="50">
        <v>45260</v>
      </c>
      <c r="O2156" s="49" t="s">
        <v>76</v>
      </c>
      <c r="P2156" s="49" t="s">
        <v>44</v>
      </c>
      <c r="Q2156" s="49">
        <v>2</v>
      </c>
      <c r="R2156" s="49" t="s">
        <v>32</v>
      </c>
      <c r="S2156" s="49" t="s">
        <v>7219</v>
      </c>
      <c r="T2156" s="50">
        <v>45706</v>
      </c>
    </row>
    <row r="2157" spans="1:20" x14ac:dyDescent="0.25">
      <c r="A2157" s="26" t="s">
        <v>2382</v>
      </c>
      <c r="B2157" s="49" t="s">
        <v>60</v>
      </c>
      <c r="C2157" s="49" t="s">
        <v>702</v>
      </c>
      <c r="D2157" s="49" t="s">
        <v>23</v>
      </c>
      <c r="E2157" s="49" t="s">
        <v>50</v>
      </c>
      <c r="F2157" s="50">
        <v>44206</v>
      </c>
      <c r="G2157" s="49" t="s">
        <v>72</v>
      </c>
      <c r="H2157" s="49" t="s">
        <v>129</v>
      </c>
      <c r="I2157" s="49" t="s">
        <v>130</v>
      </c>
      <c r="J2157" s="49" t="s">
        <v>131</v>
      </c>
      <c r="K2157" s="49">
        <v>3</v>
      </c>
      <c r="L2157" s="49">
        <v>129</v>
      </c>
      <c r="M2157" s="49" t="s">
        <v>7220</v>
      </c>
      <c r="N2157" s="50">
        <v>45751</v>
      </c>
      <c r="O2157" s="49" t="s">
        <v>30</v>
      </c>
      <c r="P2157" s="49" t="s">
        <v>57</v>
      </c>
      <c r="Q2157" s="49">
        <v>3</v>
      </c>
      <c r="R2157" s="49" t="s">
        <v>32</v>
      </c>
      <c r="S2157" s="49" t="s">
        <v>7221</v>
      </c>
      <c r="T2157" s="50">
        <v>45123</v>
      </c>
    </row>
    <row r="2158" spans="1:20" x14ac:dyDescent="0.25">
      <c r="A2158" s="26" t="s">
        <v>6253</v>
      </c>
      <c r="B2158" s="49" t="s">
        <v>85</v>
      </c>
      <c r="C2158" s="49" t="s">
        <v>5210</v>
      </c>
      <c r="D2158" s="49" t="s">
        <v>23</v>
      </c>
      <c r="E2158" s="49" t="s">
        <v>38</v>
      </c>
      <c r="F2158" s="50">
        <v>45742</v>
      </c>
      <c r="G2158" s="49" t="s">
        <v>25</v>
      </c>
      <c r="H2158" s="49" t="s">
        <v>40</v>
      </c>
      <c r="I2158" s="49" t="s">
        <v>41</v>
      </c>
      <c r="J2158" s="49" t="s">
        <v>42</v>
      </c>
      <c r="K2158" s="49">
        <v>1</v>
      </c>
      <c r="L2158" s="49">
        <v>59</v>
      </c>
      <c r="M2158" s="49" t="s">
        <v>7222</v>
      </c>
      <c r="N2158" s="50">
        <v>45814</v>
      </c>
      <c r="O2158" s="49" t="s">
        <v>110</v>
      </c>
      <c r="P2158" s="49" t="s">
        <v>57</v>
      </c>
      <c r="Q2158" s="49">
        <v>1</v>
      </c>
      <c r="R2158" s="49" t="s">
        <v>133</v>
      </c>
      <c r="S2158" s="49" t="s">
        <v>7223</v>
      </c>
      <c r="T2158" s="50">
        <v>45098</v>
      </c>
    </row>
    <row r="2159" spans="1:20" x14ac:dyDescent="0.25">
      <c r="A2159" s="26" t="s">
        <v>1904</v>
      </c>
      <c r="B2159" s="49" t="s">
        <v>1905</v>
      </c>
      <c r="C2159" s="49" t="s">
        <v>1906</v>
      </c>
      <c r="D2159" s="49" t="s">
        <v>37</v>
      </c>
      <c r="E2159" s="49" t="s">
        <v>50</v>
      </c>
      <c r="F2159" s="50">
        <v>45542</v>
      </c>
      <c r="G2159" s="49" t="s">
        <v>94</v>
      </c>
      <c r="H2159" s="49" t="s">
        <v>63</v>
      </c>
      <c r="I2159" s="49" t="s">
        <v>64</v>
      </c>
      <c r="J2159" s="49" t="s">
        <v>65</v>
      </c>
      <c r="K2159" s="49">
        <v>5</v>
      </c>
      <c r="L2159" s="49">
        <v>399</v>
      </c>
      <c r="M2159" s="49" t="s">
        <v>7224</v>
      </c>
      <c r="N2159" s="50">
        <v>45638</v>
      </c>
      <c r="O2159" s="49" t="s">
        <v>56</v>
      </c>
      <c r="P2159" s="49" t="s">
        <v>57</v>
      </c>
      <c r="Q2159" s="49">
        <v>2</v>
      </c>
      <c r="R2159" s="49" t="s">
        <v>32</v>
      </c>
      <c r="S2159" s="49" t="s">
        <v>7225</v>
      </c>
      <c r="T2159" s="50">
        <v>45514</v>
      </c>
    </row>
    <row r="2160" spans="1:20" x14ac:dyDescent="0.25">
      <c r="A2160" s="26" t="s">
        <v>4405</v>
      </c>
      <c r="B2160" s="49" t="s">
        <v>1246</v>
      </c>
      <c r="C2160" s="49" t="s">
        <v>540</v>
      </c>
      <c r="D2160" s="49" t="s">
        <v>23</v>
      </c>
      <c r="E2160" s="49" t="s">
        <v>24</v>
      </c>
      <c r="F2160" s="50">
        <v>45247</v>
      </c>
      <c r="G2160" s="49" t="s">
        <v>72</v>
      </c>
      <c r="H2160" s="49" t="s">
        <v>100</v>
      </c>
      <c r="I2160" s="49" t="s">
        <v>101</v>
      </c>
      <c r="J2160" s="49" t="s">
        <v>28</v>
      </c>
      <c r="K2160" s="49">
        <v>1</v>
      </c>
      <c r="L2160" s="49">
        <v>199</v>
      </c>
      <c r="M2160" s="49" t="s">
        <v>7226</v>
      </c>
      <c r="N2160" s="50">
        <v>44930</v>
      </c>
      <c r="O2160" s="49" t="s">
        <v>110</v>
      </c>
      <c r="P2160" s="49" t="s">
        <v>57</v>
      </c>
      <c r="Q2160" s="49">
        <v>2</v>
      </c>
      <c r="R2160" s="49" t="s">
        <v>32</v>
      </c>
      <c r="S2160" s="49" t="s">
        <v>7227</v>
      </c>
      <c r="T2160" s="50">
        <v>45350</v>
      </c>
    </row>
    <row r="2161" spans="1:20" x14ac:dyDescent="0.25">
      <c r="A2161" s="26" t="s">
        <v>7228</v>
      </c>
      <c r="B2161" s="49" t="s">
        <v>416</v>
      </c>
      <c r="C2161" s="49" t="s">
        <v>5623</v>
      </c>
      <c r="D2161" s="49" t="s">
        <v>81</v>
      </c>
      <c r="E2161" s="49" t="s">
        <v>38</v>
      </c>
      <c r="F2161" s="50">
        <v>44171</v>
      </c>
      <c r="G2161" s="49" t="s">
        <v>180</v>
      </c>
      <c r="H2161" s="49" t="s">
        <v>391</v>
      </c>
      <c r="I2161" s="49" t="s">
        <v>392</v>
      </c>
      <c r="J2161" s="49" t="s">
        <v>123</v>
      </c>
      <c r="K2161" s="49">
        <v>3</v>
      </c>
      <c r="L2161" s="49">
        <v>25</v>
      </c>
      <c r="M2161" s="49" t="s">
        <v>7229</v>
      </c>
      <c r="N2161" s="50">
        <v>45859</v>
      </c>
      <c r="O2161" s="49" t="s">
        <v>30</v>
      </c>
      <c r="P2161" s="49" t="s">
        <v>57</v>
      </c>
      <c r="Q2161" s="49">
        <v>1</v>
      </c>
      <c r="R2161" s="49" t="s">
        <v>32</v>
      </c>
      <c r="S2161" s="49" t="s">
        <v>7230</v>
      </c>
      <c r="T2161" s="50">
        <v>44871</v>
      </c>
    </row>
    <row r="2162" spans="1:20" x14ac:dyDescent="0.25">
      <c r="A2162" s="26" t="s">
        <v>7231</v>
      </c>
      <c r="B2162" s="49" t="s">
        <v>243</v>
      </c>
      <c r="C2162" s="49" t="s">
        <v>207</v>
      </c>
      <c r="D2162" s="49" t="s">
        <v>23</v>
      </c>
      <c r="E2162" s="49" t="s">
        <v>38</v>
      </c>
      <c r="F2162" s="50">
        <v>45418</v>
      </c>
      <c r="G2162" s="49" t="s">
        <v>120</v>
      </c>
      <c r="H2162" s="49" t="s">
        <v>63</v>
      </c>
      <c r="I2162" s="49" t="s">
        <v>64</v>
      </c>
      <c r="J2162" s="49" t="s">
        <v>65</v>
      </c>
      <c r="K2162" s="49">
        <v>3</v>
      </c>
      <c r="L2162" s="49">
        <v>399</v>
      </c>
      <c r="M2162" s="49" t="s">
        <v>7232</v>
      </c>
      <c r="N2162" s="50">
        <v>45485</v>
      </c>
      <c r="O2162" s="49" t="s">
        <v>56</v>
      </c>
      <c r="P2162" s="49" t="s">
        <v>31</v>
      </c>
      <c r="Q2162" s="49">
        <v>5</v>
      </c>
      <c r="R2162" s="49" t="s">
        <v>133</v>
      </c>
      <c r="S2162" s="49" t="s">
        <v>7233</v>
      </c>
      <c r="T2162" s="50">
        <v>45047</v>
      </c>
    </row>
    <row r="2163" spans="1:20" x14ac:dyDescent="0.25">
      <c r="A2163" s="26" t="s">
        <v>7234</v>
      </c>
      <c r="B2163" s="49" t="s">
        <v>475</v>
      </c>
      <c r="C2163" s="49" t="s">
        <v>316</v>
      </c>
      <c r="D2163" s="49" t="s">
        <v>23</v>
      </c>
      <c r="E2163" s="49" t="s">
        <v>24</v>
      </c>
      <c r="F2163" s="50">
        <v>44669</v>
      </c>
      <c r="G2163" s="49" t="s">
        <v>152</v>
      </c>
      <c r="H2163" s="49" t="s">
        <v>138</v>
      </c>
      <c r="I2163" s="49" t="s">
        <v>139</v>
      </c>
      <c r="J2163" s="49" t="s">
        <v>28</v>
      </c>
      <c r="K2163" s="49">
        <v>5</v>
      </c>
      <c r="L2163" s="49">
        <v>999</v>
      </c>
      <c r="M2163" s="49" t="s">
        <v>7235</v>
      </c>
      <c r="N2163" s="50">
        <v>45182</v>
      </c>
      <c r="O2163" s="49" t="s">
        <v>110</v>
      </c>
      <c r="P2163" s="49" t="s">
        <v>57</v>
      </c>
      <c r="Q2163" s="49">
        <v>4</v>
      </c>
      <c r="R2163" s="49" t="s">
        <v>45</v>
      </c>
      <c r="S2163" s="49" t="s">
        <v>7236</v>
      </c>
      <c r="T2163" s="50">
        <v>44994</v>
      </c>
    </row>
    <row r="2164" spans="1:20" x14ac:dyDescent="0.25">
      <c r="A2164" s="26" t="s">
        <v>7237</v>
      </c>
      <c r="B2164" s="49" t="s">
        <v>936</v>
      </c>
      <c r="C2164" s="49" t="s">
        <v>689</v>
      </c>
      <c r="D2164" s="49" t="s">
        <v>23</v>
      </c>
      <c r="E2164" s="49" t="s">
        <v>50</v>
      </c>
      <c r="F2164" s="50">
        <v>45242</v>
      </c>
      <c r="G2164" s="49" t="s">
        <v>72</v>
      </c>
      <c r="H2164" s="49" t="s">
        <v>129</v>
      </c>
      <c r="I2164" s="49" t="s">
        <v>130</v>
      </c>
      <c r="J2164" s="49" t="s">
        <v>131</v>
      </c>
      <c r="K2164" s="49">
        <v>5</v>
      </c>
      <c r="L2164" s="49">
        <v>129</v>
      </c>
      <c r="M2164" s="49" t="s">
        <v>7238</v>
      </c>
      <c r="N2164" s="50">
        <v>45709</v>
      </c>
      <c r="O2164" s="49" t="s">
        <v>30</v>
      </c>
      <c r="P2164" s="49" t="s">
        <v>44</v>
      </c>
      <c r="Q2164" s="49">
        <v>3</v>
      </c>
      <c r="R2164" s="49" t="s">
        <v>104</v>
      </c>
      <c r="S2164" s="49" t="s">
        <v>7239</v>
      </c>
      <c r="T2164" s="50">
        <v>45786</v>
      </c>
    </row>
    <row r="2165" spans="1:20" x14ac:dyDescent="0.25">
      <c r="A2165" s="26" t="s">
        <v>7240</v>
      </c>
      <c r="B2165" s="49" t="s">
        <v>1103</v>
      </c>
      <c r="C2165" s="49" t="s">
        <v>7241</v>
      </c>
      <c r="D2165" s="49" t="s">
        <v>23</v>
      </c>
      <c r="E2165" s="49" t="s">
        <v>38</v>
      </c>
      <c r="F2165" s="50">
        <v>44788</v>
      </c>
      <c r="G2165" s="49" t="s">
        <v>62</v>
      </c>
      <c r="H2165" s="49" t="s">
        <v>191</v>
      </c>
      <c r="I2165" s="49" t="s">
        <v>192</v>
      </c>
      <c r="J2165" s="49" t="s">
        <v>42</v>
      </c>
      <c r="K2165" s="49">
        <v>2</v>
      </c>
      <c r="L2165" s="49">
        <v>120</v>
      </c>
      <c r="M2165" s="49" t="s">
        <v>7242</v>
      </c>
      <c r="N2165" s="50">
        <v>45581</v>
      </c>
      <c r="O2165" s="49" t="s">
        <v>103</v>
      </c>
      <c r="P2165" s="49" t="s">
        <v>31</v>
      </c>
      <c r="Q2165" s="49">
        <v>3</v>
      </c>
      <c r="R2165" s="49" t="s">
        <v>104</v>
      </c>
      <c r="S2165" s="49" t="s">
        <v>7243</v>
      </c>
      <c r="T2165" s="50">
        <v>45532</v>
      </c>
    </row>
    <row r="2166" spans="1:20" x14ac:dyDescent="0.25">
      <c r="A2166" s="26" t="s">
        <v>7244</v>
      </c>
      <c r="B2166" s="49" t="s">
        <v>2996</v>
      </c>
      <c r="C2166" s="49" t="s">
        <v>253</v>
      </c>
      <c r="D2166" s="49" t="s">
        <v>37</v>
      </c>
      <c r="E2166" s="49" t="s">
        <v>38</v>
      </c>
      <c r="F2166" s="50">
        <v>44532</v>
      </c>
      <c r="G2166" s="49" t="s">
        <v>51</v>
      </c>
      <c r="H2166" s="49" t="s">
        <v>191</v>
      </c>
      <c r="I2166" s="49" t="s">
        <v>192</v>
      </c>
      <c r="J2166" s="49" t="s">
        <v>42</v>
      </c>
      <c r="K2166" s="49">
        <v>4</v>
      </c>
      <c r="L2166" s="49">
        <v>120</v>
      </c>
      <c r="M2166" s="49" t="s">
        <v>7245</v>
      </c>
      <c r="N2166" s="50">
        <v>45402</v>
      </c>
      <c r="O2166" s="49" t="s">
        <v>110</v>
      </c>
      <c r="P2166" s="49" t="s">
        <v>44</v>
      </c>
      <c r="Q2166" s="49">
        <v>1</v>
      </c>
      <c r="R2166" s="49" t="s">
        <v>67</v>
      </c>
      <c r="S2166" s="49" t="s">
        <v>7246</v>
      </c>
      <c r="T2166" s="50">
        <v>45566</v>
      </c>
    </row>
    <row r="2167" spans="1:20" x14ac:dyDescent="0.25">
      <c r="A2167" s="26" t="s">
        <v>7247</v>
      </c>
      <c r="B2167" s="49" t="s">
        <v>7248</v>
      </c>
      <c r="C2167" s="49" t="s">
        <v>7249</v>
      </c>
      <c r="D2167" s="49" t="s">
        <v>23</v>
      </c>
      <c r="E2167" s="49" t="s">
        <v>50</v>
      </c>
      <c r="F2167" s="50">
        <v>45810</v>
      </c>
      <c r="G2167" s="49" t="s">
        <v>94</v>
      </c>
      <c r="H2167" s="49" t="s">
        <v>100</v>
      </c>
      <c r="I2167" s="49" t="s">
        <v>101</v>
      </c>
      <c r="J2167" s="49" t="s">
        <v>28</v>
      </c>
      <c r="K2167" s="49">
        <v>2</v>
      </c>
      <c r="L2167" s="49">
        <v>199</v>
      </c>
      <c r="M2167" s="49" t="s">
        <v>7250</v>
      </c>
      <c r="N2167" s="50">
        <v>45613</v>
      </c>
      <c r="O2167" s="49" t="s">
        <v>76</v>
      </c>
      <c r="P2167" s="49" t="s">
        <v>57</v>
      </c>
      <c r="Q2167" s="49">
        <v>2</v>
      </c>
      <c r="R2167" s="49" t="s">
        <v>133</v>
      </c>
      <c r="S2167" s="49" t="s">
        <v>7251</v>
      </c>
      <c r="T2167" s="50">
        <v>45850</v>
      </c>
    </row>
    <row r="2168" spans="1:20" x14ac:dyDescent="0.25">
      <c r="A2168" s="26" t="s">
        <v>7252</v>
      </c>
      <c r="B2168" s="49" t="s">
        <v>201</v>
      </c>
      <c r="C2168" s="49" t="s">
        <v>301</v>
      </c>
      <c r="D2168" s="49" t="s">
        <v>81</v>
      </c>
      <c r="E2168" s="49" t="s">
        <v>38</v>
      </c>
      <c r="F2168" s="50">
        <v>44260</v>
      </c>
      <c r="G2168" s="49" t="s">
        <v>180</v>
      </c>
      <c r="H2168" s="49" t="s">
        <v>40</v>
      </c>
      <c r="I2168" s="49" t="s">
        <v>41</v>
      </c>
      <c r="J2168" s="49" t="s">
        <v>42</v>
      </c>
      <c r="K2168" s="49">
        <v>3</v>
      </c>
      <c r="L2168" s="49">
        <v>59</v>
      </c>
      <c r="M2168" s="49" t="s">
        <v>7253</v>
      </c>
      <c r="N2168" s="50">
        <v>44897</v>
      </c>
      <c r="O2168" s="49" t="s">
        <v>103</v>
      </c>
      <c r="P2168" s="49" t="s">
        <v>31</v>
      </c>
      <c r="Q2168" s="49">
        <v>5</v>
      </c>
      <c r="R2168" s="49" t="s">
        <v>104</v>
      </c>
      <c r="S2168" s="49" t="s">
        <v>7254</v>
      </c>
      <c r="T2168" s="50">
        <v>45623</v>
      </c>
    </row>
    <row r="2169" spans="1:20" x14ac:dyDescent="0.25">
      <c r="A2169" s="26" t="s">
        <v>7255</v>
      </c>
      <c r="B2169" s="49" t="s">
        <v>714</v>
      </c>
      <c r="C2169" s="49" t="s">
        <v>7256</v>
      </c>
      <c r="D2169" s="49" t="s">
        <v>81</v>
      </c>
      <c r="E2169" s="49" t="s">
        <v>50</v>
      </c>
      <c r="F2169" s="50">
        <v>44923</v>
      </c>
      <c r="G2169" s="49" t="s">
        <v>152</v>
      </c>
      <c r="H2169" s="49" t="s">
        <v>129</v>
      </c>
      <c r="I2169" s="49" t="s">
        <v>130</v>
      </c>
      <c r="J2169" s="49" t="s">
        <v>131</v>
      </c>
      <c r="K2169" s="49">
        <v>4</v>
      </c>
      <c r="L2169" s="49">
        <v>129</v>
      </c>
      <c r="M2169" s="49" t="s">
        <v>7257</v>
      </c>
      <c r="N2169" s="50">
        <v>44887</v>
      </c>
      <c r="O2169" s="49" t="s">
        <v>30</v>
      </c>
      <c r="P2169" s="49" t="s">
        <v>44</v>
      </c>
      <c r="Q2169" s="49">
        <v>2</v>
      </c>
      <c r="R2169" s="49" t="s">
        <v>45</v>
      </c>
      <c r="S2169" s="49" t="s">
        <v>7258</v>
      </c>
      <c r="T2169" s="50">
        <v>45045</v>
      </c>
    </row>
    <row r="2170" spans="1:20" x14ac:dyDescent="0.25">
      <c r="A2170" s="26" t="s">
        <v>7259</v>
      </c>
      <c r="B2170" s="49" t="s">
        <v>113</v>
      </c>
      <c r="C2170" s="49" t="s">
        <v>7260</v>
      </c>
      <c r="D2170" s="49" t="s">
        <v>81</v>
      </c>
      <c r="E2170" s="49" t="s">
        <v>50</v>
      </c>
      <c r="F2170" s="50">
        <v>45644</v>
      </c>
      <c r="G2170" s="49" t="s">
        <v>39</v>
      </c>
      <c r="H2170" s="49" t="s">
        <v>191</v>
      </c>
      <c r="I2170" s="49" t="s">
        <v>192</v>
      </c>
      <c r="J2170" s="49" t="s">
        <v>42</v>
      </c>
      <c r="K2170" s="49">
        <v>3</v>
      </c>
      <c r="L2170" s="49">
        <v>120</v>
      </c>
      <c r="M2170" s="49" t="s">
        <v>7261</v>
      </c>
      <c r="N2170" s="50">
        <v>45311</v>
      </c>
      <c r="O2170" s="49" t="s">
        <v>76</v>
      </c>
      <c r="P2170" s="49" t="s">
        <v>57</v>
      </c>
      <c r="Q2170" s="49">
        <v>4</v>
      </c>
      <c r="R2170" s="49" t="s">
        <v>67</v>
      </c>
      <c r="S2170" s="49" t="s">
        <v>7262</v>
      </c>
      <c r="T2170" s="50">
        <v>45712</v>
      </c>
    </row>
    <row r="2171" spans="1:20" x14ac:dyDescent="0.25">
      <c r="A2171" s="26" t="s">
        <v>1618</v>
      </c>
      <c r="B2171" s="49" t="s">
        <v>1619</v>
      </c>
      <c r="C2171" s="49" t="s">
        <v>1620</v>
      </c>
      <c r="D2171" s="49" t="s">
        <v>23</v>
      </c>
      <c r="E2171" s="49" t="s">
        <v>24</v>
      </c>
      <c r="F2171" s="50">
        <v>44183</v>
      </c>
      <c r="G2171" s="49" t="s">
        <v>186</v>
      </c>
      <c r="H2171" s="49" t="s">
        <v>87</v>
      </c>
      <c r="I2171" s="49" t="s">
        <v>88</v>
      </c>
      <c r="J2171" s="49" t="s">
        <v>65</v>
      </c>
      <c r="K2171" s="49">
        <v>5</v>
      </c>
      <c r="L2171" s="49">
        <v>99</v>
      </c>
      <c r="M2171" s="49" t="s">
        <v>7263</v>
      </c>
      <c r="N2171" s="50">
        <v>44812</v>
      </c>
      <c r="O2171" s="49" t="s">
        <v>76</v>
      </c>
      <c r="P2171" s="49" t="s">
        <v>44</v>
      </c>
      <c r="Q2171" s="49">
        <v>1</v>
      </c>
      <c r="R2171" s="49" t="s">
        <v>45</v>
      </c>
      <c r="S2171" s="49" t="s">
        <v>7264</v>
      </c>
      <c r="T2171" s="50">
        <v>45512</v>
      </c>
    </row>
    <row r="2172" spans="1:20" x14ac:dyDescent="0.25">
      <c r="A2172" s="26" t="s">
        <v>7265</v>
      </c>
      <c r="B2172" s="49" t="s">
        <v>1892</v>
      </c>
      <c r="C2172" s="49" t="s">
        <v>3081</v>
      </c>
      <c r="D2172" s="49" t="s">
        <v>37</v>
      </c>
      <c r="E2172" s="49" t="s">
        <v>50</v>
      </c>
      <c r="F2172" s="50">
        <v>44281</v>
      </c>
      <c r="G2172" s="49" t="s">
        <v>180</v>
      </c>
      <c r="H2172" s="49" t="s">
        <v>168</v>
      </c>
      <c r="I2172" s="49" t="s">
        <v>169</v>
      </c>
      <c r="J2172" s="49" t="s">
        <v>131</v>
      </c>
      <c r="K2172" s="49">
        <v>1</v>
      </c>
      <c r="L2172" s="49">
        <v>80</v>
      </c>
      <c r="M2172" s="49" t="s">
        <v>7266</v>
      </c>
      <c r="N2172" s="50">
        <v>45027</v>
      </c>
      <c r="O2172" s="49" t="s">
        <v>103</v>
      </c>
      <c r="P2172" s="49" t="s">
        <v>57</v>
      </c>
      <c r="Q2172" s="49">
        <v>5</v>
      </c>
      <c r="R2172" s="49" t="s">
        <v>45</v>
      </c>
      <c r="S2172" s="49" t="s">
        <v>7267</v>
      </c>
      <c r="T2172" s="50">
        <v>45084</v>
      </c>
    </row>
    <row r="2173" spans="1:20" x14ac:dyDescent="0.25">
      <c r="A2173" s="26" t="s">
        <v>5924</v>
      </c>
      <c r="B2173" s="49" t="s">
        <v>515</v>
      </c>
      <c r="C2173" s="49" t="s">
        <v>137</v>
      </c>
      <c r="D2173" s="49" t="s">
        <v>23</v>
      </c>
      <c r="E2173" s="49" t="s">
        <v>50</v>
      </c>
      <c r="F2173" s="50">
        <v>44429</v>
      </c>
      <c r="G2173" s="49" t="s">
        <v>94</v>
      </c>
      <c r="H2173" s="49" t="s">
        <v>100</v>
      </c>
      <c r="I2173" s="49" t="s">
        <v>101</v>
      </c>
      <c r="J2173" s="49" t="s">
        <v>28</v>
      </c>
      <c r="K2173" s="49">
        <v>3</v>
      </c>
      <c r="L2173" s="49">
        <v>199</v>
      </c>
      <c r="M2173" s="49" t="s">
        <v>7268</v>
      </c>
      <c r="N2173" s="50">
        <v>45343</v>
      </c>
      <c r="O2173" s="49" t="s">
        <v>103</v>
      </c>
      <c r="P2173" s="49" t="s">
        <v>31</v>
      </c>
      <c r="Q2173" s="49">
        <v>3</v>
      </c>
      <c r="R2173" s="49" t="s">
        <v>45</v>
      </c>
      <c r="S2173" s="49" t="s">
        <v>7269</v>
      </c>
      <c r="T2173" s="50">
        <v>45147</v>
      </c>
    </row>
    <row r="2174" spans="1:20" x14ac:dyDescent="0.25">
      <c r="A2174" s="26" t="s">
        <v>5622</v>
      </c>
      <c r="B2174" s="49" t="s">
        <v>161</v>
      </c>
      <c r="C2174" s="49" t="s">
        <v>5623</v>
      </c>
      <c r="D2174" s="49" t="s">
        <v>37</v>
      </c>
      <c r="E2174" s="49" t="s">
        <v>50</v>
      </c>
      <c r="F2174" s="50">
        <v>45763</v>
      </c>
      <c r="G2174" s="49" t="s">
        <v>186</v>
      </c>
      <c r="H2174" s="49" t="s">
        <v>73</v>
      </c>
      <c r="I2174" s="49" t="s">
        <v>74</v>
      </c>
      <c r="J2174" s="49" t="s">
        <v>42</v>
      </c>
      <c r="K2174" s="49">
        <v>5</v>
      </c>
      <c r="L2174" s="49">
        <v>110</v>
      </c>
      <c r="M2174" s="49" t="s">
        <v>7270</v>
      </c>
      <c r="N2174" s="50">
        <v>45149</v>
      </c>
      <c r="O2174" s="49" t="s">
        <v>103</v>
      </c>
      <c r="P2174" s="49" t="s">
        <v>31</v>
      </c>
      <c r="Q2174" s="49">
        <v>4</v>
      </c>
      <c r="R2174" s="49" t="s">
        <v>104</v>
      </c>
      <c r="S2174" s="49" t="s">
        <v>7271</v>
      </c>
      <c r="T2174" s="50">
        <v>45664</v>
      </c>
    </row>
    <row r="2175" spans="1:20" x14ac:dyDescent="0.25">
      <c r="A2175" s="26" t="s">
        <v>7272</v>
      </c>
      <c r="B2175" s="49" t="s">
        <v>637</v>
      </c>
      <c r="C2175" s="49" t="s">
        <v>689</v>
      </c>
      <c r="D2175" s="49" t="s">
        <v>37</v>
      </c>
      <c r="E2175" s="49" t="s">
        <v>24</v>
      </c>
      <c r="F2175" s="50">
        <v>45149</v>
      </c>
      <c r="G2175" s="49" t="s">
        <v>152</v>
      </c>
      <c r="H2175" s="49" t="s">
        <v>191</v>
      </c>
      <c r="I2175" s="49" t="s">
        <v>192</v>
      </c>
      <c r="J2175" s="49" t="s">
        <v>42</v>
      </c>
      <c r="K2175" s="49">
        <v>2</v>
      </c>
      <c r="L2175" s="49">
        <v>120</v>
      </c>
      <c r="M2175" s="49" t="s">
        <v>7273</v>
      </c>
      <c r="N2175" s="50">
        <v>44952</v>
      </c>
      <c r="O2175" s="49" t="s">
        <v>76</v>
      </c>
      <c r="P2175" s="49" t="s">
        <v>44</v>
      </c>
      <c r="Q2175" s="49">
        <v>5</v>
      </c>
      <c r="R2175" s="49" t="s">
        <v>32</v>
      </c>
      <c r="S2175" s="49" t="s">
        <v>7274</v>
      </c>
      <c r="T2175" s="50">
        <v>45641</v>
      </c>
    </row>
    <row r="2176" spans="1:20" x14ac:dyDescent="0.25">
      <c r="A2176" s="26" t="s">
        <v>1226</v>
      </c>
      <c r="B2176" s="49" t="s">
        <v>166</v>
      </c>
      <c r="C2176" s="49" t="s">
        <v>400</v>
      </c>
      <c r="D2176" s="49" t="s">
        <v>23</v>
      </c>
      <c r="E2176" s="49" t="s">
        <v>38</v>
      </c>
      <c r="F2176" s="50">
        <v>45227</v>
      </c>
      <c r="G2176" s="49" t="s">
        <v>186</v>
      </c>
      <c r="H2176" s="49" t="s">
        <v>87</v>
      </c>
      <c r="I2176" s="49" t="s">
        <v>88</v>
      </c>
      <c r="J2176" s="49" t="s">
        <v>65</v>
      </c>
      <c r="K2176" s="49">
        <v>5</v>
      </c>
      <c r="L2176" s="49">
        <v>99</v>
      </c>
      <c r="M2176" s="49" t="s">
        <v>7275</v>
      </c>
      <c r="N2176" s="50">
        <v>45335</v>
      </c>
      <c r="O2176" s="49" t="s">
        <v>103</v>
      </c>
      <c r="P2176" s="49" t="s">
        <v>44</v>
      </c>
      <c r="Q2176" s="49">
        <v>3</v>
      </c>
      <c r="R2176" s="49" t="s">
        <v>104</v>
      </c>
      <c r="S2176" s="49" t="s">
        <v>7276</v>
      </c>
      <c r="T2176" s="50">
        <v>44953</v>
      </c>
    </row>
    <row r="2177" spans="1:20" x14ac:dyDescent="0.25">
      <c r="A2177" s="26" t="s">
        <v>7277</v>
      </c>
      <c r="B2177" s="49" t="s">
        <v>2458</v>
      </c>
      <c r="C2177" s="49" t="s">
        <v>2424</v>
      </c>
      <c r="D2177" s="49" t="s">
        <v>81</v>
      </c>
      <c r="E2177" s="49" t="s">
        <v>50</v>
      </c>
      <c r="F2177" s="50">
        <v>45412</v>
      </c>
      <c r="G2177" s="49" t="s">
        <v>152</v>
      </c>
      <c r="H2177" s="49" t="s">
        <v>129</v>
      </c>
      <c r="I2177" s="49" t="s">
        <v>130</v>
      </c>
      <c r="J2177" s="49" t="s">
        <v>131</v>
      </c>
      <c r="K2177" s="49">
        <v>5</v>
      </c>
      <c r="L2177" s="49">
        <v>129</v>
      </c>
      <c r="M2177" s="49" t="s">
        <v>7278</v>
      </c>
      <c r="N2177" s="50">
        <v>45666</v>
      </c>
      <c r="O2177" s="49" t="s">
        <v>103</v>
      </c>
      <c r="P2177" s="49" t="s">
        <v>44</v>
      </c>
      <c r="Q2177" s="49">
        <v>3</v>
      </c>
      <c r="R2177" s="49" t="s">
        <v>45</v>
      </c>
      <c r="S2177" s="49" t="s">
        <v>7279</v>
      </c>
      <c r="T2177" s="50">
        <v>45334</v>
      </c>
    </row>
    <row r="2178" spans="1:20" x14ac:dyDescent="0.25">
      <c r="A2178" s="26" t="s">
        <v>7280</v>
      </c>
      <c r="B2178" s="49" t="s">
        <v>243</v>
      </c>
      <c r="C2178" s="49" t="s">
        <v>7281</v>
      </c>
      <c r="D2178" s="49" t="s">
        <v>37</v>
      </c>
      <c r="E2178" s="49" t="s">
        <v>38</v>
      </c>
      <c r="F2178" s="50">
        <v>45110</v>
      </c>
      <c r="G2178" s="49" t="s">
        <v>94</v>
      </c>
      <c r="H2178" s="49" t="s">
        <v>52</v>
      </c>
      <c r="I2178" s="49" t="s">
        <v>53</v>
      </c>
      <c r="J2178" s="49" t="s">
        <v>54</v>
      </c>
      <c r="K2178" s="49">
        <v>4</v>
      </c>
      <c r="L2178" s="49">
        <v>59</v>
      </c>
      <c r="M2178" s="49" t="s">
        <v>7282</v>
      </c>
      <c r="N2178" s="50">
        <v>45278</v>
      </c>
      <c r="O2178" s="49" t="s">
        <v>56</v>
      </c>
      <c r="P2178" s="49" t="s">
        <v>57</v>
      </c>
      <c r="Q2178" s="49">
        <v>3</v>
      </c>
      <c r="R2178" s="49" t="s">
        <v>32</v>
      </c>
      <c r="S2178" s="49" t="s">
        <v>7283</v>
      </c>
      <c r="T2178" s="50">
        <v>45027</v>
      </c>
    </row>
    <row r="2179" spans="1:20" x14ac:dyDescent="0.25">
      <c r="A2179" s="26" t="s">
        <v>1721</v>
      </c>
      <c r="B2179" s="49" t="s">
        <v>228</v>
      </c>
      <c r="C2179" s="49" t="s">
        <v>1722</v>
      </c>
      <c r="D2179" s="49" t="s">
        <v>81</v>
      </c>
      <c r="E2179" s="49" t="s">
        <v>24</v>
      </c>
      <c r="F2179" s="50">
        <v>45383</v>
      </c>
      <c r="G2179" s="49" t="s">
        <v>180</v>
      </c>
      <c r="H2179" s="49" t="s">
        <v>168</v>
      </c>
      <c r="I2179" s="49" t="s">
        <v>169</v>
      </c>
      <c r="J2179" s="49" t="s">
        <v>131</v>
      </c>
      <c r="K2179" s="49">
        <v>3</v>
      </c>
      <c r="L2179" s="49">
        <v>80</v>
      </c>
      <c r="M2179" s="49" t="s">
        <v>7284</v>
      </c>
      <c r="N2179" s="50">
        <v>45472</v>
      </c>
      <c r="O2179" s="49" t="s">
        <v>110</v>
      </c>
      <c r="P2179" s="49" t="s">
        <v>57</v>
      </c>
      <c r="Q2179" s="49">
        <v>3</v>
      </c>
      <c r="R2179" s="49" t="s">
        <v>133</v>
      </c>
      <c r="S2179" s="49" t="s">
        <v>7285</v>
      </c>
      <c r="T2179" s="50">
        <v>45784</v>
      </c>
    </row>
    <row r="2180" spans="1:20" x14ac:dyDescent="0.25">
      <c r="A2180" s="26" t="s">
        <v>4025</v>
      </c>
      <c r="B2180" s="49" t="s">
        <v>714</v>
      </c>
      <c r="C2180" s="49" t="s">
        <v>4026</v>
      </c>
      <c r="D2180" s="49" t="s">
        <v>37</v>
      </c>
      <c r="E2180" s="49" t="s">
        <v>38</v>
      </c>
      <c r="F2180" s="50">
        <v>45346</v>
      </c>
      <c r="G2180" s="49" t="s">
        <v>186</v>
      </c>
      <c r="H2180" s="49" t="s">
        <v>63</v>
      </c>
      <c r="I2180" s="49" t="s">
        <v>64</v>
      </c>
      <c r="J2180" s="49" t="s">
        <v>65</v>
      </c>
      <c r="K2180" s="49">
        <v>5</v>
      </c>
      <c r="L2180" s="49">
        <v>399</v>
      </c>
      <c r="M2180" s="49" t="s">
        <v>7286</v>
      </c>
      <c r="N2180" s="50">
        <v>45392</v>
      </c>
      <c r="O2180" s="49" t="s">
        <v>103</v>
      </c>
      <c r="P2180" s="49" t="s">
        <v>57</v>
      </c>
      <c r="Q2180" s="49">
        <v>5</v>
      </c>
      <c r="R2180" s="49" t="s">
        <v>67</v>
      </c>
      <c r="S2180" s="49" t="s">
        <v>7287</v>
      </c>
      <c r="T2180" s="50">
        <v>45351</v>
      </c>
    </row>
    <row r="2181" spans="1:20" x14ac:dyDescent="0.25">
      <c r="A2181" s="26" t="s">
        <v>7288</v>
      </c>
      <c r="B2181" s="49" t="s">
        <v>263</v>
      </c>
      <c r="C2181" s="49" t="s">
        <v>281</v>
      </c>
      <c r="D2181" s="49" t="s">
        <v>23</v>
      </c>
      <c r="E2181" s="49" t="s">
        <v>50</v>
      </c>
      <c r="F2181" s="50">
        <v>45075</v>
      </c>
      <c r="G2181" s="49" t="s">
        <v>186</v>
      </c>
      <c r="H2181" s="49" t="s">
        <v>63</v>
      </c>
      <c r="I2181" s="49" t="s">
        <v>64</v>
      </c>
      <c r="J2181" s="49" t="s">
        <v>65</v>
      </c>
      <c r="K2181" s="49">
        <v>2</v>
      </c>
      <c r="L2181" s="49">
        <v>399</v>
      </c>
      <c r="M2181" s="49" t="s">
        <v>7289</v>
      </c>
      <c r="N2181" s="50">
        <v>45676</v>
      </c>
      <c r="O2181" s="49" t="s">
        <v>103</v>
      </c>
      <c r="P2181" s="49" t="s">
        <v>57</v>
      </c>
      <c r="Q2181" s="49">
        <v>2</v>
      </c>
      <c r="R2181" s="49" t="s">
        <v>133</v>
      </c>
      <c r="S2181" s="49" t="s">
        <v>7290</v>
      </c>
      <c r="T2181" s="50">
        <v>45408</v>
      </c>
    </row>
    <row r="2182" spans="1:20" x14ac:dyDescent="0.25">
      <c r="A2182" s="26" t="s">
        <v>7291</v>
      </c>
      <c r="B2182" s="49" t="s">
        <v>201</v>
      </c>
      <c r="C2182" s="49" t="s">
        <v>7292</v>
      </c>
      <c r="D2182" s="49" t="s">
        <v>37</v>
      </c>
      <c r="E2182" s="49" t="s">
        <v>50</v>
      </c>
      <c r="F2182" s="50">
        <v>44741</v>
      </c>
      <c r="G2182" s="49" t="s">
        <v>180</v>
      </c>
      <c r="H2182" s="49" t="s">
        <v>73</v>
      </c>
      <c r="I2182" s="49" t="s">
        <v>74</v>
      </c>
      <c r="J2182" s="49" t="s">
        <v>42</v>
      </c>
      <c r="K2182" s="49">
        <v>4</v>
      </c>
      <c r="L2182" s="49">
        <v>110</v>
      </c>
      <c r="M2182" s="49" t="s">
        <v>7293</v>
      </c>
      <c r="N2182" s="50">
        <v>44919</v>
      </c>
      <c r="O2182" s="49" t="s">
        <v>30</v>
      </c>
      <c r="P2182" s="49" t="s">
        <v>57</v>
      </c>
      <c r="Q2182" s="49">
        <v>1</v>
      </c>
      <c r="R2182" s="49" t="s">
        <v>67</v>
      </c>
      <c r="S2182" s="49" t="s">
        <v>7294</v>
      </c>
      <c r="T2182" s="50">
        <v>45878</v>
      </c>
    </row>
    <row r="2183" spans="1:20" x14ac:dyDescent="0.25">
      <c r="A2183" s="26" t="s">
        <v>7295</v>
      </c>
      <c r="B2183" s="49" t="s">
        <v>701</v>
      </c>
      <c r="C2183" s="49" t="s">
        <v>2345</v>
      </c>
      <c r="D2183" s="49" t="s">
        <v>23</v>
      </c>
      <c r="E2183" s="49" t="s">
        <v>24</v>
      </c>
      <c r="F2183" s="50">
        <v>45534</v>
      </c>
      <c r="G2183" s="49" t="s">
        <v>180</v>
      </c>
      <c r="H2183" s="49" t="s">
        <v>191</v>
      </c>
      <c r="I2183" s="49" t="s">
        <v>192</v>
      </c>
      <c r="J2183" s="49" t="s">
        <v>42</v>
      </c>
      <c r="K2183" s="49">
        <v>3</v>
      </c>
      <c r="L2183" s="49">
        <v>120</v>
      </c>
      <c r="M2183" s="49" t="s">
        <v>7296</v>
      </c>
      <c r="N2183" s="50">
        <v>45515</v>
      </c>
      <c r="O2183" s="49" t="s">
        <v>110</v>
      </c>
      <c r="P2183" s="49" t="s">
        <v>44</v>
      </c>
      <c r="Q2183" s="49">
        <v>2</v>
      </c>
      <c r="R2183" s="49" t="s">
        <v>133</v>
      </c>
      <c r="S2183" s="49" t="s">
        <v>7297</v>
      </c>
      <c r="T2183" s="50">
        <v>45088</v>
      </c>
    </row>
    <row r="2184" spans="1:20" x14ac:dyDescent="0.25">
      <c r="A2184" s="26" t="s">
        <v>7298</v>
      </c>
      <c r="B2184" s="49" t="s">
        <v>7299</v>
      </c>
      <c r="C2184" s="49" t="s">
        <v>3915</v>
      </c>
      <c r="D2184" s="49" t="s">
        <v>81</v>
      </c>
      <c r="E2184" s="49" t="s">
        <v>38</v>
      </c>
      <c r="F2184" s="50">
        <v>44728</v>
      </c>
      <c r="G2184" s="49" t="s">
        <v>180</v>
      </c>
      <c r="H2184" s="49" t="s">
        <v>129</v>
      </c>
      <c r="I2184" s="49" t="s">
        <v>130</v>
      </c>
      <c r="J2184" s="49" t="s">
        <v>131</v>
      </c>
      <c r="K2184" s="49">
        <v>5</v>
      </c>
      <c r="L2184" s="49">
        <v>129</v>
      </c>
      <c r="M2184" s="49" t="s">
        <v>7300</v>
      </c>
      <c r="N2184" s="50">
        <v>45471</v>
      </c>
      <c r="O2184" s="49" t="s">
        <v>103</v>
      </c>
      <c r="P2184" s="49" t="s">
        <v>44</v>
      </c>
      <c r="Q2184" s="49">
        <v>2</v>
      </c>
      <c r="R2184" s="49" t="s">
        <v>67</v>
      </c>
      <c r="S2184" s="49" t="s">
        <v>7301</v>
      </c>
      <c r="T2184" s="50">
        <v>44862</v>
      </c>
    </row>
    <row r="2185" spans="1:20" x14ac:dyDescent="0.25">
      <c r="A2185" s="26" t="s">
        <v>7302</v>
      </c>
      <c r="B2185" s="49" t="s">
        <v>718</v>
      </c>
      <c r="C2185" s="49" t="s">
        <v>435</v>
      </c>
      <c r="D2185" s="49" t="s">
        <v>81</v>
      </c>
      <c r="E2185" s="49" t="s">
        <v>24</v>
      </c>
      <c r="F2185" s="50">
        <v>44079</v>
      </c>
      <c r="G2185" s="49" t="s">
        <v>180</v>
      </c>
      <c r="H2185" s="49" t="s">
        <v>87</v>
      </c>
      <c r="I2185" s="49" t="s">
        <v>88</v>
      </c>
      <c r="J2185" s="49" t="s">
        <v>65</v>
      </c>
      <c r="K2185" s="49">
        <v>3</v>
      </c>
      <c r="L2185" s="49">
        <v>99</v>
      </c>
      <c r="M2185" s="49" t="s">
        <v>7303</v>
      </c>
      <c r="N2185" s="50">
        <v>45409</v>
      </c>
      <c r="O2185" s="49" t="s">
        <v>56</v>
      </c>
      <c r="P2185" s="49" t="s">
        <v>57</v>
      </c>
      <c r="Q2185" s="49">
        <v>3</v>
      </c>
      <c r="R2185" s="49" t="s">
        <v>45</v>
      </c>
      <c r="S2185" s="49" t="s">
        <v>7304</v>
      </c>
      <c r="T2185" s="50">
        <v>45262</v>
      </c>
    </row>
    <row r="2186" spans="1:20" x14ac:dyDescent="0.25">
      <c r="A2186" s="26" t="s">
        <v>3300</v>
      </c>
      <c r="B2186" s="49" t="s">
        <v>280</v>
      </c>
      <c r="C2186" s="49" t="s">
        <v>435</v>
      </c>
      <c r="D2186" s="49" t="s">
        <v>37</v>
      </c>
      <c r="E2186" s="49" t="s">
        <v>24</v>
      </c>
      <c r="F2186" s="50">
        <v>44086</v>
      </c>
      <c r="G2186" s="49" t="s">
        <v>186</v>
      </c>
      <c r="H2186" s="49" t="s">
        <v>63</v>
      </c>
      <c r="I2186" s="49" t="s">
        <v>64</v>
      </c>
      <c r="J2186" s="49" t="s">
        <v>65</v>
      </c>
      <c r="K2186" s="49">
        <v>4</v>
      </c>
      <c r="L2186" s="49">
        <v>399</v>
      </c>
      <c r="M2186" s="49" t="s">
        <v>7305</v>
      </c>
      <c r="N2186" s="50">
        <v>44967</v>
      </c>
      <c r="O2186" s="49" t="s">
        <v>76</v>
      </c>
      <c r="P2186" s="49" t="s">
        <v>31</v>
      </c>
      <c r="Q2186" s="49">
        <v>3</v>
      </c>
      <c r="R2186" s="49" t="s">
        <v>104</v>
      </c>
      <c r="S2186" s="49" t="s">
        <v>7306</v>
      </c>
      <c r="T2186" s="50">
        <v>45728</v>
      </c>
    </row>
    <row r="2187" spans="1:20" x14ac:dyDescent="0.25">
      <c r="A2187" s="26" t="s">
        <v>7307</v>
      </c>
      <c r="B2187" s="49" t="s">
        <v>315</v>
      </c>
      <c r="C2187" s="49" t="s">
        <v>5292</v>
      </c>
      <c r="D2187" s="49" t="s">
        <v>23</v>
      </c>
      <c r="E2187" s="49" t="s">
        <v>24</v>
      </c>
      <c r="F2187" s="50">
        <v>44845</v>
      </c>
      <c r="G2187" s="49" t="s">
        <v>39</v>
      </c>
      <c r="H2187" s="49" t="s">
        <v>52</v>
      </c>
      <c r="I2187" s="49" t="s">
        <v>53</v>
      </c>
      <c r="J2187" s="49" t="s">
        <v>54</v>
      </c>
      <c r="K2187" s="49">
        <v>3</v>
      </c>
      <c r="L2187" s="49">
        <v>59</v>
      </c>
      <c r="M2187" s="49" t="s">
        <v>7308</v>
      </c>
      <c r="N2187" s="50">
        <v>44836</v>
      </c>
      <c r="O2187" s="49" t="s">
        <v>110</v>
      </c>
      <c r="P2187" s="49" t="s">
        <v>31</v>
      </c>
      <c r="Q2187" s="49">
        <v>2</v>
      </c>
      <c r="R2187" s="49" t="s">
        <v>45</v>
      </c>
      <c r="S2187" s="49" t="s">
        <v>7309</v>
      </c>
      <c r="T2187" s="50">
        <v>45725</v>
      </c>
    </row>
    <row r="2188" spans="1:20" x14ac:dyDescent="0.25">
      <c r="A2188" s="26" t="s">
        <v>7310</v>
      </c>
      <c r="B2188" s="49" t="s">
        <v>658</v>
      </c>
      <c r="C2188" s="49" t="s">
        <v>276</v>
      </c>
      <c r="D2188" s="49" t="s">
        <v>37</v>
      </c>
      <c r="E2188" s="49" t="s">
        <v>50</v>
      </c>
      <c r="F2188" s="50">
        <v>44854</v>
      </c>
      <c r="G2188" s="49" t="s">
        <v>186</v>
      </c>
      <c r="H2188" s="49" t="s">
        <v>100</v>
      </c>
      <c r="I2188" s="49" t="s">
        <v>101</v>
      </c>
      <c r="J2188" s="49" t="s">
        <v>28</v>
      </c>
      <c r="K2188" s="49">
        <v>5</v>
      </c>
      <c r="L2188" s="49">
        <v>199</v>
      </c>
      <c r="M2188" s="49" t="s">
        <v>7311</v>
      </c>
      <c r="N2188" s="50">
        <v>45848</v>
      </c>
      <c r="O2188" s="49" t="s">
        <v>30</v>
      </c>
      <c r="P2188" s="49" t="s">
        <v>57</v>
      </c>
      <c r="Q2188" s="49">
        <v>5</v>
      </c>
      <c r="R2188" s="49" t="s">
        <v>133</v>
      </c>
      <c r="S2188" s="49" t="s">
        <v>7312</v>
      </c>
      <c r="T2188" s="50">
        <v>45242</v>
      </c>
    </row>
    <row r="2189" spans="1:20" x14ac:dyDescent="0.25">
      <c r="A2189" s="26" t="s">
        <v>7313</v>
      </c>
      <c r="B2189" s="49" t="s">
        <v>3478</v>
      </c>
      <c r="C2189" s="49" t="s">
        <v>3384</v>
      </c>
      <c r="D2189" s="49" t="s">
        <v>37</v>
      </c>
      <c r="E2189" s="49" t="s">
        <v>24</v>
      </c>
      <c r="F2189" s="50">
        <v>45073</v>
      </c>
      <c r="G2189" s="49" t="s">
        <v>120</v>
      </c>
      <c r="H2189" s="49" t="s">
        <v>121</v>
      </c>
      <c r="I2189" s="49" t="s">
        <v>122</v>
      </c>
      <c r="J2189" s="49" t="s">
        <v>123</v>
      </c>
      <c r="K2189" s="49">
        <v>5</v>
      </c>
      <c r="L2189" s="49">
        <v>149</v>
      </c>
      <c r="M2189" s="49" t="s">
        <v>7314</v>
      </c>
      <c r="N2189" s="50">
        <v>44852</v>
      </c>
      <c r="O2189" s="49" t="s">
        <v>110</v>
      </c>
      <c r="P2189" s="49" t="s">
        <v>44</v>
      </c>
      <c r="Q2189" s="49">
        <v>1</v>
      </c>
      <c r="R2189" s="49" t="s">
        <v>45</v>
      </c>
      <c r="S2189" s="49" t="s">
        <v>7315</v>
      </c>
      <c r="T2189" s="50">
        <v>45056</v>
      </c>
    </row>
    <row r="2190" spans="1:20" x14ac:dyDescent="0.25">
      <c r="A2190" s="26" t="s">
        <v>1710</v>
      </c>
      <c r="B2190" s="49" t="s">
        <v>206</v>
      </c>
      <c r="C2190" s="49" t="s">
        <v>1711</v>
      </c>
      <c r="D2190" s="49" t="s">
        <v>37</v>
      </c>
      <c r="E2190" s="49" t="s">
        <v>50</v>
      </c>
      <c r="F2190" s="50">
        <v>45481</v>
      </c>
      <c r="G2190" s="49" t="s">
        <v>72</v>
      </c>
      <c r="H2190" s="49" t="s">
        <v>87</v>
      </c>
      <c r="I2190" s="49" t="s">
        <v>88</v>
      </c>
      <c r="J2190" s="49" t="s">
        <v>65</v>
      </c>
      <c r="K2190" s="49">
        <v>4</v>
      </c>
      <c r="L2190" s="49">
        <v>99</v>
      </c>
      <c r="M2190" s="49" t="s">
        <v>7316</v>
      </c>
      <c r="N2190" s="50">
        <v>45060</v>
      </c>
      <c r="O2190" s="49" t="s">
        <v>103</v>
      </c>
      <c r="P2190" s="49" t="s">
        <v>31</v>
      </c>
      <c r="Q2190" s="49">
        <v>4</v>
      </c>
      <c r="R2190" s="49" t="s">
        <v>104</v>
      </c>
      <c r="S2190" s="49" t="s">
        <v>7317</v>
      </c>
      <c r="T2190" s="50">
        <v>45819</v>
      </c>
    </row>
    <row r="2191" spans="1:20" x14ac:dyDescent="0.25">
      <c r="A2191" s="26" t="s">
        <v>1770</v>
      </c>
      <c r="B2191" s="49" t="s">
        <v>248</v>
      </c>
      <c r="C2191" s="49" t="s">
        <v>137</v>
      </c>
      <c r="D2191" s="49" t="s">
        <v>37</v>
      </c>
      <c r="E2191" s="49" t="s">
        <v>24</v>
      </c>
      <c r="F2191" s="50">
        <v>44249</v>
      </c>
      <c r="G2191" s="49" t="s">
        <v>94</v>
      </c>
      <c r="H2191" s="49" t="s">
        <v>138</v>
      </c>
      <c r="I2191" s="49" t="s">
        <v>139</v>
      </c>
      <c r="J2191" s="49" t="s">
        <v>28</v>
      </c>
      <c r="K2191" s="49">
        <v>4</v>
      </c>
      <c r="L2191" s="49">
        <v>999</v>
      </c>
      <c r="M2191" s="49" t="s">
        <v>7318</v>
      </c>
      <c r="N2191" s="50">
        <v>45008</v>
      </c>
      <c r="O2191" s="49" t="s">
        <v>76</v>
      </c>
      <c r="P2191" s="49" t="s">
        <v>44</v>
      </c>
      <c r="Q2191" s="49">
        <v>1</v>
      </c>
      <c r="R2191" s="49" t="s">
        <v>133</v>
      </c>
      <c r="S2191" s="49" t="s">
        <v>7319</v>
      </c>
      <c r="T2191" s="50">
        <v>45536</v>
      </c>
    </row>
    <row r="2192" spans="1:20" x14ac:dyDescent="0.25">
      <c r="A2192" s="26" t="s">
        <v>6030</v>
      </c>
      <c r="B2192" s="49" t="s">
        <v>671</v>
      </c>
      <c r="C2192" s="49" t="s">
        <v>6031</v>
      </c>
      <c r="D2192" s="49" t="s">
        <v>81</v>
      </c>
      <c r="E2192" s="49" t="s">
        <v>24</v>
      </c>
      <c r="F2192" s="50">
        <v>45460</v>
      </c>
      <c r="G2192" s="49" t="s">
        <v>51</v>
      </c>
      <c r="H2192" s="49" t="s">
        <v>191</v>
      </c>
      <c r="I2192" s="49" t="s">
        <v>192</v>
      </c>
      <c r="J2192" s="49" t="s">
        <v>42</v>
      </c>
      <c r="K2192" s="49">
        <v>4</v>
      </c>
      <c r="L2192" s="49">
        <v>120</v>
      </c>
      <c r="M2192" s="49" t="s">
        <v>7320</v>
      </c>
      <c r="N2192" s="50">
        <v>45732</v>
      </c>
      <c r="O2192" s="49" t="s">
        <v>76</v>
      </c>
      <c r="P2192" s="49" t="s">
        <v>44</v>
      </c>
      <c r="Q2192" s="49">
        <v>3</v>
      </c>
      <c r="R2192" s="49" t="s">
        <v>32</v>
      </c>
      <c r="S2192" s="49" t="s">
        <v>7321</v>
      </c>
      <c r="T2192" s="50">
        <v>45192</v>
      </c>
    </row>
    <row r="2193" spans="1:20" x14ac:dyDescent="0.25">
      <c r="A2193" s="26" t="s">
        <v>7322</v>
      </c>
      <c r="B2193" s="49" t="s">
        <v>376</v>
      </c>
      <c r="C2193" s="49" t="s">
        <v>801</v>
      </c>
      <c r="D2193" s="49" t="s">
        <v>81</v>
      </c>
      <c r="E2193" s="49" t="s">
        <v>50</v>
      </c>
      <c r="F2193" s="50">
        <v>44664</v>
      </c>
      <c r="G2193" s="49" t="s">
        <v>180</v>
      </c>
      <c r="H2193" s="49" t="s">
        <v>87</v>
      </c>
      <c r="I2193" s="49" t="s">
        <v>88</v>
      </c>
      <c r="J2193" s="49" t="s">
        <v>65</v>
      </c>
      <c r="K2193" s="49">
        <v>3</v>
      </c>
      <c r="L2193" s="49">
        <v>99</v>
      </c>
      <c r="M2193" s="49" t="s">
        <v>7323</v>
      </c>
      <c r="N2193" s="50">
        <v>44901</v>
      </c>
      <c r="O2193" s="49" t="s">
        <v>30</v>
      </c>
      <c r="P2193" s="49" t="s">
        <v>31</v>
      </c>
      <c r="Q2193" s="49">
        <v>4</v>
      </c>
      <c r="R2193" s="49" t="s">
        <v>32</v>
      </c>
      <c r="S2193" s="49" t="s">
        <v>7324</v>
      </c>
      <c r="T2193" s="50">
        <v>44937</v>
      </c>
    </row>
    <row r="2194" spans="1:20" x14ac:dyDescent="0.25">
      <c r="A2194" s="26" t="s">
        <v>7325</v>
      </c>
      <c r="B2194" s="49" t="s">
        <v>173</v>
      </c>
      <c r="C2194" s="49" t="s">
        <v>137</v>
      </c>
      <c r="D2194" s="49" t="s">
        <v>37</v>
      </c>
      <c r="E2194" s="49" t="s">
        <v>24</v>
      </c>
      <c r="F2194" s="50">
        <v>45074</v>
      </c>
      <c r="G2194" s="49" t="s">
        <v>72</v>
      </c>
      <c r="H2194" s="49" t="s">
        <v>121</v>
      </c>
      <c r="I2194" s="49" t="s">
        <v>122</v>
      </c>
      <c r="J2194" s="49" t="s">
        <v>123</v>
      </c>
      <c r="K2194" s="49">
        <v>4</v>
      </c>
      <c r="L2194" s="49">
        <v>149</v>
      </c>
      <c r="M2194" s="49" t="s">
        <v>7326</v>
      </c>
      <c r="N2194" s="50">
        <v>45544</v>
      </c>
      <c r="O2194" s="49" t="s">
        <v>103</v>
      </c>
      <c r="P2194" s="49" t="s">
        <v>57</v>
      </c>
      <c r="Q2194" s="49">
        <v>2</v>
      </c>
      <c r="R2194" s="49" t="s">
        <v>67</v>
      </c>
      <c r="S2194" s="49" t="s">
        <v>7327</v>
      </c>
      <c r="T2194" s="50">
        <v>44805</v>
      </c>
    </row>
    <row r="2195" spans="1:20" x14ac:dyDescent="0.25">
      <c r="A2195" s="26" t="s">
        <v>7328</v>
      </c>
      <c r="B2195" s="49" t="s">
        <v>1879</v>
      </c>
      <c r="C2195" s="49" t="s">
        <v>689</v>
      </c>
      <c r="D2195" s="49" t="s">
        <v>23</v>
      </c>
      <c r="E2195" s="49" t="s">
        <v>50</v>
      </c>
      <c r="F2195" s="50">
        <v>45578</v>
      </c>
      <c r="G2195" s="49" t="s">
        <v>39</v>
      </c>
      <c r="H2195" s="49" t="s">
        <v>218</v>
      </c>
      <c r="I2195" s="49" t="s">
        <v>219</v>
      </c>
      <c r="J2195" s="49" t="s">
        <v>28</v>
      </c>
      <c r="K2195" s="49">
        <v>1</v>
      </c>
      <c r="L2195" s="49">
        <v>899</v>
      </c>
      <c r="M2195" s="49" t="s">
        <v>7329</v>
      </c>
      <c r="N2195" s="50">
        <v>45619</v>
      </c>
      <c r="O2195" s="49" t="s">
        <v>103</v>
      </c>
      <c r="P2195" s="49" t="s">
        <v>31</v>
      </c>
      <c r="Q2195" s="49">
        <v>5</v>
      </c>
      <c r="R2195" s="49" t="s">
        <v>104</v>
      </c>
      <c r="S2195" s="49" t="s">
        <v>7330</v>
      </c>
      <c r="T2195" s="50">
        <v>45530</v>
      </c>
    </row>
    <row r="2196" spans="1:20" x14ac:dyDescent="0.25">
      <c r="A2196" s="26" t="s">
        <v>7331</v>
      </c>
      <c r="B2196" s="49" t="s">
        <v>2371</v>
      </c>
      <c r="C2196" s="49" t="s">
        <v>702</v>
      </c>
      <c r="D2196" s="49" t="s">
        <v>37</v>
      </c>
      <c r="E2196" s="49" t="s">
        <v>38</v>
      </c>
      <c r="F2196" s="50">
        <v>44608</v>
      </c>
      <c r="G2196" s="49" t="s">
        <v>62</v>
      </c>
      <c r="H2196" s="49" t="s">
        <v>87</v>
      </c>
      <c r="I2196" s="49" t="s">
        <v>88</v>
      </c>
      <c r="J2196" s="49" t="s">
        <v>65</v>
      </c>
      <c r="K2196" s="49">
        <v>3</v>
      </c>
      <c r="L2196" s="49">
        <v>99</v>
      </c>
      <c r="M2196" s="49" t="s">
        <v>7332</v>
      </c>
      <c r="N2196" s="50">
        <v>45013</v>
      </c>
      <c r="O2196" s="49" t="s">
        <v>30</v>
      </c>
      <c r="P2196" s="49" t="s">
        <v>44</v>
      </c>
      <c r="Q2196" s="49">
        <v>5</v>
      </c>
      <c r="R2196" s="49" t="s">
        <v>104</v>
      </c>
      <c r="S2196" s="49" t="s">
        <v>7333</v>
      </c>
      <c r="T2196" s="50">
        <v>45153</v>
      </c>
    </row>
    <row r="2197" spans="1:20" x14ac:dyDescent="0.25">
      <c r="A2197" s="26" t="s">
        <v>7334</v>
      </c>
      <c r="B2197" s="49" t="s">
        <v>113</v>
      </c>
      <c r="C2197" s="49" t="s">
        <v>689</v>
      </c>
      <c r="D2197" s="49" t="s">
        <v>23</v>
      </c>
      <c r="E2197" s="49" t="s">
        <v>24</v>
      </c>
      <c r="F2197" s="50">
        <v>44711</v>
      </c>
      <c r="G2197" s="49" t="s">
        <v>51</v>
      </c>
      <c r="H2197" s="49" t="s">
        <v>145</v>
      </c>
      <c r="I2197" s="49" t="s">
        <v>146</v>
      </c>
      <c r="J2197" s="49" t="s">
        <v>54</v>
      </c>
      <c r="K2197" s="49">
        <v>3</v>
      </c>
      <c r="L2197" s="49">
        <v>199</v>
      </c>
      <c r="M2197" s="49" t="s">
        <v>7335</v>
      </c>
      <c r="N2197" s="50">
        <v>45254</v>
      </c>
      <c r="O2197" s="49" t="s">
        <v>30</v>
      </c>
      <c r="P2197" s="49" t="s">
        <v>44</v>
      </c>
      <c r="Q2197" s="49">
        <v>3</v>
      </c>
      <c r="R2197" s="49" t="s">
        <v>67</v>
      </c>
      <c r="S2197" s="49" t="s">
        <v>7336</v>
      </c>
      <c r="T2197" s="50">
        <v>45143</v>
      </c>
    </row>
    <row r="2198" spans="1:20" x14ac:dyDescent="0.25">
      <c r="A2198" s="26" t="s">
        <v>7337</v>
      </c>
      <c r="B2198" s="49" t="s">
        <v>2412</v>
      </c>
      <c r="C2198" s="49" t="s">
        <v>6031</v>
      </c>
      <c r="D2198" s="49" t="s">
        <v>23</v>
      </c>
      <c r="E2198" s="49" t="s">
        <v>24</v>
      </c>
      <c r="F2198" s="50">
        <v>45141</v>
      </c>
      <c r="G2198" s="49" t="s">
        <v>62</v>
      </c>
      <c r="H2198" s="49" t="s">
        <v>138</v>
      </c>
      <c r="I2198" s="49" t="s">
        <v>139</v>
      </c>
      <c r="J2198" s="49" t="s">
        <v>28</v>
      </c>
      <c r="K2198" s="49">
        <v>1</v>
      </c>
      <c r="L2198" s="49">
        <v>999</v>
      </c>
      <c r="M2198" s="49" t="s">
        <v>7338</v>
      </c>
      <c r="N2198" s="50">
        <v>45098</v>
      </c>
      <c r="O2198" s="49" t="s">
        <v>30</v>
      </c>
      <c r="P2198" s="49" t="s">
        <v>57</v>
      </c>
      <c r="Q2198" s="49">
        <v>3</v>
      </c>
      <c r="R2198" s="49" t="s">
        <v>67</v>
      </c>
      <c r="S2198" s="49" t="s">
        <v>7339</v>
      </c>
      <c r="T2198" s="50">
        <v>45103</v>
      </c>
    </row>
    <row r="2199" spans="1:20" x14ac:dyDescent="0.25">
      <c r="A2199" s="26" t="s">
        <v>7340</v>
      </c>
      <c r="B2199" s="49" t="s">
        <v>300</v>
      </c>
      <c r="C2199" s="49" t="s">
        <v>4473</v>
      </c>
      <c r="D2199" s="49" t="s">
        <v>23</v>
      </c>
      <c r="E2199" s="49" t="s">
        <v>38</v>
      </c>
      <c r="F2199" s="50">
        <v>44429</v>
      </c>
      <c r="G2199" s="49" t="s">
        <v>120</v>
      </c>
      <c r="H2199" s="49" t="s">
        <v>100</v>
      </c>
      <c r="I2199" s="49" t="s">
        <v>101</v>
      </c>
      <c r="J2199" s="49" t="s">
        <v>28</v>
      </c>
      <c r="K2199" s="49">
        <v>5</v>
      </c>
      <c r="L2199" s="49">
        <v>199</v>
      </c>
      <c r="M2199" s="49" t="s">
        <v>7341</v>
      </c>
      <c r="N2199" s="50">
        <v>45182</v>
      </c>
      <c r="O2199" s="49" t="s">
        <v>30</v>
      </c>
      <c r="P2199" s="49" t="s">
        <v>44</v>
      </c>
      <c r="Q2199" s="49">
        <v>3</v>
      </c>
      <c r="R2199" s="49" t="s">
        <v>67</v>
      </c>
      <c r="S2199" s="49" t="s">
        <v>7342</v>
      </c>
      <c r="T2199" s="50">
        <v>45003</v>
      </c>
    </row>
    <row r="2200" spans="1:20" x14ac:dyDescent="0.25">
      <c r="A2200" s="26" t="s">
        <v>5610</v>
      </c>
      <c r="B2200" s="49" t="s">
        <v>769</v>
      </c>
      <c r="C2200" s="49" t="s">
        <v>899</v>
      </c>
      <c r="D2200" s="49" t="s">
        <v>23</v>
      </c>
      <c r="E2200" s="49" t="s">
        <v>24</v>
      </c>
      <c r="F2200" s="50">
        <v>45218</v>
      </c>
      <c r="G2200" s="49" t="s">
        <v>62</v>
      </c>
      <c r="H2200" s="49" t="s">
        <v>26</v>
      </c>
      <c r="I2200" s="49" t="s">
        <v>27</v>
      </c>
      <c r="J2200" s="49" t="s">
        <v>28</v>
      </c>
      <c r="K2200" s="49">
        <v>2</v>
      </c>
      <c r="L2200" s="49">
        <v>229</v>
      </c>
      <c r="M2200" s="49" t="s">
        <v>7343</v>
      </c>
      <c r="N2200" s="50">
        <v>44963</v>
      </c>
      <c r="O2200" s="49" t="s">
        <v>30</v>
      </c>
      <c r="P2200" s="49" t="s">
        <v>44</v>
      </c>
      <c r="Q2200" s="49">
        <v>1</v>
      </c>
      <c r="R2200" s="49" t="s">
        <v>104</v>
      </c>
      <c r="S2200" s="49" t="s">
        <v>7344</v>
      </c>
      <c r="T2200" s="50">
        <v>45004</v>
      </c>
    </row>
    <row r="2201" spans="1:20" x14ac:dyDescent="0.25">
      <c r="A2201" s="26" t="s">
        <v>7345</v>
      </c>
      <c r="B2201" s="49" t="s">
        <v>1052</v>
      </c>
      <c r="C2201" s="49" t="s">
        <v>3337</v>
      </c>
      <c r="D2201" s="49" t="s">
        <v>81</v>
      </c>
      <c r="E2201" s="49" t="s">
        <v>50</v>
      </c>
      <c r="F2201" s="50">
        <v>44739</v>
      </c>
      <c r="G2201" s="49" t="s">
        <v>180</v>
      </c>
      <c r="H2201" s="49" t="s">
        <v>168</v>
      </c>
      <c r="I2201" s="49" t="s">
        <v>169</v>
      </c>
      <c r="J2201" s="49" t="s">
        <v>131</v>
      </c>
      <c r="K2201" s="49">
        <v>1</v>
      </c>
      <c r="L2201" s="49">
        <v>80</v>
      </c>
      <c r="M2201" s="49" t="s">
        <v>7346</v>
      </c>
      <c r="N2201" s="50">
        <v>44867</v>
      </c>
      <c r="O2201" s="49" t="s">
        <v>110</v>
      </c>
      <c r="P2201" s="49" t="s">
        <v>44</v>
      </c>
      <c r="Q2201" s="49">
        <v>3</v>
      </c>
      <c r="R2201" s="49" t="s">
        <v>32</v>
      </c>
      <c r="S2201" s="49" t="s">
        <v>7347</v>
      </c>
      <c r="T2201" s="50">
        <v>45716</v>
      </c>
    </row>
    <row r="2202" spans="1:20" x14ac:dyDescent="0.25">
      <c r="A2202" s="26" t="s">
        <v>7348</v>
      </c>
      <c r="B2202" s="49" t="s">
        <v>600</v>
      </c>
      <c r="C2202" s="49" t="s">
        <v>1375</v>
      </c>
      <c r="D2202" s="49" t="s">
        <v>37</v>
      </c>
      <c r="E2202" s="49" t="s">
        <v>50</v>
      </c>
      <c r="F2202" s="50">
        <v>44413</v>
      </c>
      <c r="G2202" s="49" t="s">
        <v>25</v>
      </c>
      <c r="H2202" s="49" t="s">
        <v>40</v>
      </c>
      <c r="I2202" s="49" t="s">
        <v>41</v>
      </c>
      <c r="J2202" s="49" t="s">
        <v>42</v>
      </c>
      <c r="K2202" s="49">
        <v>5</v>
      </c>
      <c r="L2202" s="49">
        <v>59</v>
      </c>
      <c r="M2202" s="49" t="s">
        <v>7349</v>
      </c>
      <c r="N2202" s="50">
        <v>45607</v>
      </c>
      <c r="O2202" s="49" t="s">
        <v>30</v>
      </c>
      <c r="P2202" s="49" t="s">
        <v>44</v>
      </c>
      <c r="Q2202" s="49">
        <v>2</v>
      </c>
      <c r="R2202" s="49" t="s">
        <v>32</v>
      </c>
      <c r="S2202" s="49" t="s">
        <v>7350</v>
      </c>
      <c r="T2202" s="50">
        <v>45072</v>
      </c>
    </row>
    <row r="2203" spans="1:20" x14ac:dyDescent="0.25">
      <c r="A2203" s="26" t="s">
        <v>7351</v>
      </c>
      <c r="B2203" s="49" t="s">
        <v>4211</v>
      </c>
      <c r="C2203" s="49" t="s">
        <v>7352</v>
      </c>
      <c r="D2203" s="49" t="s">
        <v>37</v>
      </c>
      <c r="E2203" s="49" t="s">
        <v>38</v>
      </c>
      <c r="F2203" s="50">
        <v>45655</v>
      </c>
      <c r="G2203" s="49" t="s">
        <v>94</v>
      </c>
      <c r="H2203" s="49" t="s">
        <v>87</v>
      </c>
      <c r="I2203" s="49" t="s">
        <v>88</v>
      </c>
      <c r="J2203" s="49" t="s">
        <v>65</v>
      </c>
      <c r="K2203" s="49">
        <v>4</v>
      </c>
      <c r="L2203" s="49">
        <v>99</v>
      </c>
      <c r="M2203" s="49" t="s">
        <v>7353</v>
      </c>
      <c r="N2203" s="50">
        <v>44932</v>
      </c>
      <c r="O2203" s="49" t="s">
        <v>76</v>
      </c>
      <c r="P2203" s="49" t="s">
        <v>57</v>
      </c>
      <c r="Q2203" s="49">
        <v>4</v>
      </c>
      <c r="R2203" s="49" t="s">
        <v>133</v>
      </c>
      <c r="S2203" s="49" t="s">
        <v>7354</v>
      </c>
      <c r="T2203" s="50">
        <v>45207</v>
      </c>
    </row>
    <row r="2204" spans="1:20" x14ac:dyDescent="0.25">
      <c r="A2204" s="26" t="s">
        <v>7355</v>
      </c>
      <c r="B2204" s="49" t="s">
        <v>667</v>
      </c>
      <c r="C2204" s="49" t="s">
        <v>2968</v>
      </c>
      <c r="D2204" s="49" t="s">
        <v>37</v>
      </c>
      <c r="E2204" s="49" t="s">
        <v>38</v>
      </c>
      <c r="F2204" s="50">
        <v>45887</v>
      </c>
      <c r="G2204" s="49" t="s">
        <v>25</v>
      </c>
      <c r="H2204" s="49" t="s">
        <v>191</v>
      </c>
      <c r="I2204" s="49" t="s">
        <v>192</v>
      </c>
      <c r="J2204" s="49" t="s">
        <v>42</v>
      </c>
      <c r="K2204" s="49">
        <v>1</v>
      </c>
      <c r="L2204" s="49">
        <v>120</v>
      </c>
      <c r="M2204" s="49" t="s">
        <v>7356</v>
      </c>
      <c r="N2204" s="50">
        <v>45649</v>
      </c>
      <c r="O2204" s="49" t="s">
        <v>56</v>
      </c>
      <c r="P2204" s="49" t="s">
        <v>57</v>
      </c>
      <c r="Q2204" s="49">
        <v>2</v>
      </c>
      <c r="R2204" s="49" t="s">
        <v>45</v>
      </c>
      <c r="S2204" s="49" t="s">
        <v>7357</v>
      </c>
      <c r="T2204" s="50">
        <v>45388</v>
      </c>
    </row>
    <row r="2205" spans="1:20" x14ac:dyDescent="0.25">
      <c r="A2205" s="26" t="s">
        <v>7358</v>
      </c>
      <c r="B2205" s="49" t="s">
        <v>2831</v>
      </c>
      <c r="C2205" s="49" t="s">
        <v>212</v>
      </c>
      <c r="D2205" s="49" t="s">
        <v>23</v>
      </c>
      <c r="E2205" s="49" t="s">
        <v>38</v>
      </c>
      <c r="F2205" s="50">
        <v>44992</v>
      </c>
      <c r="G2205" s="49" t="s">
        <v>62</v>
      </c>
      <c r="H2205" s="49" t="s">
        <v>100</v>
      </c>
      <c r="I2205" s="49" t="s">
        <v>101</v>
      </c>
      <c r="J2205" s="49" t="s">
        <v>28</v>
      </c>
      <c r="K2205" s="49">
        <v>2</v>
      </c>
      <c r="L2205" s="49">
        <v>199</v>
      </c>
      <c r="M2205" s="49" t="s">
        <v>7359</v>
      </c>
      <c r="N2205" s="50">
        <v>44907</v>
      </c>
      <c r="O2205" s="49" t="s">
        <v>56</v>
      </c>
      <c r="P2205" s="49" t="s">
        <v>44</v>
      </c>
      <c r="Q2205" s="49">
        <v>2</v>
      </c>
      <c r="R2205" s="49" t="s">
        <v>104</v>
      </c>
      <c r="S2205" s="49" t="s">
        <v>7360</v>
      </c>
      <c r="T2205" s="50">
        <v>45498</v>
      </c>
    </row>
    <row r="2206" spans="1:20" x14ac:dyDescent="0.25">
      <c r="A2206" s="26" t="s">
        <v>7361</v>
      </c>
      <c r="B2206" s="49" t="s">
        <v>1599</v>
      </c>
      <c r="C2206" s="49" t="s">
        <v>1238</v>
      </c>
      <c r="D2206" s="49" t="s">
        <v>81</v>
      </c>
      <c r="E2206" s="49" t="s">
        <v>38</v>
      </c>
      <c r="F2206" s="50">
        <v>44310</v>
      </c>
      <c r="G2206" s="49" t="s">
        <v>39</v>
      </c>
      <c r="H2206" s="49" t="s">
        <v>218</v>
      </c>
      <c r="I2206" s="49" t="s">
        <v>219</v>
      </c>
      <c r="J2206" s="49" t="s">
        <v>28</v>
      </c>
      <c r="K2206" s="49">
        <v>4</v>
      </c>
      <c r="L2206" s="49">
        <v>899</v>
      </c>
      <c r="M2206" s="49" t="s">
        <v>7362</v>
      </c>
      <c r="N2206" s="50">
        <v>45165</v>
      </c>
      <c r="O2206" s="49" t="s">
        <v>76</v>
      </c>
      <c r="P2206" s="49" t="s">
        <v>44</v>
      </c>
      <c r="Q2206" s="49">
        <v>3</v>
      </c>
      <c r="R2206" s="49" t="s">
        <v>104</v>
      </c>
      <c r="S2206" s="49" t="s">
        <v>7363</v>
      </c>
      <c r="T2206" s="50">
        <v>45668</v>
      </c>
    </row>
    <row r="2207" spans="1:20" x14ac:dyDescent="0.25">
      <c r="A2207" s="26" t="s">
        <v>7364</v>
      </c>
      <c r="B2207" s="49" t="s">
        <v>258</v>
      </c>
      <c r="C2207" s="49" t="s">
        <v>5210</v>
      </c>
      <c r="D2207" s="49" t="s">
        <v>37</v>
      </c>
      <c r="E2207" s="49" t="s">
        <v>24</v>
      </c>
      <c r="F2207" s="50">
        <v>44512</v>
      </c>
      <c r="G2207" s="49" t="s">
        <v>186</v>
      </c>
      <c r="H2207" s="49" t="s">
        <v>40</v>
      </c>
      <c r="I2207" s="49" t="s">
        <v>41</v>
      </c>
      <c r="J2207" s="49" t="s">
        <v>42</v>
      </c>
      <c r="K2207" s="49">
        <v>4</v>
      </c>
      <c r="L2207" s="49">
        <v>59</v>
      </c>
      <c r="M2207" s="49" t="s">
        <v>7365</v>
      </c>
      <c r="N2207" s="50">
        <v>45542</v>
      </c>
      <c r="O2207" s="49" t="s">
        <v>103</v>
      </c>
      <c r="P2207" s="49" t="s">
        <v>44</v>
      </c>
      <c r="Q2207" s="49">
        <v>5</v>
      </c>
      <c r="R2207" s="49" t="s">
        <v>45</v>
      </c>
      <c r="S2207" s="49" t="s">
        <v>7366</v>
      </c>
      <c r="T2207" s="50">
        <v>45182</v>
      </c>
    </row>
    <row r="2208" spans="1:20" x14ac:dyDescent="0.25">
      <c r="A2208" s="26" t="s">
        <v>7367</v>
      </c>
      <c r="B2208" s="49" t="s">
        <v>4269</v>
      </c>
      <c r="C2208" s="49" t="s">
        <v>137</v>
      </c>
      <c r="D2208" s="49" t="s">
        <v>37</v>
      </c>
      <c r="E2208" s="49" t="s">
        <v>38</v>
      </c>
      <c r="F2208" s="50">
        <v>45760</v>
      </c>
      <c r="G2208" s="49" t="s">
        <v>25</v>
      </c>
      <c r="H2208" s="49" t="s">
        <v>191</v>
      </c>
      <c r="I2208" s="49" t="s">
        <v>192</v>
      </c>
      <c r="J2208" s="49" t="s">
        <v>42</v>
      </c>
      <c r="K2208" s="49">
        <v>4</v>
      </c>
      <c r="L2208" s="49">
        <v>120</v>
      </c>
      <c r="M2208" s="49" t="s">
        <v>7368</v>
      </c>
      <c r="N2208" s="50">
        <v>44930</v>
      </c>
      <c r="O2208" s="49" t="s">
        <v>30</v>
      </c>
      <c r="P2208" s="49" t="s">
        <v>57</v>
      </c>
      <c r="Q2208" s="49">
        <v>2</v>
      </c>
      <c r="R2208" s="49" t="s">
        <v>45</v>
      </c>
      <c r="S2208" s="49" t="s">
        <v>7369</v>
      </c>
      <c r="T2208" s="50">
        <v>45243</v>
      </c>
    </row>
    <row r="2209" spans="1:20" x14ac:dyDescent="0.25">
      <c r="A2209" s="26" t="s">
        <v>5395</v>
      </c>
      <c r="B2209" s="49" t="s">
        <v>1774</v>
      </c>
      <c r="C2209" s="49" t="s">
        <v>5396</v>
      </c>
      <c r="D2209" s="49" t="s">
        <v>23</v>
      </c>
      <c r="E2209" s="49" t="s">
        <v>24</v>
      </c>
      <c r="F2209" s="50">
        <v>44764</v>
      </c>
      <c r="G2209" s="49" t="s">
        <v>72</v>
      </c>
      <c r="H2209" s="49" t="s">
        <v>145</v>
      </c>
      <c r="I2209" s="49" t="s">
        <v>146</v>
      </c>
      <c r="J2209" s="49" t="s">
        <v>54</v>
      </c>
      <c r="K2209" s="49">
        <v>1</v>
      </c>
      <c r="L2209" s="49">
        <v>199</v>
      </c>
      <c r="M2209" s="49" t="s">
        <v>7370</v>
      </c>
      <c r="N2209" s="50">
        <v>45819</v>
      </c>
      <c r="O2209" s="49" t="s">
        <v>76</v>
      </c>
      <c r="P2209" s="49" t="s">
        <v>44</v>
      </c>
      <c r="Q2209" s="49">
        <v>2</v>
      </c>
      <c r="R2209" s="49" t="s">
        <v>104</v>
      </c>
      <c r="S2209" s="49" t="s">
        <v>7371</v>
      </c>
      <c r="T2209" s="50">
        <v>45560</v>
      </c>
    </row>
    <row r="2210" spans="1:20" x14ac:dyDescent="0.25">
      <c r="A2210" s="26" t="s">
        <v>3901</v>
      </c>
      <c r="B2210" s="49" t="s">
        <v>3902</v>
      </c>
      <c r="C2210" s="49" t="s">
        <v>71</v>
      </c>
      <c r="D2210" s="49" t="s">
        <v>81</v>
      </c>
      <c r="E2210" s="49" t="s">
        <v>50</v>
      </c>
      <c r="F2210" s="50">
        <v>45226</v>
      </c>
      <c r="G2210" s="49" t="s">
        <v>152</v>
      </c>
      <c r="H2210" s="49" t="s">
        <v>145</v>
      </c>
      <c r="I2210" s="49" t="s">
        <v>146</v>
      </c>
      <c r="J2210" s="49" t="s">
        <v>54</v>
      </c>
      <c r="K2210" s="49">
        <v>4</v>
      </c>
      <c r="L2210" s="49">
        <v>199</v>
      </c>
      <c r="M2210" s="49" t="s">
        <v>7372</v>
      </c>
      <c r="N2210" s="50">
        <v>44938</v>
      </c>
      <c r="O2210" s="49" t="s">
        <v>30</v>
      </c>
      <c r="P2210" s="49" t="s">
        <v>31</v>
      </c>
      <c r="Q2210" s="49">
        <v>4</v>
      </c>
      <c r="R2210" s="49" t="s">
        <v>67</v>
      </c>
      <c r="S2210" s="49" t="s">
        <v>7373</v>
      </c>
      <c r="T2210" s="50">
        <v>45777</v>
      </c>
    </row>
    <row r="2211" spans="1:20" x14ac:dyDescent="0.25">
      <c r="A2211" s="26" t="s">
        <v>7374</v>
      </c>
      <c r="B2211" s="49" t="s">
        <v>5491</v>
      </c>
      <c r="C2211" s="49" t="s">
        <v>443</v>
      </c>
      <c r="D2211" s="49" t="s">
        <v>23</v>
      </c>
      <c r="E2211" s="49" t="s">
        <v>38</v>
      </c>
      <c r="F2211" s="50">
        <v>45090</v>
      </c>
      <c r="G2211" s="49" t="s">
        <v>39</v>
      </c>
      <c r="H2211" s="49" t="s">
        <v>73</v>
      </c>
      <c r="I2211" s="49" t="s">
        <v>74</v>
      </c>
      <c r="J2211" s="49" t="s">
        <v>42</v>
      </c>
      <c r="K2211" s="49">
        <v>5</v>
      </c>
      <c r="L2211" s="49">
        <v>110</v>
      </c>
      <c r="M2211" s="49" t="s">
        <v>7375</v>
      </c>
      <c r="N2211" s="50">
        <v>45448</v>
      </c>
      <c r="O2211" s="49" t="s">
        <v>30</v>
      </c>
      <c r="P2211" s="49" t="s">
        <v>44</v>
      </c>
      <c r="Q2211" s="49">
        <v>4</v>
      </c>
      <c r="R2211" s="49" t="s">
        <v>67</v>
      </c>
      <c r="S2211" s="49" t="s">
        <v>7376</v>
      </c>
      <c r="T2211" s="50">
        <v>45078</v>
      </c>
    </row>
    <row r="2212" spans="1:20" x14ac:dyDescent="0.25">
      <c r="A2212" s="26" t="s">
        <v>7377</v>
      </c>
      <c r="B2212" s="49" t="s">
        <v>98</v>
      </c>
      <c r="C2212" s="49" t="s">
        <v>672</v>
      </c>
      <c r="D2212" s="49" t="s">
        <v>23</v>
      </c>
      <c r="E2212" s="49" t="s">
        <v>50</v>
      </c>
      <c r="F2212" s="50">
        <v>44112</v>
      </c>
      <c r="G2212" s="49" t="s">
        <v>180</v>
      </c>
      <c r="H2212" s="49" t="s">
        <v>26</v>
      </c>
      <c r="I2212" s="49" t="s">
        <v>27</v>
      </c>
      <c r="J2212" s="49" t="s">
        <v>28</v>
      </c>
      <c r="K2212" s="49">
        <v>1</v>
      </c>
      <c r="L2212" s="49">
        <v>229</v>
      </c>
      <c r="M2212" s="49" t="s">
        <v>7378</v>
      </c>
      <c r="N2212" s="50">
        <v>45006</v>
      </c>
      <c r="O2212" s="49" t="s">
        <v>76</v>
      </c>
      <c r="P2212" s="49" t="s">
        <v>31</v>
      </c>
      <c r="Q2212" s="49">
        <v>3</v>
      </c>
      <c r="R2212" s="49" t="s">
        <v>133</v>
      </c>
      <c r="S2212" s="49" t="s">
        <v>7379</v>
      </c>
      <c r="T2212" s="50">
        <v>45107</v>
      </c>
    </row>
    <row r="2213" spans="1:20" x14ac:dyDescent="0.25">
      <c r="A2213" s="26" t="s">
        <v>7380</v>
      </c>
      <c r="B2213" s="49" t="s">
        <v>2132</v>
      </c>
      <c r="C2213" s="49" t="s">
        <v>207</v>
      </c>
      <c r="D2213" s="49" t="s">
        <v>37</v>
      </c>
      <c r="E2213" s="49" t="s">
        <v>24</v>
      </c>
      <c r="F2213" s="50">
        <v>45176</v>
      </c>
      <c r="G2213" s="49" t="s">
        <v>180</v>
      </c>
      <c r="H2213" s="49" t="s">
        <v>100</v>
      </c>
      <c r="I2213" s="49" t="s">
        <v>101</v>
      </c>
      <c r="J2213" s="49" t="s">
        <v>28</v>
      </c>
      <c r="K2213" s="49">
        <v>4</v>
      </c>
      <c r="L2213" s="49">
        <v>199</v>
      </c>
      <c r="M2213" s="49" t="s">
        <v>7381</v>
      </c>
      <c r="N2213" s="50">
        <v>45635</v>
      </c>
      <c r="O2213" s="49" t="s">
        <v>30</v>
      </c>
      <c r="P2213" s="49" t="s">
        <v>31</v>
      </c>
      <c r="Q2213" s="49">
        <v>2</v>
      </c>
      <c r="R2213" s="49" t="s">
        <v>45</v>
      </c>
      <c r="S2213" s="49" t="s">
        <v>7382</v>
      </c>
      <c r="T2213" s="50">
        <v>44993</v>
      </c>
    </row>
    <row r="2214" spans="1:20" x14ac:dyDescent="0.25">
      <c r="A2214" s="26" t="s">
        <v>7383</v>
      </c>
      <c r="B2214" s="49" t="s">
        <v>35</v>
      </c>
      <c r="C2214" s="49" t="s">
        <v>7384</v>
      </c>
      <c r="D2214" s="49" t="s">
        <v>37</v>
      </c>
      <c r="E2214" s="49" t="s">
        <v>50</v>
      </c>
      <c r="F2214" s="50">
        <v>45883</v>
      </c>
      <c r="G2214" s="49" t="s">
        <v>51</v>
      </c>
      <c r="H2214" s="49" t="s">
        <v>63</v>
      </c>
      <c r="I2214" s="49" t="s">
        <v>64</v>
      </c>
      <c r="J2214" s="49" t="s">
        <v>65</v>
      </c>
      <c r="K2214" s="49">
        <v>2</v>
      </c>
      <c r="L2214" s="49">
        <v>399</v>
      </c>
      <c r="M2214" s="49" t="s">
        <v>7385</v>
      </c>
      <c r="N2214" s="50">
        <v>45131</v>
      </c>
      <c r="O2214" s="49" t="s">
        <v>103</v>
      </c>
      <c r="P2214" s="49" t="s">
        <v>31</v>
      </c>
      <c r="Q2214" s="49">
        <v>5</v>
      </c>
      <c r="R2214" s="49" t="s">
        <v>45</v>
      </c>
      <c r="S2214" s="49" t="s">
        <v>7386</v>
      </c>
      <c r="T2214" s="50">
        <v>45605</v>
      </c>
    </row>
    <row r="2215" spans="1:20" x14ac:dyDescent="0.25">
      <c r="A2215" s="26" t="s">
        <v>3666</v>
      </c>
      <c r="B2215" s="49" t="s">
        <v>1651</v>
      </c>
      <c r="C2215" s="49" t="s">
        <v>202</v>
      </c>
      <c r="D2215" s="49" t="s">
        <v>23</v>
      </c>
      <c r="E2215" s="49" t="s">
        <v>50</v>
      </c>
      <c r="F2215" s="50">
        <v>45883</v>
      </c>
      <c r="G2215" s="49" t="s">
        <v>120</v>
      </c>
      <c r="H2215" s="49" t="s">
        <v>191</v>
      </c>
      <c r="I2215" s="49" t="s">
        <v>192</v>
      </c>
      <c r="J2215" s="49" t="s">
        <v>42</v>
      </c>
      <c r="K2215" s="49">
        <v>4</v>
      </c>
      <c r="L2215" s="49">
        <v>120</v>
      </c>
      <c r="M2215" s="49" t="s">
        <v>7387</v>
      </c>
      <c r="N2215" s="50">
        <v>45751</v>
      </c>
      <c r="O2215" s="49" t="s">
        <v>56</v>
      </c>
      <c r="P2215" s="49" t="s">
        <v>57</v>
      </c>
      <c r="Q2215" s="49">
        <v>5</v>
      </c>
      <c r="R2215" s="49" t="s">
        <v>45</v>
      </c>
      <c r="S2215" s="49" t="s">
        <v>7388</v>
      </c>
      <c r="T2215" s="50">
        <v>45576</v>
      </c>
    </row>
    <row r="2216" spans="1:20" x14ac:dyDescent="0.25">
      <c r="A2216" s="26" t="s">
        <v>7389</v>
      </c>
      <c r="B2216" s="49" t="s">
        <v>107</v>
      </c>
      <c r="C2216" s="49" t="s">
        <v>2656</v>
      </c>
      <c r="D2216" s="49" t="s">
        <v>23</v>
      </c>
      <c r="E2216" s="49" t="s">
        <v>38</v>
      </c>
      <c r="F2216" s="50">
        <v>44480</v>
      </c>
      <c r="G2216" s="49" t="s">
        <v>186</v>
      </c>
      <c r="H2216" s="49" t="s">
        <v>168</v>
      </c>
      <c r="I2216" s="49" t="s">
        <v>169</v>
      </c>
      <c r="J2216" s="49" t="s">
        <v>131</v>
      </c>
      <c r="K2216" s="49">
        <v>2</v>
      </c>
      <c r="L2216" s="49">
        <v>80</v>
      </c>
      <c r="M2216" s="49" t="s">
        <v>7390</v>
      </c>
      <c r="N2216" s="50">
        <v>45067</v>
      </c>
      <c r="O2216" s="49" t="s">
        <v>30</v>
      </c>
      <c r="P2216" s="49" t="s">
        <v>57</v>
      </c>
      <c r="Q2216" s="49">
        <v>1</v>
      </c>
      <c r="R2216" s="49" t="s">
        <v>104</v>
      </c>
      <c r="S2216" s="49" t="s">
        <v>7391</v>
      </c>
      <c r="T2216" s="50">
        <v>45890</v>
      </c>
    </row>
    <row r="2217" spans="1:20" x14ac:dyDescent="0.25">
      <c r="A2217" s="26" t="s">
        <v>7392</v>
      </c>
      <c r="B2217" s="49" t="s">
        <v>206</v>
      </c>
      <c r="C2217" s="49" t="s">
        <v>909</v>
      </c>
      <c r="D2217" s="49" t="s">
        <v>81</v>
      </c>
      <c r="E2217" s="49" t="s">
        <v>24</v>
      </c>
      <c r="F2217" s="50">
        <v>44671</v>
      </c>
      <c r="G2217" s="49" t="s">
        <v>180</v>
      </c>
      <c r="H2217" s="49" t="s">
        <v>87</v>
      </c>
      <c r="I2217" s="49" t="s">
        <v>88</v>
      </c>
      <c r="J2217" s="49" t="s">
        <v>65</v>
      </c>
      <c r="K2217" s="49">
        <v>1</v>
      </c>
      <c r="L2217" s="49">
        <v>99</v>
      </c>
      <c r="M2217" s="49" t="s">
        <v>7393</v>
      </c>
      <c r="N2217" s="50">
        <v>45745</v>
      </c>
      <c r="O2217" s="49" t="s">
        <v>110</v>
      </c>
      <c r="P2217" s="49" t="s">
        <v>44</v>
      </c>
      <c r="Q2217" s="49">
        <v>3</v>
      </c>
      <c r="R2217" s="49" t="s">
        <v>67</v>
      </c>
      <c r="S2217" s="49" t="s">
        <v>7394</v>
      </c>
      <c r="T2217" s="50">
        <v>45125</v>
      </c>
    </row>
    <row r="2218" spans="1:20" x14ac:dyDescent="0.25">
      <c r="A2218" s="26" t="s">
        <v>5483</v>
      </c>
      <c r="B2218" s="49" t="s">
        <v>2160</v>
      </c>
      <c r="C2218" s="49" t="s">
        <v>5484</v>
      </c>
      <c r="D2218" s="49" t="s">
        <v>23</v>
      </c>
      <c r="E2218" s="49" t="s">
        <v>24</v>
      </c>
      <c r="F2218" s="50">
        <v>45204</v>
      </c>
      <c r="G2218" s="49" t="s">
        <v>94</v>
      </c>
      <c r="H2218" s="49" t="s">
        <v>138</v>
      </c>
      <c r="I2218" s="49" t="s">
        <v>139</v>
      </c>
      <c r="J2218" s="49" t="s">
        <v>28</v>
      </c>
      <c r="K2218" s="49">
        <v>4</v>
      </c>
      <c r="L2218" s="49">
        <v>999</v>
      </c>
      <c r="M2218" s="49" t="s">
        <v>7395</v>
      </c>
      <c r="N2218" s="50">
        <v>44953</v>
      </c>
      <c r="O2218" s="49" t="s">
        <v>56</v>
      </c>
      <c r="P2218" s="49" t="s">
        <v>57</v>
      </c>
      <c r="Q2218" s="49">
        <v>4</v>
      </c>
      <c r="R2218" s="49" t="s">
        <v>45</v>
      </c>
      <c r="S2218" s="49" t="s">
        <v>7396</v>
      </c>
      <c r="T2218" s="50">
        <v>45449</v>
      </c>
    </row>
    <row r="2219" spans="1:20" x14ac:dyDescent="0.25">
      <c r="A2219" s="26" t="s">
        <v>7397</v>
      </c>
      <c r="B2219" s="49" t="s">
        <v>201</v>
      </c>
      <c r="C2219" s="49" t="s">
        <v>71</v>
      </c>
      <c r="D2219" s="49" t="s">
        <v>81</v>
      </c>
      <c r="E2219" s="49" t="s">
        <v>50</v>
      </c>
      <c r="F2219" s="50">
        <v>44837</v>
      </c>
      <c r="G2219" s="49" t="s">
        <v>62</v>
      </c>
      <c r="H2219" s="49" t="s">
        <v>168</v>
      </c>
      <c r="I2219" s="49" t="s">
        <v>169</v>
      </c>
      <c r="J2219" s="49" t="s">
        <v>131</v>
      </c>
      <c r="K2219" s="49">
        <v>5</v>
      </c>
      <c r="L2219" s="49">
        <v>80</v>
      </c>
      <c r="M2219" s="49" t="s">
        <v>7398</v>
      </c>
      <c r="N2219" s="50">
        <v>44911</v>
      </c>
      <c r="O2219" s="49" t="s">
        <v>110</v>
      </c>
      <c r="P2219" s="49" t="s">
        <v>44</v>
      </c>
      <c r="Q2219" s="49">
        <v>4</v>
      </c>
      <c r="R2219" s="49" t="s">
        <v>45</v>
      </c>
      <c r="S2219" s="49" t="s">
        <v>7399</v>
      </c>
      <c r="T2219" s="50">
        <v>45775</v>
      </c>
    </row>
    <row r="2220" spans="1:20" x14ac:dyDescent="0.25">
      <c r="A2220" s="26" t="s">
        <v>7400</v>
      </c>
      <c r="B2220" s="49" t="s">
        <v>6396</v>
      </c>
      <c r="C2220" s="49" t="s">
        <v>1016</v>
      </c>
      <c r="D2220" s="49" t="s">
        <v>37</v>
      </c>
      <c r="E2220" s="49" t="s">
        <v>50</v>
      </c>
      <c r="F2220" s="50">
        <v>44987</v>
      </c>
      <c r="G2220" s="49" t="s">
        <v>72</v>
      </c>
      <c r="H2220" s="49" t="s">
        <v>40</v>
      </c>
      <c r="I2220" s="49" t="s">
        <v>41</v>
      </c>
      <c r="J2220" s="49" t="s">
        <v>42</v>
      </c>
      <c r="K2220" s="49">
        <v>2</v>
      </c>
      <c r="L2220" s="49">
        <v>59</v>
      </c>
      <c r="M2220" s="49" t="s">
        <v>7401</v>
      </c>
      <c r="N2220" s="50">
        <v>45656</v>
      </c>
      <c r="O2220" s="49" t="s">
        <v>76</v>
      </c>
      <c r="P2220" s="49" t="s">
        <v>57</v>
      </c>
      <c r="Q2220" s="49">
        <v>4</v>
      </c>
      <c r="R2220" s="49" t="s">
        <v>133</v>
      </c>
      <c r="S2220" s="49" t="s">
        <v>7402</v>
      </c>
      <c r="T2220" s="50">
        <v>44986</v>
      </c>
    </row>
    <row r="2221" spans="1:20" x14ac:dyDescent="0.25">
      <c r="A2221" s="26" t="s">
        <v>7403</v>
      </c>
      <c r="B2221" s="49" t="s">
        <v>850</v>
      </c>
      <c r="C2221" s="49" t="s">
        <v>212</v>
      </c>
      <c r="D2221" s="49" t="s">
        <v>23</v>
      </c>
      <c r="E2221" s="49" t="s">
        <v>24</v>
      </c>
      <c r="F2221" s="50">
        <v>45692</v>
      </c>
      <c r="G2221" s="49" t="s">
        <v>94</v>
      </c>
      <c r="H2221" s="49" t="s">
        <v>73</v>
      </c>
      <c r="I2221" s="49" t="s">
        <v>74</v>
      </c>
      <c r="J2221" s="49" t="s">
        <v>42</v>
      </c>
      <c r="K2221" s="49">
        <v>5</v>
      </c>
      <c r="L2221" s="49">
        <v>110</v>
      </c>
      <c r="M2221" s="49" t="s">
        <v>7404</v>
      </c>
      <c r="N2221" s="50">
        <v>44983</v>
      </c>
      <c r="O2221" s="49" t="s">
        <v>76</v>
      </c>
      <c r="P2221" s="49" t="s">
        <v>44</v>
      </c>
      <c r="Q2221" s="49">
        <v>1</v>
      </c>
      <c r="R2221" s="49" t="s">
        <v>104</v>
      </c>
      <c r="S2221" s="49" t="s">
        <v>7405</v>
      </c>
      <c r="T2221" s="50">
        <v>45835</v>
      </c>
    </row>
    <row r="2222" spans="1:20" x14ac:dyDescent="0.25">
      <c r="A2222" s="26" t="s">
        <v>1431</v>
      </c>
      <c r="B2222" s="49" t="s">
        <v>653</v>
      </c>
      <c r="C2222" s="49" t="s">
        <v>1401</v>
      </c>
      <c r="D2222" s="49" t="s">
        <v>37</v>
      </c>
      <c r="E2222" s="49" t="s">
        <v>38</v>
      </c>
      <c r="F2222" s="50">
        <v>45525</v>
      </c>
      <c r="G2222" s="49" t="s">
        <v>62</v>
      </c>
      <c r="H2222" s="49" t="s">
        <v>121</v>
      </c>
      <c r="I2222" s="49" t="s">
        <v>122</v>
      </c>
      <c r="J2222" s="49" t="s">
        <v>123</v>
      </c>
      <c r="K2222" s="49">
        <v>5</v>
      </c>
      <c r="L2222" s="49">
        <v>149</v>
      </c>
      <c r="M2222" s="49" t="s">
        <v>7406</v>
      </c>
      <c r="N2222" s="50">
        <v>45696</v>
      </c>
      <c r="O2222" s="49" t="s">
        <v>76</v>
      </c>
      <c r="P2222" s="49" t="s">
        <v>57</v>
      </c>
      <c r="Q2222" s="49">
        <v>1</v>
      </c>
      <c r="R2222" s="49" t="s">
        <v>67</v>
      </c>
      <c r="S2222" s="49" t="s">
        <v>7407</v>
      </c>
      <c r="T2222" s="50">
        <v>45411</v>
      </c>
    </row>
    <row r="2223" spans="1:20" x14ac:dyDescent="0.25">
      <c r="A2223" s="26" t="s">
        <v>210</v>
      </c>
      <c r="B2223" s="49" t="s">
        <v>211</v>
      </c>
      <c r="C2223" s="49" t="s">
        <v>212</v>
      </c>
      <c r="D2223" s="49" t="s">
        <v>81</v>
      </c>
      <c r="E2223" s="49" t="s">
        <v>24</v>
      </c>
      <c r="F2223" s="50">
        <v>45122</v>
      </c>
      <c r="G2223" s="49" t="s">
        <v>51</v>
      </c>
      <c r="H2223" s="49" t="s">
        <v>73</v>
      </c>
      <c r="I2223" s="49" t="s">
        <v>74</v>
      </c>
      <c r="J2223" s="49" t="s">
        <v>42</v>
      </c>
      <c r="K2223" s="49">
        <v>3</v>
      </c>
      <c r="L2223" s="49">
        <v>110</v>
      </c>
      <c r="M2223" s="49" t="s">
        <v>7408</v>
      </c>
      <c r="N2223" s="50">
        <v>45215</v>
      </c>
      <c r="O2223" s="49" t="s">
        <v>30</v>
      </c>
      <c r="P2223" s="49" t="s">
        <v>57</v>
      </c>
      <c r="Q2223" s="49">
        <v>5</v>
      </c>
      <c r="R2223" s="49" t="s">
        <v>67</v>
      </c>
      <c r="S2223" s="49" t="s">
        <v>7409</v>
      </c>
      <c r="T2223" s="50">
        <v>45494</v>
      </c>
    </row>
    <row r="2224" spans="1:20" x14ac:dyDescent="0.25">
      <c r="A2224" s="26" t="s">
        <v>2606</v>
      </c>
      <c r="B2224" s="49" t="s">
        <v>223</v>
      </c>
      <c r="C2224" s="49" t="s">
        <v>2607</v>
      </c>
      <c r="D2224" s="49" t="s">
        <v>81</v>
      </c>
      <c r="E2224" s="49" t="s">
        <v>38</v>
      </c>
      <c r="F2224" s="50">
        <v>45636</v>
      </c>
      <c r="G2224" s="49" t="s">
        <v>39</v>
      </c>
      <c r="H2224" s="49" t="s">
        <v>145</v>
      </c>
      <c r="I2224" s="49" t="s">
        <v>146</v>
      </c>
      <c r="J2224" s="49" t="s">
        <v>54</v>
      </c>
      <c r="K2224" s="49">
        <v>1</v>
      </c>
      <c r="L2224" s="49">
        <v>199</v>
      </c>
      <c r="M2224" s="49" t="s">
        <v>7410</v>
      </c>
      <c r="N2224" s="50">
        <v>45477</v>
      </c>
      <c r="O2224" s="49" t="s">
        <v>30</v>
      </c>
      <c r="P2224" s="49" t="s">
        <v>44</v>
      </c>
      <c r="Q2224" s="49">
        <v>1</v>
      </c>
      <c r="R2224" s="49" t="s">
        <v>104</v>
      </c>
      <c r="S2224" s="49" t="s">
        <v>7411</v>
      </c>
      <c r="T2224" s="50">
        <v>45068</v>
      </c>
    </row>
    <row r="2225" spans="1:20" x14ac:dyDescent="0.25">
      <c r="A2225" s="26" t="s">
        <v>7412</v>
      </c>
      <c r="B2225" s="49" t="s">
        <v>439</v>
      </c>
      <c r="C2225" s="49" t="s">
        <v>3458</v>
      </c>
      <c r="D2225" s="49" t="s">
        <v>81</v>
      </c>
      <c r="E2225" s="49" t="s">
        <v>50</v>
      </c>
      <c r="F2225" s="50">
        <v>45039</v>
      </c>
      <c r="G2225" s="49" t="s">
        <v>51</v>
      </c>
      <c r="H2225" s="49" t="s">
        <v>129</v>
      </c>
      <c r="I2225" s="49" t="s">
        <v>130</v>
      </c>
      <c r="J2225" s="49" t="s">
        <v>131</v>
      </c>
      <c r="K2225" s="49">
        <v>2</v>
      </c>
      <c r="L2225" s="49">
        <v>129</v>
      </c>
      <c r="M2225" s="49" t="s">
        <v>7413</v>
      </c>
      <c r="N2225" s="50">
        <v>45218</v>
      </c>
      <c r="O2225" s="49" t="s">
        <v>103</v>
      </c>
      <c r="P2225" s="49" t="s">
        <v>44</v>
      </c>
      <c r="Q2225" s="49">
        <v>3</v>
      </c>
      <c r="R2225" s="49" t="s">
        <v>104</v>
      </c>
      <c r="S2225" s="49" t="s">
        <v>7414</v>
      </c>
      <c r="T2225" s="50">
        <v>45221</v>
      </c>
    </row>
    <row r="2226" spans="1:20" x14ac:dyDescent="0.25">
      <c r="A2226" s="26" t="s">
        <v>7415</v>
      </c>
      <c r="B2226" s="49" t="s">
        <v>1512</v>
      </c>
      <c r="C2226" s="49" t="s">
        <v>1238</v>
      </c>
      <c r="D2226" s="49" t="s">
        <v>37</v>
      </c>
      <c r="E2226" s="49" t="s">
        <v>38</v>
      </c>
      <c r="F2226" s="50">
        <v>45270</v>
      </c>
      <c r="G2226" s="49" t="s">
        <v>51</v>
      </c>
      <c r="H2226" s="49" t="s">
        <v>191</v>
      </c>
      <c r="I2226" s="49" t="s">
        <v>192</v>
      </c>
      <c r="J2226" s="49" t="s">
        <v>42</v>
      </c>
      <c r="K2226" s="49">
        <v>2</v>
      </c>
      <c r="L2226" s="49">
        <v>120</v>
      </c>
      <c r="M2226" s="49" t="s">
        <v>7416</v>
      </c>
      <c r="N2226" s="50">
        <v>45072</v>
      </c>
      <c r="O2226" s="49" t="s">
        <v>76</v>
      </c>
      <c r="P2226" s="49" t="s">
        <v>57</v>
      </c>
      <c r="Q2226" s="49">
        <v>2</v>
      </c>
      <c r="R2226" s="49" t="s">
        <v>45</v>
      </c>
      <c r="S2226" s="49" t="s">
        <v>7417</v>
      </c>
      <c r="T2226" s="50">
        <v>44914</v>
      </c>
    </row>
    <row r="2227" spans="1:20" x14ac:dyDescent="0.25">
      <c r="A2227" s="26" t="s">
        <v>7418</v>
      </c>
      <c r="B2227" s="49" t="s">
        <v>35</v>
      </c>
      <c r="C2227" s="49" t="s">
        <v>2036</v>
      </c>
      <c r="D2227" s="49" t="s">
        <v>23</v>
      </c>
      <c r="E2227" s="49" t="s">
        <v>24</v>
      </c>
      <c r="F2227" s="50">
        <v>44924</v>
      </c>
      <c r="G2227" s="49" t="s">
        <v>72</v>
      </c>
      <c r="H2227" s="49" t="s">
        <v>129</v>
      </c>
      <c r="I2227" s="49" t="s">
        <v>130</v>
      </c>
      <c r="J2227" s="49" t="s">
        <v>131</v>
      </c>
      <c r="K2227" s="49">
        <v>2</v>
      </c>
      <c r="L2227" s="49">
        <v>129</v>
      </c>
      <c r="M2227" s="49" t="s">
        <v>7419</v>
      </c>
      <c r="N2227" s="50">
        <v>45178</v>
      </c>
      <c r="O2227" s="49" t="s">
        <v>56</v>
      </c>
      <c r="P2227" s="49" t="s">
        <v>57</v>
      </c>
      <c r="Q2227" s="49">
        <v>3</v>
      </c>
      <c r="R2227" s="49" t="s">
        <v>32</v>
      </c>
      <c r="S2227" s="49" t="s">
        <v>7420</v>
      </c>
      <c r="T2227" s="50">
        <v>45838</v>
      </c>
    </row>
    <row r="2228" spans="1:20" x14ac:dyDescent="0.25">
      <c r="A2228" s="26" t="s">
        <v>7421</v>
      </c>
      <c r="B2228" s="49" t="s">
        <v>85</v>
      </c>
      <c r="C2228" s="49" t="s">
        <v>268</v>
      </c>
      <c r="D2228" s="49" t="s">
        <v>81</v>
      </c>
      <c r="E2228" s="49" t="s">
        <v>38</v>
      </c>
      <c r="F2228" s="50">
        <v>44204</v>
      </c>
      <c r="G2228" s="49" t="s">
        <v>152</v>
      </c>
      <c r="H2228" s="49" t="s">
        <v>138</v>
      </c>
      <c r="I2228" s="49" t="s">
        <v>139</v>
      </c>
      <c r="J2228" s="49" t="s">
        <v>28</v>
      </c>
      <c r="K2228" s="49">
        <v>2</v>
      </c>
      <c r="L2228" s="49">
        <v>999</v>
      </c>
      <c r="M2228" s="49" t="s">
        <v>7422</v>
      </c>
      <c r="N2228" s="50">
        <v>45019</v>
      </c>
      <c r="O2228" s="49" t="s">
        <v>76</v>
      </c>
      <c r="P2228" s="49" t="s">
        <v>57</v>
      </c>
      <c r="Q2228" s="49">
        <v>5</v>
      </c>
      <c r="R2228" s="49" t="s">
        <v>104</v>
      </c>
      <c r="S2228" s="49" t="s">
        <v>7423</v>
      </c>
      <c r="T2228" s="50">
        <v>45284</v>
      </c>
    </row>
    <row r="2229" spans="1:20" x14ac:dyDescent="0.25">
      <c r="A2229" s="26" t="s">
        <v>1387</v>
      </c>
      <c r="B2229" s="49" t="s">
        <v>1353</v>
      </c>
      <c r="C2229" s="49" t="s">
        <v>1017</v>
      </c>
      <c r="D2229" s="49" t="s">
        <v>23</v>
      </c>
      <c r="E2229" s="49" t="s">
        <v>38</v>
      </c>
      <c r="F2229" s="50">
        <v>45756</v>
      </c>
      <c r="G2229" s="49" t="s">
        <v>39</v>
      </c>
      <c r="H2229" s="49" t="s">
        <v>191</v>
      </c>
      <c r="I2229" s="49" t="s">
        <v>192</v>
      </c>
      <c r="J2229" s="49" t="s">
        <v>42</v>
      </c>
      <c r="K2229" s="49">
        <v>4</v>
      </c>
      <c r="L2229" s="49">
        <v>120</v>
      </c>
      <c r="M2229" s="49" t="s">
        <v>7424</v>
      </c>
      <c r="N2229" s="50">
        <v>45812</v>
      </c>
      <c r="O2229" s="49" t="s">
        <v>110</v>
      </c>
      <c r="P2229" s="49" t="s">
        <v>57</v>
      </c>
      <c r="Q2229" s="49">
        <v>3</v>
      </c>
      <c r="R2229" s="49" t="s">
        <v>104</v>
      </c>
      <c r="S2229" s="49" t="s">
        <v>7425</v>
      </c>
      <c r="T2229" s="50">
        <v>45589</v>
      </c>
    </row>
    <row r="2230" spans="1:20" x14ac:dyDescent="0.25">
      <c r="A2230" s="26" t="s">
        <v>142</v>
      </c>
      <c r="B2230" s="49" t="s">
        <v>143</v>
      </c>
      <c r="C2230" s="49" t="s">
        <v>144</v>
      </c>
      <c r="D2230" s="49" t="s">
        <v>23</v>
      </c>
      <c r="E2230" s="49" t="s">
        <v>50</v>
      </c>
      <c r="F2230" s="50">
        <v>45853</v>
      </c>
      <c r="G2230" s="49" t="s">
        <v>39</v>
      </c>
      <c r="H2230" s="49" t="s">
        <v>40</v>
      </c>
      <c r="I2230" s="49" t="s">
        <v>41</v>
      </c>
      <c r="J2230" s="49" t="s">
        <v>42</v>
      </c>
      <c r="K2230" s="49">
        <v>1</v>
      </c>
      <c r="L2230" s="49">
        <v>59</v>
      </c>
      <c r="M2230" s="49" t="s">
        <v>7426</v>
      </c>
      <c r="N2230" s="50">
        <v>45235</v>
      </c>
      <c r="O2230" s="49" t="s">
        <v>103</v>
      </c>
      <c r="P2230" s="49" t="s">
        <v>44</v>
      </c>
      <c r="Q2230" s="49">
        <v>2</v>
      </c>
      <c r="R2230" s="49" t="s">
        <v>32</v>
      </c>
      <c r="S2230" s="49" t="s">
        <v>7427</v>
      </c>
      <c r="T2230" s="50">
        <v>45691</v>
      </c>
    </row>
    <row r="2231" spans="1:20" x14ac:dyDescent="0.25">
      <c r="A2231" s="26" t="s">
        <v>2557</v>
      </c>
      <c r="B2231" s="49" t="s">
        <v>2558</v>
      </c>
      <c r="C2231" s="49" t="s">
        <v>2559</v>
      </c>
      <c r="D2231" s="49" t="s">
        <v>81</v>
      </c>
      <c r="E2231" s="49" t="s">
        <v>24</v>
      </c>
      <c r="F2231" s="50">
        <v>44259</v>
      </c>
      <c r="G2231" s="49" t="s">
        <v>62</v>
      </c>
      <c r="H2231" s="49" t="s">
        <v>168</v>
      </c>
      <c r="I2231" s="49" t="s">
        <v>169</v>
      </c>
      <c r="J2231" s="49" t="s">
        <v>131</v>
      </c>
      <c r="K2231" s="49">
        <v>2</v>
      </c>
      <c r="L2231" s="49">
        <v>80</v>
      </c>
      <c r="M2231" s="49" t="s">
        <v>7428</v>
      </c>
      <c r="N2231" s="50">
        <v>45104</v>
      </c>
      <c r="O2231" s="49" t="s">
        <v>103</v>
      </c>
      <c r="P2231" s="49" t="s">
        <v>44</v>
      </c>
      <c r="Q2231" s="49">
        <v>2</v>
      </c>
      <c r="R2231" s="49" t="s">
        <v>45</v>
      </c>
      <c r="S2231" s="49" t="s">
        <v>7429</v>
      </c>
      <c r="T2231" s="50">
        <v>45832</v>
      </c>
    </row>
    <row r="2232" spans="1:20" x14ac:dyDescent="0.25">
      <c r="A2232" s="26" t="s">
        <v>7430</v>
      </c>
      <c r="B2232" s="49" t="s">
        <v>1599</v>
      </c>
      <c r="C2232" s="49" t="s">
        <v>4030</v>
      </c>
      <c r="D2232" s="49" t="s">
        <v>81</v>
      </c>
      <c r="E2232" s="49" t="s">
        <v>38</v>
      </c>
      <c r="F2232" s="50">
        <v>44814</v>
      </c>
      <c r="G2232" s="49" t="s">
        <v>120</v>
      </c>
      <c r="H2232" s="49" t="s">
        <v>63</v>
      </c>
      <c r="I2232" s="49" t="s">
        <v>64</v>
      </c>
      <c r="J2232" s="49" t="s">
        <v>65</v>
      </c>
      <c r="K2232" s="49">
        <v>5</v>
      </c>
      <c r="L2232" s="49">
        <v>399</v>
      </c>
      <c r="M2232" s="49" t="s">
        <v>7431</v>
      </c>
      <c r="N2232" s="50">
        <v>45223</v>
      </c>
      <c r="O2232" s="49" t="s">
        <v>76</v>
      </c>
      <c r="P2232" s="49" t="s">
        <v>57</v>
      </c>
      <c r="Q2232" s="49">
        <v>5</v>
      </c>
      <c r="R2232" s="49" t="s">
        <v>32</v>
      </c>
      <c r="S2232" s="49" t="s">
        <v>7432</v>
      </c>
      <c r="T2232" s="50">
        <v>45873</v>
      </c>
    </row>
    <row r="2233" spans="1:20" x14ac:dyDescent="0.25">
      <c r="A2233" s="26" t="s">
        <v>1136</v>
      </c>
      <c r="B2233" s="49" t="s">
        <v>600</v>
      </c>
      <c r="C2233" s="49" t="s">
        <v>1137</v>
      </c>
      <c r="D2233" s="49" t="s">
        <v>37</v>
      </c>
      <c r="E2233" s="49" t="s">
        <v>24</v>
      </c>
      <c r="F2233" s="50">
        <v>44942</v>
      </c>
      <c r="G2233" s="49" t="s">
        <v>62</v>
      </c>
      <c r="H2233" s="49" t="s">
        <v>145</v>
      </c>
      <c r="I2233" s="49" t="s">
        <v>146</v>
      </c>
      <c r="J2233" s="49" t="s">
        <v>54</v>
      </c>
      <c r="K2233" s="49">
        <v>3</v>
      </c>
      <c r="L2233" s="49">
        <v>199</v>
      </c>
      <c r="M2233" s="49" t="s">
        <v>7433</v>
      </c>
      <c r="N2233" s="50">
        <v>45115</v>
      </c>
      <c r="O2233" s="49" t="s">
        <v>56</v>
      </c>
      <c r="P2233" s="49" t="s">
        <v>44</v>
      </c>
      <c r="Q2233" s="49">
        <v>1</v>
      </c>
      <c r="R2233" s="49" t="s">
        <v>45</v>
      </c>
      <c r="S2233" s="49" t="s">
        <v>7434</v>
      </c>
      <c r="T2233" s="50">
        <v>45553</v>
      </c>
    </row>
    <row r="2234" spans="1:20" x14ac:dyDescent="0.25">
      <c r="A2234" s="26" t="s">
        <v>7435</v>
      </c>
      <c r="B2234" s="49" t="s">
        <v>511</v>
      </c>
      <c r="C2234" s="49" t="s">
        <v>1835</v>
      </c>
      <c r="D2234" s="49" t="s">
        <v>37</v>
      </c>
      <c r="E2234" s="49" t="s">
        <v>24</v>
      </c>
      <c r="F2234" s="50">
        <v>45661</v>
      </c>
      <c r="G2234" s="49" t="s">
        <v>94</v>
      </c>
      <c r="H2234" s="49" t="s">
        <v>145</v>
      </c>
      <c r="I2234" s="49" t="s">
        <v>146</v>
      </c>
      <c r="J2234" s="49" t="s">
        <v>54</v>
      </c>
      <c r="K2234" s="49">
        <v>2</v>
      </c>
      <c r="L2234" s="49">
        <v>199</v>
      </c>
      <c r="M2234" s="49" t="s">
        <v>7436</v>
      </c>
      <c r="N2234" s="50">
        <v>45255</v>
      </c>
      <c r="O2234" s="49" t="s">
        <v>103</v>
      </c>
      <c r="P2234" s="49" t="s">
        <v>57</v>
      </c>
      <c r="Q2234" s="49">
        <v>4</v>
      </c>
      <c r="R2234" s="49" t="s">
        <v>45</v>
      </c>
      <c r="S2234" s="49" t="s">
        <v>7437</v>
      </c>
      <c r="T2234" s="50">
        <v>44945</v>
      </c>
    </row>
    <row r="2235" spans="1:20" x14ac:dyDescent="0.25">
      <c r="A2235" s="26" t="s">
        <v>4268</v>
      </c>
      <c r="B2235" s="49" t="s">
        <v>4269</v>
      </c>
      <c r="C2235" s="49" t="s">
        <v>4270</v>
      </c>
      <c r="D2235" s="49" t="s">
        <v>23</v>
      </c>
      <c r="E2235" s="49" t="s">
        <v>38</v>
      </c>
      <c r="F2235" s="50">
        <v>45226</v>
      </c>
      <c r="G2235" s="49" t="s">
        <v>62</v>
      </c>
      <c r="H2235" s="49" t="s">
        <v>191</v>
      </c>
      <c r="I2235" s="49" t="s">
        <v>192</v>
      </c>
      <c r="J2235" s="49" t="s">
        <v>42</v>
      </c>
      <c r="K2235" s="49">
        <v>1</v>
      </c>
      <c r="L2235" s="49">
        <v>120</v>
      </c>
      <c r="M2235" s="49" t="s">
        <v>7438</v>
      </c>
      <c r="N2235" s="50">
        <v>45825</v>
      </c>
      <c r="O2235" s="49" t="s">
        <v>56</v>
      </c>
      <c r="P2235" s="49" t="s">
        <v>57</v>
      </c>
      <c r="Q2235" s="49">
        <v>4</v>
      </c>
      <c r="R2235" s="49" t="s">
        <v>133</v>
      </c>
      <c r="S2235" s="49" t="s">
        <v>7439</v>
      </c>
      <c r="T2235" s="50">
        <v>45430</v>
      </c>
    </row>
    <row r="2236" spans="1:20" x14ac:dyDescent="0.25">
      <c r="A2236" s="26" t="s">
        <v>6858</v>
      </c>
      <c r="B2236" s="49" t="s">
        <v>416</v>
      </c>
      <c r="C2236" s="49" t="s">
        <v>689</v>
      </c>
      <c r="D2236" s="49" t="s">
        <v>23</v>
      </c>
      <c r="E2236" s="49" t="s">
        <v>38</v>
      </c>
      <c r="F2236" s="50">
        <v>45528</v>
      </c>
      <c r="G2236" s="49" t="s">
        <v>39</v>
      </c>
      <c r="H2236" s="49" t="s">
        <v>63</v>
      </c>
      <c r="I2236" s="49" t="s">
        <v>64</v>
      </c>
      <c r="J2236" s="49" t="s">
        <v>65</v>
      </c>
      <c r="K2236" s="49">
        <v>5</v>
      </c>
      <c r="L2236" s="49">
        <v>399</v>
      </c>
      <c r="M2236" s="49" t="s">
        <v>7440</v>
      </c>
      <c r="N2236" s="50">
        <v>45568</v>
      </c>
      <c r="O2236" s="49" t="s">
        <v>110</v>
      </c>
      <c r="P2236" s="49" t="s">
        <v>57</v>
      </c>
      <c r="Q2236" s="49">
        <v>2</v>
      </c>
      <c r="R2236" s="49" t="s">
        <v>32</v>
      </c>
      <c r="S2236" s="49" t="s">
        <v>7441</v>
      </c>
      <c r="T2236" s="50">
        <v>45305</v>
      </c>
    </row>
    <row r="2237" spans="1:20" x14ac:dyDescent="0.25">
      <c r="A2237" s="26" t="s">
        <v>7442</v>
      </c>
      <c r="B2237" s="49" t="s">
        <v>4387</v>
      </c>
      <c r="C2237" s="49" t="s">
        <v>207</v>
      </c>
      <c r="D2237" s="49" t="s">
        <v>81</v>
      </c>
      <c r="E2237" s="49" t="s">
        <v>50</v>
      </c>
      <c r="F2237" s="50">
        <v>45204</v>
      </c>
      <c r="G2237" s="49" t="s">
        <v>186</v>
      </c>
      <c r="H2237" s="49" t="s">
        <v>218</v>
      </c>
      <c r="I2237" s="49" t="s">
        <v>219</v>
      </c>
      <c r="J2237" s="49" t="s">
        <v>28</v>
      </c>
      <c r="K2237" s="49">
        <v>1</v>
      </c>
      <c r="L2237" s="49">
        <v>899</v>
      </c>
      <c r="M2237" s="49" t="s">
        <v>7443</v>
      </c>
      <c r="N2237" s="50">
        <v>45672</v>
      </c>
      <c r="O2237" s="49" t="s">
        <v>76</v>
      </c>
      <c r="P2237" s="49" t="s">
        <v>57</v>
      </c>
      <c r="Q2237" s="49">
        <v>1</v>
      </c>
      <c r="R2237" s="49" t="s">
        <v>45</v>
      </c>
      <c r="S2237" s="49" t="s">
        <v>7444</v>
      </c>
      <c r="T2237" s="50">
        <v>45187</v>
      </c>
    </row>
    <row r="2238" spans="1:20" x14ac:dyDescent="0.25">
      <c r="A2238" s="26" t="s">
        <v>7445</v>
      </c>
      <c r="B2238" s="49" t="s">
        <v>320</v>
      </c>
      <c r="C2238" s="49" t="s">
        <v>5019</v>
      </c>
      <c r="D2238" s="49" t="s">
        <v>81</v>
      </c>
      <c r="E2238" s="49" t="s">
        <v>24</v>
      </c>
      <c r="F2238" s="50">
        <v>44215</v>
      </c>
      <c r="G2238" s="49" t="s">
        <v>120</v>
      </c>
      <c r="H2238" s="49" t="s">
        <v>26</v>
      </c>
      <c r="I2238" s="49" t="s">
        <v>27</v>
      </c>
      <c r="J2238" s="49" t="s">
        <v>28</v>
      </c>
      <c r="K2238" s="49">
        <v>2</v>
      </c>
      <c r="L2238" s="49">
        <v>229</v>
      </c>
      <c r="M2238" s="49" t="s">
        <v>7446</v>
      </c>
      <c r="N2238" s="50">
        <v>45071</v>
      </c>
      <c r="O2238" s="49" t="s">
        <v>30</v>
      </c>
      <c r="P2238" s="49" t="s">
        <v>44</v>
      </c>
      <c r="Q2238" s="49">
        <v>2</v>
      </c>
      <c r="R2238" s="49" t="s">
        <v>32</v>
      </c>
      <c r="S2238" s="49" t="s">
        <v>7447</v>
      </c>
      <c r="T2238" s="50">
        <v>45439</v>
      </c>
    </row>
    <row r="2239" spans="1:20" x14ac:dyDescent="0.25">
      <c r="A2239" s="26" t="s">
        <v>7448</v>
      </c>
      <c r="B2239" s="49" t="s">
        <v>315</v>
      </c>
      <c r="C2239" s="49" t="s">
        <v>6657</v>
      </c>
      <c r="D2239" s="49" t="s">
        <v>81</v>
      </c>
      <c r="E2239" s="49" t="s">
        <v>24</v>
      </c>
      <c r="F2239" s="50">
        <v>45243</v>
      </c>
      <c r="G2239" s="49" t="s">
        <v>180</v>
      </c>
      <c r="H2239" s="49" t="s">
        <v>73</v>
      </c>
      <c r="I2239" s="49" t="s">
        <v>74</v>
      </c>
      <c r="J2239" s="49" t="s">
        <v>42</v>
      </c>
      <c r="K2239" s="49">
        <v>1</v>
      </c>
      <c r="L2239" s="49">
        <v>110</v>
      </c>
      <c r="M2239" s="49" t="s">
        <v>7449</v>
      </c>
      <c r="N2239" s="50">
        <v>45107</v>
      </c>
      <c r="O2239" s="49" t="s">
        <v>103</v>
      </c>
      <c r="P2239" s="49" t="s">
        <v>57</v>
      </c>
      <c r="Q2239" s="49">
        <v>3</v>
      </c>
      <c r="R2239" s="49" t="s">
        <v>133</v>
      </c>
      <c r="S2239" s="49" t="s">
        <v>7450</v>
      </c>
      <c r="T2239" s="50">
        <v>45800</v>
      </c>
    </row>
    <row r="2240" spans="1:20" x14ac:dyDescent="0.25">
      <c r="A2240" s="26" t="s">
        <v>7451</v>
      </c>
      <c r="B2240" s="49" t="s">
        <v>1857</v>
      </c>
      <c r="C2240" s="49" t="s">
        <v>486</v>
      </c>
      <c r="D2240" s="49" t="s">
        <v>81</v>
      </c>
      <c r="E2240" s="49" t="s">
        <v>50</v>
      </c>
      <c r="F2240" s="50">
        <v>45675</v>
      </c>
      <c r="G2240" s="49" t="s">
        <v>180</v>
      </c>
      <c r="H2240" s="49" t="s">
        <v>26</v>
      </c>
      <c r="I2240" s="49" t="s">
        <v>27</v>
      </c>
      <c r="J2240" s="49" t="s">
        <v>28</v>
      </c>
      <c r="K2240" s="49">
        <v>2</v>
      </c>
      <c r="L2240" s="49">
        <v>229</v>
      </c>
      <c r="M2240" s="49" t="s">
        <v>7452</v>
      </c>
      <c r="N2240" s="50">
        <v>45083</v>
      </c>
      <c r="O2240" s="49" t="s">
        <v>76</v>
      </c>
      <c r="P2240" s="49" t="s">
        <v>44</v>
      </c>
      <c r="Q2240" s="49">
        <v>3</v>
      </c>
      <c r="R2240" s="49" t="s">
        <v>32</v>
      </c>
      <c r="S2240" s="49" t="s">
        <v>7453</v>
      </c>
      <c r="T2240" s="50">
        <v>45303</v>
      </c>
    </row>
    <row r="2241" spans="1:20" x14ac:dyDescent="0.25">
      <c r="A2241" s="26" t="s">
        <v>4671</v>
      </c>
      <c r="B2241" s="49" t="s">
        <v>1279</v>
      </c>
      <c r="C2241" s="49" t="s">
        <v>1702</v>
      </c>
      <c r="D2241" s="49" t="s">
        <v>23</v>
      </c>
      <c r="E2241" s="49" t="s">
        <v>38</v>
      </c>
      <c r="F2241" s="50">
        <v>45437</v>
      </c>
      <c r="G2241" s="49" t="s">
        <v>120</v>
      </c>
      <c r="H2241" s="49" t="s">
        <v>218</v>
      </c>
      <c r="I2241" s="49" t="s">
        <v>219</v>
      </c>
      <c r="J2241" s="49" t="s">
        <v>28</v>
      </c>
      <c r="K2241" s="49">
        <v>4</v>
      </c>
      <c r="L2241" s="49">
        <v>899</v>
      </c>
      <c r="M2241" s="49" t="s">
        <v>7454</v>
      </c>
      <c r="N2241" s="50">
        <v>45385</v>
      </c>
      <c r="O2241" s="49" t="s">
        <v>76</v>
      </c>
      <c r="P2241" s="49" t="s">
        <v>44</v>
      </c>
      <c r="Q2241" s="49">
        <v>1</v>
      </c>
      <c r="R2241" s="49" t="s">
        <v>67</v>
      </c>
      <c r="S2241" s="49" t="s">
        <v>7455</v>
      </c>
      <c r="T2241" s="50">
        <v>45640</v>
      </c>
    </row>
    <row r="2242" spans="1:20" x14ac:dyDescent="0.25">
      <c r="A2242" s="26" t="s">
        <v>7456</v>
      </c>
      <c r="B2242" s="49" t="s">
        <v>258</v>
      </c>
      <c r="C2242" s="49" t="s">
        <v>7457</v>
      </c>
      <c r="D2242" s="49" t="s">
        <v>23</v>
      </c>
      <c r="E2242" s="49" t="s">
        <v>24</v>
      </c>
      <c r="F2242" s="50">
        <v>44132</v>
      </c>
      <c r="G2242" s="49" t="s">
        <v>180</v>
      </c>
      <c r="H2242" s="49" t="s">
        <v>87</v>
      </c>
      <c r="I2242" s="49" t="s">
        <v>88</v>
      </c>
      <c r="J2242" s="49" t="s">
        <v>65</v>
      </c>
      <c r="K2242" s="49">
        <v>3</v>
      </c>
      <c r="L2242" s="49">
        <v>99</v>
      </c>
      <c r="M2242" s="49" t="s">
        <v>7458</v>
      </c>
      <c r="N2242" s="50">
        <v>45386</v>
      </c>
      <c r="O2242" s="49" t="s">
        <v>76</v>
      </c>
      <c r="P2242" s="49" t="s">
        <v>44</v>
      </c>
      <c r="Q2242" s="49">
        <v>5</v>
      </c>
      <c r="R2242" s="49" t="s">
        <v>45</v>
      </c>
      <c r="S2242" s="49" t="s">
        <v>7459</v>
      </c>
      <c r="T2242" s="50">
        <v>45789</v>
      </c>
    </row>
    <row r="2243" spans="1:20" x14ac:dyDescent="0.25">
      <c r="A2243" s="26" t="s">
        <v>7460</v>
      </c>
      <c r="B2243" s="49" t="s">
        <v>913</v>
      </c>
      <c r="C2243" s="49" t="s">
        <v>229</v>
      </c>
      <c r="D2243" s="49" t="s">
        <v>81</v>
      </c>
      <c r="E2243" s="49" t="s">
        <v>50</v>
      </c>
      <c r="F2243" s="50">
        <v>45018</v>
      </c>
      <c r="G2243" s="49" t="s">
        <v>120</v>
      </c>
      <c r="H2243" s="49" t="s">
        <v>168</v>
      </c>
      <c r="I2243" s="49" t="s">
        <v>169</v>
      </c>
      <c r="J2243" s="49" t="s">
        <v>131</v>
      </c>
      <c r="K2243" s="49">
        <v>4</v>
      </c>
      <c r="L2243" s="49">
        <v>80</v>
      </c>
      <c r="M2243" s="49" t="s">
        <v>7461</v>
      </c>
      <c r="N2243" s="50">
        <v>45056</v>
      </c>
      <c r="O2243" s="49" t="s">
        <v>56</v>
      </c>
      <c r="P2243" s="49" t="s">
        <v>44</v>
      </c>
      <c r="Q2243" s="49">
        <v>1</v>
      </c>
      <c r="R2243" s="49" t="s">
        <v>45</v>
      </c>
      <c r="S2243" s="49" t="s">
        <v>7462</v>
      </c>
      <c r="T2243" s="50">
        <v>45696</v>
      </c>
    </row>
    <row r="2244" spans="1:20" x14ac:dyDescent="0.25">
      <c r="A2244" s="26" t="s">
        <v>7463</v>
      </c>
      <c r="B2244" s="49" t="s">
        <v>249</v>
      </c>
      <c r="C2244" s="49" t="s">
        <v>1935</v>
      </c>
      <c r="D2244" s="49" t="s">
        <v>23</v>
      </c>
      <c r="E2244" s="49" t="s">
        <v>38</v>
      </c>
      <c r="F2244" s="50">
        <v>45098</v>
      </c>
      <c r="G2244" s="49" t="s">
        <v>39</v>
      </c>
      <c r="H2244" s="49" t="s">
        <v>52</v>
      </c>
      <c r="I2244" s="49" t="s">
        <v>53</v>
      </c>
      <c r="J2244" s="49" t="s">
        <v>54</v>
      </c>
      <c r="K2244" s="49">
        <v>4</v>
      </c>
      <c r="L2244" s="49">
        <v>59</v>
      </c>
      <c r="M2244" s="49" t="s">
        <v>7464</v>
      </c>
      <c r="N2244" s="50">
        <v>44871</v>
      </c>
      <c r="O2244" s="49" t="s">
        <v>110</v>
      </c>
      <c r="P2244" s="49" t="s">
        <v>44</v>
      </c>
      <c r="Q2244" s="49">
        <v>2</v>
      </c>
      <c r="R2244" s="49" t="s">
        <v>67</v>
      </c>
      <c r="S2244" s="49" t="s">
        <v>7465</v>
      </c>
      <c r="T2244" s="50">
        <v>45432</v>
      </c>
    </row>
    <row r="2245" spans="1:20" x14ac:dyDescent="0.25">
      <c r="A2245" s="26" t="s">
        <v>7466</v>
      </c>
      <c r="B2245" s="49" t="s">
        <v>769</v>
      </c>
      <c r="C2245" s="49" t="s">
        <v>4212</v>
      </c>
      <c r="D2245" s="49" t="s">
        <v>81</v>
      </c>
      <c r="E2245" s="49" t="s">
        <v>38</v>
      </c>
      <c r="F2245" s="50">
        <v>44547</v>
      </c>
      <c r="G2245" s="49" t="s">
        <v>72</v>
      </c>
      <c r="H2245" s="49" t="s">
        <v>73</v>
      </c>
      <c r="I2245" s="49" t="s">
        <v>74</v>
      </c>
      <c r="J2245" s="49" t="s">
        <v>42</v>
      </c>
      <c r="K2245" s="49">
        <v>1</v>
      </c>
      <c r="L2245" s="49">
        <v>110</v>
      </c>
      <c r="M2245" s="49" t="s">
        <v>7467</v>
      </c>
      <c r="N2245" s="50">
        <v>45122</v>
      </c>
      <c r="O2245" s="49" t="s">
        <v>30</v>
      </c>
      <c r="P2245" s="49" t="s">
        <v>57</v>
      </c>
      <c r="Q2245" s="49">
        <v>4</v>
      </c>
      <c r="R2245" s="49" t="s">
        <v>67</v>
      </c>
      <c r="S2245" s="49" t="s">
        <v>7468</v>
      </c>
      <c r="T2245" s="50">
        <v>45449</v>
      </c>
    </row>
    <row r="2246" spans="1:20" x14ac:dyDescent="0.25">
      <c r="A2246" s="26" t="s">
        <v>7469</v>
      </c>
      <c r="B2246" s="49" t="s">
        <v>917</v>
      </c>
      <c r="C2246" s="49" t="s">
        <v>3792</v>
      </c>
      <c r="D2246" s="49" t="s">
        <v>81</v>
      </c>
      <c r="E2246" s="49" t="s">
        <v>50</v>
      </c>
      <c r="F2246" s="50">
        <v>44131</v>
      </c>
      <c r="G2246" s="49" t="s">
        <v>94</v>
      </c>
      <c r="H2246" s="49" t="s">
        <v>40</v>
      </c>
      <c r="I2246" s="49" t="s">
        <v>41</v>
      </c>
      <c r="J2246" s="49" t="s">
        <v>42</v>
      </c>
      <c r="K2246" s="49">
        <v>3</v>
      </c>
      <c r="L2246" s="49">
        <v>59</v>
      </c>
      <c r="M2246" s="49" t="s">
        <v>7470</v>
      </c>
      <c r="N2246" s="50">
        <v>44901</v>
      </c>
      <c r="O2246" s="49" t="s">
        <v>103</v>
      </c>
      <c r="P2246" s="49" t="s">
        <v>31</v>
      </c>
      <c r="Q2246" s="49">
        <v>5</v>
      </c>
      <c r="R2246" s="49" t="s">
        <v>45</v>
      </c>
      <c r="S2246" s="49" t="s">
        <v>7471</v>
      </c>
      <c r="T2246" s="50">
        <v>45197</v>
      </c>
    </row>
    <row r="2247" spans="1:20" x14ac:dyDescent="0.25">
      <c r="A2247" s="26" t="s">
        <v>7472</v>
      </c>
      <c r="B2247" s="49" t="s">
        <v>2494</v>
      </c>
      <c r="C2247" s="49" t="s">
        <v>36</v>
      </c>
      <c r="D2247" s="49" t="s">
        <v>81</v>
      </c>
      <c r="E2247" s="49" t="s">
        <v>38</v>
      </c>
      <c r="F2247" s="50">
        <v>45177</v>
      </c>
      <c r="G2247" s="49" t="s">
        <v>62</v>
      </c>
      <c r="H2247" s="49" t="s">
        <v>218</v>
      </c>
      <c r="I2247" s="49" t="s">
        <v>219</v>
      </c>
      <c r="J2247" s="49" t="s">
        <v>28</v>
      </c>
      <c r="K2247" s="49">
        <v>1</v>
      </c>
      <c r="L2247" s="49">
        <v>899</v>
      </c>
      <c r="M2247" s="49" t="s">
        <v>7473</v>
      </c>
      <c r="N2247" s="50">
        <v>45295</v>
      </c>
      <c r="O2247" s="49" t="s">
        <v>103</v>
      </c>
      <c r="P2247" s="49" t="s">
        <v>57</v>
      </c>
      <c r="Q2247" s="49">
        <v>5</v>
      </c>
      <c r="R2247" s="49" t="s">
        <v>104</v>
      </c>
      <c r="S2247" s="49" t="s">
        <v>7474</v>
      </c>
      <c r="T2247" s="50">
        <v>45418</v>
      </c>
    </row>
    <row r="2248" spans="1:20" x14ac:dyDescent="0.25">
      <c r="A2248" s="26" t="s">
        <v>1221</v>
      </c>
      <c r="B2248" s="49" t="s">
        <v>1222</v>
      </c>
      <c r="C2248" s="49" t="s">
        <v>1223</v>
      </c>
      <c r="D2248" s="49" t="s">
        <v>23</v>
      </c>
      <c r="E2248" s="49" t="s">
        <v>38</v>
      </c>
      <c r="F2248" s="50">
        <v>45602</v>
      </c>
      <c r="G2248" s="49" t="s">
        <v>152</v>
      </c>
      <c r="H2248" s="49" t="s">
        <v>63</v>
      </c>
      <c r="I2248" s="49" t="s">
        <v>64</v>
      </c>
      <c r="J2248" s="49" t="s">
        <v>65</v>
      </c>
      <c r="K2248" s="49">
        <v>4</v>
      </c>
      <c r="L2248" s="49">
        <v>399</v>
      </c>
      <c r="M2248" s="49" t="s">
        <v>7475</v>
      </c>
      <c r="N2248" s="50">
        <v>45457</v>
      </c>
      <c r="O2248" s="49" t="s">
        <v>56</v>
      </c>
      <c r="P2248" s="49" t="s">
        <v>31</v>
      </c>
      <c r="Q2248" s="49">
        <v>2</v>
      </c>
      <c r="R2248" s="49" t="s">
        <v>133</v>
      </c>
      <c r="S2248" s="49" t="s">
        <v>7476</v>
      </c>
      <c r="T2248" s="50">
        <v>45806</v>
      </c>
    </row>
    <row r="2249" spans="1:20" x14ac:dyDescent="0.25">
      <c r="A2249" s="26" t="s">
        <v>2464</v>
      </c>
      <c r="B2249" s="49" t="s">
        <v>98</v>
      </c>
      <c r="C2249" s="49" t="s">
        <v>2465</v>
      </c>
      <c r="D2249" s="49" t="s">
        <v>37</v>
      </c>
      <c r="E2249" s="49" t="s">
        <v>38</v>
      </c>
      <c r="F2249" s="50">
        <v>45728</v>
      </c>
      <c r="G2249" s="49" t="s">
        <v>180</v>
      </c>
      <c r="H2249" s="49" t="s">
        <v>129</v>
      </c>
      <c r="I2249" s="49" t="s">
        <v>130</v>
      </c>
      <c r="J2249" s="49" t="s">
        <v>131</v>
      </c>
      <c r="K2249" s="49">
        <v>1</v>
      </c>
      <c r="L2249" s="49">
        <v>129</v>
      </c>
      <c r="M2249" s="49" t="s">
        <v>7477</v>
      </c>
      <c r="N2249" s="50">
        <v>45011</v>
      </c>
      <c r="O2249" s="49" t="s">
        <v>56</v>
      </c>
      <c r="P2249" s="49" t="s">
        <v>57</v>
      </c>
      <c r="Q2249" s="49">
        <v>3</v>
      </c>
      <c r="R2249" s="49" t="s">
        <v>133</v>
      </c>
      <c r="S2249" s="49" t="s">
        <v>7478</v>
      </c>
      <c r="T2249" s="50">
        <v>45103</v>
      </c>
    </row>
    <row r="2250" spans="1:20" x14ac:dyDescent="0.25">
      <c r="A2250" s="26" t="s">
        <v>3908</v>
      </c>
      <c r="B2250" s="49" t="s">
        <v>2071</v>
      </c>
      <c r="C2250" s="49" t="s">
        <v>742</v>
      </c>
      <c r="D2250" s="49" t="s">
        <v>23</v>
      </c>
      <c r="E2250" s="49" t="s">
        <v>50</v>
      </c>
      <c r="F2250" s="50">
        <v>45672</v>
      </c>
      <c r="G2250" s="49" t="s">
        <v>186</v>
      </c>
      <c r="H2250" s="49" t="s">
        <v>73</v>
      </c>
      <c r="I2250" s="49" t="s">
        <v>74</v>
      </c>
      <c r="J2250" s="49" t="s">
        <v>42</v>
      </c>
      <c r="K2250" s="49">
        <v>2</v>
      </c>
      <c r="L2250" s="49">
        <v>110</v>
      </c>
      <c r="M2250" s="49" t="s">
        <v>7479</v>
      </c>
      <c r="N2250" s="50">
        <v>45350</v>
      </c>
      <c r="O2250" s="49" t="s">
        <v>103</v>
      </c>
      <c r="P2250" s="49" t="s">
        <v>57</v>
      </c>
      <c r="Q2250" s="49">
        <v>2</v>
      </c>
      <c r="R2250" s="49" t="s">
        <v>67</v>
      </c>
      <c r="S2250" s="49" t="s">
        <v>7480</v>
      </c>
      <c r="T2250" s="50">
        <v>45744</v>
      </c>
    </row>
    <row r="2251" spans="1:20" x14ac:dyDescent="0.25">
      <c r="A2251" s="26" t="s">
        <v>7481</v>
      </c>
      <c r="B2251" s="49" t="s">
        <v>216</v>
      </c>
      <c r="C2251" s="49" t="s">
        <v>467</v>
      </c>
      <c r="D2251" s="49" t="s">
        <v>37</v>
      </c>
      <c r="E2251" s="49" t="s">
        <v>50</v>
      </c>
      <c r="F2251" s="50">
        <v>44612</v>
      </c>
      <c r="G2251" s="49" t="s">
        <v>25</v>
      </c>
      <c r="H2251" s="49" t="s">
        <v>100</v>
      </c>
      <c r="I2251" s="49" t="s">
        <v>101</v>
      </c>
      <c r="J2251" s="49" t="s">
        <v>28</v>
      </c>
      <c r="K2251" s="49">
        <v>2</v>
      </c>
      <c r="L2251" s="49">
        <v>199</v>
      </c>
      <c r="M2251" s="49" t="s">
        <v>7482</v>
      </c>
      <c r="N2251" s="50">
        <v>45850</v>
      </c>
      <c r="O2251" s="49" t="s">
        <v>76</v>
      </c>
      <c r="P2251" s="49" t="s">
        <v>57</v>
      </c>
      <c r="Q2251" s="49">
        <v>3</v>
      </c>
      <c r="R2251" s="49" t="s">
        <v>45</v>
      </c>
      <c r="S2251" s="49" t="s">
        <v>7483</v>
      </c>
      <c r="T2251" s="50">
        <v>45237</v>
      </c>
    </row>
    <row r="2252" spans="1:20" x14ac:dyDescent="0.25">
      <c r="A2252" s="26" t="s">
        <v>7484</v>
      </c>
      <c r="B2252" s="49" t="s">
        <v>3422</v>
      </c>
      <c r="C2252" s="49" t="s">
        <v>1397</v>
      </c>
      <c r="D2252" s="49" t="s">
        <v>37</v>
      </c>
      <c r="E2252" s="49" t="s">
        <v>50</v>
      </c>
      <c r="F2252" s="50">
        <v>44632</v>
      </c>
      <c r="G2252" s="49" t="s">
        <v>152</v>
      </c>
      <c r="H2252" s="49" t="s">
        <v>218</v>
      </c>
      <c r="I2252" s="49" t="s">
        <v>219</v>
      </c>
      <c r="J2252" s="49" t="s">
        <v>28</v>
      </c>
      <c r="K2252" s="49">
        <v>4</v>
      </c>
      <c r="L2252" s="49">
        <v>899</v>
      </c>
      <c r="M2252" s="49" t="s">
        <v>7485</v>
      </c>
      <c r="N2252" s="50">
        <v>45191</v>
      </c>
      <c r="O2252" s="49" t="s">
        <v>76</v>
      </c>
      <c r="P2252" s="49" t="s">
        <v>31</v>
      </c>
      <c r="Q2252" s="49">
        <v>1</v>
      </c>
      <c r="R2252" s="49" t="s">
        <v>133</v>
      </c>
      <c r="S2252" s="49" t="s">
        <v>7486</v>
      </c>
      <c r="T2252" s="50">
        <v>45015</v>
      </c>
    </row>
    <row r="2253" spans="1:20" x14ac:dyDescent="0.25">
      <c r="A2253" s="26" t="s">
        <v>4622</v>
      </c>
      <c r="B2253" s="49" t="s">
        <v>3161</v>
      </c>
      <c r="C2253" s="49" t="s">
        <v>1375</v>
      </c>
      <c r="D2253" s="49" t="s">
        <v>37</v>
      </c>
      <c r="E2253" s="49" t="s">
        <v>50</v>
      </c>
      <c r="F2253" s="50">
        <v>45492</v>
      </c>
      <c r="G2253" s="49" t="s">
        <v>180</v>
      </c>
      <c r="H2253" s="49" t="s">
        <v>191</v>
      </c>
      <c r="I2253" s="49" t="s">
        <v>192</v>
      </c>
      <c r="J2253" s="49" t="s">
        <v>42</v>
      </c>
      <c r="K2253" s="49">
        <v>2</v>
      </c>
      <c r="L2253" s="49">
        <v>120</v>
      </c>
      <c r="M2253" s="49" t="s">
        <v>7487</v>
      </c>
      <c r="N2253" s="50">
        <v>45328</v>
      </c>
      <c r="O2253" s="49" t="s">
        <v>30</v>
      </c>
      <c r="P2253" s="49" t="s">
        <v>57</v>
      </c>
      <c r="Q2253" s="49">
        <v>5</v>
      </c>
      <c r="R2253" s="49" t="s">
        <v>67</v>
      </c>
      <c r="S2253" s="49" t="s">
        <v>7488</v>
      </c>
      <c r="T2253" s="50">
        <v>44942</v>
      </c>
    </row>
    <row r="2254" spans="1:20" x14ac:dyDescent="0.25">
      <c r="A2254" s="26" t="s">
        <v>7489</v>
      </c>
      <c r="B2254" s="49" t="s">
        <v>173</v>
      </c>
      <c r="C2254" s="49" t="s">
        <v>6987</v>
      </c>
      <c r="D2254" s="49" t="s">
        <v>23</v>
      </c>
      <c r="E2254" s="49" t="s">
        <v>24</v>
      </c>
      <c r="F2254" s="50">
        <v>44191</v>
      </c>
      <c r="G2254" s="49" t="s">
        <v>72</v>
      </c>
      <c r="H2254" s="49" t="s">
        <v>40</v>
      </c>
      <c r="I2254" s="49" t="s">
        <v>41</v>
      </c>
      <c r="J2254" s="49" t="s">
        <v>42</v>
      </c>
      <c r="K2254" s="49">
        <v>5</v>
      </c>
      <c r="L2254" s="49">
        <v>59</v>
      </c>
      <c r="M2254" s="49" t="s">
        <v>7490</v>
      </c>
      <c r="N2254" s="50">
        <v>45486</v>
      </c>
      <c r="O2254" s="49" t="s">
        <v>76</v>
      </c>
      <c r="P2254" s="49" t="s">
        <v>57</v>
      </c>
      <c r="Q2254" s="49">
        <v>4</v>
      </c>
      <c r="R2254" s="49" t="s">
        <v>67</v>
      </c>
      <c r="S2254" s="49" t="s">
        <v>7491</v>
      </c>
      <c r="T2254" s="50">
        <v>45796</v>
      </c>
    </row>
    <row r="2255" spans="1:20" x14ac:dyDescent="0.25">
      <c r="A2255" s="26" t="s">
        <v>7492</v>
      </c>
      <c r="B2255" s="49" t="s">
        <v>696</v>
      </c>
      <c r="C2255" s="49" t="s">
        <v>3040</v>
      </c>
      <c r="D2255" s="49" t="s">
        <v>37</v>
      </c>
      <c r="E2255" s="49" t="s">
        <v>24</v>
      </c>
      <c r="F2255" s="50">
        <v>45517</v>
      </c>
      <c r="G2255" s="49" t="s">
        <v>62</v>
      </c>
      <c r="H2255" s="49" t="s">
        <v>168</v>
      </c>
      <c r="I2255" s="49" t="s">
        <v>169</v>
      </c>
      <c r="J2255" s="49" t="s">
        <v>131</v>
      </c>
      <c r="K2255" s="49">
        <v>5</v>
      </c>
      <c r="L2255" s="49">
        <v>80</v>
      </c>
      <c r="M2255" s="49" t="s">
        <v>7493</v>
      </c>
      <c r="N2255" s="50">
        <v>45311</v>
      </c>
      <c r="O2255" s="49" t="s">
        <v>30</v>
      </c>
      <c r="P2255" s="49" t="s">
        <v>44</v>
      </c>
      <c r="Q2255" s="49">
        <v>5</v>
      </c>
      <c r="R2255" s="49" t="s">
        <v>104</v>
      </c>
      <c r="S2255" s="49" t="s">
        <v>7494</v>
      </c>
      <c r="T2255" s="50">
        <v>45114</v>
      </c>
    </row>
    <row r="2256" spans="1:20" x14ac:dyDescent="0.25">
      <c r="A2256" s="26" t="s">
        <v>7495</v>
      </c>
      <c r="B2256" s="49" t="s">
        <v>746</v>
      </c>
      <c r="C2256" s="49" t="s">
        <v>276</v>
      </c>
      <c r="D2256" s="49" t="s">
        <v>81</v>
      </c>
      <c r="E2256" s="49" t="s">
        <v>24</v>
      </c>
      <c r="F2256" s="50">
        <v>45335</v>
      </c>
      <c r="G2256" s="49" t="s">
        <v>62</v>
      </c>
      <c r="H2256" s="49" t="s">
        <v>218</v>
      </c>
      <c r="I2256" s="49" t="s">
        <v>219</v>
      </c>
      <c r="J2256" s="49" t="s">
        <v>28</v>
      </c>
      <c r="K2256" s="49">
        <v>2</v>
      </c>
      <c r="L2256" s="49">
        <v>899</v>
      </c>
      <c r="M2256" s="49" t="s">
        <v>7496</v>
      </c>
      <c r="N2256" s="50">
        <v>44810</v>
      </c>
      <c r="O2256" s="49" t="s">
        <v>103</v>
      </c>
      <c r="P2256" s="49" t="s">
        <v>44</v>
      </c>
      <c r="Q2256" s="49">
        <v>4</v>
      </c>
      <c r="R2256" s="49" t="s">
        <v>133</v>
      </c>
      <c r="S2256" s="49" t="s">
        <v>7497</v>
      </c>
      <c r="T2256" s="50">
        <v>45413</v>
      </c>
    </row>
    <row r="2257" spans="1:20" x14ac:dyDescent="0.25">
      <c r="A2257" s="26" t="s">
        <v>7498</v>
      </c>
      <c r="B2257" s="49" t="s">
        <v>1554</v>
      </c>
      <c r="C2257" s="49" t="s">
        <v>408</v>
      </c>
      <c r="D2257" s="49" t="s">
        <v>37</v>
      </c>
      <c r="E2257" s="49" t="s">
        <v>50</v>
      </c>
      <c r="F2257" s="50">
        <v>45828</v>
      </c>
      <c r="G2257" s="49" t="s">
        <v>186</v>
      </c>
      <c r="H2257" s="49" t="s">
        <v>391</v>
      </c>
      <c r="I2257" s="49" t="s">
        <v>392</v>
      </c>
      <c r="J2257" s="49" t="s">
        <v>123</v>
      </c>
      <c r="K2257" s="49">
        <v>3</v>
      </c>
      <c r="L2257" s="49">
        <v>25</v>
      </c>
      <c r="M2257" s="49" t="s">
        <v>7499</v>
      </c>
      <c r="N2257" s="50">
        <v>45612</v>
      </c>
      <c r="O2257" s="49" t="s">
        <v>76</v>
      </c>
      <c r="P2257" s="49" t="s">
        <v>44</v>
      </c>
      <c r="Q2257" s="49">
        <v>2</v>
      </c>
      <c r="R2257" s="49" t="s">
        <v>133</v>
      </c>
      <c r="S2257" s="49" t="s">
        <v>7500</v>
      </c>
      <c r="T2257" s="50">
        <v>45348</v>
      </c>
    </row>
    <row r="2258" spans="1:20" x14ac:dyDescent="0.25">
      <c r="A2258" s="26" t="s">
        <v>7380</v>
      </c>
      <c r="B2258" s="49" t="s">
        <v>2132</v>
      </c>
      <c r="C2258" s="49" t="s">
        <v>207</v>
      </c>
      <c r="D2258" s="49" t="s">
        <v>37</v>
      </c>
      <c r="E2258" s="49" t="s">
        <v>24</v>
      </c>
      <c r="F2258" s="50">
        <v>45176</v>
      </c>
      <c r="G2258" s="49" t="s">
        <v>180</v>
      </c>
      <c r="H2258" s="49" t="s">
        <v>218</v>
      </c>
      <c r="I2258" s="49" t="s">
        <v>219</v>
      </c>
      <c r="J2258" s="49" t="s">
        <v>28</v>
      </c>
      <c r="K2258" s="49">
        <v>1</v>
      </c>
      <c r="L2258" s="49">
        <v>899</v>
      </c>
      <c r="M2258" s="49" t="s">
        <v>7501</v>
      </c>
      <c r="N2258" s="50">
        <v>45868</v>
      </c>
      <c r="O2258" s="49" t="s">
        <v>103</v>
      </c>
      <c r="P2258" s="49" t="s">
        <v>57</v>
      </c>
      <c r="Q2258" s="49">
        <v>3</v>
      </c>
      <c r="R2258" s="49" t="s">
        <v>133</v>
      </c>
      <c r="S2258" s="49" t="s">
        <v>7502</v>
      </c>
      <c r="T2258" s="50">
        <v>45215</v>
      </c>
    </row>
    <row r="2259" spans="1:20" x14ac:dyDescent="0.25">
      <c r="A2259" s="26" t="s">
        <v>7503</v>
      </c>
      <c r="B2259" s="49" t="s">
        <v>216</v>
      </c>
      <c r="C2259" s="49" t="s">
        <v>296</v>
      </c>
      <c r="D2259" s="49" t="s">
        <v>37</v>
      </c>
      <c r="E2259" s="49" t="s">
        <v>38</v>
      </c>
      <c r="F2259" s="50">
        <v>44813</v>
      </c>
      <c r="G2259" s="49" t="s">
        <v>180</v>
      </c>
      <c r="H2259" s="49" t="s">
        <v>40</v>
      </c>
      <c r="I2259" s="49" t="s">
        <v>41</v>
      </c>
      <c r="J2259" s="49" t="s">
        <v>42</v>
      </c>
      <c r="K2259" s="49">
        <v>4</v>
      </c>
      <c r="L2259" s="49">
        <v>59</v>
      </c>
      <c r="M2259" s="49" t="s">
        <v>7504</v>
      </c>
      <c r="N2259" s="50">
        <v>45594</v>
      </c>
      <c r="O2259" s="49" t="s">
        <v>76</v>
      </c>
      <c r="P2259" s="49" t="s">
        <v>44</v>
      </c>
      <c r="Q2259" s="49">
        <v>3</v>
      </c>
      <c r="R2259" s="49" t="s">
        <v>67</v>
      </c>
      <c r="S2259" s="49" t="s">
        <v>7505</v>
      </c>
      <c r="T2259" s="50">
        <v>44952</v>
      </c>
    </row>
    <row r="2260" spans="1:20" x14ac:dyDescent="0.25">
      <c r="A2260" s="26" t="s">
        <v>442</v>
      </c>
      <c r="B2260" s="49" t="s">
        <v>85</v>
      </c>
      <c r="C2260" s="49" t="s">
        <v>443</v>
      </c>
      <c r="D2260" s="49" t="s">
        <v>81</v>
      </c>
      <c r="E2260" s="49" t="s">
        <v>24</v>
      </c>
      <c r="F2260" s="50">
        <v>44189</v>
      </c>
      <c r="G2260" s="49" t="s">
        <v>120</v>
      </c>
      <c r="H2260" s="49" t="s">
        <v>145</v>
      </c>
      <c r="I2260" s="49" t="s">
        <v>146</v>
      </c>
      <c r="J2260" s="49" t="s">
        <v>54</v>
      </c>
      <c r="K2260" s="49">
        <v>2</v>
      </c>
      <c r="L2260" s="49">
        <v>199</v>
      </c>
      <c r="M2260" s="49" t="s">
        <v>7506</v>
      </c>
      <c r="N2260" s="50">
        <v>45594</v>
      </c>
      <c r="O2260" s="49" t="s">
        <v>110</v>
      </c>
      <c r="P2260" s="49" t="s">
        <v>31</v>
      </c>
      <c r="Q2260" s="49">
        <v>2</v>
      </c>
      <c r="R2260" s="49" t="s">
        <v>45</v>
      </c>
      <c r="S2260" s="49" t="s">
        <v>7507</v>
      </c>
      <c r="T2260" s="50">
        <v>45615</v>
      </c>
    </row>
    <row r="2261" spans="1:20" x14ac:dyDescent="0.25">
      <c r="A2261" s="26" t="s">
        <v>7508</v>
      </c>
      <c r="B2261" s="49" t="s">
        <v>248</v>
      </c>
      <c r="C2261" s="49" t="s">
        <v>878</v>
      </c>
      <c r="D2261" s="49" t="s">
        <v>37</v>
      </c>
      <c r="E2261" s="49" t="s">
        <v>50</v>
      </c>
      <c r="F2261" s="50">
        <v>45122</v>
      </c>
      <c r="G2261" s="49" t="s">
        <v>186</v>
      </c>
      <c r="H2261" s="49" t="s">
        <v>138</v>
      </c>
      <c r="I2261" s="49" t="s">
        <v>139</v>
      </c>
      <c r="J2261" s="49" t="s">
        <v>28</v>
      </c>
      <c r="K2261" s="49">
        <v>1</v>
      </c>
      <c r="L2261" s="49">
        <v>999</v>
      </c>
      <c r="M2261" s="49" t="s">
        <v>7509</v>
      </c>
      <c r="N2261" s="50">
        <v>45058</v>
      </c>
      <c r="O2261" s="49" t="s">
        <v>110</v>
      </c>
      <c r="P2261" s="49" t="s">
        <v>57</v>
      </c>
      <c r="Q2261" s="49">
        <v>4</v>
      </c>
      <c r="R2261" s="49" t="s">
        <v>104</v>
      </c>
      <c r="S2261" s="49" t="s">
        <v>7510</v>
      </c>
      <c r="T2261" s="50">
        <v>44804</v>
      </c>
    </row>
    <row r="2262" spans="1:20" x14ac:dyDescent="0.25">
      <c r="A2262" s="26" t="s">
        <v>7511</v>
      </c>
      <c r="B2262" s="49" t="s">
        <v>3161</v>
      </c>
      <c r="C2262" s="49" t="s">
        <v>71</v>
      </c>
      <c r="D2262" s="49" t="s">
        <v>37</v>
      </c>
      <c r="E2262" s="49" t="s">
        <v>50</v>
      </c>
      <c r="F2262" s="50">
        <v>44176</v>
      </c>
      <c r="G2262" s="49" t="s">
        <v>62</v>
      </c>
      <c r="H2262" s="49" t="s">
        <v>218</v>
      </c>
      <c r="I2262" s="49" t="s">
        <v>219</v>
      </c>
      <c r="J2262" s="49" t="s">
        <v>28</v>
      </c>
      <c r="K2262" s="49">
        <v>5</v>
      </c>
      <c r="L2262" s="49">
        <v>899</v>
      </c>
      <c r="M2262" s="49" t="s">
        <v>7512</v>
      </c>
      <c r="N2262" s="50">
        <v>45310</v>
      </c>
      <c r="O2262" s="49" t="s">
        <v>56</v>
      </c>
      <c r="P2262" s="49" t="s">
        <v>31</v>
      </c>
      <c r="Q2262" s="49">
        <v>3</v>
      </c>
      <c r="R2262" s="49" t="s">
        <v>104</v>
      </c>
      <c r="S2262" s="49" t="s">
        <v>7513</v>
      </c>
      <c r="T2262" s="50">
        <v>45493</v>
      </c>
    </row>
    <row r="2263" spans="1:20" x14ac:dyDescent="0.25">
      <c r="A2263" s="26" t="s">
        <v>7514</v>
      </c>
      <c r="B2263" s="49" t="s">
        <v>6431</v>
      </c>
      <c r="C2263" s="49" t="s">
        <v>1702</v>
      </c>
      <c r="D2263" s="49" t="s">
        <v>81</v>
      </c>
      <c r="E2263" s="49" t="s">
        <v>50</v>
      </c>
      <c r="F2263" s="50">
        <v>45298</v>
      </c>
      <c r="G2263" s="49" t="s">
        <v>72</v>
      </c>
      <c r="H2263" s="49" t="s">
        <v>26</v>
      </c>
      <c r="I2263" s="49" t="s">
        <v>27</v>
      </c>
      <c r="J2263" s="49" t="s">
        <v>28</v>
      </c>
      <c r="K2263" s="49">
        <v>1</v>
      </c>
      <c r="L2263" s="49">
        <v>229</v>
      </c>
      <c r="M2263" s="49" t="s">
        <v>7515</v>
      </c>
      <c r="N2263" s="50">
        <v>45582</v>
      </c>
      <c r="O2263" s="49" t="s">
        <v>110</v>
      </c>
      <c r="P2263" s="49" t="s">
        <v>57</v>
      </c>
      <c r="Q2263" s="49">
        <v>3</v>
      </c>
      <c r="R2263" s="49" t="s">
        <v>104</v>
      </c>
      <c r="S2263" s="49" t="s">
        <v>7516</v>
      </c>
      <c r="T2263" s="50">
        <v>45618</v>
      </c>
    </row>
    <row r="2264" spans="1:20" x14ac:dyDescent="0.25">
      <c r="A2264" s="26" t="s">
        <v>4085</v>
      </c>
      <c r="B2264" s="49" t="s">
        <v>290</v>
      </c>
      <c r="C2264" s="49" t="s">
        <v>4086</v>
      </c>
      <c r="D2264" s="49" t="s">
        <v>81</v>
      </c>
      <c r="E2264" s="49" t="s">
        <v>38</v>
      </c>
      <c r="F2264" s="50">
        <v>44828</v>
      </c>
      <c r="G2264" s="49" t="s">
        <v>62</v>
      </c>
      <c r="H2264" s="49" t="s">
        <v>138</v>
      </c>
      <c r="I2264" s="49" t="s">
        <v>139</v>
      </c>
      <c r="J2264" s="49" t="s">
        <v>28</v>
      </c>
      <c r="K2264" s="49">
        <v>3</v>
      </c>
      <c r="L2264" s="49">
        <v>999</v>
      </c>
      <c r="M2264" s="49" t="s">
        <v>7517</v>
      </c>
      <c r="N2264" s="50">
        <v>45725</v>
      </c>
      <c r="O2264" s="49" t="s">
        <v>110</v>
      </c>
      <c r="P2264" s="49" t="s">
        <v>31</v>
      </c>
      <c r="Q2264" s="49">
        <v>2</v>
      </c>
      <c r="R2264" s="49" t="s">
        <v>32</v>
      </c>
      <c r="S2264" s="49" t="s">
        <v>7518</v>
      </c>
      <c r="T2264" s="50">
        <v>45419</v>
      </c>
    </row>
    <row r="2265" spans="1:20" x14ac:dyDescent="0.25">
      <c r="A2265" s="26" t="s">
        <v>6815</v>
      </c>
      <c r="B2265" s="49" t="s">
        <v>972</v>
      </c>
      <c r="C2265" s="49" t="s">
        <v>2814</v>
      </c>
      <c r="D2265" s="49" t="s">
        <v>37</v>
      </c>
      <c r="E2265" s="49" t="s">
        <v>24</v>
      </c>
      <c r="F2265" s="50">
        <v>45698</v>
      </c>
      <c r="G2265" s="49" t="s">
        <v>25</v>
      </c>
      <c r="H2265" s="49" t="s">
        <v>138</v>
      </c>
      <c r="I2265" s="49" t="s">
        <v>139</v>
      </c>
      <c r="J2265" s="49" t="s">
        <v>28</v>
      </c>
      <c r="K2265" s="49">
        <v>1</v>
      </c>
      <c r="L2265" s="49">
        <v>999</v>
      </c>
      <c r="M2265" s="49" t="s">
        <v>7519</v>
      </c>
      <c r="N2265" s="50">
        <v>45172</v>
      </c>
      <c r="O2265" s="49" t="s">
        <v>103</v>
      </c>
      <c r="P2265" s="49" t="s">
        <v>44</v>
      </c>
      <c r="Q2265" s="49">
        <v>2</v>
      </c>
      <c r="R2265" s="49" t="s">
        <v>104</v>
      </c>
      <c r="S2265" s="49" t="s">
        <v>7520</v>
      </c>
      <c r="T2265" s="50">
        <v>45410</v>
      </c>
    </row>
    <row r="2266" spans="1:20" x14ac:dyDescent="0.25">
      <c r="A2266" s="26" t="s">
        <v>2175</v>
      </c>
      <c r="B2266" s="49" t="s">
        <v>2176</v>
      </c>
      <c r="C2266" s="49" t="s">
        <v>2177</v>
      </c>
      <c r="D2266" s="49" t="s">
        <v>37</v>
      </c>
      <c r="E2266" s="49" t="s">
        <v>24</v>
      </c>
      <c r="F2266" s="50">
        <v>45595</v>
      </c>
      <c r="G2266" s="49" t="s">
        <v>72</v>
      </c>
      <c r="H2266" s="49" t="s">
        <v>145</v>
      </c>
      <c r="I2266" s="49" t="s">
        <v>146</v>
      </c>
      <c r="J2266" s="49" t="s">
        <v>54</v>
      </c>
      <c r="K2266" s="49">
        <v>3</v>
      </c>
      <c r="L2266" s="49">
        <v>199</v>
      </c>
      <c r="M2266" s="49" t="s">
        <v>7521</v>
      </c>
      <c r="N2266" s="50">
        <v>45509</v>
      </c>
      <c r="O2266" s="49" t="s">
        <v>103</v>
      </c>
      <c r="P2266" s="49" t="s">
        <v>57</v>
      </c>
      <c r="Q2266" s="49">
        <v>3</v>
      </c>
      <c r="R2266" s="49" t="s">
        <v>133</v>
      </c>
      <c r="S2266" s="49" t="s">
        <v>7522</v>
      </c>
      <c r="T2266" s="50">
        <v>45569</v>
      </c>
    </row>
    <row r="2267" spans="1:20" x14ac:dyDescent="0.25">
      <c r="A2267" s="26" t="s">
        <v>7523</v>
      </c>
      <c r="B2267" s="49" t="s">
        <v>263</v>
      </c>
      <c r="C2267" s="49" t="s">
        <v>1775</v>
      </c>
      <c r="D2267" s="49" t="s">
        <v>81</v>
      </c>
      <c r="E2267" s="49" t="s">
        <v>24</v>
      </c>
      <c r="F2267" s="50">
        <v>45283</v>
      </c>
      <c r="G2267" s="49" t="s">
        <v>72</v>
      </c>
      <c r="H2267" s="49" t="s">
        <v>40</v>
      </c>
      <c r="I2267" s="49" t="s">
        <v>41</v>
      </c>
      <c r="J2267" s="49" t="s">
        <v>42</v>
      </c>
      <c r="K2267" s="49">
        <v>1</v>
      </c>
      <c r="L2267" s="49">
        <v>59</v>
      </c>
      <c r="M2267" s="49" t="s">
        <v>7524</v>
      </c>
      <c r="N2267" s="50">
        <v>45621</v>
      </c>
      <c r="O2267" s="49" t="s">
        <v>56</v>
      </c>
      <c r="P2267" s="49" t="s">
        <v>57</v>
      </c>
      <c r="Q2267" s="49">
        <v>4</v>
      </c>
      <c r="R2267" s="49" t="s">
        <v>32</v>
      </c>
      <c r="S2267" s="49" t="s">
        <v>7525</v>
      </c>
      <c r="T2267" s="50">
        <v>45035</v>
      </c>
    </row>
    <row r="2268" spans="1:20" x14ac:dyDescent="0.25">
      <c r="A2268" s="26" t="s">
        <v>4401</v>
      </c>
      <c r="B2268" s="49" t="s">
        <v>857</v>
      </c>
      <c r="C2268" s="49" t="s">
        <v>4402</v>
      </c>
      <c r="D2268" s="49" t="s">
        <v>23</v>
      </c>
      <c r="E2268" s="49" t="s">
        <v>38</v>
      </c>
      <c r="F2268" s="50">
        <v>44179</v>
      </c>
      <c r="G2268" s="49" t="s">
        <v>25</v>
      </c>
      <c r="H2268" s="49" t="s">
        <v>63</v>
      </c>
      <c r="I2268" s="49" t="s">
        <v>64</v>
      </c>
      <c r="J2268" s="49" t="s">
        <v>65</v>
      </c>
      <c r="K2268" s="49">
        <v>1</v>
      </c>
      <c r="L2268" s="49">
        <v>399</v>
      </c>
      <c r="M2268" s="49" t="s">
        <v>7526</v>
      </c>
      <c r="N2268" s="50">
        <v>44827</v>
      </c>
      <c r="O2268" s="49" t="s">
        <v>110</v>
      </c>
      <c r="P2268" s="49" t="s">
        <v>57</v>
      </c>
      <c r="Q2268" s="49">
        <v>2</v>
      </c>
      <c r="R2268" s="49" t="s">
        <v>104</v>
      </c>
      <c r="S2268" s="49" t="s">
        <v>7527</v>
      </c>
      <c r="T2268" s="50">
        <v>45044</v>
      </c>
    </row>
    <row r="2269" spans="1:20" x14ac:dyDescent="0.25">
      <c r="A2269" s="26" t="s">
        <v>420</v>
      </c>
      <c r="B2269" s="49" t="s">
        <v>421</v>
      </c>
      <c r="C2269" s="49" t="s">
        <v>249</v>
      </c>
      <c r="D2269" s="49" t="s">
        <v>37</v>
      </c>
      <c r="E2269" s="49" t="s">
        <v>24</v>
      </c>
      <c r="F2269" s="50">
        <v>44779</v>
      </c>
      <c r="G2269" s="49" t="s">
        <v>51</v>
      </c>
      <c r="H2269" s="49" t="s">
        <v>121</v>
      </c>
      <c r="I2269" s="49" t="s">
        <v>122</v>
      </c>
      <c r="J2269" s="49" t="s">
        <v>123</v>
      </c>
      <c r="K2269" s="49">
        <v>3</v>
      </c>
      <c r="L2269" s="49">
        <v>149</v>
      </c>
      <c r="M2269" s="49" t="s">
        <v>7528</v>
      </c>
      <c r="N2269" s="50">
        <v>45056</v>
      </c>
      <c r="O2269" s="49" t="s">
        <v>56</v>
      </c>
      <c r="P2269" s="49" t="s">
        <v>31</v>
      </c>
      <c r="Q2269" s="49">
        <v>1</v>
      </c>
      <c r="R2269" s="49" t="s">
        <v>45</v>
      </c>
      <c r="S2269" s="49" t="s">
        <v>7529</v>
      </c>
      <c r="T2269" s="50">
        <v>45425</v>
      </c>
    </row>
    <row r="2270" spans="1:20" x14ac:dyDescent="0.25">
      <c r="A2270" s="26" t="s">
        <v>2618</v>
      </c>
      <c r="B2270" s="49" t="s">
        <v>2619</v>
      </c>
      <c r="C2270" s="49" t="s">
        <v>249</v>
      </c>
      <c r="D2270" s="49" t="s">
        <v>23</v>
      </c>
      <c r="E2270" s="49" t="s">
        <v>38</v>
      </c>
      <c r="F2270" s="50">
        <v>45285</v>
      </c>
      <c r="G2270" s="49" t="s">
        <v>94</v>
      </c>
      <c r="H2270" s="49" t="s">
        <v>73</v>
      </c>
      <c r="I2270" s="49" t="s">
        <v>74</v>
      </c>
      <c r="J2270" s="49" t="s">
        <v>42</v>
      </c>
      <c r="K2270" s="49">
        <v>3</v>
      </c>
      <c r="L2270" s="49">
        <v>110</v>
      </c>
      <c r="M2270" s="49" t="s">
        <v>7530</v>
      </c>
      <c r="N2270" s="50">
        <v>45738</v>
      </c>
      <c r="O2270" s="49" t="s">
        <v>103</v>
      </c>
      <c r="P2270" s="49" t="s">
        <v>44</v>
      </c>
      <c r="Q2270" s="49">
        <v>2</v>
      </c>
      <c r="R2270" s="49" t="s">
        <v>32</v>
      </c>
      <c r="S2270" s="49" t="s">
        <v>7531</v>
      </c>
      <c r="T2270" s="50">
        <v>45130</v>
      </c>
    </row>
    <row r="2271" spans="1:20" x14ac:dyDescent="0.25">
      <c r="A2271" s="26" t="s">
        <v>7532</v>
      </c>
      <c r="B2271" s="49" t="s">
        <v>385</v>
      </c>
      <c r="C2271" s="49" t="s">
        <v>435</v>
      </c>
      <c r="D2271" s="49" t="s">
        <v>23</v>
      </c>
      <c r="E2271" s="49" t="s">
        <v>38</v>
      </c>
      <c r="F2271" s="50">
        <v>45294</v>
      </c>
      <c r="G2271" s="49" t="s">
        <v>39</v>
      </c>
      <c r="H2271" s="49" t="s">
        <v>191</v>
      </c>
      <c r="I2271" s="49" t="s">
        <v>192</v>
      </c>
      <c r="J2271" s="49" t="s">
        <v>42</v>
      </c>
      <c r="K2271" s="49">
        <v>4</v>
      </c>
      <c r="L2271" s="49">
        <v>120</v>
      </c>
      <c r="M2271" s="49" t="s">
        <v>7533</v>
      </c>
      <c r="N2271" s="50">
        <v>44970</v>
      </c>
      <c r="O2271" s="49" t="s">
        <v>103</v>
      </c>
      <c r="P2271" s="49" t="s">
        <v>31</v>
      </c>
      <c r="Q2271" s="49">
        <v>3</v>
      </c>
      <c r="R2271" s="49" t="s">
        <v>32</v>
      </c>
      <c r="S2271" s="49" t="s">
        <v>7534</v>
      </c>
      <c r="T2271" s="50">
        <v>45158</v>
      </c>
    </row>
    <row r="2272" spans="1:20" x14ac:dyDescent="0.25">
      <c r="A2272" s="26" t="s">
        <v>7535</v>
      </c>
      <c r="B2272" s="49" t="s">
        <v>3422</v>
      </c>
      <c r="C2272" s="49" t="s">
        <v>1749</v>
      </c>
      <c r="D2272" s="49" t="s">
        <v>23</v>
      </c>
      <c r="E2272" s="49" t="s">
        <v>38</v>
      </c>
      <c r="F2272" s="50">
        <v>44572</v>
      </c>
      <c r="G2272" s="49" t="s">
        <v>180</v>
      </c>
      <c r="H2272" s="49" t="s">
        <v>52</v>
      </c>
      <c r="I2272" s="49" t="s">
        <v>53</v>
      </c>
      <c r="J2272" s="49" t="s">
        <v>54</v>
      </c>
      <c r="K2272" s="49">
        <v>4</v>
      </c>
      <c r="L2272" s="49">
        <v>59</v>
      </c>
      <c r="M2272" s="49" t="s">
        <v>7536</v>
      </c>
      <c r="N2272" s="50">
        <v>45842</v>
      </c>
      <c r="O2272" s="49" t="s">
        <v>103</v>
      </c>
      <c r="P2272" s="49" t="s">
        <v>31</v>
      </c>
      <c r="Q2272" s="49">
        <v>5</v>
      </c>
      <c r="R2272" s="49" t="s">
        <v>67</v>
      </c>
      <c r="S2272" s="49" t="s">
        <v>7537</v>
      </c>
      <c r="T2272" s="50">
        <v>45642</v>
      </c>
    </row>
    <row r="2273" spans="1:20" x14ac:dyDescent="0.25">
      <c r="A2273" s="26" t="s">
        <v>1997</v>
      </c>
      <c r="B2273" s="49" t="s">
        <v>624</v>
      </c>
      <c r="C2273" s="49" t="s">
        <v>1998</v>
      </c>
      <c r="D2273" s="49" t="s">
        <v>23</v>
      </c>
      <c r="E2273" s="49" t="s">
        <v>38</v>
      </c>
      <c r="F2273" s="50">
        <v>45657</v>
      </c>
      <c r="G2273" s="49" t="s">
        <v>62</v>
      </c>
      <c r="H2273" s="49" t="s">
        <v>191</v>
      </c>
      <c r="I2273" s="49" t="s">
        <v>192</v>
      </c>
      <c r="J2273" s="49" t="s">
        <v>42</v>
      </c>
      <c r="K2273" s="49">
        <v>3</v>
      </c>
      <c r="L2273" s="49">
        <v>120</v>
      </c>
      <c r="M2273" s="49" t="s">
        <v>7538</v>
      </c>
      <c r="N2273" s="50">
        <v>45661</v>
      </c>
      <c r="O2273" s="49" t="s">
        <v>56</v>
      </c>
      <c r="P2273" s="49" t="s">
        <v>44</v>
      </c>
      <c r="Q2273" s="49">
        <v>3</v>
      </c>
      <c r="R2273" s="49" t="s">
        <v>67</v>
      </c>
      <c r="S2273" s="49" t="s">
        <v>7539</v>
      </c>
      <c r="T2273" s="50">
        <v>44857</v>
      </c>
    </row>
    <row r="2274" spans="1:20" x14ac:dyDescent="0.25">
      <c r="A2274" s="26" t="s">
        <v>7540</v>
      </c>
      <c r="B2274" s="49" t="s">
        <v>931</v>
      </c>
      <c r="C2274" s="49" t="s">
        <v>458</v>
      </c>
      <c r="D2274" s="49" t="s">
        <v>23</v>
      </c>
      <c r="E2274" s="49" t="s">
        <v>38</v>
      </c>
      <c r="F2274" s="50">
        <v>44327</v>
      </c>
      <c r="G2274" s="49" t="s">
        <v>94</v>
      </c>
      <c r="H2274" s="49" t="s">
        <v>218</v>
      </c>
      <c r="I2274" s="49" t="s">
        <v>219</v>
      </c>
      <c r="J2274" s="49" t="s">
        <v>28</v>
      </c>
      <c r="K2274" s="49">
        <v>2</v>
      </c>
      <c r="L2274" s="49">
        <v>899</v>
      </c>
      <c r="M2274" s="49" t="s">
        <v>7541</v>
      </c>
      <c r="N2274" s="50">
        <v>45292</v>
      </c>
      <c r="O2274" s="49" t="s">
        <v>110</v>
      </c>
      <c r="P2274" s="49" t="s">
        <v>57</v>
      </c>
      <c r="Q2274" s="49">
        <v>4</v>
      </c>
      <c r="R2274" s="49" t="s">
        <v>104</v>
      </c>
      <c r="S2274" s="49" t="s">
        <v>7542</v>
      </c>
      <c r="T2274" s="50">
        <v>45081</v>
      </c>
    </row>
    <row r="2275" spans="1:20" x14ac:dyDescent="0.25">
      <c r="A2275" s="26" t="s">
        <v>7543</v>
      </c>
      <c r="B2275" s="49" t="s">
        <v>127</v>
      </c>
      <c r="C2275" s="49" t="s">
        <v>1775</v>
      </c>
      <c r="D2275" s="49" t="s">
        <v>81</v>
      </c>
      <c r="E2275" s="49" t="s">
        <v>24</v>
      </c>
      <c r="F2275" s="50">
        <v>45614</v>
      </c>
      <c r="G2275" s="49" t="s">
        <v>72</v>
      </c>
      <c r="H2275" s="49" t="s">
        <v>138</v>
      </c>
      <c r="I2275" s="49" t="s">
        <v>139</v>
      </c>
      <c r="J2275" s="49" t="s">
        <v>28</v>
      </c>
      <c r="K2275" s="49">
        <v>1</v>
      </c>
      <c r="L2275" s="49">
        <v>999</v>
      </c>
      <c r="M2275" s="49" t="s">
        <v>7544</v>
      </c>
      <c r="N2275" s="50">
        <v>45450</v>
      </c>
      <c r="O2275" s="49" t="s">
        <v>56</v>
      </c>
      <c r="P2275" s="49" t="s">
        <v>31</v>
      </c>
      <c r="Q2275" s="49">
        <v>1</v>
      </c>
      <c r="R2275" s="49" t="s">
        <v>67</v>
      </c>
      <c r="S2275" s="49" t="s">
        <v>7545</v>
      </c>
      <c r="T2275" s="50">
        <v>45790</v>
      </c>
    </row>
    <row r="2276" spans="1:20" x14ac:dyDescent="0.25">
      <c r="A2276" s="26" t="s">
        <v>7546</v>
      </c>
      <c r="B2276" s="49" t="s">
        <v>305</v>
      </c>
      <c r="C2276" s="49" t="s">
        <v>1137</v>
      </c>
      <c r="D2276" s="49" t="s">
        <v>23</v>
      </c>
      <c r="E2276" s="49" t="s">
        <v>24</v>
      </c>
      <c r="F2276" s="50">
        <v>45585</v>
      </c>
      <c r="G2276" s="49" t="s">
        <v>39</v>
      </c>
      <c r="H2276" s="49" t="s">
        <v>26</v>
      </c>
      <c r="I2276" s="49" t="s">
        <v>27</v>
      </c>
      <c r="J2276" s="49" t="s">
        <v>28</v>
      </c>
      <c r="K2276" s="49">
        <v>5</v>
      </c>
      <c r="L2276" s="49">
        <v>229</v>
      </c>
      <c r="M2276" s="49" t="s">
        <v>7547</v>
      </c>
      <c r="N2276" s="50">
        <v>45070</v>
      </c>
      <c r="O2276" s="49" t="s">
        <v>56</v>
      </c>
      <c r="P2276" s="49" t="s">
        <v>57</v>
      </c>
      <c r="Q2276" s="49">
        <v>4</v>
      </c>
      <c r="R2276" s="49" t="s">
        <v>133</v>
      </c>
      <c r="S2276" s="49" t="s">
        <v>7548</v>
      </c>
      <c r="T2276" s="50">
        <v>45577</v>
      </c>
    </row>
    <row r="2277" spans="1:20" x14ac:dyDescent="0.25">
      <c r="A2277" s="26" t="s">
        <v>7549</v>
      </c>
      <c r="B2277" s="49" t="s">
        <v>936</v>
      </c>
      <c r="C2277" s="49" t="s">
        <v>570</v>
      </c>
      <c r="D2277" s="49" t="s">
        <v>23</v>
      </c>
      <c r="E2277" s="49" t="s">
        <v>24</v>
      </c>
      <c r="F2277" s="50">
        <v>44241</v>
      </c>
      <c r="G2277" s="49" t="s">
        <v>25</v>
      </c>
      <c r="H2277" s="49" t="s">
        <v>87</v>
      </c>
      <c r="I2277" s="49" t="s">
        <v>88</v>
      </c>
      <c r="J2277" s="49" t="s">
        <v>65</v>
      </c>
      <c r="K2277" s="49">
        <v>3</v>
      </c>
      <c r="L2277" s="49">
        <v>99</v>
      </c>
      <c r="M2277" s="49" t="s">
        <v>7550</v>
      </c>
      <c r="N2277" s="50">
        <v>45047</v>
      </c>
      <c r="O2277" s="49" t="s">
        <v>30</v>
      </c>
      <c r="P2277" s="49" t="s">
        <v>31</v>
      </c>
      <c r="Q2277" s="49">
        <v>1</v>
      </c>
      <c r="R2277" s="49" t="s">
        <v>104</v>
      </c>
      <c r="S2277" s="49" t="s">
        <v>7551</v>
      </c>
      <c r="T2277" s="50">
        <v>45147</v>
      </c>
    </row>
    <row r="2278" spans="1:20" x14ac:dyDescent="0.25">
      <c r="A2278" s="26" t="s">
        <v>4480</v>
      </c>
      <c r="B2278" s="49" t="s">
        <v>746</v>
      </c>
      <c r="C2278" s="49" t="s">
        <v>4481</v>
      </c>
      <c r="D2278" s="49" t="s">
        <v>81</v>
      </c>
      <c r="E2278" s="49" t="s">
        <v>38</v>
      </c>
      <c r="F2278" s="50">
        <v>45166</v>
      </c>
      <c r="G2278" s="49" t="s">
        <v>39</v>
      </c>
      <c r="H2278" s="49" t="s">
        <v>52</v>
      </c>
      <c r="I2278" s="49" t="s">
        <v>53</v>
      </c>
      <c r="J2278" s="49" t="s">
        <v>54</v>
      </c>
      <c r="K2278" s="49">
        <v>1</v>
      </c>
      <c r="L2278" s="49">
        <v>59</v>
      </c>
      <c r="M2278" s="49" t="s">
        <v>7552</v>
      </c>
      <c r="N2278" s="50">
        <v>45034</v>
      </c>
      <c r="O2278" s="49" t="s">
        <v>110</v>
      </c>
      <c r="P2278" s="49" t="s">
        <v>31</v>
      </c>
      <c r="Q2278" s="49">
        <v>2</v>
      </c>
      <c r="R2278" s="49" t="s">
        <v>104</v>
      </c>
      <c r="S2278" s="49" t="s">
        <v>7553</v>
      </c>
      <c r="T2278" s="50">
        <v>45834</v>
      </c>
    </row>
    <row r="2279" spans="1:20" x14ac:dyDescent="0.25">
      <c r="A2279" s="26" t="s">
        <v>4600</v>
      </c>
      <c r="B2279" s="49" t="s">
        <v>430</v>
      </c>
      <c r="C2279" s="49" t="s">
        <v>3349</v>
      </c>
      <c r="D2279" s="49" t="s">
        <v>23</v>
      </c>
      <c r="E2279" s="49" t="s">
        <v>50</v>
      </c>
      <c r="F2279" s="50">
        <v>45726</v>
      </c>
      <c r="G2279" s="49" t="s">
        <v>180</v>
      </c>
      <c r="H2279" s="49" t="s">
        <v>121</v>
      </c>
      <c r="I2279" s="49" t="s">
        <v>122</v>
      </c>
      <c r="J2279" s="49" t="s">
        <v>123</v>
      </c>
      <c r="K2279" s="49">
        <v>1</v>
      </c>
      <c r="L2279" s="49">
        <v>149</v>
      </c>
      <c r="M2279" s="49" t="s">
        <v>7554</v>
      </c>
      <c r="N2279" s="50">
        <v>45427</v>
      </c>
      <c r="O2279" s="49" t="s">
        <v>103</v>
      </c>
      <c r="P2279" s="49" t="s">
        <v>57</v>
      </c>
      <c r="Q2279" s="49">
        <v>2</v>
      </c>
      <c r="R2279" s="49" t="s">
        <v>32</v>
      </c>
      <c r="S2279" s="49" t="s">
        <v>7555</v>
      </c>
      <c r="T2279" s="50">
        <v>45192</v>
      </c>
    </row>
    <row r="2280" spans="1:20" x14ac:dyDescent="0.25">
      <c r="A2280" s="26" t="s">
        <v>7240</v>
      </c>
      <c r="B2280" s="49" t="s">
        <v>1103</v>
      </c>
      <c r="C2280" s="49" t="s">
        <v>7241</v>
      </c>
      <c r="D2280" s="49" t="s">
        <v>23</v>
      </c>
      <c r="E2280" s="49" t="s">
        <v>38</v>
      </c>
      <c r="F2280" s="50">
        <v>44788</v>
      </c>
      <c r="G2280" s="49" t="s">
        <v>62</v>
      </c>
      <c r="H2280" s="49" t="s">
        <v>73</v>
      </c>
      <c r="I2280" s="49" t="s">
        <v>74</v>
      </c>
      <c r="J2280" s="49" t="s">
        <v>42</v>
      </c>
      <c r="K2280" s="49">
        <v>3</v>
      </c>
      <c r="L2280" s="49">
        <v>110</v>
      </c>
      <c r="M2280" s="49" t="s">
        <v>7556</v>
      </c>
      <c r="N2280" s="50">
        <v>45608</v>
      </c>
      <c r="O2280" s="49" t="s">
        <v>103</v>
      </c>
      <c r="P2280" s="49" t="s">
        <v>31</v>
      </c>
      <c r="Q2280" s="49">
        <v>3</v>
      </c>
      <c r="R2280" s="49" t="s">
        <v>45</v>
      </c>
      <c r="S2280" s="49" t="s">
        <v>7557</v>
      </c>
      <c r="T2280" s="50">
        <v>45818</v>
      </c>
    </row>
    <row r="2281" spans="1:20" x14ac:dyDescent="0.25">
      <c r="A2281" s="26" t="s">
        <v>7558</v>
      </c>
      <c r="B2281" s="49" t="s">
        <v>7559</v>
      </c>
      <c r="C2281" s="49" t="s">
        <v>2923</v>
      </c>
      <c r="D2281" s="49" t="s">
        <v>23</v>
      </c>
      <c r="E2281" s="49" t="s">
        <v>38</v>
      </c>
      <c r="F2281" s="50">
        <v>45109</v>
      </c>
      <c r="G2281" s="49" t="s">
        <v>62</v>
      </c>
      <c r="H2281" s="49" t="s">
        <v>63</v>
      </c>
      <c r="I2281" s="49" t="s">
        <v>64</v>
      </c>
      <c r="J2281" s="49" t="s">
        <v>65</v>
      </c>
      <c r="K2281" s="49">
        <v>2</v>
      </c>
      <c r="L2281" s="49">
        <v>399</v>
      </c>
      <c r="M2281" s="49" t="s">
        <v>7560</v>
      </c>
      <c r="N2281" s="50">
        <v>45219</v>
      </c>
      <c r="O2281" s="49" t="s">
        <v>76</v>
      </c>
      <c r="P2281" s="49" t="s">
        <v>44</v>
      </c>
      <c r="Q2281" s="49">
        <v>1</v>
      </c>
      <c r="R2281" s="49" t="s">
        <v>45</v>
      </c>
      <c r="S2281" s="49" t="s">
        <v>7561</v>
      </c>
      <c r="T2281" s="50">
        <v>45454</v>
      </c>
    </row>
    <row r="2282" spans="1:20" x14ac:dyDescent="0.25">
      <c r="A2282" s="26" t="s">
        <v>2805</v>
      </c>
      <c r="B2282" s="49" t="s">
        <v>718</v>
      </c>
      <c r="C2282" s="49" t="s">
        <v>381</v>
      </c>
      <c r="D2282" s="49" t="s">
        <v>23</v>
      </c>
      <c r="E2282" s="49" t="s">
        <v>38</v>
      </c>
      <c r="F2282" s="50">
        <v>44831</v>
      </c>
      <c r="G2282" s="49" t="s">
        <v>72</v>
      </c>
      <c r="H2282" s="49" t="s">
        <v>100</v>
      </c>
      <c r="I2282" s="49" t="s">
        <v>101</v>
      </c>
      <c r="J2282" s="49" t="s">
        <v>28</v>
      </c>
      <c r="K2282" s="49">
        <v>2</v>
      </c>
      <c r="L2282" s="49">
        <v>199</v>
      </c>
      <c r="M2282" s="49" t="s">
        <v>7562</v>
      </c>
      <c r="N2282" s="50">
        <v>45889</v>
      </c>
      <c r="O2282" s="49" t="s">
        <v>56</v>
      </c>
      <c r="P2282" s="49" t="s">
        <v>31</v>
      </c>
      <c r="Q2282" s="49">
        <v>1</v>
      </c>
      <c r="R2282" s="49" t="s">
        <v>32</v>
      </c>
      <c r="S2282" s="49" t="s">
        <v>7563</v>
      </c>
      <c r="T2282" s="50">
        <v>45509</v>
      </c>
    </row>
    <row r="2283" spans="1:20" x14ac:dyDescent="0.25">
      <c r="A2283" s="26" t="s">
        <v>7564</v>
      </c>
      <c r="B2283" s="49" t="s">
        <v>407</v>
      </c>
      <c r="C2283" s="49" t="s">
        <v>620</v>
      </c>
      <c r="D2283" s="49" t="s">
        <v>81</v>
      </c>
      <c r="E2283" s="49" t="s">
        <v>38</v>
      </c>
      <c r="F2283" s="50">
        <v>45735</v>
      </c>
      <c r="G2283" s="49" t="s">
        <v>25</v>
      </c>
      <c r="H2283" s="49" t="s">
        <v>168</v>
      </c>
      <c r="I2283" s="49" t="s">
        <v>169</v>
      </c>
      <c r="J2283" s="49" t="s">
        <v>131</v>
      </c>
      <c r="K2283" s="49">
        <v>1</v>
      </c>
      <c r="L2283" s="49">
        <v>80</v>
      </c>
      <c r="M2283" s="49" t="s">
        <v>7565</v>
      </c>
      <c r="N2283" s="50">
        <v>45235</v>
      </c>
      <c r="O2283" s="49" t="s">
        <v>30</v>
      </c>
      <c r="P2283" s="49" t="s">
        <v>31</v>
      </c>
      <c r="Q2283" s="49">
        <v>2</v>
      </c>
      <c r="R2283" s="49" t="s">
        <v>45</v>
      </c>
      <c r="S2283" s="49" t="s">
        <v>7566</v>
      </c>
      <c r="T2283" s="50">
        <v>45873</v>
      </c>
    </row>
    <row r="2284" spans="1:20" x14ac:dyDescent="0.25">
      <c r="A2284" s="26" t="s">
        <v>7567</v>
      </c>
      <c r="B2284" s="49" t="s">
        <v>85</v>
      </c>
      <c r="C2284" s="49" t="s">
        <v>1457</v>
      </c>
      <c r="D2284" s="49" t="s">
        <v>37</v>
      </c>
      <c r="E2284" s="49" t="s">
        <v>24</v>
      </c>
      <c r="F2284" s="50">
        <v>44847</v>
      </c>
      <c r="G2284" s="49" t="s">
        <v>39</v>
      </c>
      <c r="H2284" s="49" t="s">
        <v>218</v>
      </c>
      <c r="I2284" s="49" t="s">
        <v>219</v>
      </c>
      <c r="J2284" s="49" t="s">
        <v>28</v>
      </c>
      <c r="K2284" s="49">
        <v>4</v>
      </c>
      <c r="L2284" s="49">
        <v>899</v>
      </c>
      <c r="M2284" s="49" t="s">
        <v>7568</v>
      </c>
      <c r="N2284" s="50">
        <v>45528</v>
      </c>
      <c r="O2284" s="49" t="s">
        <v>30</v>
      </c>
      <c r="P2284" s="49" t="s">
        <v>44</v>
      </c>
      <c r="Q2284" s="49">
        <v>1</v>
      </c>
      <c r="R2284" s="49" t="s">
        <v>45</v>
      </c>
      <c r="S2284" s="49" t="s">
        <v>7569</v>
      </c>
      <c r="T2284" s="50">
        <v>44812</v>
      </c>
    </row>
    <row r="2285" spans="1:20" x14ac:dyDescent="0.25">
      <c r="A2285" s="26" t="s">
        <v>6040</v>
      </c>
      <c r="B2285" s="49" t="s">
        <v>2846</v>
      </c>
      <c r="C2285" s="49" t="s">
        <v>61</v>
      </c>
      <c r="D2285" s="49" t="s">
        <v>23</v>
      </c>
      <c r="E2285" s="49" t="s">
        <v>24</v>
      </c>
      <c r="F2285" s="50">
        <v>44825</v>
      </c>
      <c r="G2285" s="49" t="s">
        <v>62</v>
      </c>
      <c r="H2285" s="49" t="s">
        <v>100</v>
      </c>
      <c r="I2285" s="49" t="s">
        <v>101</v>
      </c>
      <c r="J2285" s="49" t="s">
        <v>28</v>
      </c>
      <c r="K2285" s="49">
        <v>1</v>
      </c>
      <c r="L2285" s="49">
        <v>199</v>
      </c>
      <c r="M2285" s="49" t="s">
        <v>7570</v>
      </c>
      <c r="N2285" s="50">
        <v>44855</v>
      </c>
      <c r="O2285" s="49" t="s">
        <v>30</v>
      </c>
      <c r="P2285" s="49" t="s">
        <v>31</v>
      </c>
      <c r="Q2285" s="49">
        <v>4</v>
      </c>
      <c r="R2285" s="49" t="s">
        <v>104</v>
      </c>
      <c r="S2285" s="49" t="s">
        <v>7571</v>
      </c>
      <c r="T2285" s="50">
        <v>45701</v>
      </c>
    </row>
    <row r="2286" spans="1:20" x14ac:dyDescent="0.25">
      <c r="A2286" s="26" t="s">
        <v>2610</v>
      </c>
      <c r="B2286" s="49" t="s">
        <v>629</v>
      </c>
      <c r="C2286" s="49" t="s">
        <v>2611</v>
      </c>
      <c r="D2286" s="49" t="s">
        <v>23</v>
      </c>
      <c r="E2286" s="49" t="s">
        <v>50</v>
      </c>
      <c r="F2286" s="50">
        <v>44900</v>
      </c>
      <c r="G2286" s="49" t="s">
        <v>51</v>
      </c>
      <c r="H2286" s="49" t="s">
        <v>40</v>
      </c>
      <c r="I2286" s="49" t="s">
        <v>41</v>
      </c>
      <c r="J2286" s="49" t="s">
        <v>42</v>
      </c>
      <c r="K2286" s="49">
        <v>3</v>
      </c>
      <c r="L2286" s="49">
        <v>59</v>
      </c>
      <c r="M2286" s="49" t="s">
        <v>7572</v>
      </c>
      <c r="N2286" s="50">
        <v>45427</v>
      </c>
      <c r="O2286" s="49" t="s">
        <v>76</v>
      </c>
      <c r="P2286" s="49" t="s">
        <v>44</v>
      </c>
      <c r="Q2286" s="49">
        <v>4</v>
      </c>
      <c r="R2286" s="49" t="s">
        <v>32</v>
      </c>
      <c r="S2286" s="49" t="s">
        <v>7573</v>
      </c>
      <c r="T2286" s="50">
        <v>45408</v>
      </c>
    </row>
    <row r="2287" spans="1:20" x14ac:dyDescent="0.25">
      <c r="A2287" s="26" t="s">
        <v>2301</v>
      </c>
      <c r="B2287" s="49" t="s">
        <v>586</v>
      </c>
      <c r="C2287" s="49" t="s">
        <v>2302</v>
      </c>
      <c r="D2287" s="49" t="s">
        <v>81</v>
      </c>
      <c r="E2287" s="49" t="s">
        <v>50</v>
      </c>
      <c r="F2287" s="50">
        <v>44202</v>
      </c>
      <c r="G2287" s="49" t="s">
        <v>186</v>
      </c>
      <c r="H2287" s="49" t="s">
        <v>121</v>
      </c>
      <c r="I2287" s="49" t="s">
        <v>122</v>
      </c>
      <c r="J2287" s="49" t="s">
        <v>123</v>
      </c>
      <c r="K2287" s="49">
        <v>2</v>
      </c>
      <c r="L2287" s="49">
        <v>149</v>
      </c>
      <c r="M2287" s="49" t="s">
        <v>7574</v>
      </c>
      <c r="N2287" s="50">
        <v>44939</v>
      </c>
      <c r="O2287" s="49" t="s">
        <v>103</v>
      </c>
      <c r="P2287" s="49" t="s">
        <v>57</v>
      </c>
      <c r="Q2287" s="49">
        <v>4</v>
      </c>
      <c r="R2287" s="49" t="s">
        <v>133</v>
      </c>
      <c r="S2287" s="49" t="s">
        <v>7575</v>
      </c>
      <c r="T2287" s="50">
        <v>45038</v>
      </c>
    </row>
    <row r="2288" spans="1:20" x14ac:dyDescent="0.25">
      <c r="A2288" s="26" t="s">
        <v>7576</v>
      </c>
      <c r="B2288" s="49" t="s">
        <v>136</v>
      </c>
      <c r="C2288" s="49" t="s">
        <v>3689</v>
      </c>
      <c r="D2288" s="49" t="s">
        <v>37</v>
      </c>
      <c r="E2288" s="49" t="s">
        <v>38</v>
      </c>
      <c r="F2288" s="50">
        <v>45151</v>
      </c>
      <c r="G2288" s="49" t="s">
        <v>180</v>
      </c>
      <c r="H2288" s="49" t="s">
        <v>218</v>
      </c>
      <c r="I2288" s="49" t="s">
        <v>219</v>
      </c>
      <c r="J2288" s="49" t="s">
        <v>28</v>
      </c>
      <c r="K2288" s="49">
        <v>4</v>
      </c>
      <c r="L2288" s="49">
        <v>899</v>
      </c>
      <c r="M2288" s="49" t="s">
        <v>7577</v>
      </c>
      <c r="N2288" s="50">
        <v>45555</v>
      </c>
      <c r="O2288" s="49" t="s">
        <v>76</v>
      </c>
      <c r="P2288" s="49" t="s">
        <v>31</v>
      </c>
      <c r="Q2288" s="49">
        <v>3</v>
      </c>
      <c r="R2288" s="49" t="s">
        <v>32</v>
      </c>
      <c r="S2288" s="49" t="s">
        <v>7578</v>
      </c>
      <c r="T2288" s="50">
        <v>45359</v>
      </c>
    </row>
    <row r="2289" spans="1:20" x14ac:dyDescent="0.25">
      <c r="A2289" s="26" t="s">
        <v>7579</v>
      </c>
      <c r="B2289" s="49" t="s">
        <v>494</v>
      </c>
      <c r="C2289" s="49" t="s">
        <v>7580</v>
      </c>
      <c r="D2289" s="49" t="s">
        <v>23</v>
      </c>
      <c r="E2289" s="49" t="s">
        <v>50</v>
      </c>
      <c r="F2289" s="50">
        <v>45101</v>
      </c>
      <c r="G2289" s="49" t="s">
        <v>62</v>
      </c>
      <c r="H2289" s="49" t="s">
        <v>121</v>
      </c>
      <c r="I2289" s="49" t="s">
        <v>122</v>
      </c>
      <c r="J2289" s="49" t="s">
        <v>123</v>
      </c>
      <c r="K2289" s="49">
        <v>5</v>
      </c>
      <c r="L2289" s="49">
        <v>149</v>
      </c>
      <c r="M2289" s="49" t="s">
        <v>7581</v>
      </c>
      <c r="N2289" s="50">
        <v>45705</v>
      </c>
      <c r="O2289" s="49" t="s">
        <v>103</v>
      </c>
      <c r="P2289" s="49" t="s">
        <v>31</v>
      </c>
      <c r="Q2289" s="49">
        <v>1</v>
      </c>
      <c r="R2289" s="49" t="s">
        <v>133</v>
      </c>
      <c r="S2289" s="49" t="s">
        <v>7582</v>
      </c>
      <c r="T2289" s="50">
        <v>45775</v>
      </c>
    </row>
    <row r="2290" spans="1:20" x14ac:dyDescent="0.25">
      <c r="A2290" s="26" t="s">
        <v>7583</v>
      </c>
      <c r="B2290" s="49" t="s">
        <v>750</v>
      </c>
      <c r="C2290" s="49" t="s">
        <v>276</v>
      </c>
      <c r="D2290" s="49" t="s">
        <v>23</v>
      </c>
      <c r="E2290" s="49" t="s">
        <v>50</v>
      </c>
      <c r="F2290" s="50">
        <v>45161</v>
      </c>
      <c r="G2290" s="49" t="s">
        <v>39</v>
      </c>
      <c r="H2290" s="49" t="s">
        <v>391</v>
      </c>
      <c r="I2290" s="49" t="s">
        <v>392</v>
      </c>
      <c r="J2290" s="49" t="s">
        <v>123</v>
      </c>
      <c r="K2290" s="49">
        <v>2</v>
      </c>
      <c r="L2290" s="49">
        <v>25</v>
      </c>
      <c r="M2290" s="49" t="s">
        <v>7584</v>
      </c>
      <c r="N2290" s="50">
        <v>45859</v>
      </c>
      <c r="O2290" s="49" t="s">
        <v>103</v>
      </c>
      <c r="P2290" s="49" t="s">
        <v>31</v>
      </c>
      <c r="Q2290" s="49">
        <v>1</v>
      </c>
      <c r="R2290" s="49" t="s">
        <v>45</v>
      </c>
      <c r="S2290" s="49" t="s">
        <v>7585</v>
      </c>
      <c r="T2290" s="50">
        <v>45112</v>
      </c>
    </row>
    <row r="2291" spans="1:20" x14ac:dyDescent="0.25">
      <c r="A2291" s="26" t="s">
        <v>7586</v>
      </c>
      <c r="B2291" s="49" t="s">
        <v>3234</v>
      </c>
      <c r="C2291" s="49" t="s">
        <v>1681</v>
      </c>
      <c r="D2291" s="49" t="s">
        <v>23</v>
      </c>
      <c r="E2291" s="49" t="s">
        <v>38</v>
      </c>
      <c r="F2291" s="50">
        <v>45147</v>
      </c>
      <c r="G2291" s="49" t="s">
        <v>186</v>
      </c>
      <c r="H2291" s="49" t="s">
        <v>391</v>
      </c>
      <c r="I2291" s="49" t="s">
        <v>392</v>
      </c>
      <c r="J2291" s="49" t="s">
        <v>123</v>
      </c>
      <c r="K2291" s="49">
        <v>1</v>
      </c>
      <c r="L2291" s="49">
        <v>25</v>
      </c>
      <c r="M2291" s="49" t="s">
        <v>7587</v>
      </c>
      <c r="N2291" s="50">
        <v>45057</v>
      </c>
      <c r="O2291" s="49" t="s">
        <v>76</v>
      </c>
      <c r="P2291" s="49" t="s">
        <v>57</v>
      </c>
      <c r="Q2291" s="49">
        <v>1</v>
      </c>
      <c r="R2291" s="49" t="s">
        <v>104</v>
      </c>
      <c r="S2291" s="49" t="s">
        <v>7588</v>
      </c>
      <c r="T2291" s="50">
        <v>45182</v>
      </c>
    </row>
    <row r="2292" spans="1:20" x14ac:dyDescent="0.25">
      <c r="A2292" s="26" t="s">
        <v>5782</v>
      </c>
      <c r="B2292" s="49" t="s">
        <v>903</v>
      </c>
      <c r="C2292" s="49" t="s">
        <v>137</v>
      </c>
      <c r="D2292" s="49" t="s">
        <v>37</v>
      </c>
      <c r="E2292" s="49" t="s">
        <v>24</v>
      </c>
      <c r="F2292" s="50">
        <v>44135</v>
      </c>
      <c r="G2292" s="49" t="s">
        <v>186</v>
      </c>
      <c r="H2292" s="49" t="s">
        <v>40</v>
      </c>
      <c r="I2292" s="49" t="s">
        <v>41</v>
      </c>
      <c r="J2292" s="49" t="s">
        <v>42</v>
      </c>
      <c r="K2292" s="49">
        <v>1</v>
      </c>
      <c r="L2292" s="49">
        <v>59</v>
      </c>
      <c r="M2292" s="49" t="s">
        <v>7589</v>
      </c>
      <c r="N2292" s="50">
        <v>45067</v>
      </c>
      <c r="O2292" s="49" t="s">
        <v>30</v>
      </c>
      <c r="P2292" s="49" t="s">
        <v>44</v>
      </c>
      <c r="Q2292" s="49">
        <v>5</v>
      </c>
      <c r="R2292" s="49" t="s">
        <v>104</v>
      </c>
      <c r="S2292" s="49" t="s">
        <v>7590</v>
      </c>
      <c r="T2292" s="50">
        <v>45890</v>
      </c>
    </row>
    <row r="2293" spans="1:20" x14ac:dyDescent="0.25">
      <c r="A2293" s="26" t="s">
        <v>7591</v>
      </c>
      <c r="B2293" s="49" t="s">
        <v>85</v>
      </c>
      <c r="C2293" s="49" t="s">
        <v>1349</v>
      </c>
      <c r="D2293" s="49" t="s">
        <v>81</v>
      </c>
      <c r="E2293" s="49" t="s">
        <v>38</v>
      </c>
      <c r="F2293" s="50">
        <v>45020</v>
      </c>
      <c r="G2293" s="49" t="s">
        <v>180</v>
      </c>
      <c r="H2293" s="49" t="s">
        <v>40</v>
      </c>
      <c r="I2293" s="49" t="s">
        <v>41</v>
      </c>
      <c r="J2293" s="49" t="s">
        <v>42</v>
      </c>
      <c r="K2293" s="49">
        <v>1</v>
      </c>
      <c r="L2293" s="49">
        <v>59</v>
      </c>
      <c r="M2293" s="49" t="s">
        <v>7592</v>
      </c>
      <c r="N2293" s="50">
        <v>45724</v>
      </c>
      <c r="O2293" s="49" t="s">
        <v>56</v>
      </c>
      <c r="P2293" s="49" t="s">
        <v>44</v>
      </c>
      <c r="Q2293" s="49">
        <v>5</v>
      </c>
      <c r="R2293" s="49" t="s">
        <v>32</v>
      </c>
      <c r="S2293" s="49" t="s">
        <v>7593</v>
      </c>
      <c r="T2293" s="50">
        <v>45600</v>
      </c>
    </row>
    <row r="2294" spans="1:20" x14ac:dyDescent="0.25">
      <c r="A2294" s="26" t="s">
        <v>7594</v>
      </c>
      <c r="B2294" s="49" t="s">
        <v>7595</v>
      </c>
      <c r="C2294" s="49" t="s">
        <v>841</v>
      </c>
      <c r="D2294" s="49" t="s">
        <v>23</v>
      </c>
      <c r="E2294" s="49" t="s">
        <v>50</v>
      </c>
      <c r="F2294" s="50">
        <v>44709</v>
      </c>
      <c r="G2294" s="49" t="s">
        <v>152</v>
      </c>
      <c r="H2294" s="49" t="s">
        <v>168</v>
      </c>
      <c r="I2294" s="49" t="s">
        <v>169</v>
      </c>
      <c r="J2294" s="49" t="s">
        <v>131</v>
      </c>
      <c r="K2294" s="49">
        <v>2</v>
      </c>
      <c r="L2294" s="49">
        <v>80</v>
      </c>
      <c r="M2294" s="49" t="s">
        <v>7596</v>
      </c>
      <c r="N2294" s="50">
        <v>45628</v>
      </c>
      <c r="O2294" s="49" t="s">
        <v>56</v>
      </c>
      <c r="P2294" s="49" t="s">
        <v>31</v>
      </c>
      <c r="Q2294" s="49">
        <v>2</v>
      </c>
      <c r="R2294" s="49" t="s">
        <v>32</v>
      </c>
      <c r="S2294" s="49" t="s">
        <v>7597</v>
      </c>
      <c r="T2294" s="50">
        <v>44928</v>
      </c>
    </row>
    <row r="2295" spans="1:20" x14ac:dyDescent="0.25">
      <c r="A2295" s="26" t="s">
        <v>6182</v>
      </c>
      <c r="B2295" s="49" t="s">
        <v>243</v>
      </c>
      <c r="C2295" s="49" t="s">
        <v>3825</v>
      </c>
      <c r="D2295" s="49" t="s">
        <v>37</v>
      </c>
      <c r="E2295" s="49" t="s">
        <v>24</v>
      </c>
      <c r="F2295" s="50">
        <v>45773</v>
      </c>
      <c r="G2295" s="49" t="s">
        <v>25</v>
      </c>
      <c r="H2295" s="49" t="s">
        <v>40</v>
      </c>
      <c r="I2295" s="49" t="s">
        <v>41</v>
      </c>
      <c r="J2295" s="49" t="s">
        <v>42</v>
      </c>
      <c r="K2295" s="49">
        <v>5</v>
      </c>
      <c r="L2295" s="49">
        <v>59</v>
      </c>
      <c r="M2295" s="49" t="s">
        <v>7598</v>
      </c>
      <c r="N2295" s="50">
        <v>45801</v>
      </c>
      <c r="O2295" s="49" t="s">
        <v>110</v>
      </c>
      <c r="P2295" s="49" t="s">
        <v>57</v>
      </c>
      <c r="Q2295" s="49">
        <v>4</v>
      </c>
      <c r="R2295" s="49" t="s">
        <v>67</v>
      </c>
      <c r="S2295" s="49" t="s">
        <v>7599</v>
      </c>
      <c r="T2295" s="50">
        <v>44837</v>
      </c>
    </row>
    <row r="2296" spans="1:20" x14ac:dyDescent="0.25">
      <c r="A2296" s="26" t="s">
        <v>7600</v>
      </c>
      <c r="B2296" s="49" t="s">
        <v>421</v>
      </c>
      <c r="C2296" s="49" t="s">
        <v>3040</v>
      </c>
      <c r="D2296" s="49" t="s">
        <v>81</v>
      </c>
      <c r="E2296" s="49" t="s">
        <v>24</v>
      </c>
      <c r="F2296" s="50">
        <v>45477</v>
      </c>
      <c r="G2296" s="49" t="s">
        <v>62</v>
      </c>
      <c r="H2296" s="49" t="s">
        <v>138</v>
      </c>
      <c r="I2296" s="49" t="s">
        <v>139</v>
      </c>
      <c r="J2296" s="49" t="s">
        <v>28</v>
      </c>
      <c r="K2296" s="49">
        <v>1</v>
      </c>
      <c r="L2296" s="49">
        <v>999</v>
      </c>
      <c r="M2296" s="49" t="s">
        <v>7601</v>
      </c>
      <c r="N2296" s="50">
        <v>45872</v>
      </c>
      <c r="O2296" s="49" t="s">
        <v>56</v>
      </c>
      <c r="P2296" s="49" t="s">
        <v>57</v>
      </c>
      <c r="Q2296" s="49">
        <v>1</v>
      </c>
      <c r="R2296" s="49" t="s">
        <v>104</v>
      </c>
      <c r="S2296" s="49" t="s">
        <v>7602</v>
      </c>
      <c r="T2296" s="50">
        <v>44874</v>
      </c>
    </row>
    <row r="2297" spans="1:20" x14ac:dyDescent="0.25">
      <c r="A2297" s="26" t="s">
        <v>7603</v>
      </c>
      <c r="B2297" s="49" t="s">
        <v>107</v>
      </c>
      <c r="C2297" s="49" t="s">
        <v>396</v>
      </c>
      <c r="D2297" s="49" t="s">
        <v>81</v>
      </c>
      <c r="E2297" s="49" t="s">
        <v>38</v>
      </c>
      <c r="F2297" s="50">
        <v>45298</v>
      </c>
      <c r="G2297" s="49" t="s">
        <v>51</v>
      </c>
      <c r="H2297" s="49" t="s">
        <v>73</v>
      </c>
      <c r="I2297" s="49" t="s">
        <v>74</v>
      </c>
      <c r="J2297" s="49" t="s">
        <v>42</v>
      </c>
      <c r="K2297" s="49">
        <v>4</v>
      </c>
      <c r="L2297" s="49">
        <v>110</v>
      </c>
      <c r="M2297" s="49" t="s">
        <v>7604</v>
      </c>
      <c r="N2297" s="50">
        <v>45643</v>
      </c>
      <c r="O2297" s="49" t="s">
        <v>30</v>
      </c>
      <c r="P2297" s="49" t="s">
        <v>31</v>
      </c>
      <c r="Q2297" s="49">
        <v>2</v>
      </c>
      <c r="R2297" s="49" t="s">
        <v>67</v>
      </c>
      <c r="S2297" s="49" t="s">
        <v>7605</v>
      </c>
      <c r="T2297" s="50">
        <v>45525</v>
      </c>
    </row>
    <row r="2298" spans="1:20" x14ac:dyDescent="0.25">
      <c r="A2298" s="26" t="s">
        <v>149</v>
      </c>
      <c r="B2298" s="49" t="s">
        <v>150</v>
      </c>
      <c r="C2298" s="49" t="s">
        <v>151</v>
      </c>
      <c r="D2298" s="49" t="s">
        <v>81</v>
      </c>
      <c r="E2298" s="49" t="s">
        <v>50</v>
      </c>
      <c r="F2298" s="50">
        <v>44997</v>
      </c>
      <c r="G2298" s="49" t="s">
        <v>152</v>
      </c>
      <c r="H2298" s="49" t="s">
        <v>391</v>
      </c>
      <c r="I2298" s="49" t="s">
        <v>392</v>
      </c>
      <c r="J2298" s="49" t="s">
        <v>123</v>
      </c>
      <c r="K2298" s="49">
        <v>4</v>
      </c>
      <c r="L2298" s="49">
        <v>25</v>
      </c>
      <c r="M2298" s="49" t="s">
        <v>7606</v>
      </c>
      <c r="N2298" s="50">
        <v>45703</v>
      </c>
      <c r="O2298" s="49" t="s">
        <v>110</v>
      </c>
      <c r="P2298" s="49" t="s">
        <v>44</v>
      </c>
      <c r="Q2298" s="49">
        <v>4</v>
      </c>
      <c r="R2298" s="49" t="s">
        <v>45</v>
      </c>
      <c r="S2298" s="49" t="s">
        <v>7607</v>
      </c>
      <c r="T2298" s="50">
        <v>44889</v>
      </c>
    </row>
    <row r="2299" spans="1:20" x14ac:dyDescent="0.25">
      <c r="A2299" s="26" t="s">
        <v>1697</v>
      </c>
      <c r="B2299" s="49" t="s">
        <v>1698</v>
      </c>
      <c r="C2299" s="49" t="s">
        <v>1306</v>
      </c>
      <c r="D2299" s="49" t="s">
        <v>23</v>
      </c>
      <c r="E2299" s="49" t="s">
        <v>50</v>
      </c>
      <c r="F2299" s="50">
        <v>45574</v>
      </c>
      <c r="G2299" s="49" t="s">
        <v>25</v>
      </c>
      <c r="H2299" s="49" t="s">
        <v>121</v>
      </c>
      <c r="I2299" s="49" t="s">
        <v>122</v>
      </c>
      <c r="J2299" s="49" t="s">
        <v>123</v>
      </c>
      <c r="K2299" s="49">
        <v>4</v>
      </c>
      <c r="L2299" s="49">
        <v>149</v>
      </c>
      <c r="M2299" s="49" t="s">
        <v>7608</v>
      </c>
      <c r="N2299" s="50">
        <v>45485</v>
      </c>
      <c r="O2299" s="49" t="s">
        <v>76</v>
      </c>
      <c r="P2299" s="49" t="s">
        <v>44</v>
      </c>
      <c r="Q2299" s="49">
        <v>3</v>
      </c>
      <c r="R2299" s="49" t="s">
        <v>104</v>
      </c>
      <c r="S2299" s="49" t="s">
        <v>7609</v>
      </c>
      <c r="T2299" s="50">
        <v>45854</v>
      </c>
    </row>
    <row r="2300" spans="1:20" x14ac:dyDescent="0.25">
      <c r="A2300" s="26" t="s">
        <v>7610</v>
      </c>
      <c r="B2300" s="49" t="s">
        <v>535</v>
      </c>
      <c r="C2300" s="49" t="s">
        <v>7352</v>
      </c>
      <c r="D2300" s="49" t="s">
        <v>81</v>
      </c>
      <c r="E2300" s="49" t="s">
        <v>50</v>
      </c>
      <c r="F2300" s="50">
        <v>45785</v>
      </c>
      <c r="G2300" s="49" t="s">
        <v>152</v>
      </c>
      <c r="H2300" s="49" t="s">
        <v>391</v>
      </c>
      <c r="I2300" s="49" t="s">
        <v>392</v>
      </c>
      <c r="J2300" s="49" t="s">
        <v>123</v>
      </c>
      <c r="K2300" s="49">
        <v>1</v>
      </c>
      <c r="L2300" s="49">
        <v>25</v>
      </c>
      <c r="M2300" s="49" t="s">
        <v>7611</v>
      </c>
      <c r="N2300" s="50">
        <v>45593</v>
      </c>
      <c r="O2300" s="49" t="s">
        <v>56</v>
      </c>
      <c r="P2300" s="49" t="s">
        <v>31</v>
      </c>
      <c r="Q2300" s="49">
        <v>3</v>
      </c>
      <c r="R2300" s="49" t="s">
        <v>67</v>
      </c>
      <c r="S2300" s="49" t="s">
        <v>7612</v>
      </c>
      <c r="T2300" s="50">
        <v>45158</v>
      </c>
    </row>
    <row r="2301" spans="1:20" x14ac:dyDescent="0.25">
      <c r="A2301" s="26" t="s">
        <v>5316</v>
      </c>
      <c r="B2301" s="49" t="s">
        <v>5317</v>
      </c>
      <c r="C2301" s="49" t="s">
        <v>354</v>
      </c>
      <c r="D2301" s="49" t="s">
        <v>37</v>
      </c>
      <c r="E2301" s="49" t="s">
        <v>50</v>
      </c>
      <c r="F2301" s="50">
        <v>44079</v>
      </c>
      <c r="G2301" s="49" t="s">
        <v>51</v>
      </c>
      <c r="H2301" s="49" t="s">
        <v>168</v>
      </c>
      <c r="I2301" s="49" t="s">
        <v>169</v>
      </c>
      <c r="J2301" s="49" t="s">
        <v>131</v>
      </c>
      <c r="K2301" s="49">
        <v>1</v>
      </c>
      <c r="L2301" s="49">
        <v>80</v>
      </c>
      <c r="M2301" s="49" t="s">
        <v>7613</v>
      </c>
      <c r="N2301" s="50">
        <v>45438</v>
      </c>
      <c r="O2301" s="49" t="s">
        <v>110</v>
      </c>
      <c r="P2301" s="49" t="s">
        <v>31</v>
      </c>
      <c r="Q2301" s="49">
        <v>1</v>
      </c>
      <c r="R2301" s="49" t="s">
        <v>104</v>
      </c>
      <c r="S2301" s="49" t="s">
        <v>7614</v>
      </c>
      <c r="T2301" s="50">
        <v>44816</v>
      </c>
    </row>
    <row r="2302" spans="1:20" x14ac:dyDescent="0.25">
      <c r="A2302" s="26" t="s">
        <v>7615</v>
      </c>
      <c r="B2302" s="49" t="s">
        <v>1631</v>
      </c>
      <c r="C2302" s="49" t="s">
        <v>1310</v>
      </c>
      <c r="D2302" s="49" t="s">
        <v>81</v>
      </c>
      <c r="E2302" s="49" t="s">
        <v>24</v>
      </c>
      <c r="F2302" s="50">
        <v>44474</v>
      </c>
      <c r="G2302" s="49" t="s">
        <v>39</v>
      </c>
      <c r="H2302" s="49" t="s">
        <v>100</v>
      </c>
      <c r="I2302" s="49" t="s">
        <v>101</v>
      </c>
      <c r="J2302" s="49" t="s">
        <v>28</v>
      </c>
      <c r="K2302" s="49">
        <v>5</v>
      </c>
      <c r="L2302" s="49">
        <v>199</v>
      </c>
      <c r="M2302" s="49" t="s">
        <v>7616</v>
      </c>
      <c r="N2302" s="50">
        <v>45356</v>
      </c>
      <c r="O2302" s="49" t="s">
        <v>76</v>
      </c>
      <c r="P2302" s="49" t="s">
        <v>44</v>
      </c>
      <c r="Q2302" s="49">
        <v>3</v>
      </c>
      <c r="R2302" s="49" t="s">
        <v>45</v>
      </c>
      <c r="S2302" s="49" t="s">
        <v>7617</v>
      </c>
      <c r="T2302" s="50">
        <v>45053</v>
      </c>
    </row>
    <row r="2303" spans="1:20" x14ac:dyDescent="0.25">
      <c r="A2303" s="26" t="s">
        <v>7618</v>
      </c>
      <c r="B2303" s="49" t="s">
        <v>5831</v>
      </c>
      <c r="C2303" s="49" t="s">
        <v>730</v>
      </c>
      <c r="D2303" s="49" t="s">
        <v>23</v>
      </c>
      <c r="E2303" s="49" t="s">
        <v>50</v>
      </c>
      <c r="F2303" s="50">
        <v>45654</v>
      </c>
      <c r="G2303" s="49" t="s">
        <v>152</v>
      </c>
      <c r="H2303" s="49" t="s">
        <v>129</v>
      </c>
      <c r="I2303" s="49" t="s">
        <v>130</v>
      </c>
      <c r="J2303" s="49" t="s">
        <v>131</v>
      </c>
      <c r="K2303" s="49">
        <v>5</v>
      </c>
      <c r="L2303" s="49">
        <v>129</v>
      </c>
      <c r="M2303" s="49" t="s">
        <v>7619</v>
      </c>
      <c r="N2303" s="50">
        <v>45041</v>
      </c>
      <c r="O2303" s="49" t="s">
        <v>30</v>
      </c>
      <c r="P2303" s="49" t="s">
        <v>31</v>
      </c>
      <c r="Q2303" s="49">
        <v>2</v>
      </c>
      <c r="R2303" s="49" t="s">
        <v>67</v>
      </c>
      <c r="S2303" s="49" t="s">
        <v>7620</v>
      </c>
      <c r="T2303" s="50">
        <v>45653</v>
      </c>
    </row>
    <row r="2304" spans="1:20" x14ac:dyDescent="0.25">
      <c r="A2304" s="26" t="s">
        <v>7621</v>
      </c>
      <c r="B2304" s="49" t="s">
        <v>316</v>
      </c>
      <c r="C2304" s="49" t="s">
        <v>7622</v>
      </c>
      <c r="D2304" s="49" t="s">
        <v>23</v>
      </c>
      <c r="E2304" s="49" t="s">
        <v>50</v>
      </c>
      <c r="F2304" s="50">
        <v>45719</v>
      </c>
      <c r="G2304" s="49" t="s">
        <v>94</v>
      </c>
      <c r="H2304" s="49" t="s">
        <v>121</v>
      </c>
      <c r="I2304" s="49" t="s">
        <v>122</v>
      </c>
      <c r="J2304" s="49" t="s">
        <v>123</v>
      </c>
      <c r="K2304" s="49">
        <v>3</v>
      </c>
      <c r="L2304" s="49">
        <v>149</v>
      </c>
      <c r="M2304" s="49" t="s">
        <v>7623</v>
      </c>
      <c r="N2304" s="50">
        <v>45419</v>
      </c>
      <c r="O2304" s="49" t="s">
        <v>76</v>
      </c>
      <c r="P2304" s="49" t="s">
        <v>44</v>
      </c>
      <c r="Q2304" s="49">
        <v>1</v>
      </c>
      <c r="R2304" s="49" t="s">
        <v>133</v>
      </c>
      <c r="S2304" s="49" t="s">
        <v>7624</v>
      </c>
      <c r="T2304" s="50">
        <v>45003</v>
      </c>
    </row>
    <row r="2305" spans="1:20" x14ac:dyDescent="0.25">
      <c r="A2305" s="26" t="s">
        <v>7625</v>
      </c>
      <c r="B2305" s="49" t="s">
        <v>1021</v>
      </c>
      <c r="C2305" s="49" t="s">
        <v>4425</v>
      </c>
      <c r="D2305" s="49" t="s">
        <v>37</v>
      </c>
      <c r="E2305" s="49" t="s">
        <v>50</v>
      </c>
      <c r="F2305" s="50">
        <v>44750</v>
      </c>
      <c r="G2305" s="49" t="s">
        <v>94</v>
      </c>
      <c r="H2305" s="49" t="s">
        <v>168</v>
      </c>
      <c r="I2305" s="49" t="s">
        <v>169</v>
      </c>
      <c r="J2305" s="49" t="s">
        <v>131</v>
      </c>
      <c r="K2305" s="49">
        <v>1</v>
      </c>
      <c r="L2305" s="49">
        <v>80</v>
      </c>
      <c r="M2305" s="49" t="s">
        <v>7626</v>
      </c>
      <c r="N2305" s="50">
        <v>45190</v>
      </c>
      <c r="O2305" s="49" t="s">
        <v>103</v>
      </c>
      <c r="P2305" s="49" t="s">
        <v>31</v>
      </c>
      <c r="Q2305" s="49">
        <v>1</v>
      </c>
      <c r="R2305" s="49" t="s">
        <v>133</v>
      </c>
      <c r="S2305" s="49" t="s">
        <v>7627</v>
      </c>
      <c r="T2305" s="50">
        <v>45316</v>
      </c>
    </row>
    <row r="2306" spans="1:20" x14ac:dyDescent="0.25">
      <c r="A2306" s="26" t="s">
        <v>7628</v>
      </c>
      <c r="B2306" s="49" t="s">
        <v>7629</v>
      </c>
      <c r="C2306" s="49" t="s">
        <v>202</v>
      </c>
      <c r="D2306" s="49" t="s">
        <v>23</v>
      </c>
      <c r="E2306" s="49" t="s">
        <v>38</v>
      </c>
      <c r="F2306" s="50">
        <v>45214</v>
      </c>
      <c r="G2306" s="49" t="s">
        <v>39</v>
      </c>
      <c r="H2306" s="49" t="s">
        <v>87</v>
      </c>
      <c r="I2306" s="49" t="s">
        <v>88</v>
      </c>
      <c r="J2306" s="49" t="s">
        <v>65</v>
      </c>
      <c r="K2306" s="49">
        <v>3</v>
      </c>
      <c r="L2306" s="49">
        <v>99</v>
      </c>
      <c r="M2306" s="49" t="s">
        <v>7630</v>
      </c>
      <c r="N2306" s="50">
        <v>44845</v>
      </c>
      <c r="O2306" s="49" t="s">
        <v>103</v>
      </c>
      <c r="P2306" s="49" t="s">
        <v>31</v>
      </c>
      <c r="Q2306" s="49">
        <v>4</v>
      </c>
      <c r="R2306" s="49" t="s">
        <v>32</v>
      </c>
      <c r="S2306" s="49" t="s">
        <v>7631</v>
      </c>
      <c r="T2306" s="50">
        <v>45180</v>
      </c>
    </row>
    <row r="2307" spans="1:20" x14ac:dyDescent="0.25">
      <c r="A2307" s="26" t="s">
        <v>7632</v>
      </c>
      <c r="B2307" s="49" t="s">
        <v>243</v>
      </c>
      <c r="C2307" s="49" t="s">
        <v>340</v>
      </c>
      <c r="D2307" s="49" t="s">
        <v>37</v>
      </c>
      <c r="E2307" s="49" t="s">
        <v>24</v>
      </c>
      <c r="F2307" s="50">
        <v>44448</v>
      </c>
      <c r="G2307" s="49" t="s">
        <v>152</v>
      </c>
      <c r="H2307" s="49" t="s">
        <v>40</v>
      </c>
      <c r="I2307" s="49" t="s">
        <v>41</v>
      </c>
      <c r="J2307" s="49" t="s">
        <v>42</v>
      </c>
      <c r="K2307" s="49">
        <v>1</v>
      </c>
      <c r="L2307" s="49">
        <v>59</v>
      </c>
      <c r="M2307" s="49" t="s">
        <v>7633</v>
      </c>
      <c r="N2307" s="50">
        <v>44807</v>
      </c>
      <c r="O2307" s="49" t="s">
        <v>30</v>
      </c>
      <c r="P2307" s="49" t="s">
        <v>31</v>
      </c>
      <c r="Q2307" s="49">
        <v>5</v>
      </c>
      <c r="R2307" s="49" t="s">
        <v>45</v>
      </c>
      <c r="S2307" s="49" t="s">
        <v>7634</v>
      </c>
      <c r="T2307" s="50">
        <v>44934</v>
      </c>
    </row>
    <row r="2308" spans="1:20" x14ac:dyDescent="0.25">
      <c r="A2308" s="26" t="s">
        <v>1618</v>
      </c>
      <c r="B2308" s="49" t="s">
        <v>1619</v>
      </c>
      <c r="C2308" s="49" t="s">
        <v>1620</v>
      </c>
      <c r="D2308" s="49" t="s">
        <v>23</v>
      </c>
      <c r="E2308" s="49" t="s">
        <v>24</v>
      </c>
      <c r="F2308" s="50">
        <v>44183</v>
      </c>
      <c r="G2308" s="49" t="s">
        <v>186</v>
      </c>
      <c r="H2308" s="49" t="s">
        <v>121</v>
      </c>
      <c r="I2308" s="49" t="s">
        <v>122</v>
      </c>
      <c r="J2308" s="49" t="s">
        <v>123</v>
      </c>
      <c r="K2308" s="49">
        <v>3</v>
      </c>
      <c r="L2308" s="49">
        <v>149</v>
      </c>
      <c r="M2308" s="49" t="s">
        <v>7635</v>
      </c>
      <c r="N2308" s="50">
        <v>45235</v>
      </c>
      <c r="O2308" s="49" t="s">
        <v>56</v>
      </c>
      <c r="P2308" s="49" t="s">
        <v>44</v>
      </c>
      <c r="Q2308" s="49">
        <v>1</v>
      </c>
      <c r="R2308" s="49" t="s">
        <v>104</v>
      </c>
      <c r="S2308" s="49" t="s">
        <v>7636</v>
      </c>
      <c r="T2308" s="50">
        <v>44883</v>
      </c>
    </row>
    <row r="2309" spans="1:20" x14ac:dyDescent="0.25">
      <c r="A2309" s="26" t="s">
        <v>7637</v>
      </c>
      <c r="B2309" s="49" t="s">
        <v>416</v>
      </c>
      <c r="C2309" s="49" t="s">
        <v>276</v>
      </c>
      <c r="D2309" s="49" t="s">
        <v>81</v>
      </c>
      <c r="E2309" s="49" t="s">
        <v>50</v>
      </c>
      <c r="F2309" s="50">
        <v>44650</v>
      </c>
      <c r="G2309" s="49" t="s">
        <v>180</v>
      </c>
      <c r="H2309" s="49" t="s">
        <v>63</v>
      </c>
      <c r="I2309" s="49" t="s">
        <v>64</v>
      </c>
      <c r="J2309" s="49" t="s">
        <v>65</v>
      </c>
      <c r="K2309" s="49">
        <v>4</v>
      </c>
      <c r="L2309" s="49">
        <v>399</v>
      </c>
      <c r="M2309" s="49" t="s">
        <v>7638</v>
      </c>
      <c r="N2309" s="50">
        <v>45748</v>
      </c>
      <c r="O2309" s="49" t="s">
        <v>103</v>
      </c>
      <c r="P2309" s="49" t="s">
        <v>44</v>
      </c>
      <c r="Q2309" s="49">
        <v>2</v>
      </c>
      <c r="R2309" s="49" t="s">
        <v>133</v>
      </c>
      <c r="S2309" s="49" t="s">
        <v>7639</v>
      </c>
      <c r="T2309" s="50">
        <v>45656</v>
      </c>
    </row>
    <row r="2310" spans="1:20" x14ac:dyDescent="0.25">
      <c r="A2310" s="26" t="s">
        <v>3918</v>
      </c>
      <c r="B2310" s="49" t="s">
        <v>515</v>
      </c>
      <c r="C2310" s="49" t="s">
        <v>249</v>
      </c>
      <c r="D2310" s="49" t="s">
        <v>81</v>
      </c>
      <c r="E2310" s="49" t="s">
        <v>38</v>
      </c>
      <c r="F2310" s="50">
        <v>45617</v>
      </c>
      <c r="G2310" s="49" t="s">
        <v>62</v>
      </c>
      <c r="H2310" s="49" t="s">
        <v>391</v>
      </c>
      <c r="I2310" s="49" t="s">
        <v>392</v>
      </c>
      <c r="J2310" s="49" t="s">
        <v>123</v>
      </c>
      <c r="K2310" s="49">
        <v>4</v>
      </c>
      <c r="L2310" s="49">
        <v>25</v>
      </c>
      <c r="M2310" s="49" t="s">
        <v>7640</v>
      </c>
      <c r="N2310" s="50">
        <v>45250</v>
      </c>
      <c r="O2310" s="49" t="s">
        <v>103</v>
      </c>
      <c r="P2310" s="49" t="s">
        <v>57</v>
      </c>
      <c r="Q2310" s="49">
        <v>2</v>
      </c>
      <c r="R2310" s="49" t="s">
        <v>67</v>
      </c>
      <c r="S2310" s="49" t="s">
        <v>7641</v>
      </c>
      <c r="T2310" s="50">
        <v>45458</v>
      </c>
    </row>
    <row r="2311" spans="1:20" x14ac:dyDescent="0.25">
      <c r="A2311" s="26" t="s">
        <v>7642</v>
      </c>
      <c r="B2311" s="49" t="s">
        <v>1272</v>
      </c>
      <c r="C2311" s="49" t="s">
        <v>467</v>
      </c>
      <c r="D2311" s="49" t="s">
        <v>37</v>
      </c>
      <c r="E2311" s="49" t="s">
        <v>50</v>
      </c>
      <c r="F2311" s="50">
        <v>44457</v>
      </c>
      <c r="G2311" s="49" t="s">
        <v>72</v>
      </c>
      <c r="H2311" s="49" t="s">
        <v>138</v>
      </c>
      <c r="I2311" s="49" t="s">
        <v>139</v>
      </c>
      <c r="J2311" s="49" t="s">
        <v>28</v>
      </c>
      <c r="K2311" s="49">
        <v>3</v>
      </c>
      <c r="L2311" s="49">
        <v>999</v>
      </c>
      <c r="M2311" s="49" t="s">
        <v>7643</v>
      </c>
      <c r="N2311" s="50">
        <v>45419</v>
      </c>
      <c r="O2311" s="49" t="s">
        <v>103</v>
      </c>
      <c r="P2311" s="49" t="s">
        <v>44</v>
      </c>
      <c r="Q2311" s="49">
        <v>2</v>
      </c>
      <c r="R2311" s="49" t="s">
        <v>67</v>
      </c>
      <c r="S2311" s="49" t="s">
        <v>7644</v>
      </c>
      <c r="T2311" s="50">
        <v>45075</v>
      </c>
    </row>
    <row r="2312" spans="1:20" x14ac:dyDescent="0.25">
      <c r="A2312" s="26" t="s">
        <v>6986</v>
      </c>
      <c r="B2312" s="49" t="s">
        <v>353</v>
      </c>
      <c r="C2312" s="49" t="s">
        <v>6987</v>
      </c>
      <c r="D2312" s="49" t="s">
        <v>37</v>
      </c>
      <c r="E2312" s="49" t="s">
        <v>50</v>
      </c>
      <c r="F2312" s="50">
        <v>44464</v>
      </c>
      <c r="G2312" s="49" t="s">
        <v>39</v>
      </c>
      <c r="H2312" s="49" t="s">
        <v>145</v>
      </c>
      <c r="I2312" s="49" t="s">
        <v>146</v>
      </c>
      <c r="J2312" s="49" t="s">
        <v>54</v>
      </c>
      <c r="K2312" s="49">
        <v>4</v>
      </c>
      <c r="L2312" s="49">
        <v>199</v>
      </c>
      <c r="M2312" s="49" t="s">
        <v>7645</v>
      </c>
      <c r="N2312" s="50">
        <v>45391</v>
      </c>
      <c r="O2312" s="49" t="s">
        <v>103</v>
      </c>
      <c r="P2312" s="49" t="s">
        <v>57</v>
      </c>
      <c r="Q2312" s="49">
        <v>1</v>
      </c>
      <c r="R2312" s="49" t="s">
        <v>32</v>
      </c>
      <c r="S2312" s="49" t="s">
        <v>7646</v>
      </c>
      <c r="T2312" s="50">
        <v>45313</v>
      </c>
    </row>
    <row r="2313" spans="1:20" x14ac:dyDescent="0.25">
      <c r="A2313" s="26" t="s">
        <v>7647</v>
      </c>
      <c r="B2313" s="49" t="s">
        <v>2132</v>
      </c>
      <c r="C2313" s="49" t="s">
        <v>467</v>
      </c>
      <c r="D2313" s="49" t="s">
        <v>81</v>
      </c>
      <c r="E2313" s="49" t="s">
        <v>24</v>
      </c>
      <c r="F2313" s="50">
        <v>44102</v>
      </c>
      <c r="G2313" s="49" t="s">
        <v>51</v>
      </c>
      <c r="H2313" s="49" t="s">
        <v>129</v>
      </c>
      <c r="I2313" s="49" t="s">
        <v>130</v>
      </c>
      <c r="J2313" s="49" t="s">
        <v>131</v>
      </c>
      <c r="K2313" s="49">
        <v>1</v>
      </c>
      <c r="L2313" s="49">
        <v>129</v>
      </c>
      <c r="M2313" s="49" t="s">
        <v>7648</v>
      </c>
      <c r="N2313" s="50">
        <v>45183</v>
      </c>
      <c r="O2313" s="49" t="s">
        <v>56</v>
      </c>
      <c r="P2313" s="49" t="s">
        <v>31</v>
      </c>
      <c r="Q2313" s="49">
        <v>3</v>
      </c>
      <c r="R2313" s="49" t="s">
        <v>32</v>
      </c>
      <c r="S2313" s="49" t="s">
        <v>7649</v>
      </c>
      <c r="T2313" s="50">
        <v>44848</v>
      </c>
    </row>
    <row r="2314" spans="1:20" x14ac:dyDescent="0.25">
      <c r="A2314" s="26" t="s">
        <v>2175</v>
      </c>
      <c r="B2314" s="49" t="s">
        <v>2176</v>
      </c>
      <c r="C2314" s="49" t="s">
        <v>2177</v>
      </c>
      <c r="D2314" s="49" t="s">
        <v>37</v>
      </c>
      <c r="E2314" s="49" t="s">
        <v>24</v>
      </c>
      <c r="F2314" s="50">
        <v>45595</v>
      </c>
      <c r="G2314" s="49" t="s">
        <v>72</v>
      </c>
      <c r="H2314" s="49" t="s">
        <v>145</v>
      </c>
      <c r="I2314" s="49" t="s">
        <v>146</v>
      </c>
      <c r="J2314" s="49" t="s">
        <v>54</v>
      </c>
      <c r="K2314" s="49">
        <v>5</v>
      </c>
      <c r="L2314" s="49">
        <v>199</v>
      </c>
      <c r="M2314" s="49" t="s">
        <v>7650</v>
      </c>
      <c r="N2314" s="50">
        <v>45189</v>
      </c>
      <c r="O2314" s="49" t="s">
        <v>103</v>
      </c>
      <c r="P2314" s="49" t="s">
        <v>57</v>
      </c>
      <c r="Q2314" s="49">
        <v>2</v>
      </c>
      <c r="R2314" s="49" t="s">
        <v>104</v>
      </c>
      <c r="S2314" s="49" t="s">
        <v>7651</v>
      </c>
      <c r="T2314" s="50">
        <v>44880</v>
      </c>
    </row>
    <row r="2315" spans="1:20" x14ac:dyDescent="0.25">
      <c r="A2315" s="26" t="s">
        <v>6756</v>
      </c>
      <c r="B2315" s="49" t="s">
        <v>972</v>
      </c>
      <c r="C2315" s="49" t="s">
        <v>435</v>
      </c>
      <c r="D2315" s="49" t="s">
        <v>37</v>
      </c>
      <c r="E2315" s="49" t="s">
        <v>24</v>
      </c>
      <c r="F2315" s="50">
        <v>45555</v>
      </c>
      <c r="G2315" s="49" t="s">
        <v>186</v>
      </c>
      <c r="H2315" s="49" t="s">
        <v>138</v>
      </c>
      <c r="I2315" s="49" t="s">
        <v>139</v>
      </c>
      <c r="J2315" s="49" t="s">
        <v>28</v>
      </c>
      <c r="K2315" s="49">
        <v>1</v>
      </c>
      <c r="L2315" s="49">
        <v>999</v>
      </c>
      <c r="M2315" s="49" t="s">
        <v>7652</v>
      </c>
      <c r="N2315" s="50">
        <v>45739</v>
      </c>
      <c r="O2315" s="49" t="s">
        <v>76</v>
      </c>
      <c r="P2315" s="49" t="s">
        <v>31</v>
      </c>
      <c r="Q2315" s="49">
        <v>5</v>
      </c>
      <c r="R2315" s="49" t="s">
        <v>32</v>
      </c>
      <c r="S2315" s="49" t="s">
        <v>7653</v>
      </c>
      <c r="T2315" s="50">
        <v>45838</v>
      </c>
    </row>
    <row r="2316" spans="1:20" x14ac:dyDescent="0.25">
      <c r="A2316" s="26" t="s">
        <v>7654</v>
      </c>
      <c r="B2316" s="49" t="s">
        <v>7655</v>
      </c>
      <c r="C2316" s="49" t="s">
        <v>476</v>
      </c>
      <c r="D2316" s="49" t="s">
        <v>23</v>
      </c>
      <c r="E2316" s="49" t="s">
        <v>50</v>
      </c>
      <c r="F2316" s="50">
        <v>44241</v>
      </c>
      <c r="G2316" s="49" t="s">
        <v>120</v>
      </c>
      <c r="H2316" s="49" t="s">
        <v>138</v>
      </c>
      <c r="I2316" s="49" t="s">
        <v>139</v>
      </c>
      <c r="J2316" s="49" t="s">
        <v>28</v>
      </c>
      <c r="K2316" s="49">
        <v>3</v>
      </c>
      <c r="L2316" s="49">
        <v>999</v>
      </c>
      <c r="M2316" s="49" t="s">
        <v>7656</v>
      </c>
      <c r="N2316" s="50">
        <v>44964</v>
      </c>
      <c r="O2316" s="49" t="s">
        <v>110</v>
      </c>
      <c r="P2316" s="49" t="s">
        <v>44</v>
      </c>
      <c r="Q2316" s="49">
        <v>5</v>
      </c>
      <c r="R2316" s="49" t="s">
        <v>45</v>
      </c>
      <c r="S2316" s="49" t="s">
        <v>7657</v>
      </c>
      <c r="T2316" s="50">
        <v>45180</v>
      </c>
    </row>
    <row r="2317" spans="1:20" x14ac:dyDescent="0.25">
      <c r="A2317" s="26" t="s">
        <v>442</v>
      </c>
      <c r="B2317" s="49" t="s">
        <v>85</v>
      </c>
      <c r="C2317" s="49" t="s">
        <v>443</v>
      </c>
      <c r="D2317" s="49" t="s">
        <v>81</v>
      </c>
      <c r="E2317" s="49" t="s">
        <v>24</v>
      </c>
      <c r="F2317" s="50">
        <v>44189</v>
      </c>
      <c r="G2317" s="49" t="s">
        <v>120</v>
      </c>
      <c r="H2317" s="49" t="s">
        <v>191</v>
      </c>
      <c r="I2317" s="49" t="s">
        <v>192</v>
      </c>
      <c r="J2317" s="49" t="s">
        <v>42</v>
      </c>
      <c r="K2317" s="49">
        <v>1</v>
      </c>
      <c r="L2317" s="49">
        <v>120</v>
      </c>
      <c r="M2317" s="49" t="s">
        <v>7658</v>
      </c>
      <c r="N2317" s="50">
        <v>44875</v>
      </c>
      <c r="O2317" s="49" t="s">
        <v>76</v>
      </c>
      <c r="P2317" s="49" t="s">
        <v>31</v>
      </c>
      <c r="Q2317" s="49">
        <v>2</v>
      </c>
      <c r="R2317" s="49" t="s">
        <v>104</v>
      </c>
      <c r="S2317" s="49" t="s">
        <v>7659</v>
      </c>
      <c r="T2317" s="50">
        <v>45817</v>
      </c>
    </row>
    <row r="2318" spans="1:20" x14ac:dyDescent="0.25">
      <c r="A2318" s="26" t="s">
        <v>7660</v>
      </c>
      <c r="B2318" s="49" t="s">
        <v>629</v>
      </c>
      <c r="C2318" s="49" t="s">
        <v>7661</v>
      </c>
      <c r="D2318" s="49" t="s">
        <v>23</v>
      </c>
      <c r="E2318" s="49" t="s">
        <v>24</v>
      </c>
      <c r="F2318" s="50">
        <v>44677</v>
      </c>
      <c r="G2318" s="49" t="s">
        <v>120</v>
      </c>
      <c r="H2318" s="49" t="s">
        <v>391</v>
      </c>
      <c r="I2318" s="49" t="s">
        <v>392</v>
      </c>
      <c r="J2318" s="49" t="s">
        <v>123</v>
      </c>
      <c r="K2318" s="49">
        <v>1</v>
      </c>
      <c r="L2318" s="49">
        <v>25</v>
      </c>
      <c r="M2318" s="49" t="s">
        <v>7662</v>
      </c>
      <c r="N2318" s="50">
        <v>45068</v>
      </c>
      <c r="O2318" s="49" t="s">
        <v>103</v>
      </c>
      <c r="P2318" s="49" t="s">
        <v>57</v>
      </c>
      <c r="Q2318" s="49">
        <v>4</v>
      </c>
      <c r="R2318" s="49" t="s">
        <v>133</v>
      </c>
      <c r="S2318" s="49" t="s">
        <v>7663</v>
      </c>
      <c r="T2318" s="50">
        <v>45551</v>
      </c>
    </row>
    <row r="2319" spans="1:20" x14ac:dyDescent="0.25">
      <c r="A2319" s="26" t="s">
        <v>3218</v>
      </c>
      <c r="B2319" s="49" t="s">
        <v>107</v>
      </c>
      <c r="C2319" s="49" t="s">
        <v>377</v>
      </c>
      <c r="D2319" s="49" t="s">
        <v>23</v>
      </c>
      <c r="E2319" s="49" t="s">
        <v>24</v>
      </c>
      <c r="F2319" s="50">
        <v>44653</v>
      </c>
      <c r="G2319" s="49" t="s">
        <v>25</v>
      </c>
      <c r="H2319" s="49" t="s">
        <v>145</v>
      </c>
      <c r="I2319" s="49" t="s">
        <v>146</v>
      </c>
      <c r="J2319" s="49" t="s">
        <v>54</v>
      </c>
      <c r="K2319" s="49">
        <v>3</v>
      </c>
      <c r="L2319" s="49">
        <v>199</v>
      </c>
      <c r="M2319" s="49" t="s">
        <v>7664</v>
      </c>
      <c r="N2319" s="50">
        <v>45429</v>
      </c>
      <c r="O2319" s="49" t="s">
        <v>110</v>
      </c>
      <c r="P2319" s="49" t="s">
        <v>57</v>
      </c>
      <c r="Q2319" s="49">
        <v>5</v>
      </c>
      <c r="R2319" s="49" t="s">
        <v>67</v>
      </c>
      <c r="S2319" s="49" t="s">
        <v>7665</v>
      </c>
      <c r="T2319" s="50">
        <v>45403</v>
      </c>
    </row>
    <row r="2320" spans="1:20" x14ac:dyDescent="0.25">
      <c r="A2320" s="26" t="s">
        <v>4488</v>
      </c>
      <c r="B2320" s="49" t="s">
        <v>499</v>
      </c>
      <c r="C2320" s="49" t="s">
        <v>4489</v>
      </c>
      <c r="D2320" s="49" t="s">
        <v>23</v>
      </c>
      <c r="E2320" s="49" t="s">
        <v>50</v>
      </c>
      <c r="F2320" s="50">
        <v>44073</v>
      </c>
      <c r="G2320" s="49" t="s">
        <v>72</v>
      </c>
      <c r="H2320" s="49" t="s">
        <v>26</v>
      </c>
      <c r="I2320" s="49" t="s">
        <v>27</v>
      </c>
      <c r="J2320" s="49" t="s">
        <v>28</v>
      </c>
      <c r="K2320" s="49">
        <v>2</v>
      </c>
      <c r="L2320" s="49">
        <v>229</v>
      </c>
      <c r="M2320" s="49" t="s">
        <v>7666</v>
      </c>
      <c r="N2320" s="50">
        <v>45269</v>
      </c>
      <c r="O2320" s="49" t="s">
        <v>56</v>
      </c>
      <c r="P2320" s="49" t="s">
        <v>44</v>
      </c>
      <c r="Q2320" s="49">
        <v>4</v>
      </c>
      <c r="R2320" s="49" t="s">
        <v>32</v>
      </c>
      <c r="S2320" s="49" t="s">
        <v>7667</v>
      </c>
      <c r="T2320" s="50">
        <v>45272</v>
      </c>
    </row>
    <row r="2321" spans="1:20" x14ac:dyDescent="0.25">
      <c r="A2321" s="26" t="s">
        <v>2967</v>
      </c>
      <c r="B2321" s="49" t="s">
        <v>243</v>
      </c>
      <c r="C2321" s="49" t="s">
        <v>2968</v>
      </c>
      <c r="D2321" s="49" t="s">
        <v>37</v>
      </c>
      <c r="E2321" s="49" t="s">
        <v>24</v>
      </c>
      <c r="F2321" s="50">
        <v>44841</v>
      </c>
      <c r="G2321" s="49" t="s">
        <v>120</v>
      </c>
      <c r="H2321" s="49" t="s">
        <v>168</v>
      </c>
      <c r="I2321" s="49" t="s">
        <v>169</v>
      </c>
      <c r="J2321" s="49" t="s">
        <v>131</v>
      </c>
      <c r="K2321" s="49">
        <v>1</v>
      </c>
      <c r="L2321" s="49">
        <v>80</v>
      </c>
      <c r="M2321" s="49" t="s">
        <v>7668</v>
      </c>
      <c r="N2321" s="50">
        <v>45744</v>
      </c>
      <c r="O2321" s="49" t="s">
        <v>110</v>
      </c>
      <c r="P2321" s="49" t="s">
        <v>44</v>
      </c>
      <c r="Q2321" s="49">
        <v>2</v>
      </c>
      <c r="R2321" s="49" t="s">
        <v>67</v>
      </c>
      <c r="S2321" s="49" t="s">
        <v>7669</v>
      </c>
      <c r="T2321" s="50">
        <v>45085</v>
      </c>
    </row>
    <row r="2322" spans="1:20" x14ac:dyDescent="0.25">
      <c r="A2322" s="26" t="s">
        <v>7670</v>
      </c>
      <c r="B2322" s="49" t="s">
        <v>334</v>
      </c>
      <c r="C2322" s="49" t="s">
        <v>552</v>
      </c>
      <c r="D2322" s="49" t="s">
        <v>81</v>
      </c>
      <c r="E2322" s="49" t="s">
        <v>38</v>
      </c>
      <c r="F2322" s="50">
        <v>44281</v>
      </c>
      <c r="G2322" s="49" t="s">
        <v>51</v>
      </c>
      <c r="H2322" s="49" t="s">
        <v>218</v>
      </c>
      <c r="I2322" s="49" t="s">
        <v>219</v>
      </c>
      <c r="J2322" s="49" t="s">
        <v>28</v>
      </c>
      <c r="K2322" s="49">
        <v>4</v>
      </c>
      <c r="L2322" s="49">
        <v>899</v>
      </c>
      <c r="M2322" s="49" t="s">
        <v>7671</v>
      </c>
      <c r="N2322" s="50">
        <v>45743</v>
      </c>
      <c r="O2322" s="49" t="s">
        <v>30</v>
      </c>
      <c r="P2322" s="49" t="s">
        <v>44</v>
      </c>
      <c r="Q2322" s="49">
        <v>2</v>
      </c>
      <c r="R2322" s="49" t="s">
        <v>45</v>
      </c>
      <c r="S2322" s="49" t="s">
        <v>7672</v>
      </c>
      <c r="T2322" s="50">
        <v>45788</v>
      </c>
    </row>
    <row r="2323" spans="1:20" x14ac:dyDescent="0.25">
      <c r="A2323" s="26" t="s">
        <v>7673</v>
      </c>
      <c r="B2323" s="49" t="s">
        <v>1651</v>
      </c>
      <c r="C2323" s="49" t="s">
        <v>7674</v>
      </c>
      <c r="D2323" s="49" t="s">
        <v>23</v>
      </c>
      <c r="E2323" s="49" t="s">
        <v>24</v>
      </c>
      <c r="F2323" s="50">
        <v>45339</v>
      </c>
      <c r="G2323" s="49" t="s">
        <v>39</v>
      </c>
      <c r="H2323" s="49" t="s">
        <v>87</v>
      </c>
      <c r="I2323" s="49" t="s">
        <v>88</v>
      </c>
      <c r="J2323" s="49" t="s">
        <v>65</v>
      </c>
      <c r="K2323" s="49">
        <v>2</v>
      </c>
      <c r="L2323" s="49">
        <v>99</v>
      </c>
      <c r="M2323" s="49" t="s">
        <v>7675</v>
      </c>
      <c r="N2323" s="50">
        <v>45425</v>
      </c>
      <c r="O2323" s="49" t="s">
        <v>110</v>
      </c>
      <c r="P2323" s="49" t="s">
        <v>31</v>
      </c>
      <c r="Q2323" s="49">
        <v>1</v>
      </c>
      <c r="R2323" s="49" t="s">
        <v>133</v>
      </c>
      <c r="S2323" s="49" t="s">
        <v>7676</v>
      </c>
      <c r="T2323" s="50">
        <v>44957</v>
      </c>
    </row>
    <row r="2324" spans="1:20" x14ac:dyDescent="0.25">
      <c r="A2324" s="26" t="s">
        <v>7677</v>
      </c>
      <c r="B2324" s="49" t="s">
        <v>3582</v>
      </c>
      <c r="C2324" s="49" t="s">
        <v>7678</v>
      </c>
      <c r="D2324" s="49" t="s">
        <v>81</v>
      </c>
      <c r="E2324" s="49" t="s">
        <v>38</v>
      </c>
      <c r="F2324" s="50">
        <v>45099</v>
      </c>
      <c r="G2324" s="49" t="s">
        <v>51</v>
      </c>
      <c r="H2324" s="49" t="s">
        <v>218</v>
      </c>
      <c r="I2324" s="49" t="s">
        <v>219</v>
      </c>
      <c r="J2324" s="49" t="s">
        <v>28</v>
      </c>
      <c r="K2324" s="49">
        <v>2</v>
      </c>
      <c r="L2324" s="49">
        <v>899</v>
      </c>
      <c r="M2324" s="49" t="s">
        <v>7679</v>
      </c>
      <c r="N2324" s="50">
        <v>45210</v>
      </c>
      <c r="O2324" s="49" t="s">
        <v>30</v>
      </c>
      <c r="P2324" s="49" t="s">
        <v>31</v>
      </c>
      <c r="Q2324" s="49">
        <v>3</v>
      </c>
      <c r="R2324" s="49" t="s">
        <v>45</v>
      </c>
      <c r="S2324" s="49" t="s">
        <v>7680</v>
      </c>
      <c r="T2324" s="50">
        <v>45306</v>
      </c>
    </row>
    <row r="2325" spans="1:20" x14ac:dyDescent="0.25">
      <c r="A2325" s="26" t="s">
        <v>232</v>
      </c>
      <c r="B2325" s="49" t="s">
        <v>233</v>
      </c>
      <c r="C2325" s="49" t="s">
        <v>234</v>
      </c>
      <c r="D2325" s="49" t="s">
        <v>23</v>
      </c>
      <c r="E2325" s="49" t="s">
        <v>24</v>
      </c>
      <c r="F2325" s="50">
        <v>45852</v>
      </c>
      <c r="G2325" s="49" t="s">
        <v>94</v>
      </c>
      <c r="H2325" s="49" t="s">
        <v>138</v>
      </c>
      <c r="I2325" s="49" t="s">
        <v>139</v>
      </c>
      <c r="J2325" s="49" t="s">
        <v>28</v>
      </c>
      <c r="K2325" s="49">
        <v>5</v>
      </c>
      <c r="L2325" s="49">
        <v>999</v>
      </c>
      <c r="M2325" s="49" t="s">
        <v>7681</v>
      </c>
      <c r="N2325" s="50">
        <v>44852</v>
      </c>
      <c r="O2325" s="49" t="s">
        <v>76</v>
      </c>
      <c r="P2325" s="49" t="s">
        <v>44</v>
      </c>
      <c r="Q2325" s="49">
        <v>2</v>
      </c>
      <c r="R2325" s="49" t="s">
        <v>133</v>
      </c>
      <c r="S2325" s="49" t="s">
        <v>7682</v>
      </c>
      <c r="T2325" s="50">
        <v>45857</v>
      </c>
    </row>
    <row r="2326" spans="1:20" x14ac:dyDescent="0.25">
      <c r="A2326" s="26" t="s">
        <v>2022</v>
      </c>
      <c r="B2326" s="49" t="s">
        <v>1879</v>
      </c>
      <c r="C2326" s="49" t="s">
        <v>1484</v>
      </c>
      <c r="D2326" s="49" t="s">
        <v>37</v>
      </c>
      <c r="E2326" s="49" t="s">
        <v>24</v>
      </c>
      <c r="F2326" s="50">
        <v>45757</v>
      </c>
      <c r="G2326" s="49" t="s">
        <v>186</v>
      </c>
      <c r="H2326" s="49" t="s">
        <v>52</v>
      </c>
      <c r="I2326" s="49" t="s">
        <v>53</v>
      </c>
      <c r="J2326" s="49" t="s">
        <v>54</v>
      </c>
      <c r="K2326" s="49">
        <v>3</v>
      </c>
      <c r="L2326" s="49">
        <v>59</v>
      </c>
      <c r="M2326" s="49" t="s">
        <v>7683</v>
      </c>
      <c r="N2326" s="50">
        <v>44983</v>
      </c>
      <c r="O2326" s="49" t="s">
        <v>30</v>
      </c>
      <c r="P2326" s="49" t="s">
        <v>57</v>
      </c>
      <c r="Q2326" s="49">
        <v>3</v>
      </c>
      <c r="R2326" s="49" t="s">
        <v>67</v>
      </c>
      <c r="S2326" s="49" t="s">
        <v>7684</v>
      </c>
      <c r="T2326" s="50">
        <v>45389</v>
      </c>
    </row>
    <row r="2327" spans="1:20" x14ac:dyDescent="0.25">
      <c r="A2327" s="26" t="s">
        <v>871</v>
      </c>
      <c r="B2327" s="49" t="s">
        <v>872</v>
      </c>
      <c r="C2327" s="49" t="s">
        <v>873</v>
      </c>
      <c r="D2327" s="49" t="s">
        <v>37</v>
      </c>
      <c r="E2327" s="49" t="s">
        <v>38</v>
      </c>
      <c r="F2327" s="50">
        <v>44192</v>
      </c>
      <c r="G2327" s="49" t="s">
        <v>180</v>
      </c>
      <c r="H2327" s="49" t="s">
        <v>52</v>
      </c>
      <c r="I2327" s="49" t="s">
        <v>53</v>
      </c>
      <c r="J2327" s="49" t="s">
        <v>54</v>
      </c>
      <c r="K2327" s="49">
        <v>5</v>
      </c>
      <c r="L2327" s="49">
        <v>59</v>
      </c>
      <c r="M2327" s="49" t="s">
        <v>7685</v>
      </c>
      <c r="N2327" s="50">
        <v>45189</v>
      </c>
      <c r="O2327" s="49" t="s">
        <v>56</v>
      </c>
      <c r="P2327" s="49" t="s">
        <v>31</v>
      </c>
      <c r="Q2327" s="49">
        <v>2</v>
      </c>
      <c r="R2327" s="49" t="s">
        <v>133</v>
      </c>
      <c r="S2327" s="49" t="s">
        <v>7686</v>
      </c>
      <c r="T2327" s="50">
        <v>44950</v>
      </c>
    </row>
    <row r="2328" spans="1:20" x14ac:dyDescent="0.25">
      <c r="A2328" s="26" t="s">
        <v>7687</v>
      </c>
      <c r="B2328" s="49" t="s">
        <v>1384</v>
      </c>
      <c r="C2328" s="49" t="s">
        <v>1279</v>
      </c>
      <c r="D2328" s="49" t="s">
        <v>23</v>
      </c>
      <c r="E2328" s="49" t="s">
        <v>24</v>
      </c>
      <c r="F2328" s="50">
        <v>44730</v>
      </c>
      <c r="G2328" s="49" t="s">
        <v>62</v>
      </c>
      <c r="H2328" s="49" t="s">
        <v>87</v>
      </c>
      <c r="I2328" s="49" t="s">
        <v>88</v>
      </c>
      <c r="J2328" s="49" t="s">
        <v>65</v>
      </c>
      <c r="K2328" s="49">
        <v>3</v>
      </c>
      <c r="L2328" s="49">
        <v>99</v>
      </c>
      <c r="M2328" s="49" t="s">
        <v>7688</v>
      </c>
      <c r="N2328" s="50">
        <v>45820</v>
      </c>
      <c r="O2328" s="49" t="s">
        <v>30</v>
      </c>
      <c r="P2328" s="49" t="s">
        <v>57</v>
      </c>
      <c r="Q2328" s="49">
        <v>4</v>
      </c>
      <c r="R2328" s="49" t="s">
        <v>104</v>
      </c>
      <c r="S2328" s="49" t="s">
        <v>7689</v>
      </c>
      <c r="T2328" s="50">
        <v>44849</v>
      </c>
    </row>
    <row r="2329" spans="1:20" x14ac:dyDescent="0.25">
      <c r="A2329" s="26" t="s">
        <v>7690</v>
      </c>
      <c r="B2329" s="49" t="s">
        <v>2494</v>
      </c>
      <c r="C2329" s="49" t="s">
        <v>1674</v>
      </c>
      <c r="D2329" s="49" t="s">
        <v>81</v>
      </c>
      <c r="E2329" s="49" t="s">
        <v>50</v>
      </c>
      <c r="F2329" s="50">
        <v>45514</v>
      </c>
      <c r="G2329" s="49" t="s">
        <v>120</v>
      </c>
      <c r="H2329" s="49" t="s">
        <v>40</v>
      </c>
      <c r="I2329" s="49" t="s">
        <v>41</v>
      </c>
      <c r="J2329" s="49" t="s">
        <v>42</v>
      </c>
      <c r="K2329" s="49">
        <v>4</v>
      </c>
      <c r="L2329" s="49">
        <v>59</v>
      </c>
      <c r="M2329" s="49" t="s">
        <v>7691</v>
      </c>
      <c r="N2329" s="50">
        <v>44993</v>
      </c>
      <c r="O2329" s="49" t="s">
        <v>110</v>
      </c>
      <c r="P2329" s="49" t="s">
        <v>57</v>
      </c>
      <c r="Q2329" s="49">
        <v>5</v>
      </c>
      <c r="R2329" s="49" t="s">
        <v>104</v>
      </c>
      <c r="S2329" s="49" t="s">
        <v>7692</v>
      </c>
      <c r="T2329" s="50">
        <v>45384</v>
      </c>
    </row>
    <row r="2330" spans="1:20" x14ac:dyDescent="0.25">
      <c r="A2330" s="26" t="s">
        <v>7693</v>
      </c>
      <c r="B2330" s="49" t="s">
        <v>2266</v>
      </c>
      <c r="C2330" s="49" t="s">
        <v>7694</v>
      </c>
      <c r="D2330" s="49" t="s">
        <v>23</v>
      </c>
      <c r="E2330" s="49" t="s">
        <v>38</v>
      </c>
      <c r="F2330" s="50">
        <v>45095</v>
      </c>
      <c r="G2330" s="49" t="s">
        <v>94</v>
      </c>
      <c r="H2330" s="49" t="s">
        <v>168</v>
      </c>
      <c r="I2330" s="49" t="s">
        <v>169</v>
      </c>
      <c r="J2330" s="49" t="s">
        <v>131</v>
      </c>
      <c r="K2330" s="49">
        <v>5</v>
      </c>
      <c r="L2330" s="49">
        <v>80</v>
      </c>
      <c r="M2330" s="49" t="s">
        <v>7695</v>
      </c>
      <c r="N2330" s="50">
        <v>45298</v>
      </c>
      <c r="O2330" s="49" t="s">
        <v>110</v>
      </c>
      <c r="P2330" s="49" t="s">
        <v>57</v>
      </c>
      <c r="Q2330" s="49">
        <v>4</v>
      </c>
      <c r="R2330" s="49" t="s">
        <v>45</v>
      </c>
      <c r="S2330" s="49" t="s">
        <v>7696</v>
      </c>
      <c r="T2330" s="50">
        <v>45652</v>
      </c>
    </row>
    <row r="2331" spans="1:20" x14ac:dyDescent="0.25">
      <c r="A2331" s="26" t="s">
        <v>7697</v>
      </c>
      <c r="B2331" s="49" t="s">
        <v>113</v>
      </c>
      <c r="C2331" s="49" t="s">
        <v>4702</v>
      </c>
      <c r="D2331" s="49" t="s">
        <v>37</v>
      </c>
      <c r="E2331" s="49" t="s">
        <v>38</v>
      </c>
      <c r="F2331" s="50">
        <v>44678</v>
      </c>
      <c r="G2331" s="49" t="s">
        <v>51</v>
      </c>
      <c r="H2331" s="49" t="s">
        <v>87</v>
      </c>
      <c r="I2331" s="49" t="s">
        <v>88</v>
      </c>
      <c r="J2331" s="49" t="s">
        <v>65</v>
      </c>
      <c r="K2331" s="49">
        <v>1</v>
      </c>
      <c r="L2331" s="49">
        <v>99</v>
      </c>
      <c r="M2331" s="49" t="s">
        <v>7698</v>
      </c>
      <c r="N2331" s="50">
        <v>45396</v>
      </c>
      <c r="O2331" s="49" t="s">
        <v>110</v>
      </c>
      <c r="P2331" s="49" t="s">
        <v>57</v>
      </c>
      <c r="Q2331" s="49">
        <v>2</v>
      </c>
      <c r="R2331" s="49" t="s">
        <v>32</v>
      </c>
      <c r="S2331" s="49" t="s">
        <v>7699</v>
      </c>
      <c r="T2331" s="50">
        <v>44801</v>
      </c>
    </row>
    <row r="2332" spans="1:20" x14ac:dyDescent="0.25">
      <c r="A2332" s="26" t="s">
        <v>7700</v>
      </c>
      <c r="B2332" s="49" t="s">
        <v>2128</v>
      </c>
      <c r="C2332" s="49" t="s">
        <v>742</v>
      </c>
      <c r="D2332" s="49" t="s">
        <v>81</v>
      </c>
      <c r="E2332" s="49" t="s">
        <v>24</v>
      </c>
      <c r="F2332" s="50">
        <v>45489</v>
      </c>
      <c r="G2332" s="49" t="s">
        <v>186</v>
      </c>
      <c r="H2332" s="49" t="s">
        <v>52</v>
      </c>
      <c r="I2332" s="49" t="s">
        <v>53</v>
      </c>
      <c r="J2332" s="49" t="s">
        <v>54</v>
      </c>
      <c r="K2332" s="49">
        <v>1</v>
      </c>
      <c r="L2332" s="49">
        <v>59</v>
      </c>
      <c r="M2332" s="49" t="s">
        <v>7701</v>
      </c>
      <c r="N2332" s="50">
        <v>45088</v>
      </c>
      <c r="O2332" s="49" t="s">
        <v>76</v>
      </c>
      <c r="P2332" s="49" t="s">
        <v>44</v>
      </c>
      <c r="Q2332" s="49">
        <v>3</v>
      </c>
      <c r="R2332" s="49" t="s">
        <v>104</v>
      </c>
      <c r="S2332" s="49" t="s">
        <v>7702</v>
      </c>
      <c r="T2332" s="50">
        <v>45661</v>
      </c>
    </row>
    <row r="2333" spans="1:20" x14ac:dyDescent="0.25">
      <c r="A2333" s="26" t="s">
        <v>7703</v>
      </c>
      <c r="B2333" s="49" t="s">
        <v>2260</v>
      </c>
      <c r="C2333" s="49" t="s">
        <v>2185</v>
      </c>
      <c r="D2333" s="49" t="s">
        <v>23</v>
      </c>
      <c r="E2333" s="49" t="s">
        <v>38</v>
      </c>
      <c r="F2333" s="50">
        <v>44296</v>
      </c>
      <c r="G2333" s="49" t="s">
        <v>186</v>
      </c>
      <c r="H2333" s="49" t="s">
        <v>168</v>
      </c>
      <c r="I2333" s="49" t="s">
        <v>169</v>
      </c>
      <c r="J2333" s="49" t="s">
        <v>131</v>
      </c>
      <c r="K2333" s="49">
        <v>4</v>
      </c>
      <c r="L2333" s="49">
        <v>80</v>
      </c>
      <c r="M2333" s="49" t="s">
        <v>7704</v>
      </c>
      <c r="N2333" s="50">
        <v>45539</v>
      </c>
      <c r="O2333" s="49" t="s">
        <v>56</v>
      </c>
      <c r="P2333" s="49" t="s">
        <v>44</v>
      </c>
      <c r="Q2333" s="49">
        <v>1</v>
      </c>
      <c r="R2333" s="49" t="s">
        <v>67</v>
      </c>
      <c r="S2333" s="49" t="s">
        <v>7705</v>
      </c>
      <c r="T2333" s="50">
        <v>45830</v>
      </c>
    </row>
    <row r="2334" spans="1:20" x14ac:dyDescent="0.25">
      <c r="A2334" s="26" t="s">
        <v>4600</v>
      </c>
      <c r="B2334" s="49" t="s">
        <v>430</v>
      </c>
      <c r="C2334" s="49" t="s">
        <v>3349</v>
      </c>
      <c r="D2334" s="49" t="s">
        <v>23</v>
      </c>
      <c r="E2334" s="49" t="s">
        <v>50</v>
      </c>
      <c r="F2334" s="50">
        <v>45726</v>
      </c>
      <c r="G2334" s="49" t="s">
        <v>180</v>
      </c>
      <c r="H2334" s="49" t="s">
        <v>168</v>
      </c>
      <c r="I2334" s="49" t="s">
        <v>169</v>
      </c>
      <c r="J2334" s="49" t="s">
        <v>131</v>
      </c>
      <c r="K2334" s="49">
        <v>2</v>
      </c>
      <c r="L2334" s="49">
        <v>80</v>
      </c>
      <c r="M2334" s="49" t="s">
        <v>7706</v>
      </c>
      <c r="N2334" s="50">
        <v>45881</v>
      </c>
      <c r="O2334" s="49" t="s">
        <v>76</v>
      </c>
      <c r="P2334" s="49" t="s">
        <v>31</v>
      </c>
      <c r="Q2334" s="49">
        <v>4</v>
      </c>
      <c r="R2334" s="49" t="s">
        <v>45</v>
      </c>
      <c r="S2334" s="49" t="s">
        <v>7707</v>
      </c>
      <c r="T2334" s="50">
        <v>45509</v>
      </c>
    </row>
    <row r="2335" spans="1:20" x14ac:dyDescent="0.25">
      <c r="A2335" s="26" t="s">
        <v>6633</v>
      </c>
      <c r="B2335" s="49" t="s">
        <v>565</v>
      </c>
      <c r="C2335" s="49" t="s">
        <v>212</v>
      </c>
      <c r="D2335" s="49" t="s">
        <v>81</v>
      </c>
      <c r="E2335" s="49" t="s">
        <v>50</v>
      </c>
      <c r="F2335" s="50">
        <v>45532</v>
      </c>
      <c r="G2335" s="49" t="s">
        <v>25</v>
      </c>
      <c r="H2335" s="49" t="s">
        <v>63</v>
      </c>
      <c r="I2335" s="49" t="s">
        <v>64</v>
      </c>
      <c r="J2335" s="49" t="s">
        <v>65</v>
      </c>
      <c r="K2335" s="49">
        <v>4</v>
      </c>
      <c r="L2335" s="49">
        <v>399</v>
      </c>
      <c r="M2335" s="49" t="s">
        <v>7708</v>
      </c>
      <c r="N2335" s="50">
        <v>45006</v>
      </c>
      <c r="O2335" s="49" t="s">
        <v>30</v>
      </c>
      <c r="P2335" s="49" t="s">
        <v>44</v>
      </c>
      <c r="Q2335" s="49">
        <v>3</v>
      </c>
      <c r="R2335" s="49" t="s">
        <v>133</v>
      </c>
      <c r="S2335" s="49" t="s">
        <v>7709</v>
      </c>
      <c r="T2335" s="50">
        <v>45779</v>
      </c>
    </row>
    <row r="2336" spans="1:20" x14ac:dyDescent="0.25">
      <c r="A2336" s="26" t="s">
        <v>7710</v>
      </c>
      <c r="B2336" s="49" t="s">
        <v>972</v>
      </c>
      <c r="C2336" s="49" t="s">
        <v>207</v>
      </c>
      <c r="D2336" s="49" t="s">
        <v>81</v>
      </c>
      <c r="E2336" s="49" t="s">
        <v>24</v>
      </c>
      <c r="F2336" s="50">
        <v>45667</v>
      </c>
      <c r="G2336" s="49" t="s">
        <v>120</v>
      </c>
      <c r="H2336" s="49" t="s">
        <v>87</v>
      </c>
      <c r="I2336" s="49" t="s">
        <v>88</v>
      </c>
      <c r="J2336" s="49" t="s">
        <v>65</v>
      </c>
      <c r="K2336" s="49">
        <v>3</v>
      </c>
      <c r="L2336" s="49">
        <v>99</v>
      </c>
      <c r="M2336" s="49" t="s">
        <v>7711</v>
      </c>
      <c r="N2336" s="50">
        <v>45767</v>
      </c>
      <c r="O2336" s="49" t="s">
        <v>110</v>
      </c>
      <c r="P2336" s="49" t="s">
        <v>31</v>
      </c>
      <c r="Q2336" s="49">
        <v>4</v>
      </c>
      <c r="R2336" s="49" t="s">
        <v>67</v>
      </c>
      <c r="S2336" s="49" t="s">
        <v>7712</v>
      </c>
      <c r="T2336" s="50">
        <v>44885</v>
      </c>
    </row>
    <row r="2337" spans="1:20" x14ac:dyDescent="0.25">
      <c r="A2337" s="26" t="s">
        <v>1677</v>
      </c>
      <c r="B2337" s="49" t="s">
        <v>263</v>
      </c>
      <c r="C2337" s="49" t="s">
        <v>435</v>
      </c>
      <c r="D2337" s="49" t="s">
        <v>37</v>
      </c>
      <c r="E2337" s="49" t="s">
        <v>24</v>
      </c>
      <c r="F2337" s="50">
        <v>45854</v>
      </c>
      <c r="G2337" s="49" t="s">
        <v>39</v>
      </c>
      <c r="H2337" s="49" t="s">
        <v>129</v>
      </c>
      <c r="I2337" s="49" t="s">
        <v>130</v>
      </c>
      <c r="J2337" s="49" t="s">
        <v>131</v>
      </c>
      <c r="K2337" s="49">
        <v>1</v>
      </c>
      <c r="L2337" s="49">
        <v>129</v>
      </c>
      <c r="M2337" s="49" t="s">
        <v>7713</v>
      </c>
      <c r="N2337" s="50">
        <v>45372</v>
      </c>
      <c r="O2337" s="49" t="s">
        <v>103</v>
      </c>
      <c r="P2337" s="49" t="s">
        <v>44</v>
      </c>
      <c r="Q2337" s="49">
        <v>1</v>
      </c>
      <c r="R2337" s="49" t="s">
        <v>45</v>
      </c>
      <c r="S2337" s="49" t="s">
        <v>7714</v>
      </c>
      <c r="T2337" s="50">
        <v>45006</v>
      </c>
    </row>
    <row r="2338" spans="1:20" x14ac:dyDescent="0.25">
      <c r="A2338" s="26" t="s">
        <v>7715</v>
      </c>
      <c r="B2338" s="49" t="s">
        <v>258</v>
      </c>
      <c r="C2338" s="49" t="s">
        <v>396</v>
      </c>
      <c r="D2338" s="49" t="s">
        <v>37</v>
      </c>
      <c r="E2338" s="49" t="s">
        <v>50</v>
      </c>
      <c r="F2338" s="50">
        <v>45480</v>
      </c>
      <c r="G2338" s="49" t="s">
        <v>120</v>
      </c>
      <c r="H2338" s="49" t="s">
        <v>63</v>
      </c>
      <c r="I2338" s="49" t="s">
        <v>64</v>
      </c>
      <c r="J2338" s="49" t="s">
        <v>65</v>
      </c>
      <c r="K2338" s="49">
        <v>5</v>
      </c>
      <c r="L2338" s="49">
        <v>399</v>
      </c>
      <c r="M2338" s="49" t="s">
        <v>7716</v>
      </c>
      <c r="N2338" s="50">
        <v>44899</v>
      </c>
      <c r="O2338" s="49" t="s">
        <v>76</v>
      </c>
      <c r="P2338" s="49" t="s">
        <v>57</v>
      </c>
      <c r="Q2338" s="49">
        <v>2</v>
      </c>
      <c r="R2338" s="49" t="s">
        <v>32</v>
      </c>
      <c r="S2338" s="49" t="s">
        <v>7717</v>
      </c>
      <c r="T2338" s="50">
        <v>45345</v>
      </c>
    </row>
    <row r="2339" spans="1:20" x14ac:dyDescent="0.25">
      <c r="A2339" s="26" t="s">
        <v>7718</v>
      </c>
      <c r="B2339" s="49" t="s">
        <v>305</v>
      </c>
      <c r="C2339" s="49" t="s">
        <v>3374</v>
      </c>
      <c r="D2339" s="49" t="s">
        <v>37</v>
      </c>
      <c r="E2339" s="49" t="s">
        <v>50</v>
      </c>
      <c r="F2339" s="50">
        <v>44558</v>
      </c>
      <c r="G2339" s="49" t="s">
        <v>72</v>
      </c>
      <c r="H2339" s="49" t="s">
        <v>191</v>
      </c>
      <c r="I2339" s="49" t="s">
        <v>192</v>
      </c>
      <c r="J2339" s="49" t="s">
        <v>42</v>
      </c>
      <c r="K2339" s="49">
        <v>3</v>
      </c>
      <c r="L2339" s="49">
        <v>120</v>
      </c>
      <c r="M2339" s="49" t="s">
        <v>7719</v>
      </c>
      <c r="N2339" s="50">
        <v>45043</v>
      </c>
      <c r="O2339" s="49" t="s">
        <v>110</v>
      </c>
      <c r="P2339" s="49" t="s">
        <v>57</v>
      </c>
      <c r="Q2339" s="49">
        <v>3</v>
      </c>
      <c r="R2339" s="49" t="s">
        <v>133</v>
      </c>
      <c r="S2339" s="49" t="s">
        <v>7720</v>
      </c>
      <c r="T2339" s="50">
        <v>45674</v>
      </c>
    </row>
    <row r="2340" spans="1:20" x14ac:dyDescent="0.25">
      <c r="A2340" s="26" t="s">
        <v>7721</v>
      </c>
      <c r="B2340" s="49" t="s">
        <v>353</v>
      </c>
      <c r="C2340" s="49" t="s">
        <v>6563</v>
      </c>
      <c r="D2340" s="49" t="s">
        <v>23</v>
      </c>
      <c r="E2340" s="49" t="s">
        <v>50</v>
      </c>
      <c r="F2340" s="50">
        <v>44305</v>
      </c>
      <c r="G2340" s="49" t="s">
        <v>51</v>
      </c>
      <c r="H2340" s="49" t="s">
        <v>168</v>
      </c>
      <c r="I2340" s="49" t="s">
        <v>169</v>
      </c>
      <c r="J2340" s="49" t="s">
        <v>131</v>
      </c>
      <c r="K2340" s="49">
        <v>5</v>
      </c>
      <c r="L2340" s="49">
        <v>80</v>
      </c>
      <c r="M2340" s="49" t="s">
        <v>7722</v>
      </c>
      <c r="N2340" s="50">
        <v>45788</v>
      </c>
      <c r="O2340" s="49" t="s">
        <v>76</v>
      </c>
      <c r="P2340" s="49" t="s">
        <v>44</v>
      </c>
      <c r="Q2340" s="49">
        <v>2</v>
      </c>
      <c r="R2340" s="49" t="s">
        <v>133</v>
      </c>
      <c r="S2340" s="49" t="s">
        <v>7723</v>
      </c>
      <c r="T2340" s="50">
        <v>45539</v>
      </c>
    </row>
    <row r="2341" spans="1:20" x14ac:dyDescent="0.25">
      <c r="A2341" s="26" t="s">
        <v>7724</v>
      </c>
      <c r="B2341" s="49" t="s">
        <v>680</v>
      </c>
      <c r="C2341" s="49" t="s">
        <v>2036</v>
      </c>
      <c r="D2341" s="49" t="s">
        <v>81</v>
      </c>
      <c r="E2341" s="49" t="s">
        <v>38</v>
      </c>
      <c r="F2341" s="50">
        <v>45312</v>
      </c>
      <c r="G2341" s="49" t="s">
        <v>25</v>
      </c>
      <c r="H2341" s="49" t="s">
        <v>218</v>
      </c>
      <c r="I2341" s="49" t="s">
        <v>219</v>
      </c>
      <c r="J2341" s="49" t="s">
        <v>28</v>
      </c>
      <c r="K2341" s="49">
        <v>1</v>
      </c>
      <c r="L2341" s="49">
        <v>899</v>
      </c>
      <c r="M2341" s="49" t="s">
        <v>7725</v>
      </c>
      <c r="N2341" s="50">
        <v>45471</v>
      </c>
      <c r="O2341" s="49" t="s">
        <v>56</v>
      </c>
      <c r="P2341" s="49" t="s">
        <v>44</v>
      </c>
      <c r="Q2341" s="49">
        <v>3</v>
      </c>
      <c r="R2341" s="49" t="s">
        <v>32</v>
      </c>
      <c r="S2341" s="49" t="s">
        <v>7726</v>
      </c>
      <c r="T2341" s="50">
        <v>45155</v>
      </c>
    </row>
    <row r="2342" spans="1:20" x14ac:dyDescent="0.25">
      <c r="A2342" s="26" t="s">
        <v>284</v>
      </c>
      <c r="B2342" s="49" t="s">
        <v>285</v>
      </c>
      <c r="C2342" s="49" t="s">
        <v>286</v>
      </c>
      <c r="D2342" s="49" t="s">
        <v>37</v>
      </c>
      <c r="E2342" s="49" t="s">
        <v>50</v>
      </c>
      <c r="F2342" s="50">
        <v>44562</v>
      </c>
      <c r="G2342" s="49" t="s">
        <v>120</v>
      </c>
      <c r="H2342" s="49" t="s">
        <v>129</v>
      </c>
      <c r="I2342" s="49" t="s">
        <v>130</v>
      </c>
      <c r="J2342" s="49" t="s">
        <v>131</v>
      </c>
      <c r="K2342" s="49">
        <v>4</v>
      </c>
      <c r="L2342" s="49">
        <v>129</v>
      </c>
      <c r="M2342" s="49" t="s">
        <v>7727</v>
      </c>
      <c r="N2342" s="50">
        <v>45871</v>
      </c>
      <c r="O2342" s="49" t="s">
        <v>30</v>
      </c>
      <c r="P2342" s="49" t="s">
        <v>57</v>
      </c>
      <c r="Q2342" s="49">
        <v>2</v>
      </c>
      <c r="R2342" s="49" t="s">
        <v>45</v>
      </c>
      <c r="S2342" s="49" t="s">
        <v>7728</v>
      </c>
      <c r="T2342" s="50">
        <v>45137</v>
      </c>
    </row>
    <row r="2343" spans="1:20" x14ac:dyDescent="0.25">
      <c r="A2343" s="26" t="s">
        <v>7729</v>
      </c>
      <c r="B2343" s="49" t="s">
        <v>7730</v>
      </c>
      <c r="C2343" s="49" t="s">
        <v>6713</v>
      </c>
      <c r="D2343" s="49" t="s">
        <v>23</v>
      </c>
      <c r="E2343" s="49" t="s">
        <v>38</v>
      </c>
      <c r="F2343" s="50">
        <v>44955</v>
      </c>
      <c r="G2343" s="49" t="s">
        <v>62</v>
      </c>
      <c r="H2343" s="49" t="s">
        <v>168</v>
      </c>
      <c r="I2343" s="49" t="s">
        <v>169</v>
      </c>
      <c r="J2343" s="49" t="s">
        <v>131</v>
      </c>
      <c r="K2343" s="49">
        <v>1</v>
      </c>
      <c r="L2343" s="49">
        <v>80</v>
      </c>
      <c r="M2343" s="49" t="s">
        <v>7731</v>
      </c>
      <c r="N2343" s="50">
        <v>45413</v>
      </c>
      <c r="O2343" s="49" t="s">
        <v>103</v>
      </c>
      <c r="P2343" s="49" t="s">
        <v>44</v>
      </c>
      <c r="Q2343" s="49">
        <v>3</v>
      </c>
      <c r="R2343" s="49" t="s">
        <v>32</v>
      </c>
      <c r="S2343" s="49" t="s">
        <v>7732</v>
      </c>
      <c r="T2343" s="50">
        <v>44906</v>
      </c>
    </row>
    <row r="2344" spans="1:20" x14ac:dyDescent="0.25">
      <c r="A2344" s="26" t="s">
        <v>1938</v>
      </c>
      <c r="B2344" s="49" t="s">
        <v>385</v>
      </c>
      <c r="C2344" s="49" t="s">
        <v>1939</v>
      </c>
      <c r="D2344" s="49" t="s">
        <v>37</v>
      </c>
      <c r="E2344" s="49" t="s">
        <v>38</v>
      </c>
      <c r="F2344" s="50">
        <v>44702</v>
      </c>
      <c r="G2344" s="49" t="s">
        <v>186</v>
      </c>
      <c r="H2344" s="49" t="s">
        <v>100</v>
      </c>
      <c r="I2344" s="49" t="s">
        <v>101</v>
      </c>
      <c r="J2344" s="49" t="s">
        <v>28</v>
      </c>
      <c r="K2344" s="49">
        <v>3</v>
      </c>
      <c r="L2344" s="49">
        <v>199</v>
      </c>
      <c r="M2344" s="49" t="s">
        <v>7733</v>
      </c>
      <c r="N2344" s="50">
        <v>45261</v>
      </c>
      <c r="O2344" s="49" t="s">
        <v>30</v>
      </c>
      <c r="P2344" s="49" t="s">
        <v>57</v>
      </c>
      <c r="Q2344" s="49">
        <v>2</v>
      </c>
      <c r="R2344" s="49" t="s">
        <v>45</v>
      </c>
      <c r="S2344" s="49" t="s">
        <v>7734</v>
      </c>
      <c r="T2344" s="50">
        <v>45040</v>
      </c>
    </row>
    <row r="2345" spans="1:20" x14ac:dyDescent="0.25">
      <c r="A2345" s="26" t="s">
        <v>7735</v>
      </c>
      <c r="B2345" s="49" t="s">
        <v>127</v>
      </c>
      <c r="C2345" s="49" t="s">
        <v>71</v>
      </c>
      <c r="D2345" s="49" t="s">
        <v>37</v>
      </c>
      <c r="E2345" s="49" t="s">
        <v>50</v>
      </c>
      <c r="F2345" s="50">
        <v>44416</v>
      </c>
      <c r="G2345" s="49" t="s">
        <v>51</v>
      </c>
      <c r="H2345" s="49" t="s">
        <v>218</v>
      </c>
      <c r="I2345" s="49" t="s">
        <v>219</v>
      </c>
      <c r="J2345" s="49" t="s">
        <v>28</v>
      </c>
      <c r="K2345" s="49">
        <v>1</v>
      </c>
      <c r="L2345" s="49">
        <v>899</v>
      </c>
      <c r="M2345" s="49" t="s">
        <v>7736</v>
      </c>
      <c r="N2345" s="50">
        <v>45167</v>
      </c>
      <c r="O2345" s="49" t="s">
        <v>56</v>
      </c>
      <c r="P2345" s="49" t="s">
        <v>57</v>
      </c>
      <c r="Q2345" s="49">
        <v>1</v>
      </c>
      <c r="R2345" s="49" t="s">
        <v>45</v>
      </c>
      <c r="S2345" s="49" t="s">
        <v>7737</v>
      </c>
      <c r="T2345" s="50">
        <v>45643</v>
      </c>
    </row>
    <row r="2346" spans="1:20" x14ac:dyDescent="0.25">
      <c r="A2346" s="26" t="s">
        <v>7738</v>
      </c>
      <c r="B2346" s="49" t="s">
        <v>248</v>
      </c>
      <c r="C2346" s="49" t="s">
        <v>316</v>
      </c>
      <c r="D2346" s="49" t="s">
        <v>81</v>
      </c>
      <c r="E2346" s="49" t="s">
        <v>24</v>
      </c>
      <c r="F2346" s="50">
        <v>45423</v>
      </c>
      <c r="G2346" s="49" t="s">
        <v>186</v>
      </c>
      <c r="H2346" s="49" t="s">
        <v>63</v>
      </c>
      <c r="I2346" s="49" t="s">
        <v>64</v>
      </c>
      <c r="J2346" s="49" t="s">
        <v>65</v>
      </c>
      <c r="K2346" s="49">
        <v>1</v>
      </c>
      <c r="L2346" s="49">
        <v>399</v>
      </c>
      <c r="M2346" s="49" t="s">
        <v>7739</v>
      </c>
      <c r="N2346" s="50">
        <v>45172</v>
      </c>
      <c r="O2346" s="49" t="s">
        <v>110</v>
      </c>
      <c r="P2346" s="49" t="s">
        <v>57</v>
      </c>
      <c r="Q2346" s="49">
        <v>5</v>
      </c>
      <c r="R2346" s="49" t="s">
        <v>45</v>
      </c>
      <c r="S2346" s="49" t="s">
        <v>7740</v>
      </c>
      <c r="T2346" s="50">
        <v>45101</v>
      </c>
    </row>
    <row r="2347" spans="1:20" x14ac:dyDescent="0.25">
      <c r="A2347" s="26" t="s">
        <v>7741</v>
      </c>
      <c r="B2347" s="49" t="s">
        <v>2894</v>
      </c>
      <c r="C2347" s="49" t="s">
        <v>396</v>
      </c>
      <c r="D2347" s="49" t="s">
        <v>81</v>
      </c>
      <c r="E2347" s="49" t="s">
        <v>38</v>
      </c>
      <c r="F2347" s="50">
        <v>45137</v>
      </c>
      <c r="G2347" s="49" t="s">
        <v>186</v>
      </c>
      <c r="H2347" s="49" t="s">
        <v>191</v>
      </c>
      <c r="I2347" s="49" t="s">
        <v>192</v>
      </c>
      <c r="J2347" s="49" t="s">
        <v>42</v>
      </c>
      <c r="K2347" s="49">
        <v>5</v>
      </c>
      <c r="L2347" s="49">
        <v>120</v>
      </c>
      <c r="M2347" s="49" t="s">
        <v>7742</v>
      </c>
      <c r="N2347" s="50">
        <v>45537</v>
      </c>
      <c r="O2347" s="49" t="s">
        <v>30</v>
      </c>
      <c r="P2347" s="49" t="s">
        <v>57</v>
      </c>
      <c r="Q2347" s="49">
        <v>4</v>
      </c>
      <c r="R2347" s="49" t="s">
        <v>104</v>
      </c>
      <c r="S2347" s="49" t="s">
        <v>7743</v>
      </c>
      <c r="T2347" s="50">
        <v>45063</v>
      </c>
    </row>
    <row r="2348" spans="1:20" x14ac:dyDescent="0.25">
      <c r="A2348" s="26" t="s">
        <v>7744</v>
      </c>
      <c r="B2348" s="49" t="s">
        <v>248</v>
      </c>
      <c r="C2348" s="49" t="s">
        <v>7745</v>
      </c>
      <c r="D2348" s="49" t="s">
        <v>37</v>
      </c>
      <c r="E2348" s="49" t="s">
        <v>38</v>
      </c>
      <c r="F2348" s="50">
        <v>45178</v>
      </c>
      <c r="G2348" s="49" t="s">
        <v>152</v>
      </c>
      <c r="H2348" s="49" t="s">
        <v>100</v>
      </c>
      <c r="I2348" s="49" t="s">
        <v>101</v>
      </c>
      <c r="J2348" s="49" t="s">
        <v>28</v>
      </c>
      <c r="K2348" s="49">
        <v>1</v>
      </c>
      <c r="L2348" s="49">
        <v>199</v>
      </c>
      <c r="M2348" s="49" t="s">
        <v>7746</v>
      </c>
      <c r="N2348" s="50">
        <v>45194</v>
      </c>
      <c r="O2348" s="49" t="s">
        <v>56</v>
      </c>
      <c r="P2348" s="49" t="s">
        <v>31</v>
      </c>
      <c r="Q2348" s="49">
        <v>1</v>
      </c>
      <c r="R2348" s="49" t="s">
        <v>67</v>
      </c>
      <c r="S2348" s="49" t="s">
        <v>7747</v>
      </c>
      <c r="T2348" s="50">
        <v>45658</v>
      </c>
    </row>
    <row r="2349" spans="1:20" x14ac:dyDescent="0.25">
      <c r="A2349" s="26" t="s">
        <v>7748</v>
      </c>
      <c r="B2349" s="49" t="s">
        <v>60</v>
      </c>
      <c r="C2349" s="49" t="s">
        <v>253</v>
      </c>
      <c r="D2349" s="49" t="s">
        <v>81</v>
      </c>
      <c r="E2349" s="49" t="s">
        <v>24</v>
      </c>
      <c r="F2349" s="50">
        <v>45677</v>
      </c>
      <c r="G2349" s="49" t="s">
        <v>120</v>
      </c>
      <c r="H2349" s="49" t="s">
        <v>121</v>
      </c>
      <c r="I2349" s="49" t="s">
        <v>122</v>
      </c>
      <c r="J2349" s="49" t="s">
        <v>123</v>
      </c>
      <c r="K2349" s="49">
        <v>2</v>
      </c>
      <c r="L2349" s="49">
        <v>149</v>
      </c>
      <c r="M2349" s="49" t="s">
        <v>7749</v>
      </c>
      <c r="N2349" s="50">
        <v>45052</v>
      </c>
      <c r="O2349" s="49" t="s">
        <v>76</v>
      </c>
      <c r="P2349" s="49" t="s">
        <v>44</v>
      </c>
      <c r="Q2349" s="49">
        <v>2</v>
      </c>
      <c r="R2349" s="49" t="s">
        <v>67</v>
      </c>
      <c r="S2349" s="49" t="s">
        <v>7750</v>
      </c>
      <c r="T2349" s="50">
        <v>45096</v>
      </c>
    </row>
    <row r="2350" spans="1:20" x14ac:dyDescent="0.25">
      <c r="A2350" s="26" t="s">
        <v>7751</v>
      </c>
      <c r="B2350" s="49" t="s">
        <v>233</v>
      </c>
      <c r="C2350" s="49" t="s">
        <v>7752</v>
      </c>
      <c r="D2350" s="49" t="s">
        <v>81</v>
      </c>
      <c r="E2350" s="49" t="s">
        <v>24</v>
      </c>
      <c r="F2350" s="50">
        <v>44796</v>
      </c>
      <c r="G2350" s="49" t="s">
        <v>180</v>
      </c>
      <c r="H2350" s="49" t="s">
        <v>40</v>
      </c>
      <c r="I2350" s="49" t="s">
        <v>41</v>
      </c>
      <c r="J2350" s="49" t="s">
        <v>42</v>
      </c>
      <c r="K2350" s="49">
        <v>4</v>
      </c>
      <c r="L2350" s="49">
        <v>59</v>
      </c>
      <c r="M2350" s="49" t="s">
        <v>7753</v>
      </c>
      <c r="N2350" s="50">
        <v>45407</v>
      </c>
      <c r="O2350" s="49" t="s">
        <v>30</v>
      </c>
      <c r="P2350" s="49" t="s">
        <v>31</v>
      </c>
      <c r="Q2350" s="49">
        <v>3</v>
      </c>
      <c r="R2350" s="49" t="s">
        <v>32</v>
      </c>
      <c r="S2350" s="49" t="s">
        <v>7754</v>
      </c>
      <c r="T2350" s="50">
        <v>44938</v>
      </c>
    </row>
    <row r="2351" spans="1:20" x14ac:dyDescent="0.25">
      <c r="A2351" s="26" t="s">
        <v>2225</v>
      </c>
      <c r="B2351" s="49" t="s">
        <v>85</v>
      </c>
      <c r="C2351" s="49" t="s">
        <v>2226</v>
      </c>
      <c r="D2351" s="49" t="s">
        <v>37</v>
      </c>
      <c r="E2351" s="49" t="s">
        <v>38</v>
      </c>
      <c r="F2351" s="50">
        <v>45360</v>
      </c>
      <c r="G2351" s="49" t="s">
        <v>94</v>
      </c>
      <c r="H2351" s="49" t="s">
        <v>191</v>
      </c>
      <c r="I2351" s="49" t="s">
        <v>192</v>
      </c>
      <c r="J2351" s="49" t="s">
        <v>42</v>
      </c>
      <c r="K2351" s="49">
        <v>5</v>
      </c>
      <c r="L2351" s="49">
        <v>120</v>
      </c>
      <c r="M2351" s="49" t="s">
        <v>7755</v>
      </c>
      <c r="N2351" s="50">
        <v>44983</v>
      </c>
      <c r="O2351" s="49" t="s">
        <v>30</v>
      </c>
      <c r="P2351" s="49" t="s">
        <v>44</v>
      </c>
      <c r="Q2351" s="49">
        <v>5</v>
      </c>
      <c r="R2351" s="49" t="s">
        <v>45</v>
      </c>
      <c r="S2351" s="49" t="s">
        <v>7756</v>
      </c>
      <c r="T2351" s="50">
        <v>44984</v>
      </c>
    </row>
    <row r="2352" spans="1:20" x14ac:dyDescent="0.25">
      <c r="A2352" s="26" t="s">
        <v>7757</v>
      </c>
      <c r="B2352" s="49" t="s">
        <v>701</v>
      </c>
      <c r="C2352" s="49" t="s">
        <v>2886</v>
      </c>
      <c r="D2352" s="49" t="s">
        <v>23</v>
      </c>
      <c r="E2352" s="49" t="s">
        <v>50</v>
      </c>
      <c r="F2352" s="50">
        <v>45169</v>
      </c>
      <c r="G2352" s="49" t="s">
        <v>186</v>
      </c>
      <c r="H2352" s="49" t="s">
        <v>121</v>
      </c>
      <c r="I2352" s="49" t="s">
        <v>122</v>
      </c>
      <c r="J2352" s="49" t="s">
        <v>123</v>
      </c>
      <c r="K2352" s="49">
        <v>4</v>
      </c>
      <c r="L2352" s="49">
        <v>149</v>
      </c>
      <c r="M2352" s="49" t="s">
        <v>7758</v>
      </c>
      <c r="N2352" s="50">
        <v>45656</v>
      </c>
      <c r="O2352" s="49" t="s">
        <v>110</v>
      </c>
      <c r="P2352" s="49" t="s">
        <v>31</v>
      </c>
      <c r="Q2352" s="49">
        <v>5</v>
      </c>
      <c r="R2352" s="49" t="s">
        <v>67</v>
      </c>
      <c r="S2352" s="49" t="s">
        <v>7759</v>
      </c>
      <c r="T2352" s="50">
        <v>45558</v>
      </c>
    </row>
    <row r="2353" spans="1:20" x14ac:dyDescent="0.25">
      <c r="A2353" s="26" t="s">
        <v>4313</v>
      </c>
      <c r="B2353" s="49" t="s">
        <v>1565</v>
      </c>
      <c r="C2353" s="49" t="s">
        <v>2051</v>
      </c>
      <c r="D2353" s="49" t="s">
        <v>81</v>
      </c>
      <c r="E2353" s="49" t="s">
        <v>38</v>
      </c>
      <c r="F2353" s="50">
        <v>44249</v>
      </c>
      <c r="G2353" s="49" t="s">
        <v>39</v>
      </c>
      <c r="H2353" s="49" t="s">
        <v>129</v>
      </c>
      <c r="I2353" s="49" t="s">
        <v>130</v>
      </c>
      <c r="J2353" s="49" t="s">
        <v>131</v>
      </c>
      <c r="K2353" s="49">
        <v>2</v>
      </c>
      <c r="L2353" s="49">
        <v>129</v>
      </c>
      <c r="M2353" s="49" t="s">
        <v>7760</v>
      </c>
      <c r="N2353" s="50">
        <v>44834</v>
      </c>
      <c r="O2353" s="49" t="s">
        <v>76</v>
      </c>
      <c r="P2353" s="49" t="s">
        <v>31</v>
      </c>
      <c r="Q2353" s="49">
        <v>2</v>
      </c>
      <c r="R2353" s="49" t="s">
        <v>67</v>
      </c>
      <c r="S2353" s="49" t="s">
        <v>7761</v>
      </c>
      <c r="T2353" s="50">
        <v>45503</v>
      </c>
    </row>
    <row r="2354" spans="1:20" x14ac:dyDescent="0.25">
      <c r="A2354" s="26" t="s">
        <v>7762</v>
      </c>
      <c r="B2354" s="49" t="s">
        <v>5491</v>
      </c>
      <c r="C2354" s="49" t="s">
        <v>7763</v>
      </c>
      <c r="D2354" s="49" t="s">
        <v>81</v>
      </c>
      <c r="E2354" s="49" t="s">
        <v>50</v>
      </c>
      <c r="F2354" s="50">
        <v>44937</v>
      </c>
      <c r="G2354" s="49" t="s">
        <v>25</v>
      </c>
      <c r="H2354" s="49" t="s">
        <v>145</v>
      </c>
      <c r="I2354" s="49" t="s">
        <v>146</v>
      </c>
      <c r="J2354" s="49" t="s">
        <v>54</v>
      </c>
      <c r="K2354" s="49">
        <v>5</v>
      </c>
      <c r="L2354" s="49">
        <v>199</v>
      </c>
      <c r="M2354" s="49" t="s">
        <v>7764</v>
      </c>
      <c r="N2354" s="50">
        <v>45680</v>
      </c>
      <c r="O2354" s="49" t="s">
        <v>103</v>
      </c>
      <c r="P2354" s="49" t="s">
        <v>44</v>
      </c>
      <c r="Q2354" s="49">
        <v>3</v>
      </c>
      <c r="R2354" s="49" t="s">
        <v>133</v>
      </c>
      <c r="S2354" s="49" t="s">
        <v>7765</v>
      </c>
      <c r="T2354" s="50">
        <v>45689</v>
      </c>
    </row>
    <row r="2355" spans="1:20" x14ac:dyDescent="0.25">
      <c r="A2355" s="26" t="s">
        <v>6950</v>
      </c>
      <c r="B2355" s="49" t="s">
        <v>6862</v>
      </c>
      <c r="C2355" s="49" t="s">
        <v>521</v>
      </c>
      <c r="D2355" s="49" t="s">
        <v>37</v>
      </c>
      <c r="E2355" s="49" t="s">
        <v>24</v>
      </c>
      <c r="F2355" s="50">
        <v>45280</v>
      </c>
      <c r="G2355" s="49" t="s">
        <v>72</v>
      </c>
      <c r="H2355" s="49" t="s">
        <v>191</v>
      </c>
      <c r="I2355" s="49" t="s">
        <v>192</v>
      </c>
      <c r="J2355" s="49" t="s">
        <v>42</v>
      </c>
      <c r="K2355" s="49">
        <v>3</v>
      </c>
      <c r="L2355" s="49">
        <v>120</v>
      </c>
      <c r="M2355" s="49" t="s">
        <v>7766</v>
      </c>
      <c r="N2355" s="50">
        <v>44822</v>
      </c>
      <c r="O2355" s="49" t="s">
        <v>110</v>
      </c>
      <c r="P2355" s="49" t="s">
        <v>44</v>
      </c>
      <c r="Q2355" s="49">
        <v>3</v>
      </c>
      <c r="R2355" s="49" t="s">
        <v>45</v>
      </c>
      <c r="S2355" s="49" t="s">
        <v>7767</v>
      </c>
      <c r="T2355" s="50">
        <v>45419</v>
      </c>
    </row>
    <row r="2356" spans="1:20" x14ac:dyDescent="0.25">
      <c r="A2356" s="26" t="s">
        <v>7768</v>
      </c>
      <c r="B2356" s="49" t="s">
        <v>701</v>
      </c>
      <c r="C2356" s="49" t="s">
        <v>1410</v>
      </c>
      <c r="D2356" s="49" t="s">
        <v>81</v>
      </c>
      <c r="E2356" s="49" t="s">
        <v>38</v>
      </c>
      <c r="F2356" s="50">
        <v>45462</v>
      </c>
      <c r="G2356" s="49" t="s">
        <v>120</v>
      </c>
      <c r="H2356" s="49" t="s">
        <v>100</v>
      </c>
      <c r="I2356" s="49" t="s">
        <v>101</v>
      </c>
      <c r="J2356" s="49" t="s">
        <v>28</v>
      </c>
      <c r="K2356" s="49">
        <v>5</v>
      </c>
      <c r="L2356" s="49">
        <v>199</v>
      </c>
      <c r="M2356" s="49" t="s">
        <v>7769</v>
      </c>
      <c r="N2356" s="50">
        <v>45289</v>
      </c>
      <c r="O2356" s="49" t="s">
        <v>103</v>
      </c>
      <c r="P2356" s="49" t="s">
        <v>44</v>
      </c>
      <c r="Q2356" s="49">
        <v>1</v>
      </c>
      <c r="R2356" s="49" t="s">
        <v>67</v>
      </c>
      <c r="S2356" s="49" t="s">
        <v>7770</v>
      </c>
      <c r="T2356" s="50">
        <v>44983</v>
      </c>
    </row>
    <row r="2357" spans="1:20" x14ac:dyDescent="0.25">
      <c r="A2357" s="26" t="s">
        <v>2976</v>
      </c>
      <c r="B2357" s="49" t="s">
        <v>249</v>
      </c>
      <c r="C2357" s="49" t="s">
        <v>228</v>
      </c>
      <c r="D2357" s="49" t="s">
        <v>37</v>
      </c>
      <c r="E2357" s="49" t="s">
        <v>50</v>
      </c>
      <c r="F2357" s="50">
        <v>44976</v>
      </c>
      <c r="G2357" s="49" t="s">
        <v>72</v>
      </c>
      <c r="H2357" s="49" t="s">
        <v>129</v>
      </c>
      <c r="I2357" s="49" t="s">
        <v>130</v>
      </c>
      <c r="J2357" s="49" t="s">
        <v>131</v>
      </c>
      <c r="K2357" s="49">
        <v>3</v>
      </c>
      <c r="L2357" s="49">
        <v>129</v>
      </c>
      <c r="M2357" s="49" t="s">
        <v>7771</v>
      </c>
      <c r="N2357" s="50">
        <v>45519</v>
      </c>
      <c r="O2357" s="49" t="s">
        <v>30</v>
      </c>
      <c r="P2357" s="49" t="s">
        <v>57</v>
      </c>
      <c r="Q2357" s="49">
        <v>1</v>
      </c>
      <c r="R2357" s="49" t="s">
        <v>32</v>
      </c>
      <c r="S2357" s="49" t="s">
        <v>7772</v>
      </c>
      <c r="T2357" s="50">
        <v>45847</v>
      </c>
    </row>
    <row r="2358" spans="1:20" x14ac:dyDescent="0.25">
      <c r="A2358" s="26" t="s">
        <v>7773</v>
      </c>
      <c r="B2358" s="49" t="s">
        <v>701</v>
      </c>
      <c r="C2358" s="49" t="s">
        <v>6373</v>
      </c>
      <c r="D2358" s="49" t="s">
        <v>23</v>
      </c>
      <c r="E2358" s="49" t="s">
        <v>38</v>
      </c>
      <c r="F2358" s="50">
        <v>45844</v>
      </c>
      <c r="G2358" s="49" t="s">
        <v>152</v>
      </c>
      <c r="H2358" s="49" t="s">
        <v>40</v>
      </c>
      <c r="I2358" s="49" t="s">
        <v>41</v>
      </c>
      <c r="J2358" s="49" t="s">
        <v>42</v>
      </c>
      <c r="K2358" s="49">
        <v>3</v>
      </c>
      <c r="L2358" s="49">
        <v>59</v>
      </c>
      <c r="M2358" s="49" t="s">
        <v>7774</v>
      </c>
      <c r="N2358" s="50">
        <v>45068</v>
      </c>
      <c r="O2358" s="49" t="s">
        <v>30</v>
      </c>
      <c r="P2358" s="49" t="s">
        <v>57</v>
      </c>
      <c r="Q2358" s="49">
        <v>3</v>
      </c>
      <c r="R2358" s="49" t="s">
        <v>32</v>
      </c>
      <c r="S2358" s="49" t="s">
        <v>7775</v>
      </c>
      <c r="T2358" s="50">
        <v>44984</v>
      </c>
    </row>
    <row r="2359" spans="1:20" x14ac:dyDescent="0.25">
      <c r="A2359" s="26" t="s">
        <v>7776</v>
      </c>
      <c r="B2359" s="49" t="s">
        <v>714</v>
      </c>
      <c r="C2359" s="49" t="s">
        <v>249</v>
      </c>
      <c r="D2359" s="49" t="s">
        <v>23</v>
      </c>
      <c r="E2359" s="49" t="s">
        <v>38</v>
      </c>
      <c r="F2359" s="50">
        <v>45328</v>
      </c>
      <c r="G2359" s="49" t="s">
        <v>186</v>
      </c>
      <c r="H2359" s="49" t="s">
        <v>145</v>
      </c>
      <c r="I2359" s="49" t="s">
        <v>146</v>
      </c>
      <c r="J2359" s="49" t="s">
        <v>54</v>
      </c>
      <c r="K2359" s="49">
        <v>1</v>
      </c>
      <c r="L2359" s="49">
        <v>199</v>
      </c>
      <c r="M2359" s="49" t="s">
        <v>7777</v>
      </c>
      <c r="N2359" s="50">
        <v>44987</v>
      </c>
      <c r="O2359" s="49" t="s">
        <v>30</v>
      </c>
      <c r="P2359" s="49" t="s">
        <v>57</v>
      </c>
      <c r="Q2359" s="49">
        <v>2</v>
      </c>
      <c r="R2359" s="49" t="s">
        <v>45</v>
      </c>
      <c r="S2359" s="49" t="s">
        <v>7778</v>
      </c>
      <c r="T2359" s="50">
        <v>45353</v>
      </c>
    </row>
    <row r="2360" spans="1:20" x14ac:dyDescent="0.25">
      <c r="A2360" s="26" t="s">
        <v>7779</v>
      </c>
      <c r="B2360" s="49" t="s">
        <v>701</v>
      </c>
      <c r="C2360" s="49" t="s">
        <v>7678</v>
      </c>
      <c r="D2360" s="49" t="s">
        <v>37</v>
      </c>
      <c r="E2360" s="49" t="s">
        <v>50</v>
      </c>
      <c r="F2360" s="50">
        <v>45632</v>
      </c>
      <c r="G2360" s="49" t="s">
        <v>94</v>
      </c>
      <c r="H2360" s="49" t="s">
        <v>218</v>
      </c>
      <c r="I2360" s="49" t="s">
        <v>219</v>
      </c>
      <c r="J2360" s="49" t="s">
        <v>28</v>
      </c>
      <c r="K2360" s="49">
        <v>3</v>
      </c>
      <c r="L2360" s="49">
        <v>899</v>
      </c>
      <c r="M2360" s="49" t="s">
        <v>7780</v>
      </c>
      <c r="N2360" s="50">
        <v>45137</v>
      </c>
      <c r="O2360" s="49" t="s">
        <v>56</v>
      </c>
      <c r="P2360" s="49" t="s">
        <v>44</v>
      </c>
      <c r="Q2360" s="49">
        <v>4</v>
      </c>
      <c r="R2360" s="49" t="s">
        <v>45</v>
      </c>
      <c r="S2360" s="49" t="s">
        <v>7781</v>
      </c>
      <c r="T2360" s="50">
        <v>45433</v>
      </c>
    </row>
    <row r="2361" spans="1:20" x14ac:dyDescent="0.25">
      <c r="A2361" s="26" t="s">
        <v>764</v>
      </c>
      <c r="B2361" s="49" t="s">
        <v>511</v>
      </c>
      <c r="C2361" s="49" t="s">
        <v>765</v>
      </c>
      <c r="D2361" s="49" t="s">
        <v>81</v>
      </c>
      <c r="E2361" s="49" t="s">
        <v>24</v>
      </c>
      <c r="F2361" s="50">
        <v>45134</v>
      </c>
      <c r="G2361" s="49" t="s">
        <v>62</v>
      </c>
      <c r="H2361" s="49" t="s">
        <v>391</v>
      </c>
      <c r="I2361" s="49" t="s">
        <v>392</v>
      </c>
      <c r="J2361" s="49" t="s">
        <v>123</v>
      </c>
      <c r="K2361" s="49">
        <v>1</v>
      </c>
      <c r="L2361" s="49">
        <v>25</v>
      </c>
      <c r="M2361" s="49" t="s">
        <v>7782</v>
      </c>
      <c r="N2361" s="50">
        <v>45062</v>
      </c>
      <c r="O2361" s="49" t="s">
        <v>110</v>
      </c>
      <c r="P2361" s="49" t="s">
        <v>57</v>
      </c>
      <c r="Q2361" s="49">
        <v>4</v>
      </c>
      <c r="R2361" s="49" t="s">
        <v>32</v>
      </c>
      <c r="S2361" s="49" t="s">
        <v>7783</v>
      </c>
      <c r="T2361" s="50">
        <v>45033</v>
      </c>
    </row>
    <row r="2362" spans="1:20" x14ac:dyDescent="0.25">
      <c r="A2362" s="26" t="s">
        <v>7784</v>
      </c>
      <c r="B2362" s="49" t="s">
        <v>714</v>
      </c>
      <c r="C2362" s="49" t="s">
        <v>5074</v>
      </c>
      <c r="D2362" s="49" t="s">
        <v>81</v>
      </c>
      <c r="E2362" s="49" t="s">
        <v>50</v>
      </c>
      <c r="F2362" s="50">
        <v>45379</v>
      </c>
      <c r="G2362" s="49" t="s">
        <v>62</v>
      </c>
      <c r="H2362" s="49" t="s">
        <v>73</v>
      </c>
      <c r="I2362" s="49" t="s">
        <v>74</v>
      </c>
      <c r="J2362" s="49" t="s">
        <v>42</v>
      </c>
      <c r="K2362" s="49">
        <v>3</v>
      </c>
      <c r="L2362" s="49">
        <v>110</v>
      </c>
      <c r="M2362" s="49" t="s">
        <v>7785</v>
      </c>
      <c r="N2362" s="50">
        <v>45280</v>
      </c>
      <c r="O2362" s="49" t="s">
        <v>110</v>
      </c>
      <c r="P2362" s="49" t="s">
        <v>44</v>
      </c>
      <c r="Q2362" s="49">
        <v>3</v>
      </c>
      <c r="R2362" s="49" t="s">
        <v>133</v>
      </c>
      <c r="S2362" s="49" t="s">
        <v>7786</v>
      </c>
      <c r="T2362" s="50">
        <v>45446</v>
      </c>
    </row>
    <row r="2363" spans="1:20" x14ac:dyDescent="0.25">
      <c r="A2363" s="26" t="s">
        <v>3861</v>
      </c>
      <c r="B2363" s="49" t="s">
        <v>35</v>
      </c>
      <c r="C2363" s="49" t="s">
        <v>825</v>
      </c>
      <c r="D2363" s="49" t="s">
        <v>23</v>
      </c>
      <c r="E2363" s="49" t="s">
        <v>50</v>
      </c>
      <c r="F2363" s="50">
        <v>45331</v>
      </c>
      <c r="G2363" s="49" t="s">
        <v>39</v>
      </c>
      <c r="H2363" s="49" t="s">
        <v>40</v>
      </c>
      <c r="I2363" s="49" t="s">
        <v>41</v>
      </c>
      <c r="J2363" s="49" t="s">
        <v>42</v>
      </c>
      <c r="K2363" s="49">
        <v>3</v>
      </c>
      <c r="L2363" s="49">
        <v>59</v>
      </c>
      <c r="M2363" s="49" t="s">
        <v>7787</v>
      </c>
      <c r="N2363" s="50">
        <v>45889</v>
      </c>
      <c r="O2363" s="49" t="s">
        <v>110</v>
      </c>
      <c r="P2363" s="49" t="s">
        <v>31</v>
      </c>
      <c r="Q2363" s="49">
        <v>4</v>
      </c>
      <c r="R2363" s="49" t="s">
        <v>104</v>
      </c>
      <c r="S2363" s="49" t="s">
        <v>7788</v>
      </c>
      <c r="T2363" s="50">
        <v>45145</v>
      </c>
    </row>
    <row r="2364" spans="1:20" x14ac:dyDescent="0.25">
      <c r="A2364" s="26" t="s">
        <v>7789</v>
      </c>
      <c r="B2364" s="49" t="s">
        <v>1910</v>
      </c>
      <c r="C2364" s="49" t="s">
        <v>458</v>
      </c>
      <c r="D2364" s="49" t="s">
        <v>37</v>
      </c>
      <c r="E2364" s="49" t="s">
        <v>24</v>
      </c>
      <c r="F2364" s="50">
        <v>45414</v>
      </c>
      <c r="G2364" s="49" t="s">
        <v>186</v>
      </c>
      <c r="H2364" s="49" t="s">
        <v>63</v>
      </c>
      <c r="I2364" s="49" t="s">
        <v>64</v>
      </c>
      <c r="J2364" s="49" t="s">
        <v>65</v>
      </c>
      <c r="K2364" s="49">
        <v>3</v>
      </c>
      <c r="L2364" s="49">
        <v>399</v>
      </c>
      <c r="M2364" s="49" t="s">
        <v>7790</v>
      </c>
      <c r="N2364" s="50">
        <v>44876</v>
      </c>
      <c r="O2364" s="49" t="s">
        <v>76</v>
      </c>
      <c r="P2364" s="49" t="s">
        <v>44</v>
      </c>
      <c r="Q2364" s="49">
        <v>1</v>
      </c>
      <c r="R2364" s="49" t="s">
        <v>67</v>
      </c>
      <c r="S2364" s="49" t="s">
        <v>7791</v>
      </c>
      <c r="T2364" s="50">
        <v>45284</v>
      </c>
    </row>
    <row r="2365" spans="1:20" x14ac:dyDescent="0.25">
      <c r="A2365" s="26" t="s">
        <v>7792</v>
      </c>
      <c r="B2365" s="49" t="s">
        <v>4455</v>
      </c>
      <c r="C2365" s="49" t="s">
        <v>689</v>
      </c>
      <c r="D2365" s="49" t="s">
        <v>37</v>
      </c>
      <c r="E2365" s="49" t="s">
        <v>24</v>
      </c>
      <c r="F2365" s="50">
        <v>44076</v>
      </c>
      <c r="G2365" s="49" t="s">
        <v>62</v>
      </c>
      <c r="H2365" s="49" t="s">
        <v>63</v>
      </c>
      <c r="I2365" s="49" t="s">
        <v>64</v>
      </c>
      <c r="J2365" s="49" t="s">
        <v>65</v>
      </c>
      <c r="K2365" s="49">
        <v>2</v>
      </c>
      <c r="L2365" s="49">
        <v>399</v>
      </c>
      <c r="M2365" s="49" t="s">
        <v>7793</v>
      </c>
      <c r="N2365" s="50">
        <v>45877</v>
      </c>
      <c r="O2365" s="49" t="s">
        <v>76</v>
      </c>
      <c r="P2365" s="49" t="s">
        <v>57</v>
      </c>
      <c r="Q2365" s="49">
        <v>5</v>
      </c>
      <c r="R2365" s="49" t="s">
        <v>133</v>
      </c>
      <c r="S2365" s="49" t="s">
        <v>7794</v>
      </c>
      <c r="T2365" s="50">
        <v>45527</v>
      </c>
    </row>
    <row r="2366" spans="1:20" x14ac:dyDescent="0.25">
      <c r="A2366" s="26" t="s">
        <v>7795</v>
      </c>
      <c r="B2366" s="49" t="s">
        <v>7796</v>
      </c>
      <c r="C2366" s="49" t="s">
        <v>2685</v>
      </c>
      <c r="D2366" s="49" t="s">
        <v>23</v>
      </c>
      <c r="E2366" s="49" t="s">
        <v>24</v>
      </c>
      <c r="F2366" s="50">
        <v>44996</v>
      </c>
      <c r="G2366" s="49" t="s">
        <v>186</v>
      </c>
      <c r="H2366" s="49" t="s">
        <v>73</v>
      </c>
      <c r="I2366" s="49" t="s">
        <v>74</v>
      </c>
      <c r="J2366" s="49" t="s">
        <v>42</v>
      </c>
      <c r="K2366" s="49">
        <v>3</v>
      </c>
      <c r="L2366" s="49">
        <v>110</v>
      </c>
      <c r="M2366" s="49" t="s">
        <v>7797</v>
      </c>
      <c r="N2366" s="50">
        <v>45334</v>
      </c>
      <c r="O2366" s="49" t="s">
        <v>56</v>
      </c>
      <c r="P2366" s="49" t="s">
        <v>57</v>
      </c>
      <c r="Q2366" s="49">
        <v>5</v>
      </c>
      <c r="R2366" s="49" t="s">
        <v>45</v>
      </c>
      <c r="S2366" s="49" t="s">
        <v>7798</v>
      </c>
      <c r="T2366" s="50">
        <v>45456</v>
      </c>
    </row>
    <row r="2367" spans="1:20" x14ac:dyDescent="0.25">
      <c r="A2367" s="26" t="s">
        <v>2438</v>
      </c>
      <c r="B2367" s="49" t="s">
        <v>127</v>
      </c>
      <c r="C2367" s="49" t="s">
        <v>390</v>
      </c>
      <c r="D2367" s="49" t="s">
        <v>37</v>
      </c>
      <c r="E2367" s="49" t="s">
        <v>38</v>
      </c>
      <c r="F2367" s="50">
        <v>44236</v>
      </c>
      <c r="G2367" s="49" t="s">
        <v>120</v>
      </c>
      <c r="H2367" s="49" t="s">
        <v>52</v>
      </c>
      <c r="I2367" s="49" t="s">
        <v>53</v>
      </c>
      <c r="J2367" s="49" t="s">
        <v>54</v>
      </c>
      <c r="K2367" s="49">
        <v>3</v>
      </c>
      <c r="L2367" s="49">
        <v>59</v>
      </c>
      <c r="M2367" s="49" t="s">
        <v>7799</v>
      </c>
      <c r="N2367" s="50">
        <v>45593</v>
      </c>
      <c r="O2367" s="49" t="s">
        <v>56</v>
      </c>
      <c r="P2367" s="49" t="s">
        <v>44</v>
      </c>
      <c r="Q2367" s="49">
        <v>5</v>
      </c>
      <c r="R2367" s="49" t="s">
        <v>133</v>
      </c>
      <c r="S2367" s="49" t="s">
        <v>7800</v>
      </c>
      <c r="T2367" s="50">
        <v>45783</v>
      </c>
    </row>
    <row r="2368" spans="1:20" x14ac:dyDescent="0.25">
      <c r="A2368" s="26" t="s">
        <v>465</v>
      </c>
      <c r="B2368" s="49" t="s">
        <v>466</v>
      </c>
      <c r="C2368" s="49" t="s">
        <v>467</v>
      </c>
      <c r="D2368" s="49" t="s">
        <v>81</v>
      </c>
      <c r="E2368" s="49" t="s">
        <v>38</v>
      </c>
      <c r="F2368" s="50">
        <v>44611</v>
      </c>
      <c r="G2368" s="49" t="s">
        <v>72</v>
      </c>
      <c r="H2368" s="49" t="s">
        <v>129</v>
      </c>
      <c r="I2368" s="49" t="s">
        <v>130</v>
      </c>
      <c r="J2368" s="49" t="s">
        <v>131</v>
      </c>
      <c r="K2368" s="49">
        <v>3</v>
      </c>
      <c r="L2368" s="49">
        <v>129</v>
      </c>
      <c r="M2368" s="49" t="s">
        <v>7801</v>
      </c>
      <c r="N2368" s="50">
        <v>45787</v>
      </c>
      <c r="O2368" s="49" t="s">
        <v>56</v>
      </c>
      <c r="P2368" s="49" t="s">
        <v>57</v>
      </c>
      <c r="Q2368" s="49">
        <v>1</v>
      </c>
      <c r="R2368" s="49" t="s">
        <v>45</v>
      </c>
      <c r="S2368" s="49" t="s">
        <v>7802</v>
      </c>
      <c r="T2368" s="50">
        <v>45402</v>
      </c>
    </row>
    <row r="2369" spans="1:20" x14ac:dyDescent="0.25">
      <c r="A2369" s="26" t="s">
        <v>7803</v>
      </c>
      <c r="B2369" s="49" t="s">
        <v>1103</v>
      </c>
      <c r="C2369" s="49" t="s">
        <v>1775</v>
      </c>
      <c r="D2369" s="49" t="s">
        <v>37</v>
      </c>
      <c r="E2369" s="49" t="s">
        <v>50</v>
      </c>
      <c r="F2369" s="50">
        <v>45051</v>
      </c>
      <c r="G2369" s="49" t="s">
        <v>120</v>
      </c>
      <c r="H2369" s="49" t="s">
        <v>73</v>
      </c>
      <c r="I2369" s="49" t="s">
        <v>74</v>
      </c>
      <c r="J2369" s="49" t="s">
        <v>42</v>
      </c>
      <c r="K2369" s="49">
        <v>5</v>
      </c>
      <c r="L2369" s="49">
        <v>110</v>
      </c>
      <c r="M2369" s="49" t="s">
        <v>7804</v>
      </c>
      <c r="N2369" s="50">
        <v>45610</v>
      </c>
      <c r="O2369" s="49" t="s">
        <v>56</v>
      </c>
      <c r="P2369" s="49" t="s">
        <v>57</v>
      </c>
      <c r="Q2369" s="49">
        <v>3</v>
      </c>
      <c r="R2369" s="49" t="s">
        <v>32</v>
      </c>
      <c r="S2369" s="49" t="s">
        <v>7805</v>
      </c>
      <c r="T2369" s="50">
        <v>45246</v>
      </c>
    </row>
    <row r="2370" spans="1:20" x14ac:dyDescent="0.25">
      <c r="A2370" s="26" t="s">
        <v>7806</v>
      </c>
      <c r="B2370" s="49" t="s">
        <v>248</v>
      </c>
      <c r="C2370" s="49" t="s">
        <v>1202</v>
      </c>
      <c r="D2370" s="49" t="s">
        <v>81</v>
      </c>
      <c r="E2370" s="49" t="s">
        <v>50</v>
      </c>
      <c r="F2370" s="50">
        <v>45199</v>
      </c>
      <c r="G2370" s="49" t="s">
        <v>180</v>
      </c>
      <c r="H2370" s="49" t="s">
        <v>52</v>
      </c>
      <c r="I2370" s="49" t="s">
        <v>53</v>
      </c>
      <c r="J2370" s="49" t="s">
        <v>54</v>
      </c>
      <c r="K2370" s="49">
        <v>4</v>
      </c>
      <c r="L2370" s="49">
        <v>59</v>
      </c>
      <c r="M2370" s="49" t="s">
        <v>7807</v>
      </c>
      <c r="N2370" s="50">
        <v>45225</v>
      </c>
      <c r="O2370" s="49" t="s">
        <v>103</v>
      </c>
      <c r="P2370" s="49" t="s">
        <v>44</v>
      </c>
      <c r="Q2370" s="49">
        <v>4</v>
      </c>
      <c r="R2370" s="49" t="s">
        <v>67</v>
      </c>
      <c r="S2370" s="49" t="s">
        <v>7808</v>
      </c>
      <c r="T2370" s="50">
        <v>45353</v>
      </c>
    </row>
    <row r="2371" spans="1:20" x14ac:dyDescent="0.25">
      <c r="A2371" s="26" t="s">
        <v>3336</v>
      </c>
      <c r="B2371" s="49" t="s">
        <v>385</v>
      </c>
      <c r="C2371" s="49" t="s">
        <v>3337</v>
      </c>
      <c r="D2371" s="49" t="s">
        <v>37</v>
      </c>
      <c r="E2371" s="49" t="s">
        <v>24</v>
      </c>
      <c r="F2371" s="50">
        <v>45157</v>
      </c>
      <c r="G2371" s="49" t="s">
        <v>180</v>
      </c>
      <c r="H2371" s="49" t="s">
        <v>52</v>
      </c>
      <c r="I2371" s="49" t="s">
        <v>53</v>
      </c>
      <c r="J2371" s="49" t="s">
        <v>54</v>
      </c>
      <c r="K2371" s="49">
        <v>4</v>
      </c>
      <c r="L2371" s="49">
        <v>59</v>
      </c>
      <c r="M2371" s="49" t="s">
        <v>7809</v>
      </c>
      <c r="N2371" s="50">
        <v>45240</v>
      </c>
      <c r="O2371" s="49" t="s">
        <v>103</v>
      </c>
      <c r="P2371" s="49" t="s">
        <v>31</v>
      </c>
      <c r="Q2371" s="49">
        <v>4</v>
      </c>
      <c r="R2371" s="49" t="s">
        <v>67</v>
      </c>
      <c r="S2371" s="49" t="s">
        <v>7810</v>
      </c>
      <c r="T2371" s="50">
        <v>45418</v>
      </c>
    </row>
    <row r="2372" spans="1:20" x14ac:dyDescent="0.25">
      <c r="A2372" s="26" t="s">
        <v>5373</v>
      </c>
      <c r="B2372" s="49" t="s">
        <v>2638</v>
      </c>
      <c r="C2372" s="49" t="s">
        <v>5374</v>
      </c>
      <c r="D2372" s="49" t="s">
        <v>37</v>
      </c>
      <c r="E2372" s="49" t="s">
        <v>38</v>
      </c>
      <c r="F2372" s="50">
        <v>44667</v>
      </c>
      <c r="G2372" s="49" t="s">
        <v>180</v>
      </c>
      <c r="H2372" s="49" t="s">
        <v>100</v>
      </c>
      <c r="I2372" s="49" t="s">
        <v>101</v>
      </c>
      <c r="J2372" s="49" t="s">
        <v>28</v>
      </c>
      <c r="K2372" s="49">
        <v>3</v>
      </c>
      <c r="L2372" s="49">
        <v>199</v>
      </c>
      <c r="M2372" s="49" t="s">
        <v>7811</v>
      </c>
      <c r="N2372" s="50">
        <v>45250</v>
      </c>
      <c r="O2372" s="49" t="s">
        <v>30</v>
      </c>
      <c r="P2372" s="49" t="s">
        <v>57</v>
      </c>
      <c r="Q2372" s="49">
        <v>3</v>
      </c>
      <c r="R2372" s="49" t="s">
        <v>32</v>
      </c>
      <c r="S2372" s="49" t="s">
        <v>7812</v>
      </c>
      <c r="T2372" s="50">
        <v>45563</v>
      </c>
    </row>
    <row r="2373" spans="1:20" x14ac:dyDescent="0.25">
      <c r="A2373" s="26" t="s">
        <v>1463</v>
      </c>
      <c r="B2373" s="49" t="s">
        <v>249</v>
      </c>
      <c r="C2373" s="49" t="s">
        <v>1464</v>
      </c>
      <c r="D2373" s="49" t="s">
        <v>23</v>
      </c>
      <c r="E2373" s="49" t="s">
        <v>50</v>
      </c>
      <c r="F2373" s="50">
        <v>45517</v>
      </c>
      <c r="G2373" s="49" t="s">
        <v>186</v>
      </c>
      <c r="H2373" s="49" t="s">
        <v>129</v>
      </c>
      <c r="I2373" s="49" t="s">
        <v>130</v>
      </c>
      <c r="J2373" s="49" t="s">
        <v>131</v>
      </c>
      <c r="K2373" s="49">
        <v>3</v>
      </c>
      <c r="L2373" s="49">
        <v>129</v>
      </c>
      <c r="M2373" s="49" t="s">
        <v>7813</v>
      </c>
      <c r="N2373" s="50">
        <v>45230</v>
      </c>
      <c r="O2373" s="49" t="s">
        <v>56</v>
      </c>
      <c r="P2373" s="49" t="s">
        <v>44</v>
      </c>
      <c r="Q2373" s="49">
        <v>2</v>
      </c>
      <c r="R2373" s="49" t="s">
        <v>67</v>
      </c>
      <c r="S2373" s="49" t="s">
        <v>7814</v>
      </c>
      <c r="T2373" s="50">
        <v>44915</v>
      </c>
    </row>
    <row r="2374" spans="1:20" x14ac:dyDescent="0.25">
      <c r="A2374" s="26" t="s">
        <v>6376</v>
      </c>
      <c r="B2374" s="49" t="s">
        <v>629</v>
      </c>
      <c r="C2374" s="49" t="s">
        <v>157</v>
      </c>
      <c r="D2374" s="49" t="s">
        <v>37</v>
      </c>
      <c r="E2374" s="49" t="s">
        <v>50</v>
      </c>
      <c r="F2374" s="50">
        <v>45730</v>
      </c>
      <c r="G2374" s="49" t="s">
        <v>72</v>
      </c>
      <c r="H2374" s="49" t="s">
        <v>168</v>
      </c>
      <c r="I2374" s="49" t="s">
        <v>169</v>
      </c>
      <c r="J2374" s="49" t="s">
        <v>131</v>
      </c>
      <c r="K2374" s="49">
        <v>5</v>
      </c>
      <c r="L2374" s="49">
        <v>80</v>
      </c>
      <c r="M2374" s="49" t="s">
        <v>7815</v>
      </c>
      <c r="N2374" s="50">
        <v>45631</v>
      </c>
      <c r="O2374" s="49" t="s">
        <v>103</v>
      </c>
      <c r="P2374" s="49" t="s">
        <v>57</v>
      </c>
      <c r="Q2374" s="49">
        <v>4</v>
      </c>
      <c r="R2374" s="49" t="s">
        <v>67</v>
      </c>
      <c r="S2374" s="49" t="s">
        <v>7816</v>
      </c>
      <c r="T2374" s="50">
        <v>45277</v>
      </c>
    </row>
    <row r="2375" spans="1:20" x14ac:dyDescent="0.25">
      <c r="A2375" s="26" t="s">
        <v>3340</v>
      </c>
      <c r="B2375" s="49" t="s">
        <v>2341</v>
      </c>
      <c r="C2375" s="49" t="s">
        <v>3341</v>
      </c>
      <c r="D2375" s="49" t="s">
        <v>37</v>
      </c>
      <c r="E2375" s="49" t="s">
        <v>38</v>
      </c>
      <c r="F2375" s="50">
        <v>44795</v>
      </c>
      <c r="G2375" s="49" t="s">
        <v>180</v>
      </c>
      <c r="H2375" s="49" t="s">
        <v>121</v>
      </c>
      <c r="I2375" s="49" t="s">
        <v>122</v>
      </c>
      <c r="J2375" s="49" t="s">
        <v>123</v>
      </c>
      <c r="K2375" s="49">
        <v>1</v>
      </c>
      <c r="L2375" s="49">
        <v>149</v>
      </c>
      <c r="M2375" s="49" t="s">
        <v>7817</v>
      </c>
      <c r="N2375" s="50">
        <v>45055</v>
      </c>
      <c r="O2375" s="49" t="s">
        <v>110</v>
      </c>
      <c r="P2375" s="49" t="s">
        <v>31</v>
      </c>
      <c r="Q2375" s="49">
        <v>1</v>
      </c>
      <c r="R2375" s="49" t="s">
        <v>133</v>
      </c>
      <c r="S2375" s="49" t="s">
        <v>7818</v>
      </c>
      <c r="T2375" s="50">
        <v>44830</v>
      </c>
    </row>
    <row r="2376" spans="1:20" x14ac:dyDescent="0.25">
      <c r="A2376" s="26" t="s">
        <v>3884</v>
      </c>
      <c r="B2376" s="49" t="s">
        <v>21</v>
      </c>
      <c r="C2376" s="49" t="s">
        <v>3885</v>
      </c>
      <c r="D2376" s="49" t="s">
        <v>23</v>
      </c>
      <c r="E2376" s="49" t="s">
        <v>50</v>
      </c>
      <c r="F2376" s="50">
        <v>44747</v>
      </c>
      <c r="G2376" s="49" t="s">
        <v>72</v>
      </c>
      <c r="H2376" s="49" t="s">
        <v>191</v>
      </c>
      <c r="I2376" s="49" t="s">
        <v>192</v>
      </c>
      <c r="J2376" s="49" t="s">
        <v>42</v>
      </c>
      <c r="K2376" s="49">
        <v>3</v>
      </c>
      <c r="L2376" s="49">
        <v>120</v>
      </c>
      <c r="M2376" s="49" t="s">
        <v>7819</v>
      </c>
      <c r="N2376" s="50">
        <v>45167</v>
      </c>
      <c r="O2376" s="49" t="s">
        <v>56</v>
      </c>
      <c r="P2376" s="49" t="s">
        <v>31</v>
      </c>
      <c r="Q2376" s="49">
        <v>1</v>
      </c>
      <c r="R2376" s="49" t="s">
        <v>133</v>
      </c>
      <c r="S2376" s="49" t="s">
        <v>7820</v>
      </c>
      <c r="T2376" s="50">
        <v>45793</v>
      </c>
    </row>
    <row r="2377" spans="1:20" x14ac:dyDescent="0.25">
      <c r="A2377" s="26" t="s">
        <v>1483</v>
      </c>
      <c r="B2377" s="49" t="s">
        <v>1484</v>
      </c>
      <c r="C2377" s="49" t="s">
        <v>987</v>
      </c>
      <c r="D2377" s="49" t="s">
        <v>23</v>
      </c>
      <c r="E2377" s="49" t="s">
        <v>50</v>
      </c>
      <c r="F2377" s="50">
        <v>44959</v>
      </c>
      <c r="G2377" s="49" t="s">
        <v>120</v>
      </c>
      <c r="H2377" s="49" t="s">
        <v>26</v>
      </c>
      <c r="I2377" s="49" t="s">
        <v>27</v>
      </c>
      <c r="J2377" s="49" t="s">
        <v>28</v>
      </c>
      <c r="K2377" s="49">
        <v>3</v>
      </c>
      <c r="L2377" s="49">
        <v>229</v>
      </c>
      <c r="M2377" s="49" t="s">
        <v>7821</v>
      </c>
      <c r="N2377" s="50">
        <v>44980</v>
      </c>
      <c r="O2377" s="49" t="s">
        <v>56</v>
      </c>
      <c r="P2377" s="49" t="s">
        <v>44</v>
      </c>
      <c r="Q2377" s="49">
        <v>1</v>
      </c>
      <c r="R2377" s="49" t="s">
        <v>67</v>
      </c>
      <c r="S2377" s="49" t="s">
        <v>7822</v>
      </c>
      <c r="T2377" s="50">
        <v>45092</v>
      </c>
    </row>
    <row r="2378" spans="1:20" x14ac:dyDescent="0.25">
      <c r="A2378" s="26" t="s">
        <v>5432</v>
      </c>
      <c r="B2378" s="49" t="s">
        <v>515</v>
      </c>
      <c r="C2378" s="49" t="s">
        <v>1991</v>
      </c>
      <c r="D2378" s="49" t="s">
        <v>81</v>
      </c>
      <c r="E2378" s="49" t="s">
        <v>38</v>
      </c>
      <c r="F2378" s="50">
        <v>45605</v>
      </c>
      <c r="G2378" s="49" t="s">
        <v>25</v>
      </c>
      <c r="H2378" s="49" t="s">
        <v>87</v>
      </c>
      <c r="I2378" s="49" t="s">
        <v>88</v>
      </c>
      <c r="J2378" s="49" t="s">
        <v>65</v>
      </c>
      <c r="K2378" s="49">
        <v>1</v>
      </c>
      <c r="L2378" s="49">
        <v>99</v>
      </c>
      <c r="M2378" s="49" t="s">
        <v>7823</v>
      </c>
      <c r="N2378" s="50">
        <v>45289</v>
      </c>
      <c r="O2378" s="49" t="s">
        <v>110</v>
      </c>
      <c r="P2378" s="49" t="s">
        <v>57</v>
      </c>
      <c r="Q2378" s="49">
        <v>4</v>
      </c>
      <c r="R2378" s="49" t="s">
        <v>45</v>
      </c>
      <c r="S2378" s="49" t="s">
        <v>7824</v>
      </c>
      <c r="T2378" s="50">
        <v>45285</v>
      </c>
    </row>
    <row r="2379" spans="1:20" x14ac:dyDescent="0.25">
      <c r="A2379" s="26" t="s">
        <v>7825</v>
      </c>
      <c r="B2379" s="49" t="s">
        <v>1845</v>
      </c>
      <c r="C2379" s="49" t="s">
        <v>86</v>
      </c>
      <c r="D2379" s="49" t="s">
        <v>37</v>
      </c>
      <c r="E2379" s="49" t="s">
        <v>38</v>
      </c>
      <c r="F2379" s="50">
        <v>45177</v>
      </c>
      <c r="G2379" s="49" t="s">
        <v>120</v>
      </c>
      <c r="H2379" s="49" t="s">
        <v>40</v>
      </c>
      <c r="I2379" s="49" t="s">
        <v>41</v>
      </c>
      <c r="J2379" s="49" t="s">
        <v>42</v>
      </c>
      <c r="K2379" s="49">
        <v>3</v>
      </c>
      <c r="L2379" s="49">
        <v>59</v>
      </c>
      <c r="M2379" s="49" t="s">
        <v>7826</v>
      </c>
      <c r="N2379" s="50">
        <v>44858</v>
      </c>
      <c r="O2379" s="49" t="s">
        <v>56</v>
      </c>
      <c r="P2379" s="49" t="s">
        <v>44</v>
      </c>
      <c r="Q2379" s="49">
        <v>4</v>
      </c>
      <c r="R2379" s="49" t="s">
        <v>104</v>
      </c>
      <c r="S2379" s="49" t="s">
        <v>7827</v>
      </c>
      <c r="T2379" s="50">
        <v>45339</v>
      </c>
    </row>
    <row r="2380" spans="1:20" x14ac:dyDescent="0.25">
      <c r="A2380" s="26" t="s">
        <v>7828</v>
      </c>
      <c r="B2380" s="49" t="s">
        <v>1029</v>
      </c>
      <c r="C2380" s="49" t="s">
        <v>316</v>
      </c>
      <c r="D2380" s="49" t="s">
        <v>37</v>
      </c>
      <c r="E2380" s="49" t="s">
        <v>38</v>
      </c>
      <c r="F2380" s="50">
        <v>44407</v>
      </c>
      <c r="G2380" s="49" t="s">
        <v>120</v>
      </c>
      <c r="H2380" s="49" t="s">
        <v>63</v>
      </c>
      <c r="I2380" s="49" t="s">
        <v>64</v>
      </c>
      <c r="J2380" s="49" t="s">
        <v>65</v>
      </c>
      <c r="K2380" s="49">
        <v>2</v>
      </c>
      <c r="L2380" s="49">
        <v>399</v>
      </c>
      <c r="M2380" s="49" t="s">
        <v>7829</v>
      </c>
      <c r="N2380" s="50">
        <v>45293</v>
      </c>
      <c r="O2380" s="49" t="s">
        <v>30</v>
      </c>
      <c r="P2380" s="49" t="s">
        <v>44</v>
      </c>
      <c r="Q2380" s="49">
        <v>5</v>
      </c>
      <c r="R2380" s="49" t="s">
        <v>67</v>
      </c>
      <c r="S2380" s="49" t="s">
        <v>7830</v>
      </c>
      <c r="T2380" s="50">
        <v>45719</v>
      </c>
    </row>
    <row r="2381" spans="1:20" x14ac:dyDescent="0.25">
      <c r="A2381" s="26" t="s">
        <v>7831</v>
      </c>
      <c r="B2381" s="49" t="s">
        <v>5805</v>
      </c>
      <c r="C2381" s="49" t="s">
        <v>5695</v>
      </c>
      <c r="D2381" s="49" t="s">
        <v>81</v>
      </c>
      <c r="E2381" s="49" t="s">
        <v>50</v>
      </c>
      <c r="F2381" s="50">
        <v>44378</v>
      </c>
      <c r="G2381" s="49" t="s">
        <v>94</v>
      </c>
      <c r="H2381" s="49" t="s">
        <v>73</v>
      </c>
      <c r="I2381" s="49" t="s">
        <v>74</v>
      </c>
      <c r="J2381" s="49" t="s">
        <v>42</v>
      </c>
      <c r="K2381" s="49">
        <v>2</v>
      </c>
      <c r="L2381" s="49">
        <v>110</v>
      </c>
      <c r="M2381" s="49" t="s">
        <v>7832</v>
      </c>
      <c r="N2381" s="50">
        <v>45630</v>
      </c>
      <c r="O2381" s="49" t="s">
        <v>103</v>
      </c>
      <c r="P2381" s="49" t="s">
        <v>31</v>
      </c>
      <c r="Q2381" s="49">
        <v>1</v>
      </c>
      <c r="R2381" s="49" t="s">
        <v>133</v>
      </c>
      <c r="S2381" s="49" t="s">
        <v>7833</v>
      </c>
      <c r="T2381" s="50">
        <v>45449</v>
      </c>
    </row>
    <row r="2382" spans="1:20" x14ac:dyDescent="0.25">
      <c r="A2382" s="26" t="s">
        <v>7834</v>
      </c>
      <c r="B2382" s="49" t="s">
        <v>658</v>
      </c>
      <c r="C2382" s="49" t="s">
        <v>1045</v>
      </c>
      <c r="D2382" s="49" t="s">
        <v>37</v>
      </c>
      <c r="E2382" s="49" t="s">
        <v>50</v>
      </c>
      <c r="F2382" s="50">
        <v>44564</v>
      </c>
      <c r="G2382" s="49" t="s">
        <v>120</v>
      </c>
      <c r="H2382" s="49" t="s">
        <v>391</v>
      </c>
      <c r="I2382" s="49" t="s">
        <v>392</v>
      </c>
      <c r="J2382" s="49" t="s">
        <v>123</v>
      </c>
      <c r="K2382" s="49">
        <v>1</v>
      </c>
      <c r="L2382" s="49">
        <v>25</v>
      </c>
      <c r="M2382" s="49" t="s">
        <v>7835</v>
      </c>
      <c r="N2382" s="50">
        <v>45715</v>
      </c>
      <c r="O2382" s="49" t="s">
        <v>56</v>
      </c>
      <c r="P2382" s="49" t="s">
        <v>57</v>
      </c>
      <c r="Q2382" s="49">
        <v>4</v>
      </c>
      <c r="R2382" s="49" t="s">
        <v>133</v>
      </c>
      <c r="S2382" s="49" t="s">
        <v>7836</v>
      </c>
      <c r="T2382" s="50">
        <v>44840</v>
      </c>
    </row>
    <row r="2383" spans="1:20" x14ac:dyDescent="0.25">
      <c r="A2383" s="26" t="s">
        <v>7837</v>
      </c>
      <c r="B2383" s="49" t="s">
        <v>936</v>
      </c>
      <c r="C2383" s="49" t="s">
        <v>746</v>
      </c>
      <c r="D2383" s="49" t="s">
        <v>23</v>
      </c>
      <c r="E2383" s="49" t="s">
        <v>38</v>
      </c>
      <c r="F2383" s="50">
        <v>45446</v>
      </c>
      <c r="G2383" s="49" t="s">
        <v>39</v>
      </c>
      <c r="H2383" s="49" t="s">
        <v>87</v>
      </c>
      <c r="I2383" s="49" t="s">
        <v>88</v>
      </c>
      <c r="J2383" s="49" t="s">
        <v>65</v>
      </c>
      <c r="K2383" s="49">
        <v>3</v>
      </c>
      <c r="L2383" s="49">
        <v>99</v>
      </c>
      <c r="M2383" s="49" t="s">
        <v>7838</v>
      </c>
      <c r="N2383" s="50">
        <v>44808</v>
      </c>
      <c r="O2383" s="49" t="s">
        <v>110</v>
      </c>
      <c r="P2383" s="49" t="s">
        <v>31</v>
      </c>
      <c r="Q2383" s="49">
        <v>4</v>
      </c>
      <c r="R2383" s="49" t="s">
        <v>45</v>
      </c>
      <c r="S2383" s="49" t="s">
        <v>7839</v>
      </c>
      <c r="T2383" s="50">
        <v>45617</v>
      </c>
    </row>
    <row r="2384" spans="1:20" x14ac:dyDescent="0.25">
      <c r="A2384" s="26" t="s">
        <v>7564</v>
      </c>
      <c r="B2384" s="49" t="s">
        <v>407</v>
      </c>
      <c r="C2384" s="49" t="s">
        <v>620</v>
      </c>
      <c r="D2384" s="49" t="s">
        <v>81</v>
      </c>
      <c r="E2384" s="49" t="s">
        <v>38</v>
      </c>
      <c r="F2384" s="50">
        <v>45735</v>
      </c>
      <c r="G2384" s="49" t="s">
        <v>25</v>
      </c>
      <c r="H2384" s="49" t="s">
        <v>391</v>
      </c>
      <c r="I2384" s="49" t="s">
        <v>392</v>
      </c>
      <c r="J2384" s="49" t="s">
        <v>123</v>
      </c>
      <c r="K2384" s="49">
        <v>5</v>
      </c>
      <c r="L2384" s="49">
        <v>25</v>
      </c>
      <c r="M2384" s="49" t="s">
        <v>7840</v>
      </c>
      <c r="N2384" s="50">
        <v>45749</v>
      </c>
      <c r="O2384" s="49" t="s">
        <v>76</v>
      </c>
      <c r="P2384" s="49" t="s">
        <v>31</v>
      </c>
      <c r="Q2384" s="49">
        <v>5</v>
      </c>
      <c r="R2384" s="49" t="s">
        <v>104</v>
      </c>
      <c r="S2384" s="49" t="s">
        <v>7841</v>
      </c>
      <c r="T2384" s="50">
        <v>45346</v>
      </c>
    </row>
    <row r="2385" spans="1:20" x14ac:dyDescent="0.25">
      <c r="A2385" s="26" t="s">
        <v>6848</v>
      </c>
      <c r="B2385" s="49" t="s">
        <v>300</v>
      </c>
      <c r="C2385" s="49" t="s">
        <v>813</v>
      </c>
      <c r="D2385" s="49" t="s">
        <v>81</v>
      </c>
      <c r="E2385" s="49" t="s">
        <v>50</v>
      </c>
      <c r="F2385" s="50">
        <v>45793</v>
      </c>
      <c r="G2385" s="49" t="s">
        <v>94</v>
      </c>
      <c r="H2385" s="49" t="s">
        <v>129</v>
      </c>
      <c r="I2385" s="49" t="s">
        <v>130</v>
      </c>
      <c r="J2385" s="49" t="s">
        <v>131</v>
      </c>
      <c r="K2385" s="49">
        <v>1</v>
      </c>
      <c r="L2385" s="49">
        <v>129</v>
      </c>
      <c r="M2385" s="49" t="s">
        <v>7842</v>
      </c>
      <c r="N2385" s="50">
        <v>45505</v>
      </c>
      <c r="O2385" s="49" t="s">
        <v>110</v>
      </c>
      <c r="P2385" s="49" t="s">
        <v>44</v>
      </c>
      <c r="Q2385" s="49">
        <v>3</v>
      </c>
      <c r="R2385" s="49" t="s">
        <v>104</v>
      </c>
      <c r="S2385" s="49" t="s">
        <v>7843</v>
      </c>
      <c r="T2385" s="50">
        <v>45386</v>
      </c>
    </row>
    <row r="2386" spans="1:20" x14ac:dyDescent="0.25">
      <c r="A2386" s="26" t="s">
        <v>5022</v>
      </c>
      <c r="B2386" s="49" t="s">
        <v>1549</v>
      </c>
      <c r="C2386" s="49" t="s">
        <v>3682</v>
      </c>
      <c r="D2386" s="49" t="s">
        <v>23</v>
      </c>
      <c r="E2386" s="49" t="s">
        <v>24</v>
      </c>
      <c r="F2386" s="50">
        <v>44533</v>
      </c>
      <c r="G2386" s="49" t="s">
        <v>94</v>
      </c>
      <c r="H2386" s="49" t="s">
        <v>63</v>
      </c>
      <c r="I2386" s="49" t="s">
        <v>64</v>
      </c>
      <c r="J2386" s="49" t="s">
        <v>65</v>
      </c>
      <c r="K2386" s="49">
        <v>2</v>
      </c>
      <c r="L2386" s="49">
        <v>399</v>
      </c>
      <c r="M2386" s="49" t="s">
        <v>7844</v>
      </c>
      <c r="N2386" s="50">
        <v>45028</v>
      </c>
      <c r="O2386" s="49" t="s">
        <v>103</v>
      </c>
      <c r="P2386" s="49" t="s">
        <v>44</v>
      </c>
      <c r="Q2386" s="49">
        <v>5</v>
      </c>
      <c r="R2386" s="49" t="s">
        <v>45</v>
      </c>
      <c r="S2386" s="49" t="s">
        <v>7845</v>
      </c>
      <c r="T2386" s="50">
        <v>45414</v>
      </c>
    </row>
    <row r="2387" spans="1:20" x14ac:dyDescent="0.25">
      <c r="A2387" s="26" t="s">
        <v>4350</v>
      </c>
      <c r="B2387" s="49" t="s">
        <v>701</v>
      </c>
      <c r="C2387" s="49" t="s">
        <v>1017</v>
      </c>
      <c r="D2387" s="49" t="s">
        <v>81</v>
      </c>
      <c r="E2387" s="49" t="s">
        <v>50</v>
      </c>
      <c r="F2387" s="50">
        <v>44563</v>
      </c>
      <c r="G2387" s="49" t="s">
        <v>120</v>
      </c>
      <c r="H2387" s="49" t="s">
        <v>40</v>
      </c>
      <c r="I2387" s="49" t="s">
        <v>41</v>
      </c>
      <c r="J2387" s="49" t="s">
        <v>42</v>
      </c>
      <c r="K2387" s="49">
        <v>5</v>
      </c>
      <c r="L2387" s="49">
        <v>59</v>
      </c>
      <c r="M2387" s="49" t="s">
        <v>7846</v>
      </c>
      <c r="N2387" s="50">
        <v>45398</v>
      </c>
      <c r="O2387" s="49" t="s">
        <v>30</v>
      </c>
      <c r="P2387" s="49" t="s">
        <v>44</v>
      </c>
      <c r="Q2387" s="49">
        <v>4</v>
      </c>
      <c r="R2387" s="49" t="s">
        <v>45</v>
      </c>
      <c r="S2387" s="49" t="s">
        <v>7847</v>
      </c>
      <c r="T2387" s="50">
        <v>45040</v>
      </c>
    </row>
    <row r="2388" spans="1:20" x14ac:dyDescent="0.25">
      <c r="A2388" s="26" t="s">
        <v>1896</v>
      </c>
      <c r="B2388" s="49" t="s">
        <v>243</v>
      </c>
      <c r="C2388" s="49" t="s">
        <v>922</v>
      </c>
      <c r="D2388" s="49" t="s">
        <v>23</v>
      </c>
      <c r="E2388" s="49" t="s">
        <v>24</v>
      </c>
      <c r="F2388" s="50">
        <v>44327</v>
      </c>
      <c r="G2388" s="49" t="s">
        <v>62</v>
      </c>
      <c r="H2388" s="49" t="s">
        <v>52</v>
      </c>
      <c r="I2388" s="49" t="s">
        <v>53</v>
      </c>
      <c r="J2388" s="49" t="s">
        <v>54</v>
      </c>
      <c r="K2388" s="49">
        <v>3</v>
      </c>
      <c r="L2388" s="49">
        <v>59</v>
      </c>
      <c r="M2388" s="49" t="s">
        <v>7848</v>
      </c>
      <c r="N2388" s="50">
        <v>45298</v>
      </c>
      <c r="O2388" s="49" t="s">
        <v>56</v>
      </c>
      <c r="P2388" s="49" t="s">
        <v>57</v>
      </c>
      <c r="Q2388" s="49">
        <v>2</v>
      </c>
      <c r="R2388" s="49" t="s">
        <v>104</v>
      </c>
      <c r="S2388" s="49" t="s">
        <v>7849</v>
      </c>
      <c r="T2388" s="50">
        <v>45751</v>
      </c>
    </row>
    <row r="2389" spans="1:20" x14ac:dyDescent="0.25">
      <c r="A2389" s="26" t="s">
        <v>7850</v>
      </c>
      <c r="B2389" s="49" t="s">
        <v>556</v>
      </c>
      <c r="C2389" s="49" t="s">
        <v>212</v>
      </c>
      <c r="D2389" s="49" t="s">
        <v>37</v>
      </c>
      <c r="E2389" s="49" t="s">
        <v>24</v>
      </c>
      <c r="F2389" s="50">
        <v>44254</v>
      </c>
      <c r="G2389" s="49" t="s">
        <v>120</v>
      </c>
      <c r="H2389" s="49" t="s">
        <v>40</v>
      </c>
      <c r="I2389" s="49" t="s">
        <v>41</v>
      </c>
      <c r="J2389" s="49" t="s">
        <v>42</v>
      </c>
      <c r="K2389" s="49">
        <v>5</v>
      </c>
      <c r="L2389" s="49">
        <v>59</v>
      </c>
      <c r="M2389" s="49" t="s">
        <v>7851</v>
      </c>
      <c r="N2389" s="50">
        <v>45699</v>
      </c>
      <c r="O2389" s="49" t="s">
        <v>56</v>
      </c>
      <c r="P2389" s="49" t="s">
        <v>31</v>
      </c>
      <c r="Q2389" s="49">
        <v>4</v>
      </c>
      <c r="R2389" s="49" t="s">
        <v>32</v>
      </c>
      <c r="S2389" s="49" t="s">
        <v>7852</v>
      </c>
      <c r="T2389" s="50">
        <v>44935</v>
      </c>
    </row>
    <row r="2390" spans="1:20" x14ac:dyDescent="0.25">
      <c r="A2390" s="26" t="s">
        <v>5022</v>
      </c>
      <c r="B2390" s="49" t="s">
        <v>1549</v>
      </c>
      <c r="C2390" s="49" t="s">
        <v>3682</v>
      </c>
      <c r="D2390" s="49" t="s">
        <v>23</v>
      </c>
      <c r="E2390" s="49" t="s">
        <v>24</v>
      </c>
      <c r="F2390" s="50">
        <v>44533</v>
      </c>
      <c r="G2390" s="49" t="s">
        <v>94</v>
      </c>
      <c r="H2390" s="49" t="s">
        <v>121</v>
      </c>
      <c r="I2390" s="49" t="s">
        <v>122</v>
      </c>
      <c r="J2390" s="49" t="s">
        <v>123</v>
      </c>
      <c r="K2390" s="49">
        <v>3</v>
      </c>
      <c r="L2390" s="49">
        <v>149</v>
      </c>
      <c r="M2390" s="49" t="s">
        <v>7853</v>
      </c>
      <c r="N2390" s="50">
        <v>45540</v>
      </c>
      <c r="O2390" s="49" t="s">
        <v>110</v>
      </c>
      <c r="P2390" s="49" t="s">
        <v>31</v>
      </c>
      <c r="Q2390" s="49">
        <v>5</v>
      </c>
      <c r="R2390" s="49" t="s">
        <v>32</v>
      </c>
      <c r="S2390" s="49" t="s">
        <v>7854</v>
      </c>
      <c r="T2390" s="50">
        <v>45408</v>
      </c>
    </row>
    <row r="2391" spans="1:20" x14ac:dyDescent="0.25">
      <c r="A2391" s="26" t="s">
        <v>7855</v>
      </c>
      <c r="B2391" s="49" t="s">
        <v>3161</v>
      </c>
      <c r="C2391" s="49" t="s">
        <v>540</v>
      </c>
      <c r="D2391" s="49" t="s">
        <v>23</v>
      </c>
      <c r="E2391" s="49" t="s">
        <v>50</v>
      </c>
      <c r="F2391" s="50">
        <v>44479</v>
      </c>
      <c r="G2391" s="49" t="s">
        <v>180</v>
      </c>
      <c r="H2391" s="49" t="s">
        <v>129</v>
      </c>
      <c r="I2391" s="49" t="s">
        <v>130</v>
      </c>
      <c r="J2391" s="49" t="s">
        <v>131</v>
      </c>
      <c r="K2391" s="49">
        <v>3</v>
      </c>
      <c r="L2391" s="49">
        <v>129</v>
      </c>
      <c r="M2391" s="49" t="s">
        <v>7856</v>
      </c>
      <c r="N2391" s="50">
        <v>44983</v>
      </c>
      <c r="O2391" s="49" t="s">
        <v>56</v>
      </c>
      <c r="P2391" s="49" t="s">
        <v>44</v>
      </c>
      <c r="Q2391" s="49">
        <v>1</v>
      </c>
      <c r="R2391" s="49" t="s">
        <v>32</v>
      </c>
      <c r="S2391" s="49" t="s">
        <v>7857</v>
      </c>
      <c r="T2391" s="50">
        <v>45827</v>
      </c>
    </row>
    <row r="2392" spans="1:20" x14ac:dyDescent="0.25">
      <c r="A2392" s="26" t="s">
        <v>990</v>
      </c>
      <c r="B2392" s="49" t="s">
        <v>161</v>
      </c>
      <c r="C2392" s="49" t="s">
        <v>991</v>
      </c>
      <c r="D2392" s="49" t="s">
        <v>23</v>
      </c>
      <c r="E2392" s="49" t="s">
        <v>50</v>
      </c>
      <c r="F2392" s="50">
        <v>44508</v>
      </c>
      <c r="G2392" s="49" t="s">
        <v>94</v>
      </c>
      <c r="H2392" s="49" t="s">
        <v>121</v>
      </c>
      <c r="I2392" s="49" t="s">
        <v>122</v>
      </c>
      <c r="J2392" s="49" t="s">
        <v>123</v>
      </c>
      <c r="K2392" s="49">
        <v>4</v>
      </c>
      <c r="L2392" s="49">
        <v>149</v>
      </c>
      <c r="M2392" s="49" t="s">
        <v>7858</v>
      </c>
      <c r="N2392" s="50">
        <v>44863</v>
      </c>
      <c r="O2392" s="49" t="s">
        <v>110</v>
      </c>
      <c r="P2392" s="49" t="s">
        <v>31</v>
      </c>
      <c r="Q2392" s="49">
        <v>3</v>
      </c>
      <c r="R2392" s="49" t="s">
        <v>67</v>
      </c>
      <c r="S2392" s="49" t="s">
        <v>7859</v>
      </c>
      <c r="T2392" s="50">
        <v>45826</v>
      </c>
    </row>
    <row r="2393" spans="1:20" x14ac:dyDescent="0.25">
      <c r="A2393" s="26" t="s">
        <v>7860</v>
      </c>
      <c r="B2393" s="49" t="s">
        <v>658</v>
      </c>
      <c r="C2393" s="49" t="s">
        <v>458</v>
      </c>
      <c r="D2393" s="49" t="s">
        <v>37</v>
      </c>
      <c r="E2393" s="49" t="s">
        <v>24</v>
      </c>
      <c r="F2393" s="50">
        <v>45850</v>
      </c>
      <c r="G2393" s="49" t="s">
        <v>39</v>
      </c>
      <c r="H2393" s="49" t="s">
        <v>87</v>
      </c>
      <c r="I2393" s="49" t="s">
        <v>88</v>
      </c>
      <c r="J2393" s="49" t="s">
        <v>65</v>
      </c>
      <c r="K2393" s="49">
        <v>5</v>
      </c>
      <c r="L2393" s="49">
        <v>99</v>
      </c>
      <c r="M2393" s="49" t="s">
        <v>7861</v>
      </c>
      <c r="N2393" s="50">
        <v>45060</v>
      </c>
      <c r="O2393" s="49" t="s">
        <v>56</v>
      </c>
      <c r="P2393" s="49" t="s">
        <v>57</v>
      </c>
      <c r="Q2393" s="49">
        <v>5</v>
      </c>
      <c r="R2393" s="49" t="s">
        <v>45</v>
      </c>
      <c r="S2393" s="49" t="s">
        <v>7862</v>
      </c>
      <c r="T2393" s="50">
        <v>45196</v>
      </c>
    </row>
    <row r="2394" spans="1:20" x14ac:dyDescent="0.25">
      <c r="A2394" s="26" t="s">
        <v>7863</v>
      </c>
      <c r="B2394" s="49" t="s">
        <v>7864</v>
      </c>
      <c r="C2394" s="49" t="s">
        <v>345</v>
      </c>
      <c r="D2394" s="49" t="s">
        <v>23</v>
      </c>
      <c r="E2394" s="49" t="s">
        <v>50</v>
      </c>
      <c r="F2394" s="50">
        <v>45854</v>
      </c>
      <c r="G2394" s="49" t="s">
        <v>120</v>
      </c>
      <c r="H2394" s="49" t="s">
        <v>121</v>
      </c>
      <c r="I2394" s="49" t="s">
        <v>122</v>
      </c>
      <c r="J2394" s="49" t="s">
        <v>123</v>
      </c>
      <c r="K2394" s="49">
        <v>4</v>
      </c>
      <c r="L2394" s="49">
        <v>149</v>
      </c>
      <c r="M2394" s="49" t="s">
        <v>7865</v>
      </c>
      <c r="N2394" s="50">
        <v>45530</v>
      </c>
      <c r="O2394" s="49" t="s">
        <v>110</v>
      </c>
      <c r="P2394" s="49" t="s">
        <v>44</v>
      </c>
      <c r="Q2394" s="49">
        <v>1</v>
      </c>
      <c r="R2394" s="49" t="s">
        <v>45</v>
      </c>
      <c r="S2394" s="49" t="s">
        <v>7866</v>
      </c>
      <c r="T2394" s="50">
        <v>45130</v>
      </c>
    </row>
    <row r="2395" spans="1:20" x14ac:dyDescent="0.25">
      <c r="A2395" s="26" t="s">
        <v>6799</v>
      </c>
      <c r="B2395" s="49" t="s">
        <v>166</v>
      </c>
      <c r="C2395" s="49" t="s">
        <v>6800</v>
      </c>
      <c r="D2395" s="49" t="s">
        <v>23</v>
      </c>
      <c r="E2395" s="49" t="s">
        <v>24</v>
      </c>
      <c r="F2395" s="50">
        <v>44149</v>
      </c>
      <c r="G2395" s="49" t="s">
        <v>186</v>
      </c>
      <c r="H2395" s="49" t="s">
        <v>26</v>
      </c>
      <c r="I2395" s="49" t="s">
        <v>27</v>
      </c>
      <c r="J2395" s="49" t="s">
        <v>28</v>
      </c>
      <c r="K2395" s="49">
        <v>1</v>
      </c>
      <c r="L2395" s="49">
        <v>229</v>
      </c>
      <c r="M2395" s="49" t="s">
        <v>7867</v>
      </c>
      <c r="N2395" s="50">
        <v>45447</v>
      </c>
      <c r="O2395" s="49" t="s">
        <v>110</v>
      </c>
      <c r="P2395" s="49" t="s">
        <v>57</v>
      </c>
      <c r="Q2395" s="49">
        <v>4</v>
      </c>
      <c r="R2395" s="49" t="s">
        <v>67</v>
      </c>
      <c r="S2395" s="49" t="s">
        <v>7868</v>
      </c>
      <c r="T2395" s="50">
        <v>45618</v>
      </c>
    </row>
    <row r="2396" spans="1:20" x14ac:dyDescent="0.25">
      <c r="A2396" s="26" t="s">
        <v>7869</v>
      </c>
      <c r="B2396" s="49" t="s">
        <v>35</v>
      </c>
      <c r="C2396" s="49" t="s">
        <v>443</v>
      </c>
      <c r="D2396" s="49" t="s">
        <v>37</v>
      </c>
      <c r="E2396" s="49" t="s">
        <v>38</v>
      </c>
      <c r="F2396" s="50">
        <v>45865</v>
      </c>
      <c r="G2396" s="49" t="s">
        <v>180</v>
      </c>
      <c r="H2396" s="49" t="s">
        <v>121</v>
      </c>
      <c r="I2396" s="49" t="s">
        <v>122</v>
      </c>
      <c r="J2396" s="49" t="s">
        <v>123</v>
      </c>
      <c r="K2396" s="49">
        <v>5</v>
      </c>
      <c r="L2396" s="49">
        <v>149</v>
      </c>
      <c r="M2396" s="49" t="s">
        <v>7870</v>
      </c>
      <c r="N2396" s="50">
        <v>45587</v>
      </c>
      <c r="O2396" s="49" t="s">
        <v>56</v>
      </c>
      <c r="P2396" s="49" t="s">
        <v>31</v>
      </c>
      <c r="Q2396" s="49">
        <v>2</v>
      </c>
      <c r="R2396" s="49" t="s">
        <v>67</v>
      </c>
      <c r="S2396" s="49" t="s">
        <v>7871</v>
      </c>
      <c r="T2396" s="50">
        <v>45786</v>
      </c>
    </row>
    <row r="2397" spans="1:20" x14ac:dyDescent="0.25">
      <c r="A2397" s="26" t="s">
        <v>7872</v>
      </c>
      <c r="B2397" s="49" t="s">
        <v>201</v>
      </c>
      <c r="C2397" s="49" t="s">
        <v>1202</v>
      </c>
      <c r="D2397" s="49" t="s">
        <v>37</v>
      </c>
      <c r="E2397" s="49" t="s">
        <v>50</v>
      </c>
      <c r="F2397" s="50">
        <v>44306</v>
      </c>
      <c r="G2397" s="49" t="s">
        <v>72</v>
      </c>
      <c r="H2397" s="49" t="s">
        <v>63</v>
      </c>
      <c r="I2397" s="49" t="s">
        <v>64</v>
      </c>
      <c r="J2397" s="49" t="s">
        <v>65</v>
      </c>
      <c r="K2397" s="49">
        <v>3</v>
      </c>
      <c r="L2397" s="49">
        <v>399</v>
      </c>
      <c r="M2397" s="49" t="s">
        <v>7873</v>
      </c>
      <c r="N2397" s="50">
        <v>44965</v>
      </c>
      <c r="O2397" s="49" t="s">
        <v>103</v>
      </c>
      <c r="P2397" s="49" t="s">
        <v>44</v>
      </c>
      <c r="Q2397" s="49">
        <v>1</v>
      </c>
      <c r="R2397" s="49" t="s">
        <v>133</v>
      </c>
      <c r="S2397" s="49" t="s">
        <v>7874</v>
      </c>
      <c r="T2397" s="50">
        <v>45866</v>
      </c>
    </row>
    <row r="2398" spans="1:20" x14ac:dyDescent="0.25">
      <c r="A2398" s="26" t="s">
        <v>7875</v>
      </c>
      <c r="B2398" s="49" t="s">
        <v>201</v>
      </c>
      <c r="C2398" s="49" t="s">
        <v>2351</v>
      </c>
      <c r="D2398" s="49" t="s">
        <v>37</v>
      </c>
      <c r="E2398" s="49" t="s">
        <v>38</v>
      </c>
      <c r="F2398" s="50">
        <v>44166</v>
      </c>
      <c r="G2398" s="49" t="s">
        <v>62</v>
      </c>
      <c r="H2398" s="49" t="s">
        <v>129</v>
      </c>
      <c r="I2398" s="49" t="s">
        <v>130</v>
      </c>
      <c r="J2398" s="49" t="s">
        <v>131</v>
      </c>
      <c r="K2398" s="49">
        <v>4</v>
      </c>
      <c r="L2398" s="49">
        <v>129</v>
      </c>
      <c r="M2398" s="49" t="s">
        <v>7876</v>
      </c>
      <c r="N2398" s="50">
        <v>45632</v>
      </c>
      <c r="O2398" s="49" t="s">
        <v>76</v>
      </c>
      <c r="P2398" s="49" t="s">
        <v>57</v>
      </c>
      <c r="Q2398" s="49">
        <v>1</v>
      </c>
      <c r="R2398" s="49" t="s">
        <v>32</v>
      </c>
      <c r="S2398" s="49" t="s">
        <v>7877</v>
      </c>
      <c r="T2398" s="50">
        <v>45683</v>
      </c>
    </row>
    <row r="2399" spans="1:20" x14ac:dyDescent="0.25">
      <c r="A2399" s="26" t="s">
        <v>6143</v>
      </c>
      <c r="B2399" s="49" t="s">
        <v>565</v>
      </c>
      <c r="C2399" s="49" t="s">
        <v>229</v>
      </c>
      <c r="D2399" s="49" t="s">
        <v>81</v>
      </c>
      <c r="E2399" s="49" t="s">
        <v>24</v>
      </c>
      <c r="F2399" s="50">
        <v>45254</v>
      </c>
      <c r="G2399" s="49" t="s">
        <v>186</v>
      </c>
      <c r="H2399" s="49" t="s">
        <v>87</v>
      </c>
      <c r="I2399" s="49" t="s">
        <v>88</v>
      </c>
      <c r="J2399" s="49" t="s">
        <v>65</v>
      </c>
      <c r="K2399" s="49">
        <v>4</v>
      </c>
      <c r="L2399" s="49">
        <v>99</v>
      </c>
      <c r="M2399" s="49" t="s">
        <v>7878</v>
      </c>
      <c r="N2399" s="50">
        <v>45382</v>
      </c>
      <c r="O2399" s="49" t="s">
        <v>110</v>
      </c>
      <c r="P2399" s="49" t="s">
        <v>44</v>
      </c>
      <c r="Q2399" s="49">
        <v>4</v>
      </c>
      <c r="R2399" s="49" t="s">
        <v>32</v>
      </c>
      <c r="S2399" s="49" t="s">
        <v>7879</v>
      </c>
      <c r="T2399" s="50">
        <v>45636</v>
      </c>
    </row>
    <row r="2400" spans="1:20" x14ac:dyDescent="0.25">
      <c r="A2400" s="26" t="s">
        <v>7880</v>
      </c>
      <c r="B2400" s="49" t="s">
        <v>1910</v>
      </c>
      <c r="C2400" s="49" t="s">
        <v>253</v>
      </c>
      <c r="D2400" s="49" t="s">
        <v>81</v>
      </c>
      <c r="E2400" s="49" t="s">
        <v>50</v>
      </c>
      <c r="F2400" s="50">
        <v>45490</v>
      </c>
      <c r="G2400" s="49" t="s">
        <v>62</v>
      </c>
      <c r="H2400" s="49" t="s">
        <v>129</v>
      </c>
      <c r="I2400" s="49" t="s">
        <v>130</v>
      </c>
      <c r="J2400" s="49" t="s">
        <v>131</v>
      </c>
      <c r="K2400" s="49">
        <v>5</v>
      </c>
      <c r="L2400" s="49">
        <v>129</v>
      </c>
      <c r="M2400" s="49" t="s">
        <v>7881</v>
      </c>
      <c r="N2400" s="50">
        <v>45366</v>
      </c>
      <c r="O2400" s="49" t="s">
        <v>56</v>
      </c>
      <c r="P2400" s="49" t="s">
        <v>31</v>
      </c>
      <c r="Q2400" s="49">
        <v>2</v>
      </c>
      <c r="R2400" s="49" t="s">
        <v>45</v>
      </c>
      <c r="S2400" s="49" t="s">
        <v>7882</v>
      </c>
      <c r="T2400" s="50">
        <v>45168</v>
      </c>
    </row>
    <row r="2401" spans="1:20" x14ac:dyDescent="0.25">
      <c r="A2401" s="26" t="s">
        <v>7883</v>
      </c>
      <c r="B2401" s="49" t="s">
        <v>161</v>
      </c>
      <c r="C2401" s="49" t="s">
        <v>93</v>
      </c>
      <c r="D2401" s="49" t="s">
        <v>23</v>
      </c>
      <c r="E2401" s="49" t="s">
        <v>50</v>
      </c>
      <c r="F2401" s="50">
        <v>45426</v>
      </c>
      <c r="G2401" s="49" t="s">
        <v>186</v>
      </c>
      <c r="H2401" s="49" t="s">
        <v>73</v>
      </c>
      <c r="I2401" s="49" t="s">
        <v>74</v>
      </c>
      <c r="J2401" s="49" t="s">
        <v>42</v>
      </c>
      <c r="K2401" s="49">
        <v>1</v>
      </c>
      <c r="L2401" s="49">
        <v>110</v>
      </c>
      <c r="M2401" s="49" t="s">
        <v>7884</v>
      </c>
      <c r="N2401" s="50">
        <v>45640</v>
      </c>
      <c r="O2401" s="49" t="s">
        <v>103</v>
      </c>
      <c r="P2401" s="49" t="s">
        <v>44</v>
      </c>
      <c r="Q2401" s="49">
        <v>3</v>
      </c>
      <c r="R2401" s="49" t="s">
        <v>104</v>
      </c>
      <c r="S2401" s="49" t="s">
        <v>7885</v>
      </c>
      <c r="T2401" s="50">
        <v>45334</v>
      </c>
    </row>
    <row r="2402" spans="1:20" x14ac:dyDescent="0.25">
      <c r="A2402" s="26" t="s">
        <v>7886</v>
      </c>
      <c r="B2402" s="49" t="s">
        <v>701</v>
      </c>
      <c r="C2402" s="49" t="s">
        <v>3333</v>
      </c>
      <c r="D2402" s="49" t="s">
        <v>81</v>
      </c>
      <c r="E2402" s="49" t="s">
        <v>50</v>
      </c>
      <c r="F2402" s="50">
        <v>45396</v>
      </c>
      <c r="G2402" s="49" t="s">
        <v>51</v>
      </c>
      <c r="H2402" s="49" t="s">
        <v>40</v>
      </c>
      <c r="I2402" s="49" t="s">
        <v>41</v>
      </c>
      <c r="J2402" s="49" t="s">
        <v>42</v>
      </c>
      <c r="K2402" s="49">
        <v>3</v>
      </c>
      <c r="L2402" s="49">
        <v>59</v>
      </c>
      <c r="M2402" s="49" t="s">
        <v>7887</v>
      </c>
      <c r="N2402" s="50">
        <v>45104</v>
      </c>
      <c r="O2402" s="49" t="s">
        <v>110</v>
      </c>
      <c r="P2402" s="49" t="s">
        <v>57</v>
      </c>
      <c r="Q2402" s="49">
        <v>2</v>
      </c>
      <c r="R2402" s="49" t="s">
        <v>32</v>
      </c>
      <c r="S2402" s="49" t="s">
        <v>7888</v>
      </c>
      <c r="T2402" s="50">
        <v>44971</v>
      </c>
    </row>
    <row r="2403" spans="1:20" x14ac:dyDescent="0.25">
      <c r="A2403" s="26" t="s">
        <v>7466</v>
      </c>
      <c r="B2403" s="49" t="s">
        <v>769</v>
      </c>
      <c r="C2403" s="49" t="s">
        <v>4212</v>
      </c>
      <c r="D2403" s="49" t="s">
        <v>81</v>
      </c>
      <c r="E2403" s="49" t="s">
        <v>38</v>
      </c>
      <c r="F2403" s="50">
        <v>44547</v>
      </c>
      <c r="G2403" s="49" t="s">
        <v>72</v>
      </c>
      <c r="H2403" s="49" t="s">
        <v>191</v>
      </c>
      <c r="I2403" s="49" t="s">
        <v>192</v>
      </c>
      <c r="J2403" s="49" t="s">
        <v>42</v>
      </c>
      <c r="K2403" s="49">
        <v>1</v>
      </c>
      <c r="L2403" s="49">
        <v>120</v>
      </c>
      <c r="M2403" s="49" t="s">
        <v>7889</v>
      </c>
      <c r="N2403" s="50">
        <v>45078</v>
      </c>
      <c r="O2403" s="49" t="s">
        <v>76</v>
      </c>
      <c r="P2403" s="49" t="s">
        <v>57</v>
      </c>
      <c r="Q2403" s="49">
        <v>5</v>
      </c>
      <c r="R2403" s="49" t="s">
        <v>104</v>
      </c>
      <c r="S2403" s="49" t="s">
        <v>7890</v>
      </c>
      <c r="T2403" s="50">
        <v>45401</v>
      </c>
    </row>
    <row r="2404" spans="1:20" x14ac:dyDescent="0.25">
      <c r="A2404" s="26" t="s">
        <v>7891</v>
      </c>
      <c r="B2404" s="49" t="s">
        <v>7892</v>
      </c>
      <c r="C2404" s="49" t="s">
        <v>1056</v>
      </c>
      <c r="D2404" s="49" t="s">
        <v>81</v>
      </c>
      <c r="E2404" s="49" t="s">
        <v>24</v>
      </c>
      <c r="F2404" s="50">
        <v>45458</v>
      </c>
      <c r="G2404" s="49" t="s">
        <v>39</v>
      </c>
      <c r="H2404" s="49" t="s">
        <v>218</v>
      </c>
      <c r="I2404" s="49" t="s">
        <v>219</v>
      </c>
      <c r="J2404" s="49" t="s">
        <v>28</v>
      </c>
      <c r="K2404" s="49">
        <v>1</v>
      </c>
      <c r="L2404" s="49">
        <v>899</v>
      </c>
      <c r="M2404" s="49" t="s">
        <v>7893</v>
      </c>
      <c r="N2404" s="50">
        <v>45554</v>
      </c>
      <c r="O2404" s="49" t="s">
        <v>76</v>
      </c>
      <c r="P2404" s="49" t="s">
        <v>31</v>
      </c>
      <c r="Q2404" s="49">
        <v>3</v>
      </c>
      <c r="R2404" s="49" t="s">
        <v>45</v>
      </c>
      <c r="S2404" s="49" t="s">
        <v>7894</v>
      </c>
      <c r="T2404" s="50">
        <v>45555</v>
      </c>
    </row>
    <row r="2405" spans="1:20" x14ac:dyDescent="0.25">
      <c r="A2405" s="26" t="s">
        <v>5996</v>
      </c>
      <c r="B2405" s="49" t="s">
        <v>2291</v>
      </c>
      <c r="C2405" s="49" t="s">
        <v>1818</v>
      </c>
      <c r="D2405" s="49" t="s">
        <v>23</v>
      </c>
      <c r="E2405" s="49" t="s">
        <v>24</v>
      </c>
      <c r="F2405" s="50">
        <v>45698</v>
      </c>
      <c r="G2405" s="49" t="s">
        <v>120</v>
      </c>
      <c r="H2405" s="49" t="s">
        <v>52</v>
      </c>
      <c r="I2405" s="49" t="s">
        <v>53</v>
      </c>
      <c r="J2405" s="49" t="s">
        <v>54</v>
      </c>
      <c r="K2405" s="49">
        <v>4</v>
      </c>
      <c r="L2405" s="49">
        <v>59</v>
      </c>
      <c r="M2405" s="49" t="s">
        <v>7895</v>
      </c>
      <c r="N2405" s="50">
        <v>45358</v>
      </c>
      <c r="O2405" s="49" t="s">
        <v>30</v>
      </c>
      <c r="P2405" s="49" t="s">
        <v>31</v>
      </c>
      <c r="Q2405" s="49">
        <v>2</v>
      </c>
      <c r="R2405" s="49" t="s">
        <v>32</v>
      </c>
      <c r="S2405" s="49" t="s">
        <v>7896</v>
      </c>
      <c r="T2405" s="50">
        <v>45310</v>
      </c>
    </row>
    <row r="2406" spans="1:20" x14ac:dyDescent="0.25">
      <c r="A2406" s="26" t="s">
        <v>7897</v>
      </c>
      <c r="B2406" s="49" t="s">
        <v>349</v>
      </c>
      <c r="C2406" s="49" t="s">
        <v>345</v>
      </c>
      <c r="D2406" s="49" t="s">
        <v>81</v>
      </c>
      <c r="E2406" s="49" t="s">
        <v>38</v>
      </c>
      <c r="F2406" s="50">
        <v>45656</v>
      </c>
      <c r="G2406" s="49" t="s">
        <v>72</v>
      </c>
      <c r="H2406" s="49" t="s">
        <v>87</v>
      </c>
      <c r="I2406" s="49" t="s">
        <v>88</v>
      </c>
      <c r="J2406" s="49" t="s">
        <v>65</v>
      </c>
      <c r="K2406" s="49">
        <v>1</v>
      </c>
      <c r="L2406" s="49">
        <v>99</v>
      </c>
      <c r="M2406" s="49" t="s">
        <v>7898</v>
      </c>
      <c r="N2406" s="50">
        <v>45756</v>
      </c>
      <c r="O2406" s="49" t="s">
        <v>76</v>
      </c>
      <c r="P2406" s="49" t="s">
        <v>44</v>
      </c>
      <c r="Q2406" s="49">
        <v>4</v>
      </c>
      <c r="R2406" s="49" t="s">
        <v>45</v>
      </c>
      <c r="S2406" s="49" t="s">
        <v>7899</v>
      </c>
      <c r="T2406" s="50">
        <v>45686</v>
      </c>
    </row>
    <row r="2407" spans="1:20" x14ac:dyDescent="0.25">
      <c r="A2407" s="26" t="s">
        <v>5716</v>
      </c>
      <c r="B2407" s="49" t="s">
        <v>2341</v>
      </c>
      <c r="C2407" s="49" t="s">
        <v>746</v>
      </c>
      <c r="D2407" s="49" t="s">
        <v>23</v>
      </c>
      <c r="E2407" s="49" t="s">
        <v>38</v>
      </c>
      <c r="F2407" s="50">
        <v>45106</v>
      </c>
      <c r="G2407" s="49" t="s">
        <v>51</v>
      </c>
      <c r="H2407" s="49" t="s">
        <v>52</v>
      </c>
      <c r="I2407" s="49" t="s">
        <v>53</v>
      </c>
      <c r="J2407" s="49" t="s">
        <v>54</v>
      </c>
      <c r="K2407" s="49">
        <v>1</v>
      </c>
      <c r="L2407" s="49">
        <v>59</v>
      </c>
      <c r="M2407" s="49" t="s">
        <v>7900</v>
      </c>
      <c r="N2407" s="50">
        <v>45030</v>
      </c>
      <c r="O2407" s="49" t="s">
        <v>103</v>
      </c>
      <c r="P2407" s="49" t="s">
        <v>57</v>
      </c>
      <c r="Q2407" s="49">
        <v>2</v>
      </c>
      <c r="R2407" s="49" t="s">
        <v>104</v>
      </c>
      <c r="S2407" s="49" t="s">
        <v>7901</v>
      </c>
      <c r="T2407" s="50">
        <v>45243</v>
      </c>
    </row>
    <row r="2408" spans="1:20" x14ac:dyDescent="0.25">
      <c r="A2408" s="26" t="s">
        <v>5927</v>
      </c>
      <c r="B2408" s="49" t="s">
        <v>526</v>
      </c>
      <c r="C2408" s="49" t="s">
        <v>4739</v>
      </c>
      <c r="D2408" s="49" t="s">
        <v>23</v>
      </c>
      <c r="E2408" s="49" t="s">
        <v>24</v>
      </c>
      <c r="F2408" s="50">
        <v>44416</v>
      </c>
      <c r="G2408" s="49" t="s">
        <v>39</v>
      </c>
      <c r="H2408" s="49" t="s">
        <v>52</v>
      </c>
      <c r="I2408" s="49" t="s">
        <v>53</v>
      </c>
      <c r="J2408" s="49" t="s">
        <v>54</v>
      </c>
      <c r="K2408" s="49">
        <v>5</v>
      </c>
      <c r="L2408" s="49">
        <v>59</v>
      </c>
      <c r="M2408" s="49" t="s">
        <v>7902</v>
      </c>
      <c r="N2408" s="50">
        <v>45740</v>
      </c>
      <c r="O2408" s="49" t="s">
        <v>76</v>
      </c>
      <c r="P2408" s="49" t="s">
        <v>44</v>
      </c>
      <c r="Q2408" s="49">
        <v>4</v>
      </c>
      <c r="R2408" s="49" t="s">
        <v>104</v>
      </c>
      <c r="S2408" s="49" t="s">
        <v>7903</v>
      </c>
      <c r="T2408" s="50">
        <v>45800</v>
      </c>
    </row>
    <row r="2409" spans="1:20" x14ac:dyDescent="0.25">
      <c r="A2409" s="26" t="s">
        <v>7904</v>
      </c>
      <c r="B2409" s="49" t="s">
        <v>2160</v>
      </c>
      <c r="C2409" s="49" t="s">
        <v>3728</v>
      </c>
      <c r="D2409" s="49" t="s">
        <v>23</v>
      </c>
      <c r="E2409" s="49" t="s">
        <v>38</v>
      </c>
      <c r="F2409" s="50">
        <v>45786</v>
      </c>
      <c r="G2409" s="49" t="s">
        <v>152</v>
      </c>
      <c r="H2409" s="49" t="s">
        <v>63</v>
      </c>
      <c r="I2409" s="49" t="s">
        <v>64</v>
      </c>
      <c r="J2409" s="49" t="s">
        <v>65</v>
      </c>
      <c r="K2409" s="49">
        <v>1</v>
      </c>
      <c r="L2409" s="49">
        <v>399</v>
      </c>
      <c r="M2409" s="49" t="s">
        <v>7905</v>
      </c>
      <c r="N2409" s="50">
        <v>44926</v>
      </c>
      <c r="O2409" s="49" t="s">
        <v>76</v>
      </c>
      <c r="P2409" s="49" t="s">
        <v>31</v>
      </c>
      <c r="Q2409" s="49">
        <v>3</v>
      </c>
      <c r="R2409" s="49" t="s">
        <v>133</v>
      </c>
      <c r="S2409" s="49" t="s">
        <v>7906</v>
      </c>
      <c r="T2409" s="50">
        <v>45193</v>
      </c>
    </row>
    <row r="2410" spans="1:20" x14ac:dyDescent="0.25">
      <c r="A2410" s="26" t="s">
        <v>2562</v>
      </c>
      <c r="B2410" s="49" t="s">
        <v>750</v>
      </c>
      <c r="C2410" s="49" t="s">
        <v>2563</v>
      </c>
      <c r="D2410" s="49" t="s">
        <v>37</v>
      </c>
      <c r="E2410" s="49" t="s">
        <v>50</v>
      </c>
      <c r="F2410" s="50">
        <v>45484</v>
      </c>
      <c r="G2410" s="49" t="s">
        <v>62</v>
      </c>
      <c r="H2410" s="49" t="s">
        <v>121</v>
      </c>
      <c r="I2410" s="49" t="s">
        <v>122</v>
      </c>
      <c r="J2410" s="49" t="s">
        <v>123</v>
      </c>
      <c r="K2410" s="49">
        <v>3</v>
      </c>
      <c r="L2410" s="49">
        <v>149</v>
      </c>
      <c r="M2410" s="49" t="s">
        <v>7907</v>
      </c>
      <c r="N2410" s="50">
        <v>45746</v>
      </c>
      <c r="O2410" s="49" t="s">
        <v>110</v>
      </c>
      <c r="P2410" s="49" t="s">
        <v>31</v>
      </c>
      <c r="Q2410" s="49">
        <v>1</v>
      </c>
      <c r="R2410" s="49" t="s">
        <v>45</v>
      </c>
      <c r="S2410" s="49" t="s">
        <v>7908</v>
      </c>
      <c r="T2410" s="50">
        <v>45791</v>
      </c>
    </row>
    <row r="2411" spans="1:20" x14ac:dyDescent="0.25">
      <c r="A2411" s="26" t="s">
        <v>7909</v>
      </c>
      <c r="B2411" s="49" t="s">
        <v>2160</v>
      </c>
      <c r="C2411" s="49" t="s">
        <v>922</v>
      </c>
      <c r="D2411" s="49" t="s">
        <v>37</v>
      </c>
      <c r="E2411" s="49" t="s">
        <v>38</v>
      </c>
      <c r="F2411" s="50">
        <v>45540</v>
      </c>
      <c r="G2411" s="49" t="s">
        <v>94</v>
      </c>
      <c r="H2411" s="49" t="s">
        <v>218</v>
      </c>
      <c r="I2411" s="49" t="s">
        <v>219</v>
      </c>
      <c r="J2411" s="49" t="s">
        <v>28</v>
      </c>
      <c r="K2411" s="49">
        <v>2</v>
      </c>
      <c r="L2411" s="49">
        <v>899</v>
      </c>
      <c r="M2411" s="49" t="s">
        <v>7910</v>
      </c>
      <c r="N2411" s="50">
        <v>45727</v>
      </c>
      <c r="O2411" s="49" t="s">
        <v>56</v>
      </c>
      <c r="P2411" s="49" t="s">
        <v>31</v>
      </c>
      <c r="Q2411" s="49">
        <v>4</v>
      </c>
      <c r="R2411" s="49" t="s">
        <v>104</v>
      </c>
      <c r="S2411" s="49" t="s">
        <v>7911</v>
      </c>
      <c r="T2411" s="50">
        <v>45368</v>
      </c>
    </row>
    <row r="2412" spans="1:20" x14ac:dyDescent="0.25">
      <c r="A2412" s="26" t="s">
        <v>7912</v>
      </c>
      <c r="B2412" s="49" t="s">
        <v>913</v>
      </c>
      <c r="C2412" s="49" t="s">
        <v>3612</v>
      </c>
      <c r="D2412" s="49" t="s">
        <v>23</v>
      </c>
      <c r="E2412" s="49" t="s">
        <v>50</v>
      </c>
      <c r="F2412" s="50">
        <v>44675</v>
      </c>
      <c r="G2412" s="49" t="s">
        <v>186</v>
      </c>
      <c r="H2412" s="49" t="s">
        <v>73</v>
      </c>
      <c r="I2412" s="49" t="s">
        <v>74</v>
      </c>
      <c r="J2412" s="49" t="s">
        <v>42</v>
      </c>
      <c r="K2412" s="49">
        <v>5</v>
      </c>
      <c r="L2412" s="49">
        <v>110</v>
      </c>
      <c r="M2412" s="49" t="s">
        <v>7913</v>
      </c>
      <c r="N2412" s="50">
        <v>45654</v>
      </c>
      <c r="O2412" s="49" t="s">
        <v>30</v>
      </c>
      <c r="P2412" s="49" t="s">
        <v>44</v>
      </c>
      <c r="Q2412" s="49">
        <v>4</v>
      </c>
      <c r="R2412" s="49" t="s">
        <v>67</v>
      </c>
      <c r="S2412" s="49" t="s">
        <v>7914</v>
      </c>
      <c r="T2412" s="50">
        <v>45056</v>
      </c>
    </row>
    <row r="2413" spans="1:20" x14ac:dyDescent="0.25">
      <c r="A2413" s="26" t="s">
        <v>1118</v>
      </c>
      <c r="B2413" s="49" t="s">
        <v>1119</v>
      </c>
      <c r="C2413" s="49" t="s">
        <v>71</v>
      </c>
      <c r="D2413" s="49" t="s">
        <v>81</v>
      </c>
      <c r="E2413" s="49" t="s">
        <v>50</v>
      </c>
      <c r="F2413" s="50">
        <v>45409</v>
      </c>
      <c r="G2413" s="49" t="s">
        <v>62</v>
      </c>
      <c r="H2413" s="49" t="s">
        <v>87</v>
      </c>
      <c r="I2413" s="49" t="s">
        <v>88</v>
      </c>
      <c r="J2413" s="49" t="s">
        <v>65</v>
      </c>
      <c r="K2413" s="49">
        <v>4</v>
      </c>
      <c r="L2413" s="49">
        <v>99</v>
      </c>
      <c r="M2413" s="49" t="s">
        <v>7915</v>
      </c>
      <c r="N2413" s="50">
        <v>45860</v>
      </c>
      <c r="O2413" s="49" t="s">
        <v>103</v>
      </c>
      <c r="P2413" s="49" t="s">
        <v>44</v>
      </c>
      <c r="Q2413" s="49">
        <v>4</v>
      </c>
      <c r="R2413" s="49" t="s">
        <v>67</v>
      </c>
      <c r="S2413" s="49" t="s">
        <v>7916</v>
      </c>
      <c r="T2413" s="50">
        <v>45534</v>
      </c>
    </row>
    <row r="2414" spans="1:20" x14ac:dyDescent="0.25">
      <c r="A2414" s="26" t="s">
        <v>7917</v>
      </c>
      <c r="B2414" s="49" t="s">
        <v>216</v>
      </c>
      <c r="C2414" s="49" t="s">
        <v>7918</v>
      </c>
      <c r="D2414" s="49" t="s">
        <v>81</v>
      </c>
      <c r="E2414" s="49" t="s">
        <v>38</v>
      </c>
      <c r="F2414" s="50">
        <v>45057</v>
      </c>
      <c r="G2414" s="49" t="s">
        <v>39</v>
      </c>
      <c r="H2414" s="49" t="s">
        <v>191</v>
      </c>
      <c r="I2414" s="49" t="s">
        <v>192</v>
      </c>
      <c r="J2414" s="49" t="s">
        <v>42</v>
      </c>
      <c r="K2414" s="49">
        <v>5</v>
      </c>
      <c r="L2414" s="49">
        <v>120</v>
      </c>
      <c r="M2414" s="49" t="s">
        <v>7919</v>
      </c>
      <c r="N2414" s="50">
        <v>44968</v>
      </c>
      <c r="O2414" s="49" t="s">
        <v>103</v>
      </c>
      <c r="P2414" s="49" t="s">
        <v>31</v>
      </c>
      <c r="Q2414" s="49">
        <v>4</v>
      </c>
      <c r="R2414" s="49" t="s">
        <v>104</v>
      </c>
      <c r="S2414" s="49" t="s">
        <v>7920</v>
      </c>
      <c r="T2414" s="50">
        <v>45362</v>
      </c>
    </row>
    <row r="2415" spans="1:20" x14ac:dyDescent="0.25">
      <c r="A2415" s="26" t="s">
        <v>7921</v>
      </c>
      <c r="B2415" s="49" t="s">
        <v>750</v>
      </c>
      <c r="C2415" s="49" t="s">
        <v>2498</v>
      </c>
      <c r="D2415" s="49" t="s">
        <v>37</v>
      </c>
      <c r="E2415" s="49" t="s">
        <v>38</v>
      </c>
      <c r="F2415" s="50">
        <v>44908</v>
      </c>
      <c r="G2415" s="49" t="s">
        <v>152</v>
      </c>
      <c r="H2415" s="49" t="s">
        <v>129</v>
      </c>
      <c r="I2415" s="49" t="s">
        <v>130</v>
      </c>
      <c r="J2415" s="49" t="s">
        <v>131</v>
      </c>
      <c r="K2415" s="49">
        <v>4</v>
      </c>
      <c r="L2415" s="49">
        <v>129</v>
      </c>
      <c r="M2415" s="49" t="s">
        <v>7922</v>
      </c>
      <c r="N2415" s="50">
        <v>44798</v>
      </c>
      <c r="O2415" s="49" t="s">
        <v>103</v>
      </c>
      <c r="P2415" s="49" t="s">
        <v>44</v>
      </c>
      <c r="Q2415" s="49">
        <v>5</v>
      </c>
      <c r="R2415" s="49" t="s">
        <v>32</v>
      </c>
      <c r="S2415" s="49" t="s">
        <v>7923</v>
      </c>
      <c r="T2415" s="50">
        <v>45027</v>
      </c>
    </row>
    <row r="2416" spans="1:20" x14ac:dyDescent="0.25">
      <c r="A2416" s="26" t="s">
        <v>7924</v>
      </c>
      <c r="B2416" s="49" t="s">
        <v>7925</v>
      </c>
      <c r="C2416" s="49" t="s">
        <v>249</v>
      </c>
      <c r="D2416" s="49" t="s">
        <v>37</v>
      </c>
      <c r="E2416" s="49" t="s">
        <v>50</v>
      </c>
      <c r="F2416" s="50">
        <v>45470</v>
      </c>
      <c r="G2416" s="49" t="s">
        <v>152</v>
      </c>
      <c r="H2416" s="49" t="s">
        <v>121</v>
      </c>
      <c r="I2416" s="49" t="s">
        <v>122</v>
      </c>
      <c r="J2416" s="49" t="s">
        <v>123</v>
      </c>
      <c r="K2416" s="49">
        <v>2</v>
      </c>
      <c r="L2416" s="49">
        <v>149</v>
      </c>
      <c r="M2416" s="49" t="s">
        <v>7926</v>
      </c>
      <c r="N2416" s="50">
        <v>44800</v>
      </c>
      <c r="O2416" s="49" t="s">
        <v>110</v>
      </c>
      <c r="P2416" s="49" t="s">
        <v>31</v>
      </c>
      <c r="Q2416" s="49">
        <v>4</v>
      </c>
      <c r="R2416" s="49" t="s">
        <v>133</v>
      </c>
      <c r="S2416" s="49" t="s">
        <v>7927</v>
      </c>
      <c r="T2416" s="50">
        <v>45122</v>
      </c>
    </row>
    <row r="2417" spans="1:20" x14ac:dyDescent="0.25">
      <c r="A2417" s="26" t="s">
        <v>2960</v>
      </c>
      <c r="B2417" s="49" t="s">
        <v>2961</v>
      </c>
      <c r="C2417" s="49" t="s">
        <v>521</v>
      </c>
      <c r="D2417" s="49" t="s">
        <v>37</v>
      </c>
      <c r="E2417" s="49" t="s">
        <v>24</v>
      </c>
      <c r="F2417" s="50">
        <v>44224</v>
      </c>
      <c r="G2417" s="49" t="s">
        <v>94</v>
      </c>
      <c r="H2417" s="49" t="s">
        <v>129</v>
      </c>
      <c r="I2417" s="49" t="s">
        <v>130</v>
      </c>
      <c r="J2417" s="49" t="s">
        <v>131</v>
      </c>
      <c r="K2417" s="49">
        <v>1</v>
      </c>
      <c r="L2417" s="49">
        <v>129</v>
      </c>
      <c r="M2417" s="49" t="s">
        <v>7928</v>
      </c>
      <c r="N2417" s="50">
        <v>44846</v>
      </c>
      <c r="O2417" s="49" t="s">
        <v>76</v>
      </c>
      <c r="P2417" s="49" t="s">
        <v>31</v>
      </c>
      <c r="Q2417" s="49">
        <v>4</v>
      </c>
      <c r="R2417" s="49" t="s">
        <v>67</v>
      </c>
      <c r="S2417" s="49" t="s">
        <v>7929</v>
      </c>
      <c r="T2417" s="50">
        <v>44932</v>
      </c>
    </row>
    <row r="2418" spans="1:20" x14ac:dyDescent="0.25">
      <c r="A2418" s="26" t="s">
        <v>7930</v>
      </c>
      <c r="B2418" s="49" t="s">
        <v>233</v>
      </c>
      <c r="C2418" s="49" t="s">
        <v>570</v>
      </c>
      <c r="D2418" s="49" t="s">
        <v>81</v>
      </c>
      <c r="E2418" s="49" t="s">
        <v>50</v>
      </c>
      <c r="F2418" s="50">
        <v>44690</v>
      </c>
      <c r="G2418" s="49" t="s">
        <v>51</v>
      </c>
      <c r="H2418" s="49" t="s">
        <v>87</v>
      </c>
      <c r="I2418" s="49" t="s">
        <v>88</v>
      </c>
      <c r="J2418" s="49" t="s">
        <v>65</v>
      </c>
      <c r="K2418" s="49">
        <v>4</v>
      </c>
      <c r="L2418" s="49">
        <v>99</v>
      </c>
      <c r="M2418" s="49" t="s">
        <v>7931</v>
      </c>
      <c r="N2418" s="50">
        <v>45803</v>
      </c>
      <c r="O2418" s="49" t="s">
        <v>110</v>
      </c>
      <c r="P2418" s="49" t="s">
        <v>57</v>
      </c>
      <c r="Q2418" s="49">
        <v>4</v>
      </c>
      <c r="R2418" s="49" t="s">
        <v>133</v>
      </c>
      <c r="S2418" s="49" t="s">
        <v>7932</v>
      </c>
      <c r="T2418" s="50">
        <v>45232</v>
      </c>
    </row>
    <row r="2419" spans="1:20" x14ac:dyDescent="0.25">
      <c r="A2419" s="26" t="s">
        <v>7738</v>
      </c>
      <c r="B2419" s="49" t="s">
        <v>248</v>
      </c>
      <c r="C2419" s="49" t="s">
        <v>316</v>
      </c>
      <c r="D2419" s="49" t="s">
        <v>81</v>
      </c>
      <c r="E2419" s="49" t="s">
        <v>24</v>
      </c>
      <c r="F2419" s="50">
        <v>45423</v>
      </c>
      <c r="G2419" s="49" t="s">
        <v>186</v>
      </c>
      <c r="H2419" s="49" t="s">
        <v>40</v>
      </c>
      <c r="I2419" s="49" t="s">
        <v>41</v>
      </c>
      <c r="J2419" s="49" t="s">
        <v>42</v>
      </c>
      <c r="K2419" s="49">
        <v>2</v>
      </c>
      <c r="L2419" s="49">
        <v>59</v>
      </c>
      <c r="M2419" s="49" t="s">
        <v>7933</v>
      </c>
      <c r="N2419" s="50">
        <v>44899</v>
      </c>
      <c r="O2419" s="49" t="s">
        <v>110</v>
      </c>
      <c r="P2419" s="49" t="s">
        <v>44</v>
      </c>
      <c r="Q2419" s="49">
        <v>4</v>
      </c>
      <c r="R2419" s="49" t="s">
        <v>67</v>
      </c>
      <c r="S2419" s="49" t="s">
        <v>7934</v>
      </c>
      <c r="T2419" s="50">
        <v>45428</v>
      </c>
    </row>
    <row r="2420" spans="1:20" x14ac:dyDescent="0.25">
      <c r="A2420" s="26" t="s">
        <v>5515</v>
      </c>
      <c r="B2420" s="49" t="s">
        <v>1535</v>
      </c>
      <c r="C2420" s="49" t="s">
        <v>1397</v>
      </c>
      <c r="D2420" s="49" t="s">
        <v>81</v>
      </c>
      <c r="E2420" s="49" t="s">
        <v>50</v>
      </c>
      <c r="F2420" s="50">
        <v>44859</v>
      </c>
      <c r="G2420" s="49" t="s">
        <v>180</v>
      </c>
      <c r="H2420" s="49" t="s">
        <v>121</v>
      </c>
      <c r="I2420" s="49" t="s">
        <v>122</v>
      </c>
      <c r="J2420" s="49" t="s">
        <v>123</v>
      </c>
      <c r="K2420" s="49">
        <v>1</v>
      </c>
      <c r="L2420" s="49">
        <v>149</v>
      </c>
      <c r="M2420" s="49" t="s">
        <v>7935</v>
      </c>
      <c r="N2420" s="50">
        <v>45682</v>
      </c>
      <c r="O2420" s="49" t="s">
        <v>30</v>
      </c>
      <c r="P2420" s="49" t="s">
        <v>57</v>
      </c>
      <c r="Q2420" s="49">
        <v>4</v>
      </c>
      <c r="R2420" s="49" t="s">
        <v>67</v>
      </c>
      <c r="S2420" s="49" t="s">
        <v>7936</v>
      </c>
      <c r="T2420" s="50">
        <v>45320</v>
      </c>
    </row>
    <row r="2421" spans="1:20" x14ac:dyDescent="0.25">
      <c r="A2421" s="26" t="s">
        <v>5085</v>
      </c>
      <c r="B2421" s="49" t="s">
        <v>166</v>
      </c>
      <c r="C2421" s="49" t="s">
        <v>481</v>
      </c>
      <c r="D2421" s="49" t="s">
        <v>23</v>
      </c>
      <c r="E2421" s="49" t="s">
        <v>24</v>
      </c>
      <c r="F2421" s="50">
        <v>44374</v>
      </c>
      <c r="G2421" s="49" t="s">
        <v>180</v>
      </c>
      <c r="H2421" s="49" t="s">
        <v>138</v>
      </c>
      <c r="I2421" s="49" t="s">
        <v>139</v>
      </c>
      <c r="J2421" s="49" t="s">
        <v>28</v>
      </c>
      <c r="K2421" s="49">
        <v>2</v>
      </c>
      <c r="L2421" s="49">
        <v>999</v>
      </c>
      <c r="M2421" s="49" t="s">
        <v>7937</v>
      </c>
      <c r="N2421" s="50">
        <v>45468</v>
      </c>
      <c r="O2421" s="49" t="s">
        <v>103</v>
      </c>
      <c r="P2421" s="49" t="s">
        <v>44</v>
      </c>
      <c r="Q2421" s="49">
        <v>2</v>
      </c>
      <c r="R2421" s="49" t="s">
        <v>45</v>
      </c>
      <c r="S2421" s="49" t="s">
        <v>7938</v>
      </c>
      <c r="T2421" s="50">
        <v>44883</v>
      </c>
    </row>
    <row r="2422" spans="1:20" x14ac:dyDescent="0.25">
      <c r="A2422" s="26" t="s">
        <v>6395</v>
      </c>
      <c r="B2422" s="49" t="s">
        <v>6396</v>
      </c>
      <c r="C2422" s="49" t="s">
        <v>4051</v>
      </c>
      <c r="D2422" s="49" t="s">
        <v>23</v>
      </c>
      <c r="E2422" s="49" t="s">
        <v>24</v>
      </c>
      <c r="F2422" s="50">
        <v>44196</v>
      </c>
      <c r="G2422" s="49" t="s">
        <v>120</v>
      </c>
      <c r="H2422" s="49" t="s">
        <v>191</v>
      </c>
      <c r="I2422" s="49" t="s">
        <v>192</v>
      </c>
      <c r="J2422" s="49" t="s">
        <v>42</v>
      </c>
      <c r="K2422" s="49">
        <v>3</v>
      </c>
      <c r="L2422" s="49">
        <v>120</v>
      </c>
      <c r="M2422" s="49" t="s">
        <v>7939</v>
      </c>
      <c r="N2422" s="50">
        <v>45755</v>
      </c>
      <c r="O2422" s="49" t="s">
        <v>30</v>
      </c>
      <c r="P2422" s="49" t="s">
        <v>57</v>
      </c>
      <c r="Q2422" s="49">
        <v>1</v>
      </c>
      <c r="R2422" s="49" t="s">
        <v>104</v>
      </c>
      <c r="S2422" s="49" t="s">
        <v>7940</v>
      </c>
      <c r="T2422" s="50">
        <v>45309</v>
      </c>
    </row>
    <row r="2423" spans="1:20" x14ac:dyDescent="0.25">
      <c r="A2423" s="26" t="s">
        <v>7941</v>
      </c>
      <c r="B2423" s="49" t="s">
        <v>1905</v>
      </c>
      <c r="C2423" s="49" t="s">
        <v>7942</v>
      </c>
      <c r="D2423" s="49" t="s">
        <v>23</v>
      </c>
      <c r="E2423" s="49" t="s">
        <v>50</v>
      </c>
      <c r="F2423" s="50">
        <v>44196</v>
      </c>
      <c r="G2423" s="49" t="s">
        <v>25</v>
      </c>
      <c r="H2423" s="49" t="s">
        <v>168</v>
      </c>
      <c r="I2423" s="49" t="s">
        <v>169</v>
      </c>
      <c r="J2423" s="49" t="s">
        <v>131</v>
      </c>
      <c r="K2423" s="49">
        <v>3</v>
      </c>
      <c r="L2423" s="49">
        <v>80</v>
      </c>
      <c r="M2423" s="49" t="s">
        <v>7943</v>
      </c>
      <c r="N2423" s="50">
        <v>45275</v>
      </c>
      <c r="O2423" s="49" t="s">
        <v>103</v>
      </c>
      <c r="P2423" s="49" t="s">
        <v>44</v>
      </c>
      <c r="Q2423" s="49">
        <v>1</v>
      </c>
      <c r="R2423" s="49" t="s">
        <v>133</v>
      </c>
      <c r="S2423" s="49" t="s">
        <v>7944</v>
      </c>
      <c r="T2423" s="50">
        <v>45386</v>
      </c>
    </row>
    <row r="2424" spans="1:20" x14ac:dyDescent="0.25">
      <c r="A2424" s="26" t="s">
        <v>7945</v>
      </c>
      <c r="B2424" s="49" t="s">
        <v>658</v>
      </c>
      <c r="C2424" s="49" t="s">
        <v>7946</v>
      </c>
      <c r="D2424" s="49" t="s">
        <v>23</v>
      </c>
      <c r="E2424" s="49" t="s">
        <v>24</v>
      </c>
      <c r="F2424" s="50">
        <v>44419</v>
      </c>
      <c r="G2424" s="49" t="s">
        <v>72</v>
      </c>
      <c r="H2424" s="49" t="s">
        <v>26</v>
      </c>
      <c r="I2424" s="49" t="s">
        <v>27</v>
      </c>
      <c r="J2424" s="49" t="s">
        <v>28</v>
      </c>
      <c r="K2424" s="49">
        <v>1</v>
      </c>
      <c r="L2424" s="49">
        <v>229</v>
      </c>
      <c r="M2424" s="49" t="s">
        <v>7947</v>
      </c>
      <c r="N2424" s="50">
        <v>45685</v>
      </c>
      <c r="O2424" s="49" t="s">
        <v>103</v>
      </c>
      <c r="P2424" s="49" t="s">
        <v>44</v>
      </c>
      <c r="Q2424" s="49">
        <v>2</v>
      </c>
      <c r="R2424" s="49" t="s">
        <v>133</v>
      </c>
      <c r="S2424" s="49" t="s">
        <v>7948</v>
      </c>
      <c r="T2424" s="50">
        <v>45532</v>
      </c>
    </row>
    <row r="2425" spans="1:20" x14ac:dyDescent="0.25">
      <c r="A2425" s="26" t="s">
        <v>7949</v>
      </c>
      <c r="B2425" s="49" t="s">
        <v>85</v>
      </c>
      <c r="C2425" s="49" t="s">
        <v>3257</v>
      </c>
      <c r="D2425" s="49" t="s">
        <v>37</v>
      </c>
      <c r="E2425" s="49" t="s">
        <v>38</v>
      </c>
      <c r="F2425" s="50">
        <v>45051</v>
      </c>
      <c r="G2425" s="49" t="s">
        <v>51</v>
      </c>
      <c r="H2425" s="49" t="s">
        <v>40</v>
      </c>
      <c r="I2425" s="49" t="s">
        <v>41</v>
      </c>
      <c r="J2425" s="49" t="s">
        <v>42</v>
      </c>
      <c r="K2425" s="49">
        <v>2</v>
      </c>
      <c r="L2425" s="49">
        <v>59</v>
      </c>
      <c r="M2425" s="49" t="s">
        <v>7950</v>
      </c>
      <c r="N2425" s="50">
        <v>45618</v>
      </c>
      <c r="O2425" s="49" t="s">
        <v>103</v>
      </c>
      <c r="P2425" s="49" t="s">
        <v>57</v>
      </c>
      <c r="Q2425" s="49">
        <v>5</v>
      </c>
      <c r="R2425" s="49" t="s">
        <v>45</v>
      </c>
      <c r="S2425" s="49" t="s">
        <v>7951</v>
      </c>
      <c r="T2425" s="50">
        <v>45211</v>
      </c>
    </row>
    <row r="2426" spans="1:20" x14ac:dyDescent="0.25">
      <c r="A2426" s="26" t="s">
        <v>3092</v>
      </c>
      <c r="B2426" s="49" t="s">
        <v>1079</v>
      </c>
      <c r="C2426" s="49" t="s">
        <v>3093</v>
      </c>
      <c r="D2426" s="49" t="s">
        <v>37</v>
      </c>
      <c r="E2426" s="49" t="s">
        <v>24</v>
      </c>
      <c r="F2426" s="50">
        <v>45317</v>
      </c>
      <c r="G2426" s="49" t="s">
        <v>180</v>
      </c>
      <c r="H2426" s="49" t="s">
        <v>100</v>
      </c>
      <c r="I2426" s="49" t="s">
        <v>101</v>
      </c>
      <c r="J2426" s="49" t="s">
        <v>28</v>
      </c>
      <c r="K2426" s="49">
        <v>4</v>
      </c>
      <c r="L2426" s="49">
        <v>199</v>
      </c>
      <c r="M2426" s="49" t="s">
        <v>7952</v>
      </c>
      <c r="N2426" s="50">
        <v>45600</v>
      </c>
      <c r="O2426" s="49" t="s">
        <v>76</v>
      </c>
      <c r="P2426" s="49" t="s">
        <v>31</v>
      </c>
      <c r="Q2426" s="49">
        <v>3</v>
      </c>
      <c r="R2426" s="49" t="s">
        <v>45</v>
      </c>
      <c r="S2426" s="49" t="s">
        <v>7953</v>
      </c>
      <c r="T2426" s="50">
        <v>45247</v>
      </c>
    </row>
    <row r="2427" spans="1:20" x14ac:dyDescent="0.25">
      <c r="A2427" s="26" t="s">
        <v>5034</v>
      </c>
      <c r="B2427" s="49" t="s">
        <v>2291</v>
      </c>
      <c r="C2427" s="49" t="s">
        <v>137</v>
      </c>
      <c r="D2427" s="49" t="s">
        <v>81</v>
      </c>
      <c r="E2427" s="49" t="s">
        <v>50</v>
      </c>
      <c r="F2427" s="50">
        <v>45406</v>
      </c>
      <c r="G2427" s="49" t="s">
        <v>39</v>
      </c>
      <c r="H2427" s="49" t="s">
        <v>145</v>
      </c>
      <c r="I2427" s="49" t="s">
        <v>146</v>
      </c>
      <c r="J2427" s="49" t="s">
        <v>54</v>
      </c>
      <c r="K2427" s="49">
        <v>1</v>
      </c>
      <c r="L2427" s="49">
        <v>199</v>
      </c>
      <c r="M2427" s="49" t="s">
        <v>7954</v>
      </c>
      <c r="N2427" s="50">
        <v>45403</v>
      </c>
      <c r="O2427" s="49" t="s">
        <v>30</v>
      </c>
      <c r="P2427" s="49" t="s">
        <v>57</v>
      </c>
      <c r="Q2427" s="49">
        <v>5</v>
      </c>
      <c r="R2427" s="49" t="s">
        <v>45</v>
      </c>
      <c r="S2427" s="49" t="s">
        <v>7955</v>
      </c>
      <c r="T2427" s="50">
        <v>45165</v>
      </c>
    </row>
    <row r="2428" spans="1:20" x14ac:dyDescent="0.25">
      <c r="A2428" s="26" t="s">
        <v>2512</v>
      </c>
      <c r="B2428" s="49" t="s">
        <v>248</v>
      </c>
      <c r="C2428" s="49" t="s">
        <v>702</v>
      </c>
      <c r="D2428" s="49" t="s">
        <v>37</v>
      </c>
      <c r="E2428" s="49" t="s">
        <v>24</v>
      </c>
      <c r="F2428" s="50">
        <v>45495</v>
      </c>
      <c r="G2428" s="49" t="s">
        <v>62</v>
      </c>
      <c r="H2428" s="49" t="s">
        <v>40</v>
      </c>
      <c r="I2428" s="49" t="s">
        <v>41</v>
      </c>
      <c r="J2428" s="49" t="s">
        <v>42</v>
      </c>
      <c r="K2428" s="49">
        <v>4</v>
      </c>
      <c r="L2428" s="49">
        <v>59</v>
      </c>
      <c r="M2428" s="49" t="s">
        <v>7956</v>
      </c>
      <c r="N2428" s="50">
        <v>45770</v>
      </c>
      <c r="O2428" s="49" t="s">
        <v>56</v>
      </c>
      <c r="P2428" s="49" t="s">
        <v>44</v>
      </c>
      <c r="Q2428" s="49">
        <v>2</v>
      </c>
      <c r="R2428" s="49" t="s">
        <v>104</v>
      </c>
      <c r="S2428" s="49" t="s">
        <v>7957</v>
      </c>
      <c r="T2428" s="50">
        <v>45562</v>
      </c>
    </row>
    <row r="2429" spans="1:20" x14ac:dyDescent="0.25">
      <c r="A2429" s="26" t="s">
        <v>7751</v>
      </c>
      <c r="B2429" s="49" t="s">
        <v>233</v>
      </c>
      <c r="C2429" s="49" t="s">
        <v>7752</v>
      </c>
      <c r="D2429" s="49" t="s">
        <v>81</v>
      </c>
      <c r="E2429" s="49" t="s">
        <v>24</v>
      </c>
      <c r="F2429" s="50">
        <v>44796</v>
      </c>
      <c r="G2429" s="49" t="s">
        <v>180</v>
      </c>
      <c r="H2429" s="49" t="s">
        <v>191</v>
      </c>
      <c r="I2429" s="49" t="s">
        <v>192</v>
      </c>
      <c r="J2429" s="49" t="s">
        <v>42</v>
      </c>
      <c r="K2429" s="49">
        <v>5</v>
      </c>
      <c r="L2429" s="49">
        <v>120</v>
      </c>
      <c r="M2429" s="49" t="s">
        <v>7958</v>
      </c>
      <c r="N2429" s="50">
        <v>45672</v>
      </c>
      <c r="O2429" s="49" t="s">
        <v>30</v>
      </c>
      <c r="P2429" s="49" t="s">
        <v>57</v>
      </c>
      <c r="Q2429" s="49">
        <v>1</v>
      </c>
      <c r="R2429" s="49" t="s">
        <v>45</v>
      </c>
      <c r="S2429" s="49" t="s">
        <v>7959</v>
      </c>
      <c r="T2429" s="50">
        <v>45764</v>
      </c>
    </row>
    <row r="2430" spans="1:20" x14ac:dyDescent="0.25">
      <c r="A2430" s="26" t="s">
        <v>7960</v>
      </c>
      <c r="B2430" s="49" t="s">
        <v>113</v>
      </c>
      <c r="C2430" s="49" t="s">
        <v>5805</v>
      </c>
      <c r="D2430" s="49" t="s">
        <v>37</v>
      </c>
      <c r="E2430" s="49" t="s">
        <v>50</v>
      </c>
      <c r="F2430" s="50">
        <v>45327</v>
      </c>
      <c r="G2430" s="49" t="s">
        <v>186</v>
      </c>
      <c r="H2430" s="49" t="s">
        <v>26</v>
      </c>
      <c r="I2430" s="49" t="s">
        <v>27</v>
      </c>
      <c r="J2430" s="49" t="s">
        <v>28</v>
      </c>
      <c r="K2430" s="49">
        <v>2</v>
      </c>
      <c r="L2430" s="49">
        <v>229</v>
      </c>
      <c r="M2430" s="49" t="s">
        <v>7961</v>
      </c>
      <c r="N2430" s="50">
        <v>45258</v>
      </c>
      <c r="O2430" s="49" t="s">
        <v>56</v>
      </c>
      <c r="P2430" s="49" t="s">
        <v>57</v>
      </c>
      <c r="Q2430" s="49">
        <v>1</v>
      </c>
      <c r="R2430" s="49" t="s">
        <v>133</v>
      </c>
      <c r="S2430" s="49" t="s">
        <v>7962</v>
      </c>
      <c r="T2430" s="50">
        <v>45527</v>
      </c>
    </row>
    <row r="2431" spans="1:20" x14ac:dyDescent="0.25">
      <c r="A2431" s="26" t="s">
        <v>7380</v>
      </c>
      <c r="B2431" s="49" t="s">
        <v>2132</v>
      </c>
      <c r="C2431" s="49" t="s">
        <v>207</v>
      </c>
      <c r="D2431" s="49" t="s">
        <v>37</v>
      </c>
      <c r="E2431" s="49" t="s">
        <v>24</v>
      </c>
      <c r="F2431" s="50">
        <v>45176</v>
      </c>
      <c r="G2431" s="49" t="s">
        <v>180</v>
      </c>
      <c r="H2431" s="49" t="s">
        <v>121</v>
      </c>
      <c r="I2431" s="49" t="s">
        <v>122</v>
      </c>
      <c r="J2431" s="49" t="s">
        <v>123</v>
      </c>
      <c r="K2431" s="49">
        <v>4</v>
      </c>
      <c r="L2431" s="49">
        <v>149</v>
      </c>
      <c r="M2431" s="49" t="s">
        <v>7963</v>
      </c>
      <c r="N2431" s="50">
        <v>45111</v>
      </c>
      <c r="O2431" s="49" t="s">
        <v>103</v>
      </c>
      <c r="P2431" s="49" t="s">
        <v>57</v>
      </c>
      <c r="Q2431" s="49">
        <v>4</v>
      </c>
      <c r="R2431" s="49" t="s">
        <v>45</v>
      </c>
      <c r="S2431" s="49" t="s">
        <v>7964</v>
      </c>
      <c r="T2431" s="50">
        <v>45855</v>
      </c>
    </row>
    <row r="2432" spans="1:20" x14ac:dyDescent="0.25">
      <c r="A2432" s="26" t="s">
        <v>7965</v>
      </c>
      <c r="B2432" s="49" t="s">
        <v>913</v>
      </c>
      <c r="C2432" s="49" t="s">
        <v>7966</v>
      </c>
      <c r="D2432" s="49" t="s">
        <v>81</v>
      </c>
      <c r="E2432" s="49" t="s">
        <v>24</v>
      </c>
      <c r="F2432" s="50">
        <v>45471</v>
      </c>
      <c r="G2432" s="49" t="s">
        <v>25</v>
      </c>
      <c r="H2432" s="49" t="s">
        <v>87</v>
      </c>
      <c r="I2432" s="49" t="s">
        <v>88</v>
      </c>
      <c r="J2432" s="49" t="s">
        <v>65</v>
      </c>
      <c r="K2432" s="49">
        <v>1</v>
      </c>
      <c r="L2432" s="49">
        <v>99</v>
      </c>
      <c r="M2432" s="49" t="s">
        <v>7967</v>
      </c>
      <c r="N2432" s="50">
        <v>45320</v>
      </c>
      <c r="O2432" s="49" t="s">
        <v>56</v>
      </c>
      <c r="P2432" s="49" t="s">
        <v>31</v>
      </c>
      <c r="Q2432" s="49">
        <v>1</v>
      </c>
      <c r="R2432" s="49" t="s">
        <v>133</v>
      </c>
      <c r="S2432" s="49" t="s">
        <v>7968</v>
      </c>
      <c r="T2432" s="50">
        <v>45073</v>
      </c>
    </row>
    <row r="2433" spans="1:20" x14ac:dyDescent="0.25">
      <c r="A2433" s="26" t="s">
        <v>7969</v>
      </c>
      <c r="B2433" s="49" t="s">
        <v>334</v>
      </c>
      <c r="C2433" s="49" t="s">
        <v>7970</v>
      </c>
      <c r="D2433" s="49" t="s">
        <v>37</v>
      </c>
      <c r="E2433" s="49" t="s">
        <v>38</v>
      </c>
      <c r="F2433" s="50">
        <v>44500</v>
      </c>
      <c r="G2433" s="49" t="s">
        <v>39</v>
      </c>
      <c r="H2433" s="49" t="s">
        <v>391</v>
      </c>
      <c r="I2433" s="49" t="s">
        <v>392</v>
      </c>
      <c r="J2433" s="49" t="s">
        <v>123</v>
      </c>
      <c r="K2433" s="49">
        <v>1</v>
      </c>
      <c r="L2433" s="49">
        <v>25</v>
      </c>
      <c r="M2433" s="49" t="s">
        <v>7971</v>
      </c>
      <c r="N2433" s="50">
        <v>45562</v>
      </c>
      <c r="O2433" s="49" t="s">
        <v>103</v>
      </c>
      <c r="P2433" s="49" t="s">
        <v>57</v>
      </c>
      <c r="Q2433" s="49">
        <v>4</v>
      </c>
      <c r="R2433" s="49" t="s">
        <v>104</v>
      </c>
      <c r="S2433" s="49" t="s">
        <v>7972</v>
      </c>
      <c r="T2433" s="50">
        <v>45608</v>
      </c>
    </row>
    <row r="2434" spans="1:20" x14ac:dyDescent="0.25">
      <c r="A2434" s="26" t="s">
        <v>7973</v>
      </c>
      <c r="B2434" s="49" t="s">
        <v>7974</v>
      </c>
      <c r="C2434" s="49" t="s">
        <v>3144</v>
      </c>
      <c r="D2434" s="49" t="s">
        <v>81</v>
      </c>
      <c r="E2434" s="49" t="s">
        <v>38</v>
      </c>
      <c r="F2434" s="50">
        <v>45501</v>
      </c>
      <c r="G2434" s="49" t="s">
        <v>51</v>
      </c>
      <c r="H2434" s="49" t="s">
        <v>145</v>
      </c>
      <c r="I2434" s="49" t="s">
        <v>146</v>
      </c>
      <c r="J2434" s="49" t="s">
        <v>54</v>
      </c>
      <c r="K2434" s="49">
        <v>4</v>
      </c>
      <c r="L2434" s="49">
        <v>199</v>
      </c>
      <c r="M2434" s="49" t="s">
        <v>7975</v>
      </c>
      <c r="N2434" s="50">
        <v>45365</v>
      </c>
      <c r="O2434" s="49" t="s">
        <v>56</v>
      </c>
      <c r="P2434" s="49" t="s">
        <v>31</v>
      </c>
      <c r="Q2434" s="49">
        <v>3</v>
      </c>
      <c r="R2434" s="49" t="s">
        <v>45</v>
      </c>
      <c r="S2434" s="49" t="s">
        <v>7976</v>
      </c>
      <c r="T2434" s="50">
        <v>45212</v>
      </c>
    </row>
    <row r="2435" spans="1:20" x14ac:dyDescent="0.25">
      <c r="A2435" s="26" t="s">
        <v>5176</v>
      </c>
      <c r="B2435" s="49" t="s">
        <v>334</v>
      </c>
      <c r="C2435" s="49" t="s">
        <v>310</v>
      </c>
      <c r="D2435" s="49" t="s">
        <v>23</v>
      </c>
      <c r="E2435" s="49" t="s">
        <v>50</v>
      </c>
      <c r="F2435" s="50">
        <v>45325</v>
      </c>
      <c r="G2435" s="49" t="s">
        <v>180</v>
      </c>
      <c r="H2435" s="49" t="s">
        <v>100</v>
      </c>
      <c r="I2435" s="49" t="s">
        <v>101</v>
      </c>
      <c r="J2435" s="49" t="s">
        <v>28</v>
      </c>
      <c r="K2435" s="49">
        <v>3</v>
      </c>
      <c r="L2435" s="49">
        <v>199</v>
      </c>
      <c r="M2435" s="49" t="s">
        <v>7977</v>
      </c>
      <c r="N2435" s="50">
        <v>45122</v>
      </c>
      <c r="O2435" s="49" t="s">
        <v>56</v>
      </c>
      <c r="P2435" s="49" t="s">
        <v>44</v>
      </c>
      <c r="Q2435" s="49">
        <v>4</v>
      </c>
      <c r="R2435" s="49" t="s">
        <v>45</v>
      </c>
      <c r="S2435" s="49" t="s">
        <v>7978</v>
      </c>
      <c r="T2435" s="50">
        <v>45354</v>
      </c>
    </row>
    <row r="2436" spans="1:20" x14ac:dyDescent="0.25">
      <c r="A2436" s="26" t="s">
        <v>7979</v>
      </c>
      <c r="B2436" s="49" t="s">
        <v>1689</v>
      </c>
      <c r="C2436" s="49" t="s">
        <v>7752</v>
      </c>
      <c r="D2436" s="49" t="s">
        <v>37</v>
      </c>
      <c r="E2436" s="49" t="s">
        <v>24</v>
      </c>
      <c r="F2436" s="50">
        <v>45135</v>
      </c>
      <c r="G2436" s="49" t="s">
        <v>152</v>
      </c>
      <c r="H2436" s="49" t="s">
        <v>138</v>
      </c>
      <c r="I2436" s="49" t="s">
        <v>139</v>
      </c>
      <c r="J2436" s="49" t="s">
        <v>28</v>
      </c>
      <c r="K2436" s="49">
        <v>4</v>
      </c>
      <c r="L2436" s="49">
        <v>999</v>
      </c>
      <c r="M2436" s="49" t="s">
        <v>7980</v>
      </c>
      <c r="N2436" s="50">
        <v>45816</v>
      </c>
      <c r="O2436" s="49" t="s">
        <v>103</v>
      </c>
      <c r="P2436" s="49" t="s">
        <v>57</v>
      </c>
      <c r="Q2436" s="49">
        <v>2</v>
      </c>
      <c r="R2436" s="49" t="s">
        <v>45</v>
      </c>
      <c r="S2436" s="49" t="s">
        <v>7981</v>
      </c>
      <c r="T2436" s="50">
        <v>45701</v>
      </c>
    </row>
    <row r="2437" spans="1:20" x14ac:dyDescent="0.25">
      <c r="A2437" s="26" t="s">
        <v>7982</v>
      </c>
      <c r="B2437" s="49" t="s">
        <v>4309</v>
      </c>
      <c r="C2437" s="49" t="s">
        <v>2558</v>
      </c>
      <c r="D2437" s="49" t="s">
        <v>37</v>
      </c>
      <c r="E2437" s="49" t="s">
        <v>50</v>
      </c>
      <c r="F2437" s="50">
        <v>44655</v>
      </c>
      <c r="G2437" s="49" t="s">
        <v>25</v>
      </c>
      <c r="H2437" s="49" t="s">
        <v>40</v>
      </c>
      <c r="I2437" s="49" t="s">
        <v>41</v>
      </c>
      <c r="J2437" s="49" t="s">
        <v>42</v>
      </c>
      <c r="K2437" s="49">
        <v>5</v>
      </c>
      <c r="L2437" s="49">
        <v>59</v>
      </c>
      <c r="M2437" s="49" t="s">
        <v>7983</v>
      </c>
      <c r="N2437" s="50">
        <v>45837</v>
      </c>
      <c r="O2437" s="49" t="s">
        <v>110</v>
      </c>
      <c r="P2437" s="49" t="s">
        <v>31</v>
      </c>
      <c r="Q2437" s="49">
        <v>1</v>
      </c>
      <c r="R2437" s="49" t="s">
        <v>32</v>
      </c>
      <c r="S2437" s="49" t="s">
        <v>7984</v>
      </c>
      <c r="T2437" s="50">
        <v>45847</v>
      </c>
    </row>
    <row r="2438" spans="1:20" x14ac:dyDescent="0.25">
      <c r="A2438" s="26" t="s">
        <v>6866</v>
      </c>
      <c r="B2438" s="49" t="s">
        <v>671</v>
      </c>
      <c r="C2438" s="49" t="s">
        <v>6867</v>
      </c>
      <c r="D2438" s="49" t="s">
        <v>81</v>
      </c>
      <c r="E2438" s="49" t="s">
        <v>50</v>
      </c>
      <c r="F2438" s="50">
        <v>45843</v>
      </c>
      <c r="G2438" s="49" t="s">
        <v>39</v>
      </c>
      <c r="H2438" s="49" t="s">
        <v>40</v>
      </c>
      <c r="I2438" s="49" t="s">
        <v>41</v>
      </c>
      <c r="J2438" s="49" t="s">
        <v>42</v>
      </c>
      <c r="K2438" s="49">
        <v>4</v>
      </c>
      <c r="L2438" s="49">
        <v>59</v>
      </c>
      <c r="M2438" s="49" t="s">
        <v>7985</v>
      </c>
      <c r="N2438" s="50">
        <v>45675</v>
      </c>
      <c r="O2438" s="49" t="s">
        <v>76</v>
      </c>
      <c r="P2438" s="49" t="s">
        <v>44</v>
      </c>
      <c r="Q2438" s="49">
        <v>3</v>
      </c>
      <c r="R2438" s="49" t="s">
        <v>67</v>
      </c>
      <c r="S2438" s="49" t="s">
        <v>7986</v>
      </c>
      <c r="T2438" s="50">
        <v>45160</v>
      </c>
    </row>
    <row r="2439" spans="1:20" x14ac:dyDescent="0.25">
      <c r="A2439" s="26" t="s">
        <v>7987</v>
      </c>
      <c r="B2439" s="49" t="s">
        <v>1689</v>
      </c>
      <c r="C2439" s="49" t="s">
        <v>3112</v>
      </c>
      <c r="D2439" s="49" t="s">
        <v>81</v>
      </c>
      <c r="E2439" s="49" t="s">
        <v>50</v>
      </c>
      <c r="F2439" s="50">
        <v>45049</v>
      </c>
      <c r="G2439" s="49" t="s">
        <v>180</v>
      </c>
      <c r="H2439" s="49" t="s">
        <v>391</v>
      </c>
      <c r="I2439" s="49" t="s">
        <v>392</v>
      </c>
      <c r="J2439" s="49" t="s">
        <v>123</v>
      </c>
      <c r="K2439" s="49">
        <v>3</v>
      </c>
      <c r="L2439" s="49">
        <v>25</v>
      </c>
      <c r="M2439" s="49" t="s">
        <v>7988</v>
      </c>
      <c r="N2439" s="50">
        <v>45036</v>
      </c>
      <c r="O2439" s="49" t="s">
        <v>30</v>
      </c>
      <c r="P2439" s="49" t="s">
        <v>57</v>
      </c>
      <c r="Q2439" s="49">
        <v>1</v>
      </c>
      <c r="R2439" s="49" t="s">
        <v>32</v>
      </c>
      <c r="S2439" s="49" t="s">
        <v>7989</v>
      </c>
      <c r="T2439" s="50">
        <v>45231</v>
      </c>
    </row>
    <row r="2440" spans="1:20" x14ac:dyDescent="0.25">
      <c r="A2440" s="26" t="s">
        <v>7990</v>
      </c>
      <c r="B2440" s="49" t="s">
        <v>161</v>
      </c>
      <c r="C2440" s="49" t="s">
        <v>400</v>
      </c>
      <c r="D2440" s="49" t="s">
        <v>37</v>
      </c>
      <c r="E2440" s="49" t="s">
        <v>50</v>
      </c>
      <c r="F2440" s="50">
        <v>45606</v>
      </c>
      <c r="G2440" s="49" t="s">
        <v>39</v>
      </c>
      <c r="H2440" s="49" t="s">
        <v>87</v>
      </c>
      <c r="I2440" s="49" t="s">
        <v>88</v>
      </c>
      <c r="J2440" s="49" t="s">
        <v>65</v>
      </c>
      <c r="K2440" s="49">
        <v>2</v>
      </c>
      <c r="L2440" s="49">
        <v>99</v>
      </c>
      <c r="M2440" s="49" t="s">
        <v>7991</v>
      </c>
      <c r="N2440" s="50">
        <v>45089</v>
      </c>
      <c r="O2440" s="49" t="s">
        <v>30</v>
      </c>
      <c r="P2440" s="49" t="s">
        <v>57</v>
      </c>
      <c r="Q2440" s="49">
        <v>5</v>
      </c>
      <c r="R2440" s="49" t="s">
        <v>32</v>
      </c>
      <c r="S2440" s="49" t="s">
        <v>7992</v>
      </c>
      <c r="T2440" s="50">
        <v>45773</v>
      </c>
    </row>
    <row r="2441" spans="1:20" x14ac:dyDescent="0.25">
      <c r="A2441" s="26" t="s">
        <v>7993</v>
      </c>
      <c r="B2441" s="49" t="s">
        <v>1535</v>
      </c>
      <c r="C2441" s="49" t="s">
        <v>396</v>
      </c>
      <c r="D2441" s="49" t="s">
        <v>23</v>
      </c>
      <c r="E2441" s="49" t="s">
        <v>24</v>
      </c>
      <c r="F2441" s="50">
        <v>44213</v>
      </c>
      <c r="G2441" s="49" t="s">
        <v>62</v>
      </c>
      <c r="H2441" s="49" t="s">
        <v>87</v>
      </c>
      <c r="I2441" s="49" t="s">
        <v>88</v>
      </c>
      <c r="J2441" s="49" t="s">
        <v>65</v>
      </c>
      <c r="K2441" s="49">
        <v>4</v>
      </c>
      <c r="L2441" s="49">
        <v>99</v>
      </c>
      <c r="M2441" s="49" t="s">
        <v>7994</v>
      </c>
      <c r="N2441" s="50">
        <v>45721</v>
      </c>
      <c r="O2441" s="49" t="s">
        <v>103</v>
      </c>
      <c r="P2441" s="49" t="s">
        <v>31</v>
      </c>
      <c r="Q2441" s="49">
        <v>1</v>
      </c>
      <c r="R2441" s="49" t="s">
        <v>45</v>
      </c>
      <c r="S2441" s="49" t="s">
        <v>7995</v>
      </c>
      <c r="T2441" s="50">
        <v>45128</v>
      </c>
    </row>
    <row r="2442" spans="1:20" x14ac:dyDescent="0.25">
      <c r="A2442" s="26" t="s">
        <v>3750</v>
      </c>
      <c r="B2442" s="49" t="s">
        <v>258</v>
      </c>
      <c r="C2442" s="49" t="s">
        <v>340</v>
      </c>
      <c r="D2442" s="49" t="s">
        <v>23</v>
      </c>
      <c r="E2442" s="49" t="s">
        <v>38</v>
      </c>
      <c r="F2442" s="50">
        <v>45124</v>
      </c>
      <c r="G2442" s="49" t="s">
        <v>72</v>
      </c>
      <c r="H2442" s="49" t="s">
        <v>129</v>
      </c>
      <c r="I2442" s="49" t="s">
        <v>130</v>
      </c>
      <c r="J2442" s="49" t="s">
        <v>131</v>
      </c>
      <c r="K2442" s="49">
        <v>1</v>
      </c>
      <c r="L2442" s="49">
        <v>129</v>
      </c>
      <c r="M2442" s="49" t="s">
        <v>7996</v>
      </c>
      <c r="N2442" s="50">
        <v>45198</v>
      </c>
      <c r="O2442" s="49" t="s">
        <v>110</v>
      </c>
      <c r="P2442" s="49" t="s">
        <v>44</v>
      </c>
      <c r="Q2442" s="49">
        <v>5</v>
      </c>
      <c r="R2442" s="49" t="s">
        <v>67</v>
      </c>
      <c r="S2442" s="49" t="s">
        <v>7997</v>
      </c>
      <c r="T2442" s="50">
        <v>44961</v>
      </c>
    </row>
    <row r="2443" spans="1:20" x14ac:dyDescent="0.25">
      <c r="A2443" s="26" t="s">
        <v>1250</v>
      </c>
      <c r="B2443" s="49" t="s">
        <v>1251</v>
      </c>
      <c r="C2443" s="49" t="s">
        <v>316</v>
      </c>
      <c r="D2443" s="49" t="s">
        <v>23</v>
      </c>
      <c r="E2443" s="49" t="s">
        <v>24</v>
      </c>
      <c r="F2443" s="50">
        <v>44945</v>
      </c>
      <c r="G2443" s="49" t="s">
        <v>180</v>
      </c>
      <c r="H2443" s="49" t="s">
        <v>63</v>
      </c>
      <c r="I2443" s="49" t="s">
        <v>64</v>
      </c>
      <c r="J2443" s="49" t="s">
        <v>65</v>
      </c>
      <c r="K2443" s="49">
        <v>4</v>
      </c>
      <c r="L2443" s="49">
        <v>399</v>
      </c>
      <c r="M2443" s="49" t="s">
        <v>7998</v>
      </c>
      <c r="N2443" s="50">
        <v>45643</v>
      </c>
      <c r="O2443" s="49" t="s">
        <v>110</v>
      </c>
      <c r="P2443" s="49" t="s">
        <v>57</v>
      </c>
      <c r="Q2443" s="49">
        <v>5</v>
      </c>
      <c r="R2443" s="49" t="s">
        <v>133</v>
      </c>
      <c r="S2443" s="49" t="s">
        <v>7999</v>
      </c>
      <c r="T2443" s="50">
        <v>45563</v>
      </c>
    </row>
    <row r="2444" spans="1:20" x14ac:dyDescent="0.25">
      <c r="A2444" s="26" t="s">
        <v>8000</v>
      </c>
      <c r="B2444" s="49" t="s">
        <v>750</v>
      </c>
      <c r="C2444" s="49" t="s">
        <v>8001</v>
      </c>
      <c r="D2444" s="49" t="s">
        <v>37</v>
      </c>
      <c r="E2444" s="49" t="s">
        <v>38</v>
      </c>
      <c r="F2444" s="50">
        <v>44652</v>
      </c>
      <c r="G2444" s="49" t="s">
        <v>62</v>
      </c>
      <c r="H2444" s="49" t="s">
        <v>63</v>
      </c>
      <c r="I2444" s="49" t="s">
        <v>64</v>
      </c>
      <c r="J2444" s="49" t="s">
        <v>65</v>
      </c>
      <c r="K2444" s="49">
        <v>1</v>
      </c>
      <c r="L2444" s="49">
        <v>399</v>
      </c>
      <c r="M2444" s="49" t="s">
        <v>8002</v>
      </c>
      <c r="N2444" s="50">
        <v>45602</v>
      </c>
      <c r="O2444" s="49" t="s">
        <v>76</v>
      </c>
      <c r="P2444" s="49" t="s">
        <v>31</v>
      </c>
      <c r="Q2444" s="49">
        <v>3</v>
      </c>
      <c r="R2444" s="49" t="s">
        <v>133</v>
      </c>
      <c r="S2444" s="49" t="s">
        <v>8003</v>
      </c>
      <c r="T2444" s="50">
        <v>45039</v>
      </c>
    </row>
    <row r="2445" spans="1:20" x14ac:dyDescent="0.25">
      <c r="A2445" s="26" t="s">
        <v>1451</v>
      </c>
      <c r="B2445" s="49" t="s">
        <v>1452</v>
      </c>
      <c r="C2445" s="49" t="s">
        <v>71</v>
      </c>
      <c r="D2445" s="49" t="s">
        <v>23</v>
      </c>
      <c r="E2445" s="49" t="s">
        <v>38</v>
      </c>
      <c r="F2445" s="50">
        <v>44300</v>
      </c>
      <c r="G2445" s="49" t="s">
        <v>186</v>
      </c>
      <c r="H2445" s="49" t="s">
        <v>40</v>
      </c>
      <c r="I2445" s="49" t="s">
        <v>41</v>
      </c>
      <c r="J2445" s="49" t="s">
        <v>42</v>
      </c>
      <c r="K2445" s="49">
        <v>1</v>
      </c>
      <c r="L2445" s="49">
        <v>59</v>
      </c>
      <c r="M2445" s="49" t="s">
        <v>8004</v>
      </c>
      <c r="N2445" s="50">
        <v>45462</v>
      </c>
      <c r="O2445" s="49" t="s">
        <v>56</v>
      </c>
      <c r="P2445" s="49" t="s">
        <v>57</v>
      </c>
      <c r="Q2445" s="49">
        <v>2</v>
      </c>
      <c r="R2445" s="49" t="s">
        <v>133</v>
      </c>
      <c r="S2445" s="49" t="s">
        <v>8005</v>
      </c>
      <c r="T2445" s="50">
        <v>45720</v>
      </c>
    </row>
    <row r="2446" spans="1:20" x14ac:dyDescent="0.25">
      <c r="A2446" s="26" t="s">
        <v>8006</v>
      </c>
      <c r="B2446" s="49" t="s">
        <v>248</v>
      </c>
      <c r="C2446" s="49" t="s">
        <v>8007</v>
      </c>
      <c r="D2446" s="49" t="s">
        <v>37</v>
      </c>
      <c r="E2446" s="49" t="s">
        <v>24</v>
      </c>
      <c r="F2446" s="50">
        <v>44104</v>
      </c>
      <c r="G2446" s="49" t="s">
        <v>62</v>
      </c>
      <c r="H2446" s="49" t="s">
        <v>391</v>
      </c>
      <c r="I2446" s="49" t="s">
        <v>392</v>
      </c>
      <c r="J2446" s="49" t="s">
        <v>123</v>
      </c>
      <c r="K2446" s="49">
        <v>3</v>
      </c>
      <c r="L2446" s="49">
        <v>25</v>
      </c>
      <c r="M2446" s="49" t="s">
        <v>8008</v>
      </c>
      <c r="N2446" s="50">
        <v>44825</v>
      </c>
      <c r="O2446" s="49" t="s">
        <v>30</v>
      </c>
      <c r="P2446" s="49" t="s">
        <v>57</v>
      </c>
      <c r="Q2446" s="49">
        <v>4</v>
      </c>
      <c r="R2446" s="49" t="s">
        <v>133</v>
      </c>
      <c r="S2446" s="49" t="s">
        <v>8009</v>
      </c>
      <c r="T2446" s="50">
        <v>45100</v>
      </c>
    </row>
    <row r="2447" spans="1:20" x14ac:dyDescent="0.25">
      <c r="A2447" s="26" t="s">
        <v>8010</v>
      </c>
      <c r="B2447" s="49" t="s">
        <v>2685</v>
      </c>
      <c r="C2447" s="49" t="s">
        <v>813</v>
      </c>
      <c r="D2447" s="49" t="s">
        <v>81</v>
      </c>
      <c r="E2447" s="49" t="s">
        <v>38</v>
      </c>
      <c r="F2447" s="50">
        <v>45881</v>
      </c>
      <c r="G2447" s="49" t="s">
        <v>72</v>
      </c>
      <c r="H2447" s="49" t="s">
        <v>129</v>
      </c>
      <c r="I2447" s="49" t="s">
        <v>130</v>
      </c>
      <c r="J2447" s="49" t="s">
        <v>131</v>
      </c>
      <c r="K2447" s="49">
        <v>1</v>
      </c>
      <c r="L2447" s="49">
        <v>129</v>
      </c>
      <c r="M2447" s="49" t="s">
        <v>8011</v>
      </c>
      <c r="N2447" s="50">
        <v>45399</v>
      </c>
      <c r="O2447" s="49" t="s">
        <v>76</v>
      </c>
      <c r="P2447" s="49" t="s">
        <v>44</v>
      </c>
      <c r="Q2447" s="49">
        <v>1</v>
      </c>
      <c r="R2447" s="49" t="s">
        <v>104</v>
      </c>
      <c r="S2447" s="49" t="s">
        <v>8012</v>
      </c>
      <c r="T2447" s="50">
        <v>45380</v>
      </c>
    </row>
    <row r="2448" spans="1:20" x14ac:dyDescent="0.25">
      <c r="A2448" s="26" t="s">
        <v>5940</v>
      </c>
      <c r="B2448" s="49" t="s">
        <v>4269</v>
      </c>
      <c r="C2448" s="49" t="s">
        <v>2968</v>
      </c>
      <c r="D2448" s="49" t="s">
        <v>37</v>
      </c>
      <c r="E2448" s="49" t="s">
        <v>38</v>
      </c>
      <c r="F2448" s="50">
        <v>44912</v>
      </c>
      <c r="G2448" s="49" t="s">
        <v>152</v>
      </c>
      <c r="H2448" s="49" t="s">
        <v>391</v>
      </c>
      <c r="I2448" s="49" t="s">
        <v>392</v>
      </c>
      <c r="J2448" s="49" t="s">
        <v>123</v>
      </c>
      <c r="K2448" s="49">
        <v>4</v>
      </c>
      <c r="L2448" s="49">
        <v>25</v>
      </c>
      <c r="M2448" s="49" t="s">
        <v>8013</v>
      </c>
      <c r="N2448" s="50">
        <v>45715</v>
      </c>
      <c r="O2448" s="49" t="s">
        <v>110</v>
      </c>
      <c r="P2448" s="49" t="s">
        <v>31</v>
      </c>
      <c r="Q2448" s="49">
        <v>2</v>
      </c>
      <c r="R2448" s="49" t="s">
        <v>67</v>
      </c>
      <c r="S2448" s="49" t="s">
        <v>8014</v>
      </c>
      <c r="T2448" s="50">
        <v>45145</v>
      </c>
    </row>
    <row r="2449" spans="1:20" x14ac:dyDescent="0.25">
      <c r="A2449" s="26" t="s">
        <v>6269</v>
      </c>
      <c r="B2449" s="49" t="s">
        <v>2754</v>
      </c>
      <c r="C2449" s="49" t="s">
        <v>316</v>
      </c>
      <c r="D2449" s="49" t="s">
        <v>23</v>
      </c>
      <c r="E2449" s="49" t="s">
        <v>24</v>
      </c>
      <c r="F2449" s="50">
        <v>44287</v>
      </c>
      <c r="G2449" s="49" t="s">
        <v>180</v>
      </c>
      <c r="H2449" s="49" t="s">
        <v>145</v>
      </c>
      <c r="I2449" s="49" t="s">
        <v>146</v>
      </c>
      <c r="J2449" s="49" t="s">
        <v>54</v>
      </c>
      <c r="K2449" s="49">
        <v>3</v>
      </c>
      <c r="L2449" s="49">
        <v>199</v>
      </c>
      <c r="M2449" s="49" t="s">
        <v>8015</v>
      </c>
      <c r="N2449" s="50">
        <v>45589</v>
      </c>
      <c r="O2449" s="49" t="s">
        <v>110</v>
      </c>
      <c r="P2449" s="49" t="s">
        <v>31</v>
      </c>
      <c r="Q2449" s="49">
        <v>3</v>
      </c>
      <c r="R2449" s="49" t="s">
        <v>104</v>
      </c>
      <c r="S2449" s="49" t="s">
        <v>8016</v>
      </c>
      <c r="T2449" s="50">
        <v>44899</v>
      </c>
    </row>
    <row r="2450" spans="1:20" x14ac:dyDescent="0.25">
      <c r="A2450" s="26" t="s">
        <v>7558</v>
      </c>
      <c r="B2450" s="49" t="s">
        <v>7559</v>
      </c>
      <c r="C2450" s="49" t="s">
        <v>2923</v>
      </c>
      <c r="D2450" s="49" t="s">
        <v>23</v>
      </c>
      <c r="E2450" s="49" t="s">
        <v>38</v>
      </c>
      <c r="F2450" s="50">
        <v>45109</v>
      </c>
      <c r="G2450" s="49" t="s">
        <v>62</v>
      </c>
      <c r="H2450" s="49" t="s">
        <v>138</v>
      </c>
      <c r="I2450" s="49" t="s">
        <v>139</v>
      </c>
      <c r="J2450" s="49" t="s">
        <v>28</v>
      </c>
      <c r="K2450" s="49">
        <v>4</v>
      </c>
      <c r="L2450" s="49">
        <v>999</v>
      </c>
      <c r="M2450" s="49" t="s">
        <v>8017</v>
      </c>
      <c r="N2450" s="50">
        <v>45867</v>
      </c>
      <c r="O2450" s="49" t="s">
        <v>110</v>
      </c>
      <c r="P2450" s="49" t="s">
        <v>57</v>
      </c>
      <c r="Q2450" s="49">
        <v>4</v>
      </c>
      <c r="R2450" s="49" t="s">
        <v>45</v>
      </c>
      <c r="S2450" s="49" t="s">
        <v>8018</v>
      </c>
      <c r="T2450" s="50">
        <v>45510</v>
      </c>
    </row>
    <row r="2451" spans="1:20" x14ac:dyDescent="0.25">
      <c r="A2451" s="26" t="s">
        <v>6765</v>
      </c>
      <c r="B2451" s="49" t="s">
        <v>385</v>
      </c>
      <c r="C2451" s="49" t="s">
        <v>435</v>
      </c>
      <c r="D2451" s="49" t="s">
        <v>37</v>
      </c>
      <c r="E2451" s="49" t="s">
        <v>38</v>
      </c>
      <c r="F2451" s="50">
        <v>45041</v>
      </c>
      <c r="G2451" s="49" t="s">
        <v>186</v>
      </c>
      <c r="H2451" s="49" t="s">
        <v>391</v>
      </c>
      <c r="I2451" s="49" t="s">
        <v>392</v>
      </c>
      <c r="J2451" s="49" t="s">
        <v>123</v>
      </c>
      <c r="K2451" s="49">
        <v>2</v>
      </c>
      <c r="L2451" s="49">
        <v>25</v>
      </c>
      <c r="M2451" s="49" t="s">
        <v>8019</v>
      </c>
      <c r="N2451" s="50">
        <v>45740</v>
      </c>
      <c r="O2451" s="49" t="s">
        <v>76</v>
      </c>
      <c r="P2451" s="49" t="s">
        <v>44</v>
      </c>
      <c r="Q2451" s="49">
        <v>2</v>
      </c>
      <c r="R2451" s="49" t="s">
        <v>32</v>
      </c>
      <c r="S2451" s="49" t="s">
        <v>8020</v>
      </c>
      <c r="T2451" s="50">
        <v>45840</v>
      </c>
    </row>
    <row r="2452" spans="1:20" x14ac:dyDescent="0.25">
      <c r="A2452" s="26" t="s">
        <v>3401</v>
      </c>
      <c r="B2452" s="49" t="s">
        <v>710</v>
      </c>
      <c r="C2452" s="49" t="s">
        <v>1411</v>
      </c>
      <c r="D2452" s="49" t="s">
        <v>37</v>
      </c>
      <c r="E2452" s="49" t="s">
        <v>50</v>
      </c>
      <c r="F2452" s="50">
        <v>45570</v>
      </c>
      <c r="G2452" s="49" t="s">
        <v>72</v>
      </c>
      <c r="H2452" s="49" t="s">
        <v>391</v>
      </c>
      <c r="I2452" s="49" t="s">
        <v>392</v>
      </c>
      <c r="J2452" s="49" t="s">
        <v>123</v>
      </c>
      <c r="K2452" s="49">
        <v>5</v>
      </c>
      <c r="L2452" s="49">
        <v>25</v>
      </c>
      <c r="M2452" s="49" t="s">
        <v>8021</v>
      </c>
      <c r="N2452" s="50">
        <v>45578</v>
      </c>
      <c r="O2452" s="49" t="s">
        <v>30</v>
      </c>
      <c r="P2452" s="49" t="s">
        <v>31</v>
      </c>
      <c r="Q2452" s="49">
        <v>1</v>
      </c>
      <c r="R2452" s="49" t="s">
        <v>67</v>
      </c>
      <c r="S2452" s="49" t="s">
        <v>8022</v>
      </c>
      <c r="T2452" s="50">
        <v>45369</v>
      </c>
    </row>
    <row r="2453" spans="1:20" x14ac:dyDescent="0.25">
      <c r="A2453" s="26" t="s">
        <v>8023</v>
      </c>
      <c r="B2453" s="49" t="s">
        <v>1098</v>
      </c>
      <c r="C2453" s="49" t="s">
        <v>8024</v>
      </c>
      <c r="D2453" s="49" t="s">
        <v>81</v>
      </c>
      <c r="E2453" s="49" t="s">
        <v>24</v>
      </c>
      <c r="F2453" s="50">
        <v>45803</v>
      </c>
      <c r="G2453" s="49" t="s">
        <v>51</v>
      </c>
      <c r="H2453" s="49" t="s">
        <v>145</v>
      </c>
      <c r="I2453" s="49" t="s">
        <v>146</v>
      </c>
      <c r="J2453" s="49" t="s">
        <v>54</v>
      </c>
      <c r="K2453" s="49">
        <v>3</v>
      </c>
      <c r="L2453" s="49">
        <v>199</v>
      </c>
      <c r="M2453" s="49" t="s">
        <v>8025</v>
      </c>
      <c r="N2453" s="50">
        <v>45231</v>
      </c>
      <c r="O2453" s="49" t="s">
        <v>110</v>
      </c>
      <c r="P2453" s="49" t="s">
        <v>57</v>
      </c>
      <c r="Q2453" s="49">
        <v>2</v>
      </c>
      <c r="R2453" s="49" t="s">
        <v>32</v>
      </c>
      <c r="S2453" s="49" t="s">
        <v>8026</v>
      </c>
      <c r="T2453" s="50">
        <v>45516</v>
      </c>
    </row>
    <row r="2454" spans="1:20" x14ac:dyDescent="0.25">
      <c r="A2454" s="26" t="s">
        <v>5007</v>
      </c>
      <c r="B2454" s="49" t="s">
        <v>2329</v>
      </c>
      <c r="C2454" s="49" t="s">
        <v>3193</v>
      </c>
      <c r="D2454" s="49" t="s">
        <v>81</v>
      </c>
      <c r="E2454" s="49" t="s">
        <v>38</v>
      </c>
      <c r="F2454" s="50">
        <v>45307</v>
      </c>
      <c r="G2454" s="49" t="s">
        <v>152</v>
      </c>
      <c r="H2454" s="49" t="s">
        <v>26</v>
      </c>
      <c r="I2454" s="49" t="s">
        <v>27</v>
      </c>
      <c r="J2454" s="49" t="s">
        <v>28</v>
      </c>
      <c r="K2454" s="49">
        <v>3</v>
      </c>
      <c r="L2454" s="49">
        <v>229</v>
      </c>
      <c r="M2454" s="49" t="s">
        <v>8027</v>
      </c>
      <c r="N2454" s="50">
        <v>45003</v>
      </c>
      <c r="O2454" s="49" t="s">
        <v>30</v>
      </c>
      <c r="P2454" s="49" t="s">
        <v>31</v>
      </c>
      <c r="Q2454" s="49">
        <v>5</v>
      </c>
      <c r="R2454" s="49" t="s">
        <v>133</v>
      </c>
      <c r="S2454" s="49" t="s">
        <v>8028</v>
      </c>
      <c r="T2454" s="50">
        <v>44986</v>
      </c>
    </row>
    <row r="2455" spans="1:20" x14ac:dyDescent="0.25">
      <c r="A2455" s="26" t="s">
        <v>8029</v>
      </c>
      <c r="B2455" s="49" t="s">
        <v>113</v>
      </c>
      <c r="C2455" s="49" t="s">
        <v>5529</v>
      </c>
      <c r="D2455" s="49" t="s">
        <v>81</v>
      </c>
      <c r="E2455" s="49" t="s">
        <v>24</v>
      </c>
      <c r="F2455" s="50">
        <v>44325</v>
      </c>
      <c r="G2455" s="49" t="s">
        <v>39</v>
      </c>
      <c r="H2455" s="49" t="s">
        <v>26</v>
      </c>
      <c r="I2455" s="49" t="s">
        <v>27</v>
      </c>
      <c r="J2455" s="49" t="s">
        <v>28</v>
      </c>
      <c r="K2455" s="49">
        <v>2</v>
      </c>
      <c r="L2455" s="49">
        <v>229</v>
      </c>
      <c r="M2455" s="49" t="s">
        <v>8030</v>
      </c>
      <c r="N2455" s="50">
        <v>45476</v>
      </c>
      <c r="O2455" s="49" t="s">
        <v>76</v>
      </c>
      <c r="P2455" s="49" t="s">
        <v>31</v>
      </c>
      <c r="Q2455" s="49">
        <v>2</v>
      </c>
      <c r="R2455" s="49" t="s">
        <v>133</v>
      </c>
      <c r="S2455" s="49" t="s">
        <v>8031</v>
      </c>
      <c r="T2455" s="50">
        <v>45488</v>
      </c>
    </row>
    <row r="2456" spans="1:20" x14ac:dyDescent="0.25">
      <c r="A2456" s="26" t="s">
        <v>8032</v>
      </c>
      <c r="B2456" s="49" t="s">
        <v>390</v>
      </c>
      <c r="C2456" s="49" t="s">
        <v>8033</v>
      </c>
      <c r="D2456" s="49" t="s">
        <v>37</v>
      </c>
      <c r="E2456" s="49" t="s">
        <v>50</v>
      </c>
      <c r="F2456" s="50">
        <v>44090</v>
      </c>
      <c r="G2456" s="49" t="s">
        <v>25</v>
      </c>
      <c r="H2456" s="49" t="s">
        <v>391</v>
      </c>
      <c r="I2456" s="49" t="s">
        <v>392</v>
      </c>
      <c r="J2456" s="49" t="s">
        <v>123</v>
      </c>
      <c r="K2456" s="49">
        <v>3</v>
      </c>
      <c r="L2456" s="49">
        <v>25</v>
      </c>
      <c r="M2456" s="49" t="s">
        <v>8034</v>
      </c>
      <c r="N2456" s="50">
        <v>45335</v>
      </c>
      <c r="O2456" s="49" t="s">
        <v>30</v>
      </c>
      <c r="P2456" s="49" t="s">
        <v>31</v>
      </c>
      <c r="Q2456" s="49">
        <v>5</v>
      </c>
      <c r="R2456" s="49" t="s">
        <v>45</v>
      </c>
      <c r="S2456" s="49" t="s">
        <v>8035</v>
      </c>
      <c r="T2456" s="50">
        <v>45161</v>
      </c>
    </row>
    <row r="2457" spans="1:20" x14ac:dyDescent="0.25">
      <c r="A2457" s="26" t="s">
        <v>8036</v>
      </c>
      <c r="B2457" s="49" t="s">
        <v>1492</v>
      </c>
      <c r="C2457" s="49" t="s">
        <v>128</v>
      </c>
      <c r="D2457" s="49" t="s">
        <v>23</v>
      </c>
      <c r="E2457" s="49" t="s">
        <v>38</v>
      </c>
      <c r="F2457" s="50">
        <v>44925</v>
      </c>
      <c r="G2457" s="49" t="s">
        <v>39</v>
      </c>
      <c r="H2457" s="49" t="s">
        <v>26</v>
      </c>
      <c r="I2457" s="49" t="s">
        <v>27</v>
      </c>
      <c r="J2457" s="49" t="s">
        <v>28</v>
      </c>
      <c r="K2457" s="49">
        <v>3</v>
      </c>
      <c r="L2457" s="49">
        <v>229</v>
      </c>
      <c r="M2457" s="49" t="s">
        <v>8037</v>
      </c>
      <c r="N2457" s="50">
        <v>44909</v>
      </c>
      <c r="O2457" s="49" t="s">
        <v>30</v>
      </c>
      <c r="P2457" s="49" t="s">
        <v>44</v>
      </c>
      <c r="Q2457" s="49">
        <v>2</v>
      </c>
      <c r="R2457" s="49" t="s">
        <v>67</v>
      </c>
      <c r="S2457" s="49" t="s">
        <v>8038</v>
      </c>
      <c r="T2457" s="50">
        <v>45318</v>
      </c>
    </row>
    <row r="2458" spans="1:20" x14ac:dyDescent="0.25">
      <c r="A2458" s="26" t="s">
        <v>8039</v>
      </c>
      <c r="B2458" s="49" t="s">
        <v>658</v>
      </c>
      <c r="C2458" s="49" t="s">
        <v>2450</v>
      </c>
      <c r="D2458" s="49" t="s">
        <v>81</v>
      </c>
      <c r="E2458" s="49" t="s">
        <v>50</v>
      </c>
      <c r="F2458" s="50">
        <v>45124</v>
      </c>
      <c r="G2458" s="49" t="s">
        <v>152</v>
      </c>
      <c r="H2458" s="49" t="s">
        <v>63</v>
      </c>
      <c r="I2458" s="49" t="s">
        <v>64</v>
      </c>
      <c r="J2458" s="49" t="s">
        <v>65</v>
      </c>
      <c r="K2458" s="49">
        <v>1</v>
      </c>
      <c r="L2458" s="49">
        <v>399</v>
      </c>
      <c r="M2458" s="49" t="s">
        <v>8040</v>
      </c>
      <c r="N2458" s="50">
        <v>45838</v>
      </c>
      <c r="O2458" s="49" t="s">
        <v>56</v>
      </c>
      <c r="P2458" s="49" t="s">
        <v>57</v>
      </c>
      <c r="Q2458" s="49">
        <v>1</v>
      </c>
      <c r="R2458" s="49" t="s">
        <v>104</v>
      </c>
      <c r="S2458" s="49" t="s">
        <v>8041</v>
      </c>
      <c r="T2458" s="50">
        <v>44818</v>
      </c>
    </row>
    <row r="2459" spans="1:20" x14ac:dyDescent="0.25">
      <c r="A2459" s="26" t="s">
        <v>7484</v>
      </c>
      <c r="B2459" s="49" t="s">
        <v>3422</v>
      </c>
      <c r="C2459" s="49" t="s">
        <v>1397</v>
      </c>
      <c r="D2459" s="49" t="s">
        <v>37</v>
      </c>
      <c r="E2459" s="49" t="s">
        <v>50</v>
      </c>
      <c r="F2459" s="50">
        <v>44632</v>
      </c>
      <c r="G2459" s="49" t="s">
        <v>152</v>
      </c>
      <c r="H2459" s="49" t="s">
        <v>87</v>
      </c>
      <c r="I2459" s="49" t="s">
        <v>88</v>
      </c>
      <c r="J2459" s="49" t="s">
        <v>65</v>
      </c>
      <c r="K2459" s="49">
        <v>1</v>
      </c>
      <c r="L2459" s="49">
        <v>99</v>
      </c>
      <c r="M2459" s="49" t="s">
        <v>8042</v>
      </c>
      <c r="N2459" s="50">
        <v>45039</v>
      </c>
      <c r="O2459" s="49" t="s">
        <v>103</v>
      </c>
      <c r="P2459" s="49" t="s">
        <v>44</v>
      </c>
      <c r="Q2459" s="49">
        <v>2</v>
      </c>
      <c r="R2459" s="49" t="s">
        <v>45</v>
      </c>
      <c r="S2459" s="49" t="s">
        <v>8043</v>
      </c>
      <c r="T2459" s="50">
        <v>45821</v>
      </c>
    </row>
    <row r="2460" spans="1:20" x14ac:dyDescent="0.25">
      <c r="A2460" s="26" t="s">
        <v>8044</v>
      </c>
      <c r="B2460" s="49" t="s">
        <v>2181</v>
      </c>
      <c r="C2460" s="49" t="s">
        <v>8045</v>
      </c>
      <c r="D2460" s="49" t="s">
        <v>37</v>
      </c>
      <c r="E2460" s="49" t="s">
        <v>38</v>
      </c>
      <c r="F2460" s="50">
        <v>44806</v>
      </c>
      <c r="G2460" s="49" t="s">
        <v>186</v>
      </c>
      <c r="H2460" s="49" t="s">
        <v>218</v>
      </c>
      <c r="I2460" s="49" t="s">
        <v>219</v>
      </c>
      <c r="J2460" s="49" t="s">
        <v>28</v>
      </c>
      <c r="K2460" s="49">
        <v>4</v>
      </c>
      <c r="L2460" s="49">
        <v>899</v>
      </c>
      <c r="M2460" s="49" t="s">
        <v>8046</v>
      </c>
      <c r="N2460" s="50">
        <v>45334</v>
      </c>
      <c r="O2460" s="49" t="s">
        <v>110</v>
      </c>
      <c r="P2460" s="49" t="s">
        <v>57</v>
      </c>
      <c r="Q2460" s="49">
        <v>4</v>
      </c>
      <c r="R2460" s="49" t="s">
        <v>32</v>
      </c>
      <c r="S2460" s="49" t="s">
        <v>8047</v>
      </c>
      <c r="T2460" s="50">
        <v>45661</v>
      </c>
    </row>
    <row r="2461" spans="1:20" x14ac:dyDescent="0.25">
      <c r="A2461" s="26" t="s">
        <v>1710</v>
      </c>
      <c r="B2461" s="49" t="s">
        <v>206</v>
      </c>
      <c r="C2461" s="49" t="s">
        <v>1711</v>
      </c>
      <c r="D2461" s="49" t="s">
        <v>37</v>
      </c>
      <c r="E2461" s="49" t="s">
        <v>50</v>
      </c>
      <c r="F2461" s="50">
        <v>45481</v>
      </c>
      <c r="G2461" s="49" t="s">
        <v>72</v>
      </c>
      <c r="H2461" s="49" t="s">
        <v>168</v>
      </c>
      <c r="I2461" s="49" t="s">
        <v>169</v>
      </c>
      <c r="J2461" s="49" t="s">
        <v>131</v>
      </c>
      <c r="K2461" s="49">
        <v>2</v>
      </c>
      <c r="L2461" s="49">
        <v>80</v>
      </c>
      <c r="M2461" s="49" t="s">
        <v>8048</v>
      </c>
      <c r="N2461" s="50">
        <v>45104</v>
      </c>
      <c r="O2461" s="49" t="s">
        <v>56</v>
      </c>
      <c r="P2461" s="49" t="s">
        <v>31</v>
      </c>
      <c r="Q2461" s="49">
        <v>1</v>
      </c>
      <c r="R2461" s="49" t="s">
        <v>133</v>
      </c>
      <c r="S2461" s="49" t="s">
        <v>8049</v>
      </c>
      <c r="T2461" s="50">
        <v>45185</v>
      </c>
    </row>
    <row r="2462" spans="1:20" x14ac:dyDescent="0.25">
      <c r="A2462" s="26" t="s">
        <v>4829</v>
      </c>
      <c r="B2462" s="49" t="s">
        <v>79</v>
      </c>
      <c r="C2462" s="49" t="s">
        <v>4830</v>
      </c>
      <c r="D2462" s="49" t="s">
        <v>23</v>
      </c>
      <c r="E2462" s="49" t="s">
        <v>50</v>
      </c>
      <c r="F2462" s="50">
        <v>45800</v>
      </c>
      <c r="G2462" s="49" t="s">
        <v>39</v>
      </c>
      <c r="H2462" s="49" t="s">
        <v>73</v>
      </c>
      <c r="I2462" s="49" t="s">
        <v>74</v>
      </c>
      <c r="J2462" s="49" t="s">
        <v>42</v>
      </c>
      <c r="K2462" s="49">
        <v>3</v>
      </c>
      <c r="L2462" s="49">
        <v>110</v>
      </c>
      <c r="M2462" s="49" t="s">
        <v>8050</v>
      </c>
      <c r="N2462" s="50">
        <v>45409</v>
      </c>
      <c r="O2462" s="49" t="s">
        <v>30</v>
      </c>
      <c r="P2462" s="49" t="s">
        <v>31</v>
      </c>
      <c r="Q2462" s="49">
        <v>1</v>
      </c>
      <c r="R2462" s="49" t="s">
        <v>45</v>
      </c>
      <c r="S2462" s="49" t="s">
        <v>8051</v>
      </c>
      <c r="T2462" s="50">
        <v>45507</v>
      </c>
    </row>
    <row r="2463" spans="1:20" x14ac:dyDescent="0.25">
      <c r="A2463" s="26" t="s">
        <v>8052</v>
      </c>
      <c r="B2463" s="49" t="s">
        <v>8053</v>
      </c>
      <c r="C2463" s="49" t="s">
        <v>296</v>
      </c>
      <c r="D2463" s="49" t="s">
        <v>37</v>
      </c>
      <c r="E2463" s="49" t="s">
        <v>38</v>
      </c>
      <c r="F2463" s="50">
        <v>44108</v>
      </c>
      <c r="G2463" s="49" t="s">
        <v>152</v>
      </c>
      <c r="H2463" s="49" t="s">
        <v>129</v>
      </c>
      <c r="I2463" s="49" t="s">
        <v>130</v>
      </c>
      <c r="J2463" s="49" t="s">
        <v>131</v>
      </c>
      <c r="K2463" s="49">
        <v>5</v>
      </c>
      <c r="L2463" s="49">
        <v>129</v>
      </c>
      <c r="M2463" s="49" t="s">
        <v>8054</v>
      </c>
      <c r="N2463" s="50">
        <v>44929</v>
      </c>
      <c r="O2463" s="49" t="s">
        <v>110</v>
      </c>
      <c r="P2463" s="49" t="s">
        <v>31</v>
      </c>
      <c r="Q2463" s="49">
        <v>3</v>
      </c>
      <c r="R2463" s="49" t="s">
        <v>67</v>
      </c>
      <c r="S2463" s="49" t="s">
        <v>8055</v>
      </c>
      <c r="T2463" s="50">
        <v>45665</v>
      </c>
    </row>
    <row r="2464" spans="1:20" x14ac:dyDescent="0.25">
      <c r="A2464" s="26" t="s">
        <v>2785</v>
      </c>
      <c r="B2464" s="49" t="s">
        <v>2786</v>
      </c>
      <c r="C2464" s="49" t="s">
        <v>801</v>
      </c>
      <c r="D2464" s="49" t="s">
        <v>37</v>
      </c>
      <c r="E2464" s="49" t="s">
        <v>50</v>
      </c>
      <c r="F2464" s="50">
        <v>44821</v>
      </c>
      <c r="G2464" s="49" t="s">
        <v>25</v>
      </c>
      <c r="H2464" s="49" t="s">
        <v>138</v>
      </c>
      <c r="I2464" s="49" t="s">
        <v>139</v>
      </c>
      <c r="J2464" s="49" t="s">
        <v>28</v>
      </c>
      <c r="K2464" s="49">
        <v>1</v>
      </c>
      <c r="L2464" s="49">
        <v>999</v>
      </c>
      <c r="M2464" s="49" t="s">
        <v>8056</v>
      </c>
      <c r="N2464" s="50">
        <v>45312</v>
      </c>
      <c r="O2464" s="49" t="s">
        <v>30</v>
      </c>
      <c r="P2464" s="49" t="s">
        <v>44</v>
      </c>
      <c r="Q2464" s="49">
        <v>4</v>
      </c>
      <c r="R2464" s="49" t="s">
        <v>45</v>
      </c>
      <c r="S2464" s="49" t="s">
        <v>8057</v>
      </c>
      <c r="T2464" s="50">
        <v>45517</v>
      </c>
    </row>
    <row r="2465" spans="1:20" x14ac:dyDescent="0.25">
      <c r="A2465" s="26" t="s">
        <v>7834</v>
      </c>
      <c r="B2465" s="49" t="s">
        <v>658</v>
      </c>
      <c r="C2465" s="49" t="s">
        <v>1045</v>
      </c>
      <c r="D2465" s="49" t="s">
        <v>37</v>
      </c>
      <c r="E2465" s="49" t="s">
        <v>50</v>
      </c>
      <c r="F2465" s="50">
        <v>44564</v>
      </c>
      <c r="G2465" s="49" t="s">
        <v>120</v>
      </c>
      <c r="H2465" s="49" t="s">
        <v>87</v>
      </c>
      <c r="I2465" s="49" t="s">
        <v>88</v>
      </c>
      <c r="J2465" s="49" t="s">
        <v>65</v>
      </c>
      <c r="K2465" s="49">
        <v>2</v>
      </c>
      <c r="L2465" s="49">
        <v>99</v>
      </c>
      <c r="M2465" s="49" t="s">
        <v>8058</v>
      </c>
      <c r="N2465" s="50">
        <v>45324</v>
      </c>
      <c r="O2465" s="49" t="s">
        <v>76</v>
      </c>
      <c r="P2465" s="49" t="s">
        <v>57</v>
      </c>
      <c r="Q2465" s="49">
        <v>2</v>
      </c>
      <c r="R2465" s="49" t="s">
        <v>32</v>
      </c>
      <c r="S2465" s="49" t="s">
        <v>8059</v>
      </c>
      <c r="T2465" s="50">
        <v>44848</v>
      </c>
    </row>
    <row r="2466" spans="1:20" x14ac:dyDescent="0.25">
      <c r="A2466" s="26" t="s">
        <v>8060</v>
      </c>
      <c r="B2466" s="49" t="s">
        <v>98</v>
      </c>
      <c r="C2466" s="49" t="s">
        <v>2895</v>
      </c>
      <c r="D2466" s="49" t="s">
        <v>37</v>
      </c>
      <c r="E2466" s="49" t="s">
        <v>24</v>
      </c>
      <c r="F2466" s="50">
        <v>45108</v>
      </c>
      <c r="G2466" s="49" t="s">
        <v>39</v>
      </c>
      <c r="H2466" s="49" t="s">
        <v>52</v>
      </c>
      <c r="I2466" s="49" t="s">
        <v>53</v>
      </c>
      <c r="J2466" s="49" t="s">
        <v>54</v>
      </c>
      <c r="K2466" s="49">
        <v>1</v>
      </c>
      <c r="L2466" s="49">
        <v>59</v>
      </c>
      <c r="M2466" s="49" t="s">
        <v>8061</v>
      </c>
      <c r="N2466" s="50">
        <v>45356</v>
      </c>
      <c r="O2466" s="49" t="s">
        <v>103</v>
      </c>
      <c r="P2466" s="49" t="s">
        <v>44</v>
      </c>
      <c r="Q2466" s="49">
        <v>1</v>
      </c>
      <c r="R2466" s="49" t="s">
        <v>133</v>
      </c>
      <c r="S2466" s="49" t="s">
        <v>8062</v>
      </c>
      <c r="T2466" s="50">
        <v>45032</v>
      </c>
    </row>
    <row r="2467" spans="1:20" x14ac:dyDescent="0.25">
      <c r="A2467" s="26" t="s">
        <v>8063</v>
      </c>
      <c r="B2467" s="49" t="s">
        <v>7098</v>
      </c>
      <c r="C2467" s="49" t="s">
        <v>525</v>
      </c>
      <c r="D2467" s="49" t="s">
        <v>23</v>
      </c>
      <c r="E2467" s="49" t="s">
        <v>50</v>
      </c>
      <c r="F2467" s="50">
        <v>44284</v>
      </c>
      <c r="G2467" s="49" t="s">
        <v>62</v>
      </c>
      <c r="H2467" s="49" t="s">
        <v>63</v>
      </c>
      <c r="I2467" s="49" t="s">
        <v>64</v>
      </c>
      <c r="J2467" s="49" t="s">
        <v>65</v>
      </c>
      <c r="K2467" s="49">
        <v>2</v>
      </c>
      <c r="L2467" s="49">
        <v>399</v>
      </c>
      <c r="M2467" s="49" t="s">
        <v>8064</v>
      </c>
      <c r="N2467" s="50">
        <v>44905</v>
      </c>
      <c r="O2467" s="49" t="s">
        <v>103</v>
      </c>
      <c r="P2467" s="49" t="s">
        <v>44</v>
      </c>
      <c r="Q2467" s="49">
        <v>4</v>
      </c>
      <c r="R2467" s="49" t="s">
        <v>32</v>
      </c>
      <c r="S2467" s="49" t="s">
        <v>8065</v>
      </c>
      <c r="T2467" s="50">
        <v>45040</v>
      </c>
    </row>
    <row r="2468" spans="1:20" x14ac:dyDescent="0.25">
      <c r="A2468" s="26" t="s">
        <v>4845</v>
      </c>
      <c r="B2468" s="49" t="s">
        <v>2260</v>
      </c>
      <c r="C2468" s="49" t="s">
        <v>1885</v>
      </c>
      <c r="D2468" s="49" t="s">
        <v>23</v>
      </c>
      <c r="E2468" s="49" t="s">
        <v>50</v>
      </c>
      <c r="F2468" s="50">
        <v>45347</v>
      </c>
      <c r="G2468" s="49" t="s">
        <v>62</v>
      </c>
      <c r="H2468" s="49" t="s">
        <v>168</v>
      </c>
      <c r="I2468" s="49" t="s">
        <v>169</v>
      </c>
      <c r="J2468" s="49" t="s">
        <v>131</v>
      </c>
      <c r="K2468" s="49">
        <v>4</v>
      </c>
      <c r="L2468" s="49">
        <v>80</v>
      </c>
      <c r="M2468" s="49" t="s">
        <v>8066</v>
      </c>
      <c r="N2468" s="50">
        <v>45311</v>
      </c>
      <c r="O2468" s="49" t="s">
        <v>110</v>
      </c>
      <c r="P2468" s="49" t="s">
        <v>44</v>
      </c>
      <c r="Q2468" s="49">
        <v>4</v>
      </c>
      <c r="R2468" s="49" t="s">
        <v>67</v>
      </c>
      <c r="S2468" s="49" t="s">
        <v>8067</v>
      </c>
      <c r="T2468" s="50">
        <v>45096</v>
      </c>
    </row>
    <row r="2469" spans="1:20" x14ac:dyDescent="0.25">
      <c r="A2469" s="26" t="s">
        <v>8068</v>
      </c>
      <c r="B2469" s="49" t="s">
        <v>107</v>
      </c>
      <c r="C2469" s="49" t="s">
        <v>71</v>
      </c>
      <c r="D2469" s="49" t="s">
        <v>23</v>
      </c>
      <c r="E2469" s="49" t="s">
        <v>50</v>
      </c>
      <c r="F2469" s="50">
        <v>44887</v>
      </c>
      <c r="G2469" s="49" t="s">
        <v>62</v>
      </c>
      <c r="H2469" s="49" t="s">
        <v>40</v>
      </c>
      <c r="I2469" s="49" t="s">
        <v>41</v>
      </c>
      <c r="J2469" s="49" t="s">
        <v>42</v>
      </c>
      <c r="K2469" s="49">
        <v>5</v>
      </c>
      <c r="L2469" s="49">
        <v>59</v>
      </c>
      <c r="M2469" s="49" t="s">
        <v>8069</v>
      </c>
      <c r="N2469" s="50">
        <v>45303</v>
      </c>
      <c r="O2469" s="49" t="s">
        <v>56</v>
      </c>
      <c r="P2469" s="49" t="s">
        <v>44</v>
      </c>
      <c r="Q2469" s="49">
        <v>1</v>
      </c>
      <c r="R2469" s="49" t="s">
        <v>104</v>
      </c>
      <c r="S2469" s="49" t="s">
        <v>8070</v>
      </c>
      <c r="T2469" s="50">
        <v>45680</v>
      </c>
    </row>
    <row r="2470" spans="1:20" x14ac:dyDescent="0.25">
      <c r="A2470" s="26" t="s">
        <v>8071</v>
      </c>
      <c r="B2470" s="49" t="s">
        <v>3782</v>
      </c>
      <c r="C2470" s="49" t="s">
        <v>390</v>
      </c>
      <c r="D2470" s="49" t="s">
        <v>23</v>
      </c>
      <c r="E2470" s="49" t="s">
        <v>24</v>
      </c>
      <c r="F2470" s="50">
        <v>44651</v>
      </c>
      <c r="G2470" s="49" t="s">
        <v>94</v>
      </c>
      <c r="H2470" s="49" t="s">
        <v>40</v>
      </c>
      <c r="I2470" s="49" t="s">
        <v>41</v>
      </c>
      <c r="J2470" s="49" t="s">
        <v>42</v>
      </c>
      <c r="K2470" s="49">
        <v>3</v>
      </c>
      <c r="L2470" s="49">
        <v>59</v>
      </c>
      <c r="M2470" s="49" t="s">
        <v>8072</v>
      </c>
      <c r="N2470" s="50">
        <v>44860</v>
      </c>
      <c r="O2470" s="49" t="s">
        <v>56</v>
      </c>
      <c r="P2470" s="49" t="s">
        <v>57</v>
      </c>
      <c r="Q2470" s="49">
        <v>1</v>
      </c>
      <c r="R2470" s="49" t="s">
        <v>67</v>
      </c>
      <c r="S2470" s="49" t="s">
        <v>8073</v>
      </c>
      <c r="T2470" s="50">
        <v>45289</v>
      </c>
    </row>
    <row r="2471" spans="1:20" x14ac:dyDescent="0.25">
      <c r="A2471" s="26" t="s">
        <v>8074</v>
      </c>
      <c r="B2471" s="49" t="s">
        <v>2831</v>
      </c>
      <c r="C2471" s="49" t="s">
        <v>8075</v>
      </c>
      <c r="D2471" s="49" t="s">
        <v>81</v>
      </c>
      <c r="E2471" s="49" t="s">
        <v>24</v>
      </c>
      <c r="F2471" s="50">
        <v>44742</v>
      </c>
      <c r="G2471" s="49" t="s">
        <v>39</v>
      </c>
      <c r="H2471" s="49" t="s">
        <v>145</v>
      </c>
      <c r="I2471" s="49" t="s">
        <v>146</v>
      </c>
      <c r="J2471" s="49" t="s">
        <v>54</v>
      </c>
      <c r="K2471" s="49">
        <v>2</v>
      </c>
      <c r="L2471" s="49">
        <v>199</v>
      </c>
      <c r="M2471" s="49" t="s">
        <v>8076</v>
      </c>
      <c r="N2471" s="50">
        <v>45480</v>
      </c>
      <c r="O2471" s="49" t="s">
        <v>76</v>
      </c>
      <c r="P2471" s="49" t="s">
        <v>31</v>
      </c>
      <c r="Q2471" s="49">
        <v>4</v>
      </c>
      <c r="R2471" s="49" t="s">
        <v>133</v>
      </c>
      <c r="S2471" s="49" t="s">
        <v>8077</v>
      </c>
      <c r="T2471" s="50">
        <v>44928</v>
      </c>
    </row>
    <row r="2472" spans="1:20" x14ac:dyDescent="0.25">
      <c r="A2472" s="26" t="s">
        <v>4092</v>
      </c>
      <c r="B2472" s="49" t="s">
        <v>248</v>
      </c>
      <c r="C2472" s="49" t="s">
        <v>3349</v>
      </c>
      <c r="D2472" s="49" t="s">
        <v>37</v>
      </c>
      <c r="E2472" s="49" t="s">
        <v>38</v>
      </c>
      <c r="F2472" s="50">
        <v>45695</v>
      </c>
      <c r="G2472" s="49" t="s">
        <v>51</v>
      </c>
      <c r="H2472" s="49" t="s">
        <v>168</v>
      </c>
      <c r="I2472" s="49" t="s">
        <v>169</v>
      </c>
      <c r="J2472" s="49" t="s">
        <v>131</v>
      </c>
      <c r="K2472" s="49">
        <v>5</v>
      </c>
      <c r="L2472" s="49">
        <v>80</v>
      </c>
      <c r="M2472" s="49" t="s">
        <v>8078</v>
      </c>
      <c r="N2472" s="50">
        <v>45649</v>
      </c>
      <c r="O2472" s="49" t="s">
        <v>76</v>
      </c>
      <c r="P2472" s="49" t="s">
        <v>31</v>
      </c>
      <c r="Q2472" s="49">
        <v>5</v>
      </c>
      <c r="R2472" s="49" t="s">
        <v>133</v>
      </c>
      <c r="S2472" s="49" t="s">
        <v>8079</v>
      </c>
      <c r="T2472" s="50">
        <v>44873</v>
      </c>
    </row>
    <row r="2473" spans="1:20" x14ac:dyDescent="0.25">
      <c r="A2473" s="26" t="s">
        <v>8080</v>
      </c>
      <c r="B2473" s="49" t="s">
        <v>972</v>
      </c>
      <c r="C2473" s="49" t="s">
        <v>557</v>
      </c>
      <c r="D2473" s="49" t="s">
        <v>81</v>
      </c>
      <c r="E2473" s="49" t="s">
        <v>24</v>
      </c>
      <c r="F2473" s="50">
        <v>45141</v>
      </c>
      <c r="G2473" s="49" t="s">
        <v>25</v>
      </c>
      <c r="H2473" s="49" t="s">
        <v>40</v>
      </c>
      <c r="I2473" s="49" t="s">
        <v>41</v>
      </c>
      <c r="J2473" s="49" t="s">
        <v>42</v>
      </c>
      <c r="K2473" s="49">
        <v>4</v>
      </c>
      <c r="L2473" s="49">
        <v>59</v>
      </c>
      <c r="M2473" s="49" t="s">
        <v>8081</v>
      </c>
      <c r="N2473" s="50">
        <v>45355</v>
      </c>
      <c r="O2473" s="49" t="s">
        <v>30</v>
      </c>
      <c r="P2473" s="49" t="s">
        <v>44</v>
      </c>
      <c r="Q2473" s="49">
        <v>1</v>
      </c>
      <c r="R2473" s="49" t="s">
        <v>67</v>
      </c>
      <c r="S2473" s="49" t="s">
        <v>8082</v>
      </c>
      <c r="T2473" s="50">
        <v>45688</v>
      </c>
    </row>
    <row r="2474" spans="1:20" x14ac:dyDescent="0.25">
      <c r="A2474" s="26" t="s">
        <v>8083</v>
      </c>
      <c r="B2474" s="49" t="s">
        <v>35</v>
      </c>
      <c r="C2474" s="49" t="s">
        <v>2774</v>
      </c>
      <c r="D2474" s="49" t="s">
        <v>23</v>
      </c>
      <c r="E2474" s="49" t="s">
        <v>24</v>
      </c>
      <c r="F2474" s="50">
        <v>44442</v>
      </c>
      <c r="G2474" s="49" t="s">
        <v>25</v>
      </c>
      <c r="H2474" s="49" t="s">
        <v>138</v>
      </c>
      <c r="I2474" s="49" t="s">
        <v>139</v>
      </c>
      <c r="J2474" s="49" t="s">
        <v>28</v>
      </c>
      <c r="K2474" s="49">
        <v>4</v>
      </c>
      <c r="L2474" s="49">
        <v>999</v>
      </c>
      <c r="M2474" s="49" t="s">
        <v>8084</v>
      </c>
      <c r="N2474" s="50">
        <v>45793</v>
      </c>
      <c r="O2474" s="49" t="s">
        <v>56</v>
      </c>
      <c r="P2474" s="49" t="s">
        <v>44</v>
      </c>
      <c r="Q2474" s="49">
        <v>3</v>
      </c>
      <c r="R2474" s="49" t="s">
        <v>67</v>
      </c>
      <c r="S2474" s="49" t="s">
        <v>8085</v>
      </c>
      <c r="T2474" s="50">
        <v>45541</v>
      </c>
    </row>
    <row r="2475" spans="1:20" x14ac:dyDescent="0.25">
      <c r="A2475" s="26" t="s">
        <v>8086</v>
      </c>
      <c r="B2475" s="49" t="s">
        <v>1774</v>
      </c>
      <c r="C2475" s="49" t="s">
        <v>8087</v>
      </c>
      <c r="D2475" s="49" t="s">
        <v>37</v>
      </c>
      <c r="E2475" s="49" t="s">
        <v>38</v>
      </c>
      <c r="F2475" s="50">
        <v>45623</v>
      </c>
      <c r="G2475" s="49" t="s">
        <v>94</v>
      </c>
      <c r="H2475" s="49" t="s">
        <v>138</v>
      </c>
      <c r="I2475" s="49" t="s">
        <v>139</v>
      </c>
      <c r="J2475" s="49" t="s">
        <v>28</v>
      </c>
      <c r="K2475" s="49">
        <v>5</v>
      </c>
      <c r="L2475" s="49">
        <v>999</v>
      </c>
      <c r="M2475" s="49" t="s">
        <v>8088</v>
      </c>
      <c r="N2475" s="50">
        <v>45138</v>
      </c>
      <c r="O2475" s="49" t="s">
        <v>110</v>
      </c>
      <c r="P2475" s="49" t="s">
        <v>57</v>
      </c>
      <c r="Q2475" s="49">
        <v>3</v>
      </c>
      <c r="R2475" s="49" t="s">
        <v>45</v>
      </c>
      <c r="S2475" s="49" t="s">
        <v>8089</v>
      </c>
      <c r="T2475" s="50">
        <v>45377</v>
      </c>
    </row>
    <row r="2476" spans="1:20" x14ac:dyDescent="0.25">
      <c r="A2476" s="26" t="s">
        <v>6054</v>
      </c>
      <c r="B2476" s="49" t="s">
        <v>113</v>
      </c>
      <c r="C2476" s="49" t="s">
        <v>1406</v>
      </c>
      <c r="D2476" s="49" t="s">
        <v>81</v>
      </c>
      <c r="E2476" s="49" t="s">
        <v>24</v>
      </c>
      <c r="F2476" s="50">
        <v>45668</v>
      </c>
      <c r="G2476" s="49" t="s">
        <v>120</v>
      </c>
      <c r="H2476" s="49" t="s">
        <v>121</v>
      </c>
      <c r="I2476" s="49" t="s">
        <v>122</v>
      </c>
      <c r="J2476" s="49" t="s">
        <v>123</v>
      </c>
      <c r="K2476" s="49">
        <v>3</v>
      </c>
      <c r="L2476" s="49">
        <v>149</v>
      </c>
      <c r="M2476" s="49" t="s">
        <v>8090</v>
      </c>
      <c r="N2476" s="50">
        <v>45060</v>
      </c>
      <c r="O2476" s="49" t="s">
        <v>103</v>
      </c>
      <c r="P2476" s="49" t="s">
        <v>31</v>
      </c>
      <c r="Q2476" s="49">
        <v>5</v>
      </c>
      <c r="R2476" s="49" t="s">
        <v>32</v>
      </c>
      <c r="S2476" s="49" t="s">
        <v>8091</v>
      </c>
      <c r="T2476" s="50">
        <v>44974</v>
      </c>
    </row>
    <row r="2477" spans="1:20" x14ac:dyDescent="0.25">
      <c r="A2477" s="26" t="s">
        <v>6930</v>
      </c>
      <c r="B2477" s="49" t="s">
        <v>1689</v>
      </c>
      <c r="C2477" s="49" t="s">
        <v>4830</v>
      </c>
      <c r="D2477" s="49" t="s">
        <v>81</v>
      </c>
      <c r="E2477" s="49" t="s">
        <v>24</v>
      </c>
      <c r="F2477" s="50">
        <v>45689</v>
      </c>
      <c r="G2477" s="49" t="s">
        <v>186</v>
      </c>
      <c r="H2477" s="49" t="s">
        <v>73</v>
      </c>
      <c r="I2477" s="49" t="s">
        <v>74</v>
      </c>
      <c r="J2477" s="49" t="s">
        <v>42</v>
      </c>
      <c r="K2477" s="49">
        <v>3</v>
      </c>
      <c r="L2477" s="49">
        <v>110</v>
      </c>
      <c r="M2477" s="49" t="s">
        <v>8092</v>
      </c>
      <c r="N2477" s="50">
        <v>45171</v>
      </c>
      <c r="O2477" s="49" t="s">
        <v>103</v>
      </c>
      <c r="P2477" s="49" t="s">
        <v>31</v>
      </c>
      <c r="Q2477" s="49">
        <v>1</v>
      </c>
      <c r="R2477" s="49" t="s">
        <v>45</v>
      </c>
      <c r="S2477" s="49" t="s">
        <v>8093</v>
      </c>
      <c r="T2477" s="50">
        <v>45000</v>
      </c>
    </row>
    <row r="2478" spans="1:20" x14ac:dyDescent="0.25">
      <c r="A2478" s="26" t="s">
        <v>741</v>
      </c>
      <c r="B2478" s="49" t="s">
        <v>248</v>
      </c>
      <c r="C2478" s="49" t="s">
        <v>742</v>
      </c>
      <c r="D2478" s="49" t="s">
        <v>37</v>
      </c>
      <c r="E2478" s="49" t="s">
        <v>24</v>
      </c>
      <c r="F2478" s="50">
        <v>45699</v>
      </c>
      <c r="G2478" s="49" t="s">
        <v>25</v>
      </c>
      <c r="H2478" s="49" t="s">
        <v>121</v>
      </c>
      <c r="I2478" s="49" t="s">
        <v>122</v>
      </c>
      <c r="J2478" s="49" t="s">
        <v>123</v>
      </c>
      <c r="K2478" s="49">
        <v>1</v>
      </c>
      <c r="L2478" s="49">
        <v>149</v>
      </c>
      <c r="M2478" s="49" t="s">
        <v>8094</v>
      </c>
      <c r="N2478" s="50">
        <v>45087</v>
      </c>
      <c r="O2478" s="49" t="s">
        <v>76</v>
      </c>
      <c r="P2478" s="49" t="s">
        <v>44</v>
      </c>
      <c r="Q2478" s="49">
        <v>4</v>
      </c>
      <c r="R2478" s="49" t="s">
        <v>32</v>
      </c>
      <c r="S2478" s="49" t="s">
        <v>8095</v>
      </c>
      <c r="T2478" s="50">
        <v>45001</v>
      </c>
    </row>
    <row r="2479" spans="1:20" x14ac:dyDescent="0.25">
      <c r="A2479" s="26" t="s">
        <v>8096</v>
      </c>
      <c r="B2479" s="49" t="s">
        <v>385</v>
      </c>
      <c r="C2479" s="49" t="s">
        <v>3525</v>
      </c>
      <c r="D2479" s="49" t="s">
        <v>23</v>
      </c>
      <c r="E2479" s="49" t="s">
        <v>24</v>
      </c>
      <c r="F2479" s="50">
        <v>45419</v>
      </c>
      <c r="G2479" s="49" t="s">
        <v>72</v>
      </c>
      <c r="H2479" s="49" t="s">
        <v>52</v>
      </c>
      <c r="I2479" s="49" t="s">
        <v>53</v>
      </c>
      <c r="J2479" s="49" t="s">
        <v>54</v>
      </c>
      <c r="K2479" s="49">
        <v>5</v>
      </c>
      <c r="L2479" s="49">
        <v>59</v>
      </c>
      <c r="M2479" s="49" t="s">
        <v>8097</v>
      </c>
      <c r="N2479" s="50">
        <v>45265</v>
      </c>
      <c r="O2479" s="49" t="s">
        <v>56</v>
      </c>
      <c r="P2479" s="49" t="s">
        <v>57</v>
      </c>
      <c r="Q2479" s="49">
        <v>5</v>
      </c>
      <c r="R2479" s="49" t="s">
        <v>32</v>
      </c>
      <c r="S2479" s="49" t="s">
        <v>8098</v>
      </c>
      <c r="T2479" s="50">
        <v>45273</v>
      </c>
    </row>
    <row r="2480" spans="1:20" x14ac:dyDescent="0.25">
      <c r="A2480" s="26" t="s">
        <v>881</v>
      </c>
      <c r="B2480" s="49" t="s">
        <v>882</v>
      </c>
      <c r="C2480" s="49" t="s">
        <v>883</v>
      </c>
      <c r="D2480" s="49" t="s">
        <v>81</v>
      </c>
      <c r="E2480" s="49" t="s">
        <v>24</v>
      </c>
      <c r="F2480" s="50">
        <v>44673</v>
      </c>
      <c r="G2480" s="49" t="s">
        <v>62</v>
      </c>
      <c r="H2480" s="49" t="s">
        <v>145</v>
      </c>
      <c r="I2480" s="49" t="s">
        <v>146</v>
      </c>
      <c r="J2480" s="49" t="s">
        <v>54</v>
      </c>
      <c r="K2480" s="49">
        <v>4</v>
      </c>
      <c r="L2480" s="49">
        <v>199</v>
      </c>
      <c r="M2480" s="49" t="s">
        <v>8099</v>
      </c>
      <c r="N2480" s="50">
        <v>45093</v>
      </c>
      <c r="O2480" s="49" t="s">
        <v>76</v>
      </c>
      <c r="P2480" s="49" t="s">
        <v>57</v>
      </c>
      <c r="Q2480" s="49">
        <v>2</v>
      </c>
      <c r="R2480" s="49" t="s">
        <v>104</v>
      </c>
      <c r="S2480" s="49" t="s">
        <v>8100</v>
      </c>
      <c r="T2480" s="50">
        <v>45469</v>
      </c>
    </row>
    <row r="2481" spans="1:20" x14ac:dyDescent="0.25">
      <c r="A2481" s="26" t="s">
        <v>8101</v>
      </c>
      <c r="B2481" s="49" t="s">
        <v>412</v>
      </c>
      <c r="C2481" s="49" t="s">
        <v>2287</v>
      </c>
      <c r="D2481" s="49" t="s">
        <v>23</v>
      </c>
      <c r="E2481" s="49" t="s">
        <v>50</v>
      </c>
      <c r="F2481" s="50">
        <v>45052</v>
      </c>
      <c r="G2481" s="49" t="s">
        <v>72</v>
      </c>
      <c r="H2481" s="49" t="s">
        <v>73</v>
      </c>
      <c r="I2481" s="49" t="s">
        <v>74</v>
      </c>
      <c r="J2481" s="49" t="s">
        <v>42</v>
      </c>
      <c r="K2481" s="49">
        <v>3</v>
      </c>
      <c r="L2481" s="49">
        <v>110</v>
      </c>
      <c r="M2481" s="49" t="s">
        <v>8102</v>
      </c>
      <c r="N2481" s="50">
        <v>44858</v>
      </c>
      <c r="O2481" s="49" t="s">
        <v>110</v>
      </c>
      <c r="P2481" s="49" t="s">
        <v>57</v>
      </c>
      <c r="Q2481" s="49">
        <v>5</v>
      </c>
      <c r="R2481" s="49" t="s">
        <v>45</v>
      </c>
      <c r="S2481" s="49" t="s">
        <v>8103</v>
      </c>
      <c r="T2481" s="50">
        <v>44798</v>
      </c>
    </row>
    <row r="2482" spans="1:20" x14ac:dyDescent="0.25">
      <c r="A2482" s="26" t="s">
        <v>8104</v>
      </c>
      <c r="B2482" s="49" t="s">
        <v>2275</v>
      </c>
      <c r="C2482" s="49" t="s">
        <v>3458</v>
      </c>
      <c r="D2482" s="49" t="s">
        <v>23</v>
      </c>
      <c r="E2482" s="49" t="s">
        <v>50</v>
      </c>
      <c r="F2482" s="50">
        <v>45199</v>
      </c>
      <c r="G2482" s="49" t="s">
        <v>152</v>
      </c>
      <c r="H2482" s="49" t="s">
        <v>121</v>
      </c>
      <c r="I2482" s="49" t="s">
        <v>122</v>
      </c>
      <c r="J2482" s="49" t="s">
        <v>123</v>
      </c>
      <c r="K2482" s="49">
        <v>1</v>
      </c>
      <c r="L2482" s="49">
        <v>149</v>
      </c>
      <c r="M2482" s="49" t="s">
        <v>8105</v>
      </c>
      <c r="N2482" s="50">
        <v>45689</v>
      </c>
      <c r="O2482" s="49" t="s">
        <v>110</v>
      </c>
      <c r="P2482" s="49" t="s">
        <v>44</v>
      </c>
      <c r="Q2482" s="49">
        <v>4</v>
      </c>
      <c r="R2482" s="49" t="s">
        <v>133</v>
      </c>
      <c r="S2482" s="49" t="s">
        <v>8106</v>
      </c>
      <c r="T2482" s="50">
        <v>45145</v>
      </c>
    </row>
    <row r="2483" spans="1:20" x14ac:dyDescent="0.25">
      <c r="A2483" s="26" t="s">
        <v>8107</v>
      </c>
      <c r="B2483" s="49" t="s">
        <v>5411</v>
      </c>
      <c r="C2483" s="49" t="s">
        <v>2623</v>
      </c>
      <c r="D2483" s="49" t="s">
        <v>23</v>
      </c>
      <c r="E2483" s="49" t="s">
        <v>24</v>
      </c>
      <c r="F2483" s="50">
        <v>44970</v>
      </c>
      <c r="G2483" s="49" t="s">
        <v>152</v>
      </c>
      <c r="H2483" s="49" t="s">
        <v>391</v>
      </c>
      <c r="I2483" s="49" t="s">
        <v>392</v>
      </c>
      <c r="J2483" s="49" t="s">
        <v>123</v>
      </c>
      <c r="K2483" s="49">
        <v>5</v>
      </c>
      <c r="L2483" s="49">
        <v>25</v>
      </c>
      <c r="M2483" s="49" t="s">
        <v>8108</v>
      </c>
      <c r="N2483" s="50">
        <v>45046</v>
      </c>
      <c r="O2483" s="49" t="s">
        <v>103</v>
      </c>
      <c r="P2483" s="49" t="s">
        <v>31</v>
      </c>
      <c r="Q2483" s="49">
        <v>1</v>
      </c>
      <c r="R2483" s="49" t="s">
        <v>133</v>
      </c>
      <c r="S2483" s="49" t="s">
        <v>8109</v>
      </c>
      <c r="T2483" s="50">
        <v>45807</v>
      </c>
    </row>
    <row r="2484" spans="1:20" x14ac:dyDescent="0.25">
      <c r="A2484" s="26" t="s">
        <v>1024</v>
      </c>
      <c r="B2484" s="49" t="s">
        <v>1025</v>
      </c>
      <c r="C2484" s="49" t="s">
        <v>458</v>
      </c>
      <c r="D2484" s="49" t="s">
        <v>81</v>
      </c>
      <c r="E2484" s="49" t="s">
        <v>38</v>
      </c>
      <c r="F2484" s="50">
        <v>45612</v>
      </c>
      <c r="G2484" s="49" t="s">
        <v>180</v>
      </c>
      <c r="H2484" s="49" t="s">
        <v>168</v>
      </c>
      <c r="I2484" s="49" t="s">
        <v>169</v>
      </c>
      <c r="J2484" s="49" t="s">
        <v>131</v>
      </c>
      <c r="K2484" s="49">
        <v>2</v>
      </c>
      <c r="L2484" s="49">
        <v>80</v>
      </c>
      <c r="M2484" s="49" t="s">
        <v>8110</v>
      </c>
      <c r="N2484" s="50">
        <v>45706</v>
      </c>
      <c r="O2484" s="49" t="s">
        <v>103</v>
      </c>
      <c r="P2484" s="49" t="s">
        <v>44</v>
      </c>
      <c r="Q2484" s="49">
        <v>5</v>
      </c>
      <c r="R2484" s="49" t="s">
        <v>104</v>
      </c>
      <c r="S2484" s="49" t="s">
        <v>8111</v>
      </c>
      <c r="T2484" s="50">
        <v>45378</v>
      </c>
    </row>
    <row r="2485" spans="1:20" x14ac:dyDescent="0.25">
      <c r="A2485" s="26" t="s">
        <v>8112</v>
      </c>
      <c r="B2485" s="49" t="s">
        <v>701</v>
      </c>
      <c r="C2485" s="49" t="s">
        <v>8113</v>
      </c>
      <c r="D2485" s="49" t="s">
        <v>37</v>
      </c>
      <c r="E2485" s="49" t="s">
        <v>38</v>
      </c>
      <c r="F2485" s="50">
        <v>45216</v>
      </c>
      <c r="G2485" s="49" t="s">
        <v>152</v>
      </c>
      <c r="H2485" s="49" t="s">
        <v>87</v>
      </c>
      <c r="I2485" s="49" t="s">
        <v>88</v>
      </c>
      <c r="J2485" s="49" t="s">
        <v>65</v>
      </c>
      <c r="K2485" s="49">
        <v>2</v>
      </c>
      <c r="L2485" s="49">
        <v>99</v>
      </c>
      <c r="M2485" s="49" t="s">
        <v>8114</v>
      </c>
      <c r="N2485" s="50">
        <v>44809</v>
      </c>
      <c r="O2485" s="49" t="s">
        <v>110</v>
      </c>
      <c r="P2485" s="49" t="s">
        <v>57</v>
      </c>
      <c r="Q2485" s="49">
        <v>2</v>
      </c>
      <c r="R2485" s="49" t="s">
        <v>32</v>
      </c>
      <c r="S2485" s="49" t="s">
        <v>8115</v>
      </c>
      <c r="T2485" s="50">
        <v>45444</v>
      </c>
    </row>
    <row r="2486" spans="1:20" x14ac:dyDescent="0.25">
      <c r="A2486" s="26" t="s">
        <v>5603</v>
      </c>
      <c r="B2486" s="49" t="s">
        <v>196</v>
      </c>
      <c r="C2486" s="49" t="s">
        <v>3741</v>
      </c>
      <c r="D2486" s="49" t="s">
        <v>23</v>
      </c>
      <c r="E2486" s="49" t="s">
        <v>38</v>
      </c>
      <c r="F2486" s="50">
        <v>44297</v>
      </c>
      <c r="G2486" s="49" t="s">
        <v>62</v>
      </c>
      <c r="H2486" s="49" t="s">
        <v>191</v>
      </c>
      <c r="I2486" s="49" t="s">
        <v>192</v>
      </c>
      <c r="J2486" s="49" t="s">
        <v>42</v>
      </c>
      <c r="K2486" s="49">
        <v>2</v>
      </c>
      <c r="L2486" s="49">
        <v>120</v>
      </c>
      <c r="M2486" s="49" t="s">
        <v>8116</v>
      </c>
      <c r="N2486" s="50">
        <v>45753</v>
      </c>
      <c r="O2486" s="49" t="s">
        <v>76</v>
      </c>
      <c r="P2486" s="49" t="s">
        <v>57</v>
      </c>
      <c r="Q2486" s="49">
        <v>4</v>
      </c>
      <c r="R2486" s="49" t="s">
        <v>32</v>
      </c>
      <c r="S2486" s="49" t="s">
        <v>8117</v>
      </c>
      <c r="T2486" s="50">
        <v>44877</v>
      </c>
    </row>
    <row r="2487" spans="1:20" x14ac:dyDescent="0.25">
      <c r="A2487" s="26" t="s">
        <v>8118</v>
      </c>
      <c r="B2487" s="49" t="s">
        <v>4242</v>
      </c>
      <c r="C2487" s="49" t="s">
        <v>1040</v>
      </c>
      <c r="D2487" s="49" t="s">
        <v>23</v>
      </c>
      <c r="E2487" s="49" t="s">
        <v>38</v>
      </c>
      <c r="F2487" s="50">
        <v>45642</v>
      </c>
      <c r="G2487" s="49" t="s">
        <v>25</v>
      </c>
      <c r="H2487" s="49" t="s">
        <v>73</v>
      </c>
      <c r="I2487" s="49" t="s">
        <v>74</v>
      </c>
      <c r="J2487" s="49" t="s">
        <v>42</v>
      </c>
      <c r="K2487" s="49">
        <v>4</v>
      </c>
      <c r="L2487" s="49">
        <v>110</v>
      </c>
      <c r="M2487" s="49" t="s">
        <v>8119</v>
      </c>
      <c r="N2487" s="50">
        <v>45569</v>
      </c>
      <c r="O2487" s="49" t="s">
        <v>110</v>
      </c>
      <c r="P2487" s="49" t="s">
        <v>31</v>
      </c>
      <c r="Q2487" s="49">
        <v>1</v>
      </c>
      <c r="R2487" s="49" t="s">
        <v>45</v>
      </c>
      <c r="S2487" s="49" t="s">
        <v>8120</v>
      </c>
      <c r="T2487" s="50">
        <v>45220</v>
      </c>
    </row>
    <row r="2488" spans="1:20" x14ac:dyDescent="0.25">
      <c r="A2488" s="26" t="s">
        <v>6414</v>
      </c>
      <c r="B2488" s="49" t="s">
        <v>385</v>
      </c>
      <c r="C2488" s="49" t="s">
        <v>276</v>
      </c>
      <c r="D2488" s="49" t="s">
        <v>37</v>
      </c>
      <c r="E2488" s="49" t="s">
        <v>24</v>
      </c>
      <c r="F2488" s="50">
        <v>45723</v>
      </c>
      <c r="G2488" s="49" t="s">
        <v>39</v>
      </c>
      <c r="H2488" s="49" t="s">
        <v>129</v>
      </c>
      <c r="I2488" s="49" t="s">
        <v>130</v>
      </c>
      <c r="J2488" s="49" t="s">
        <v>131</v>
      </c>
      <c r="K2488" s="49">
        <v>1</v>
      </c>
      <c r="L2488" s="49">
        <v>129</v>
      </c>
      <c r="M2488" s="49" t="s">
        <v>8121</v>
      </c>
      <c r="N2488" s="50">
        <v>45138</v>
      </c>
      <c r="O2488" s="49" t="s">
        <v>76</v>
      </c>
      <c r="P2488" s="49" t="s">
        <v>57</v>
      </c>
      <c r="Q2488" s="49">
        <v>5</v>
      </c>
      <c r="R2488" s="49" t="s">
        <v>104</v>
      </c>
      <c r="S2488" s="49" t="s">
        <v>8122</v>
      </c>
      <c r="T2488" s="50">
        <v>45747</v>
      </c>
    </row>
    <row r="2489" spans="1:20" x14ac:dyDescent="0.25">
      <c r="A2489" s="26" t="s">
        <v>8123</v>
      </c>
      <c r="B2489" s="49" t="s">
        <v>263</v>
      </c>
      <c r="C2489" s="49" t="s">
        <v>8124</v>
      </c>
      <c r="D2489" s="49" t="s">
        <v>81</v>
      </c>
      <c r="E2489" s="49" t="s">
        <v>24</v>
      </c>
      <c r="F2489" s="50">
        <v>44757</v>
      </c>
      <c r="G2489" s="49" t="s">
        <v>180</v>
      </c>
      <c r="H2489" s="49" t="s">
        <v>26</v>
      </c>
      <c r="I2489" s="49" t="s">
        <v>27</v>
      </c>
      <c r="J2489" s="49" t="s">
        <v>28</v>
      </c>
      <c r="K2489" s="49">
        <v>3</v>
      </c>
      <c r="L2489" s="49">
        <v>229</v>
      </c>
      <c r="M2489" s="49" t="s">
        <v>8125</v>
      </c>
      <c r="N2489" s="50">
        <v>45130</v>
      </c>
      <c r="O2489" s="49" t="s">
        <v>103</v>
      </c>
      <c r="P2489" s="49" t="s">
        <v>31</v>
      </c>
      <c r="Q2489" s="49">
        <v>5</v>
      </c>
      <c r="R2489" s="49" t="s">
        <v>133</v>
      </c>
      <c r="S2489" s="49" t="s">
        <v>8126</v>
      </c>
      <c r="T2489" s="50">
        <v>45448</v>
      </c>
    </row>
    <row r="2490" spans="1:20" x14ac:dyDescent="0.25">
      <c r="A2490" s="26" t="s">
        <v>8127</v>
      </c>
      <c r="B2490" s="49" t="s">
        <v>2275</v>
      </c>
      <c r="C2490" s="49" t="s">
        <v>7028</v>
      </c>
      <c r="D2490" s="49" t="s">
        <v>23</v>
      </c>
      <c r="E2490" s="49" t="s">
        <v>50</v>
      </c>
      <c r="F2490" s="50">
        <v>45463</v>
      </c>
      <c r="G2490" s="49" t="s">
        <v>51</v>
      </c>
      <c r="H2490" s="49" t="s">
        <v>191</v>
      </c>
      <c r="I2490" s="49" t="s">
        <v>192</v>
      </c>
      <c r="J2490" s="49" t="s">
        <v>42</v>
      </c>
      <c r="K2490" s="49">
        <v>2</v>
      </c>
      <c r="L2490" s="49">
        <v>120</v>
      </c>
      <c r="M2490" s="49" t="s">
        <v>8128</v>
      </c>
      <c r="N2490" s="50">
        <v>45872</v>
      </c>
      <c r="O2490" s="49" t="s">
        <v>30</v>
      </c>
      <c r="P2490" s="49" t="s">
        <v>31</v>
      </c>
      <c r="Q2490" s="49">
        <v>1</v>
      </c>
      <c r="R2490" s="49" t="s">
        <v>133</v>
      </c>
      <c r="S2490" s="49" t="s">
        <v>8129</v>
      </c>
      <c r="T2490" s="50">
        <v>44815</v>
      </c>
    </row>
    <row r="2491" spans="1:20" x14ac:dyDescent="0.25">
      <c r="A2491" s="26" t="s">
        <v>8130</v>
      </c>
      <c r="B2491" s="49" t="s">
        <v>8131</v>
      </c>
      <c r="C2491" s="49" t="s">
        <v>49</v>
      </c>
      <c r="D2491" s="49" t="s">
        <v>37</v>
      </c>
      <c r="E2491" s="49" t="s">
        <v>38</v>
      </c>
      <c r="F2491" s="50">
        <v>44799</v>
      </c>
      <c r="G2491" s="49" t="s">
        <v>152</v>
      </c>
      <c r="H2491" s="49" t="s">
        <v>63</v>
      </c>
      <c r="I2491" s="49" t="s">
        <v>64</v>
      </c>
      <c r="J2491" s="49" t="s">
        <v>65</v>
      </c>
      <c r="K2491" s="49">
        <v>2</v>
      </c>
      <c r="L2491" s="49">
        <v>399</v>
      </c>
      <c r="M2491" s="49" t="s">
        <v>8132</v>
      </c>
      <c r="N2491" s="50">
        <v>45475</v>
      </c>
      <c r="O2491" s="49" t="s">
        <v>103</v>
      </c>
      <c r="P2491" s="49" t="s">
        <v>57</v>
      </c>
      <c r="Q2491" s="49">
        <v>1</v>
      </c>
      <c r="R2491" s="49" t="s">
        <v>67</v>
      </c>
      <c r="S2491" s="49" t="s">
        <v>8133</v>
      </c>
      <c r="T2491" s="50">
        <v>45829</v>
      </c>
    </row>
    <row r="2492" spans="1:20" x14ac:dyDescent="0.25">
      <c r="A2492" s="26" t="s">
        <v>1118</v>
      </c>
      <c r="B2492" s="49" t="s">
        <v>1119</v>
      </c>
      <c r="C2492" s="49" t="s">
        <v>71</v>
      </c>
      <c r="D2492" s="49" t="s">
        <v>81</v>
      </c>
      <c r="E2492" s="49" t="s">
        <v>50</v>
      </c>
      <c r="F2492" s="50">
        <v>45409</v>
      </c>
      <c r="G2492" s="49" t="s">
        <v>62</v>
      </c>
      <c r="H2492" s="49" t="s">
        <v>391</v>
      </c>
      <c r="I2492" s="49" t="s">
        <v>392</v>
      </c>
      <c r="J2492" s="49" t="s">
        <v>123</v>
      </c>
      <c r="K2492" s="49">
        <v>2</v>
      </c>
      <c r="L2492" s="49">
        <v>25</v>
      </c>
      <c r="M2492" s="49" t="s">
        <v>8134</v>
      </c>
      <c r="N2492" s="50">
        <v>44933</v>
      </c>
      <c r="O2492" s="49" t="s">
        <v>56</v>
      </c>
      <c r="P2492" s="49" t="s">
        <v>44</v>
      </c>
      <c r="Q2492" s="49">
        <v>5</v>
      </c>
      <c r="R2492" s="49" t="s">
        <v>67</v>
      </c>
      <c r="S2492" s="49" t="s">
        <v>8135</v>
      </c>
      <c r="T2492" s="50">
        <v>45624</v>
      </c>
    </row>
    <row r="2493" spans="1:20" x14ac:dyDescent="0.25">
      <c r="A2493" s="26" t="s">
        <v>8136</v>
      </c>
      <c r="B2493" s="49" t="s">
        <v>1853</v>
      </c>
      <c r="C2493" s="49" t="s">
        <v>1576</v>
      </c>
      <c r="D2493" s="49" t="s">
        <v>37</v>
      </c>
      <c r="E2493" s="49" t="s">
        <v>24</v>
      </c>
      <c r="F2493" s="50">
        <v>45830</v>
      </c>
      <c r="G2493" s="49" t="s">
        <v>186</v>
      </c>
      <c r="H2493" s="49" t="s">
        <v>121</v>
      </c>
      <c r="I2493" s="49" t="s">
        <v>122</v>
      </c>
      <c r="J2493" s="49" t="s">
        <v>123</v>
      </c>
      <c r="K2493" s="49">
        <v>3</v>
      </c>
      <c r="L2493" s="49">
        <v>149</v>
      </c>
      <c r="M2493" s="49" t="s">
        <v>8137</v>
      </c>
      <c r="N2493" s="50">
        <v>45340</v>
      </c>
      <c r="O2493" s="49" t="s">
        <v>110</v>
      </c>
      <c r="P2493" s="49" t="s">
        <v>44</v>
      </c>
      <c r="Q2493" s="49">
        <v>5</v>
      </c>
      <c r="R2493" s="49" t="s">
        <v>45</v>
      </c>
      <c r="S2493" s="49" t="s">
        <v>8138</v>
      </c>
      <c r="T2493" s="50">
        <v>45876</v>
      </c>
    </row>
    <row r="2494" spans="1:20" x14ac:dyDescent="0.25">
      <c r="A2494" s="26" t="s">
        <v>8139</v>
      </c>
      <c r="B2494" s="49" t="s">
        <v>1230</v>
      </c>
      <c r="C2494" s="49" t="s">
        <v>137</v>
      </c>
      <c r="D2494" s="49" t="s">
        <v>37</v>
      </c>
      <c r="E2494" s="49" t="s">
        <v>24</v>
      </c>
      <c r="F2494" s="50">
        <v>45770</v>
      </c>
      <c r="G2494" s="49" t="s">
        <v>180</v>
      </c>
      <c r="H2494" s="49" t="s">
        <v>391</v>
      </c>
      <c r="I2494" s="49" t="s">
        <v>392</v>
      </c>
      <c r="J2494" s="49" t="s">
        <v>123</v>
      </c>
      <c r="K2494" s="49">
        <v>2</v>
      </c>
      <c r="L2494" s="49">
        <v>25</v>
      </c>
      <c r="M2494" s="49" t="s">
        <v>8140</v>
      </c>
      <c r="N2494" s="50">
        <v>45785</v>
      </c>
      <c r="O2494" s="49" t="s">
        <v>103</v>
      </c>
      <c r="P2494" s="49" t="s">
        <v>57</v>
      </c>
      <c r="Q2494" s="49">
        <v>1</v>
      </c>
      <c r="R2494" s="49" t="s">
        <v>45</v>
      </c>
      <c r="S2494" s="49" t="s">
        <v>8141</v>
      </c>
      <c r="T2494" s="50">
        <v>45833</v>
      </c>
    </row>
    <row r="2495" spans="1:20" x14ac:dyDescent="0.25">
      <c r="A2495" s="26" t="s">
        <v>6660</v>
      </c>
      <c r="B2495" s="49" t="s">
        <v>2121</v>
      </c>
      <c r="C2495" s="49" t="s">
        <v>3374</v>
      </c>
      <c r="D2495" s="49" t="s">
        <v>23</v>
      </c>
      <c r="E2495" s="49" t="s">
        <v>24</v>
      </c>
      <c r="F2495" s="50">
        <v>45622</v>
      </c>
      <c r="G2495" s="49" t="s">
        <v>120</v>
      </c>
      <c r="H2495" s="49" t="s">
        <v>168</v>
      </c>
      <c r="I2495" s="49" t="s">
        <v>169</v>
      </c>
      <c r="J2495" s="49" t="s">
        <v>131</v>
      </c>
      <c r="K2495" s="49">
        <v>1</v>
      </c>
      <c r="L2495" s="49">
        <v>80</v>
      </c>
      <c r="M2495" s="49" t="s">
        <v>8142</v>
      </c>
      <c r="N2495" s="50">
        <v>45719</v>
      </c>
      <c r="O2495" s="49" t="s">
        <v>56</v>
      </c>
      <c r="P2495" s="49" t="s">
        <v>57</v>
      </c>
      <c r="Q2495" s="49">
        <v>1</v>
      </c>
      <c r="R2495" s="49" t="s">
        <v>104</v>
      </c>
      <c r="S2495" s="49" t="s">
        <v>8143</v>
      </c>
      <c r="T2495" s="50">
        <v>45297</v>
      </c>
    </row>
    <row r="2496" spans="1:20" x14ac:dyDescent="0.25">
      <c r="A2496" s="26" t="s">
        <v>8144</v>
      </c>
      <c r="B2496" s="49" t="s">
        <v>769</v>
      </c>
      <c r="C2496" s="49" t="s">
        <v>443</v>
      </c>
      <c r="D2496" s="49" t="s">
        <v>23</v>
      </c>
      <c r="E2496" s="49" t="s">
        <v>38</v>
      </c>
      <c r="F2496" s="50">
        <v>45218</v>
      </c>
      <c r="G2496" s="49" t="s">
        <v>152</v>
      </c>
      <c r="H2496" s="49" t="s">
        <v>168</v>
      </c>
      <c r="I2496" s="49" t="s">
        <v>169</v>
      </c>
      <c r="J2496" s="49" t="s">
        <v>131</v>
      </c>
      <c r="K2496" s="49">
        <v>2</v>
      </c>
      <c r="L2496" s="49">
        <v>80</v>
      </c>
      <c r="M2496" s="49" t="s">
        <v>8145</v>
      </c>
      <c r="N2496" s="50">
        <v>45628</v>
      </c>
      <c r="O2496" s="49" t="s">
        <v>76</v>
      </c>
      <c r="P2496" s="49" t="s">
        <v>31</v>
      </c>
      <c r="Q2496" s="49">
        <v>2</v>
      </c>
      <c r="R2496" s="49" t="s">
        <v>45</v>
      </c>
      <c r="S2496" s="49" t="s">
        <v>8146</v>
      </c>
      <c r="T2496" s="50">
        <v>44959</v>
      </c>
    </row>
    <row r="2497" spans="1:20" x14ac:dyDescent="0.25">
      <c r="A2497" s="26" t="s">
        <v>6263</v>
      </c>
      <c r="B2497" s="49" t="s">
        <v>1410</v>
      </c>
      <c r="C2497" s="49" t="s">
        <v>4086</v>
      </c>
      <c r="D2497" s="49" t="s">
        <v>81</v>
      </c>
      <c r="E2497" s="49" t="s">
        <v>38</v>
      </c>
      <c r="F2497" s="50">
        <v>44415</v>
      </c>
      <c r="G2497" s="49" t="s">
        <v>186</v>
      </c>
      <c r="H2497" s="49" t="s">
        <v>52</v>
      </c>
      <c r="I2497" s="49" t="s">
        <v>53</v>
      </c>
      <c r="J2497" s="49" t="s">
        <v>54</v>
      </c>
      <c r="K2497" s="49">
        <v>4</v>
      </c>
      <c r="L2497" s="49">
        <v>59</v>
      </c>
      <c r="M2497" s="49" t="s">
        <v>8147</v>
      </c>
      <c r="N2497" s="50">
        <v>45151</v>
      </c>
      <c r="O2497" s="49" t="s">
        <v>76</v>
      </c>
      <c r="P2497" s="49" t="s">
        <v>44</v>
      </c>
      <c r="Q2497" s="49">
        <v>3</v>
      </c>
      <c r="R2497" s="49" t="s">
        <v>104</v>
      </c>
      <c r="S2497" s="49" t="s">
        <v>8148</v>
      </c>
      <c r="T2497" s="50">
        <v>45809</v>
      </c>
    </row>
    <row r="2498" spans="1:20" x14ac:dyDescent="0.25">
      <c r="A2498" s="26" t="s">
        <v>8149</v>
      </c>
      <c r="B2498" s="49" t="s">
        <v>3027</v>
      </c>
      <c r="C2498" s="49" t="s">
        <v>2002</v>
      </c>
      <c r="D2498" s="49" t="s">
        <v>81</v>
      </c>
      <c r="E2498" s="49" t="s">
        <v>38</v>
      </c>
      <c r="F2498" s="50">
        <v>45800</v>
      </c>
      <c r="G2498" s="49" t="s">
        <v>62</v>
      </c>
      <c r="H2498" s="49" t="s">
        <v>391</v>
      </c>
      <c r="I2498" s="49" t="s">
        <v>392</v>
      </c>
      <c r="J2498" s="49" t="s">
        <v>123</v>
      </c>
      <c r="K2498" s="49">
        <v>4</v>
      </c>
      <c r="L2498" s="49">
        <v>25</v>
      </c>
      <c r="M2498" s="49" t="s">
        <v>8150</v>
      </c>
      <c r="N2498" s="50">
        <v>45620</v>
      </c>
      <c r="O2498" s="49" t="s">
        <v>110</v>
      </c>
      <c r="P2498" s="49" t="s">
        <v>57</v>
      </c>
      <c r="Q2498" s="49">
        <v>2</v>
      </c>
      <c r="R2498" s="49" t="s">
        <v>32</v>
      </c>
      <c r="S2498" s="49" t="s">
        <v>8151</v>
      </c>
      <c r="T2498" s="50">
        <v>44971</v>
      </c>
    </row>
    <row r="2499" spans="1:20" x14ac:dyDescent="0.25">
      <c r="A2499" s="26" t="s">
        <v>8152</v>
      </c>
      <c r="B2499" s="49" t="s">
        <v>1830</v>
      </c>
      <c r="C2499" s="49" t="s">
        <v>730</v>
      </c>
      <c r="D2499" s="49" t="s">
        <v>81</v>
      </c>
      <c r="E2499" s="49" t="s">
        <v>50</v>
      </c>
      <c r="F2499" s="50">
        <v>44761</v>
      </c>
      <c r="G2499" s="49" t="s">
        <v>186</v>
      </c>
      <c r="H2499" s="49" t="s">
        <v>168</v>
      </c>
      <c r="I2499" s="49" t="s">
        <v>169</v>
      </c>
      <c r="J2499" s="49" t="s">
        <v>131</v>
      </c>
      <c r="K2499" s="49">
        <v>5</v>
      </c>
      <c r="L2499" s="49">
        <v>80</v>
      </c>
      <c r="M2499" s="49" t="s">
        <v>8153</v>
      </c>
      <c r="N2499" s="50">
        <v>45630</v>
      </c>
      <c r="O2499" s="49" t="s">
        <v>30</v>
      </c>
      <c r="P2499" s="49" t="s">
        <v>57</v>
      </c>
      <c r="Q2499" s="49">
        <v>4</v>
      </c>
      <c r="R2499" s="49" t="s">
        <v>45</v>
      </c>
      <c r="S2499" s="49" t="s">
        <v>8154</v>
      </c>
      <c r="T2499" s="50">
        <v>45806</v>
      </c>
    </row>
    <row r="2500" spans="1:20" x14ac:dyDescent="0.25">
      <c r="A2500" s="26" t="s">
        <v>8155</v>
      </c>
      <c r="B2500" s="49" t="s">
        <v>8156</v>
      </c>
      <c r="C2500" s="49" t="s">
        <v>2189</v>
      </c>
      <c r="D2500" s="49" t="s">
        <v>81</v>
      </c>
      <c r="E2500" s="49" t="s">
        <v>38</v>
      </c>
      <c r="F2500" s="50">
        <v>45379</v>
      </c>
      <c r="G2500" s="49" t="s">
        <v>51</v>
      </c>
      <c r="H2500" s="49" t="s">
        <v>191</v>
      </c>
      <c r="I2500" s="49" t="s">
        <v>192</v>
      </c>
      <c r="J2500" s="49" t="s">
        <v>42</v>
      </c>
      <c r="K2500" s="49">
        <v>4</v>
      </c>
      <c r="L2500" s="49">
        <v>120</v>
      </c>
      <c r="M2500" s="49" t="s">
        <v>8157</v>
      </c>
      <c r="N2500" s="50">
        <v>45154</v>
      </c>
      <c r="O2500" s="49" t="s">
        <v>56</v>
      </c>
      <c r="P2500" s="49" t="s">
        <v>57</v>
      </c>
      <c r="Q2500" s="49">
        <v>5</v>
      </c>
      <c r="R2500" s="49" t="s">
        <v>133</v>
      </c>
      <c r="S2500" s="49" t="s">
        <v>8158</v>
      </c>
      <c r="T2500" s="50">
        <v>45387</v>
      </c>
    </row>
    <row r="2501" spans="1:20" x14ac:dyDescent="0.25">
      <c r="A2501" s="26" t="s">
        <v>8159</v>
      </c>
      <c r="B2501" s="49" t="s">
        <v>425</v>
      </c>
      <c r="C2501" s="49" t="s">
        <v>873</v>
      </c>
      <c r="D2501" s="49" t="s">
        <v>23</v>
      </c>
      <c r="E2501" s="49" t="s">
        <v>50</v>
      </c>
      <c r="F2501" s="50">
        <v>44395</v>
      </c>
      <c r="G2501" s="49" t="s">
        <v>186</v>
      </c>
      <c r="H2501" s="49" t="s">
        <v>63</v>
      </c>
      <c r="I2501" s="49" t="s">
        <v>64</v>
      </c>
      <c r="J2501" s="49" t="s">
        <v>65</v>
      </c>
      <c r="K2501" s="49">
        <v>4</v>
      </c>
      <c r="L2501" s="49">
        <v>399</v>
      </c>
      <c r="M2501" s="49" t="s">
        <v>8160</v>
      </c>
      <c r="N2501" s="50">
        <v>45402</v>
      </c>
      <c r="O2501" s="49" t="s">
        <v>103</v>
      </c>
      <c r="P2501" s="49" t="s">
        <v>31</v>
      </c>
      <c r="Q2501" s="49">
        <v>2</v>
      </c>
      <c r="R2501" s="49" t="s">
        <v>67</v>
      </c>
      <c r="S2501" s="49" t="s">
        <v>8161</v>
      </c>
      <c r="T2501" s="50">
        <v>45700</v>
      </c>
    </row>
    <row r="2502" spans="1:20" x14ac:dyDescent="0.25">
      <c r="B2502" s="49">
        <f>SUBTOTAL(103,Table1[first_name])</f>
        <v>2500</v>
      </c>
      <c r="C2502" s="49">
        <f>SUBTOTAL(103,Table1[last_name])</f>
        <v>2500</v>
      </c>
      <c r="D2502" s="49">
        <f>SUBTOTAL(103,Table1[gender])</f>
        <v>2500</v>
      </c>
      <c r="E2502" s="49">
        <f>SUBTOTAL(103,Table1[age_group])</f>
        <v>2500</v>
      </c>
      <c r="F2502" s="50"/>
      <c r="G2502" s="49"/>
      <c r="H2502" s="49">
        <f>SUBTOTAL(103,Table1[product_id])</f>
        <v>2500</v>
      </c>
      <c r="I2502" s="49">
        <f>SUBTOTAL(103,Table1[product_name])</f>
        <v>2500</v>
      </c>
      <c r="J2502" s="49">
        <f>SUBTOTAL(103,Table1[category])</f>
        <v>2500</v>
      </c>
      <c r="K2502" s="49">
        <f>SUBTOTAL(105,Table1[quantity])</f>
        <v>1</v>
      </c>
      <c r="L2502" s="49">
        <f>SUBTOTAL(109,Table1[unit_price])</f>
        <v>633875</v>
      </c>
      <c r="M2502" s="49"/>
      <c r="N2502" s="50"/>
      <c r="O2502" s="49"/>
      <c r="P2502" s="49"/>
      <c r="Q2502" s="49">
        <f>SUBTOTAL(104,Table1[rating])</f>
        <v>5</v>
      </c>
      <c r="R2502" s="49">
        <f>SUBTOTAL(103,Table1[review_text])</f>
        <v>2500</v>
      </c>
      <c r="S2502" s="49">
        <f>SUBTOTAL(103,Table1[review_id])</f>
        <v>2500</v>
      </c>
      <c r="T2502" s="50"/>
    </row>
  </sheetData>
  <conditionalFormatting sqref="L1:L2501 L2503:L1048576">
    <cfRule type="cellIs" dxfId="161" priority="14" operator="between">
      <formula>500</formula>
      <formula>1000</formula>
    </cfRule>
    <cfRule type="cellIs" dxfId="160" priority="15" operator="between">
      <formula>150</formula>
      <formula>500</formula>
    </cfRule>
    <cfRule type="cellIs" dxfId="159" priority="16" operator="greaterThan">
      <formula>100</formula>
    </cfRule>
  </conditionalFormatting>
  <conditionalFormatting sqref="Q1:Q2501 Q2503:Q1048576">
    <cfRule type="colorScale" priority="11">
      <colorScale>
        <cfvo type="num" val="$Q$2"/>
        <cfvo type="num" val="$Q$17"/>
        <cfvo type="num" val="$Q$13"/>
        <color rgb="FFF8696B"/>
        <color rgb="FFFFEB84"/>
        <color rgb="FF63BE7B"/>
      </colorScale>
    </cfRule>
  </conditionalFormatting>
  <conditionalFormatting sqref="R1:R2501 R2503:R1048576">
    <cfRule type="dataBar" priority="10">
      <dataBar>
        <cfvo type="min"/>
        <cfvo type="max"/>
        <color rgb="FFFFB628"/>
      </dataBar>
      <extLst>
        <ext xmlns:x14="http://schemas.microsoft.com/office/spreadsheetml/2009/9/main" uri="{B025F937-C7B1-47D3-B67F-A62EFF666E3E}">
          <x14:id>{2A2CDBBC-1E68-4CC6-9462-3E2B425CF6C4}</x14:id>
        </ext>
      </extLst>
    </cfRule>
  </conditionalFormatting>
  <conditionalFormatting sqref="E1:E2501 E2503:E1048576">
    <cfRule type="dataBar" priority="9">
      <dataBar>
        <cfvo type="min"/>
        <cfvo type="max"/>
        <color rgb="FF638EC6"/>
      </dataBar>
      <extLst>
        <ext xmlns:x14="http://schemas.microsoft.com/office/spreadsheetml/2009/9/main" uri="{B025F937-C7B1-47D3-B67F-A62EFF666E3E}">
          <x14:id>{37BF3201-EDB3-4D66-90D5-C0736E88B438}</x14:id>
        </ext>
      </extLst>
    </cfRule>
  </conditionalFormatting>
  <conditionalFormatting sqref="L1:L1048576">
    <cfRule type="dataBar" priority="3">
      <dataBar>
        <cfvo type="min"/>
        <cfvo type="max"/>
        <color rgb="FFFFB628"/>
      </dataBar>
      <extLst>
        <ext xmlns:x14="http://schemas.microsoft.com/office/spreadsheetml/2009/9/main" uri="{B025F937-C7B1-47D3-B67F-A62EFF666E3E}">
          <x14:id>{755FC727-AC1B-4E53-B033-5C18A9742BE1}</x14:id>
        </ext>
      </extLst>
    </cfRule>
    <cfRule type="colorScale" priority="4">
      <colorScale>
        <cfvo type="min"/>
        <cfvo type="percentile" val="50"/>
        <cfvo type="max"/>
        <color rgb="FFF8696B"/>
        <color rgb="FFFFEB84"/>
        <color rgb="FF63BE7B"/>
      </colorScale>
    </cfRule>
    <cfRule type="dataBar" priority="7">
      <dataBar>
        <cfvo type="min"/>
        <cfvo type="max"/>
        <color rgb="FFFFB628"/>
      </dataBar>
      <extLst>
        <ext xmlns:x14="http://schemas.microsoft.com/office/spreadsheetml/2009/9/main" uri="{B025F937-C7B1-47D3-B67F-A62EFF666E3E}">
          <x14:id>{6039ED7C-BE18-4932-8185-86786DAA5B7B}</x14:id>
        </ext>
      </extLst>
    </cfRule>
    <cfRule type="colorScale" priority="8">
      <colorScale>
        <cfvo type="min"/>
        <cfvo type="percentile" val="50"/>
        <cfvo type="max"/>
        <color rgb="FFF8696B"/>
        <color rgb="FFFFEB84"/>
        <color rgb="FF63BE7B"/>
      </colorScale>
    </cfRule>
  </conditionalFormatting>
  <conditionalFormatting sqref="K1:K1048576">
    <cfRule type="dataBar" priority="2">
      <dataBar>
        <cfvo type="min"/>
        <cfvo type="max"/>
        <color rgb="FF008AEF"/>
      </dataBar>
      <extLst>
        <ext xmlns:x14="http://schemas.microsoft.com/office/spreadsheetml/2009/9/main" uri="{B025F937-C7B1-47D3-B67F-A62EFF666E3E}">
          <x14:id>{5300EF69-B90A-4D4B-BA8E-83A14E1FDA52}</x14:id>
        </ext>
      </extLst>
    </cfRule>
    <cfRule type="dataBar" priority="6">
      <dataBar>
        <cfvo type="min"/>
        <cfvo type="max"/>
        <color rgb="FF008AEF"/>
      </dataBar>
      <extLst>
        <ext xmlns:x14="http://schemas.microsoft.com/office/spreadsheetml/2009/9/main" uri="{B025F937-C7B1-47D3-B67F-A62EFF666E3E}">
          <x14:id>{3BE8F57E-D14C-4964-9749-268D8EE30D96}</x14:id>
        </ext>
      </extLst>
    </cfRule>
  </conditionalFormatting>
  <conditionalFormatting sqref="Q1:Q1048576">
    <cfRule type="iconSet" priority="1">
      <iconSet iconSet="3Arrows">
        <cfvo type="percent" val="0"/>
        <cfvo type="percent" val="33"/>
        <cfvo type="percent" val="67"/>
      </iconSet>
    </cfRule>
    <cfRule type="iconSet" priority="5">
      <iconSet iconSet="3Arrows">
        <cfvo type="percent" val="0"/>
        <cfvo type="percent" val="33"/>
        <cfvo type="percent" val="67"/>
      </iconSe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2A2CDBBC-1E68-4CC6-9462-3E2B425CF6C4}">
            <x14:dataBar minLength="0" maxLength="100" border="1" negativeBarBorderColorSameAsPositive="0">
              <x14:cfvo type="autoMin"/>
              <x14:cfvo type="autoMax"/>
              <x14:borderColor rgb="FFFFB628"/>
              <x14:negativeFillColor rgb="FFFF0000"/>
              <x14:negativeBorderColor rgb="FFFF0000"/>
              <x14:axisColor rgb="FF000000"/>
            </x14:dataBar>
          </x14:cfRule>
          <xm:sqref>R1:R2501 R2503:R1048576</xm:sqref>
        </x14:conditionalFormatting>
        <x14:conditionalFormatting xmlns:xm="http://schemas.microsoft.com/office/excel/2006/main">
          <x14:cfRule type="dataBar" id="{37BF3201-EDB3-4D66-90D5-C0736E88B438}">
            <x14:dataBar minLength="0" maxLength="100" border="1" negativeBarBorderColorSameAsPositive="0">
              <x14:cfvo type="autoMin"/>
              <x14:cfvo type="autoMax"/>
              <x14:borderColor rgb="FF638EC6"/>
              <x14:negativeFillColor rgb="FFFF0000"/>
              <x14:negativeBorderColor rgb="FFFF0000"/>
              <x14:axisColor rgb="FF000000"/>
            </x14:dataBar>
          </x14:cfRule>
          <xm:sqref>E1:E2501 E2503:E1048576</xm:sqref>
        </x14:conditionalFormatting>
        <x14:conditionalFormatting xmlns:xm="http://schemas.microsoft.com/office/excel/2006/main">
          <x14:cfRule type="dataBar" id="{755FC727-AC1B-4E53-B033-5C18A9742BE1}">
            <x14:dataBar minLength="0" maxLength="100" border="1" negativeBarBorderColorSameAsPositive="0">
              <x14:cfvo type="autoMin"/>
              <x14:cfvo type="autoMax"/>
              <x14:borderColor rgb="FFFFB628"/>
              <x14:negativeFillColor rgb="FFFF0000"/>
              <x14:negativeBorderColor rgb="FFFF0000"/>
              <x14:axisColor rgb="FF000000"/>
            </x14:dataBar>
          </x14:cfRule>
          <x14:cfRule type="dataBar" id="{6039ED7C-BE18-4932-8185-86786DAA5B7B}">
            <x14:dataBar minLength="0" maxLength="100" border="1" negativeBarBorderColorSameAsPositive="0">
              <x14:cfvo type="autoMin"/>
              <x14:cfvo type="autoMax"/>
              <x14:borderColor rgb="FFFFB628"/>
              <x14:negativeFillColor rgb="FFFF0000"/>
              <x14:negativeBorderColor rgb="FFFF0000"/>
              <x14:axisColor rgb="FF000000"/>
            </x14:dataBar>
          </x14:cfRule>
          <xm:sqref>L1:L1048576</xm:sqref>
        </x14:conditionalFormatting>
        <x14:conditionalFormatting xmlns:xm="http://schemas.microsoft.com/office/excel/2006/main">
          <x14:cfRule type="dataBar" id="{5300EF69-B90A-4D4B-BA8E-83A14E1FDA52}">
            <x14:dataBar minLength="0" maxLength="100" border="1" negativeBarBorderColorSameAsPositive="0">
              <x14:cfvo type="autoMin"/>
              <x14:cfvo type="autoMax"/>
              <x14:borderColor rgb="FF008AEF"/>
              <x14:negativeFillColor rgb="FFFF0000"/>
              <x14:negativeBorderColor rgb="FFFF0000"/>
              <x14:axisColor rgb="FF000000"/>
            </x14:dataBar>
          </x14:cfRule>
          <x14:cfRule type="dataBar" id="{3BE8F57E-D14C-4964-9749-268D8EE30D96}">
            <x14:dataBar minLength="0" maxLength="100" border="1" negativeBarBorderColorSameAsPositive="0">
              <x14:cfvo type="autoMin"/>
              <x14:cfvo type="autoMax"/>
              <x14:borderColor rgb="FF008AEF"/>
              <x14:negativeFillColor rgb="FFFF0000"/>
              <x14:negativeBorderColor rgb="FFFF0000"/>
              <x14:axisColor rgb="FF000000"/>
            </x14:dataBar>
          </x14:cfRule>
          <xm:sqref>K1:K1048576</xm:sqref>
        </x14:conditionalFormatting>
      </x14:conditionalFormattings>
    </ext>
    <ext xmlns:x14="http://schemas.microsoft.com/office/spreadsheetml/2009/9/main" uri="{05C60535-1F16-4fd2-B633-F4F36F0B64E0}">
      <x14:sparklineGroups xmlns:xm="http://schemas.microsoft.com/office/excel/2006/main">
        <x14:sparklineGroup displayEmptyCellsAs="span" high="1" xr2:uid="{4E18F6D1-FBE0-400B-B1DD-770129CFC708}">
          <x14:colorSeries theme="9"/>
          <x14:colorNegative theme="4"/>
          <x14:colorAxis rgb="FF000000"/>
          <x14:colorMarkers theme="9" tint="-0.249977111117893"/>
          <x14:colorFirst theme="9" tint="-0.249977111117893"/>
          <x14:colorLast theme="9" tint="-0.249977111117893"/>
          <x14:colorHigh theme="9" tint="-0.249977111117893"/>
          <x14:colorLow theme="9" tint="-0.249977111117893"/>
          <x14:sparklines>
            <x14:sparkline>
              <xm:f>ecommerce_dataset_10000!B2:T2</xm:f>
              <xm:sqref>U2</xm:sqref>
            </x14:sparkline>
            <x14:sparkline>
              <xm:f>ecommerce_dataset_10000!B3:T3</xm:f>
              <xm:sqref>U3</xm:sqref>
            </x14:sparkline>
            <x14:sparkline>
              <xm:f>ecommerce_dataset_10000!B4:T4</xm:f>
              <xm:sqref>U4</xm:sqref>
            </x14:sparkline>
            <x14:sparkline>
              <xm:f>ecommerce_dataset_10000!B5:T5</xm:f>
              <xm:sqref>U5</xm:sqref>
            </x14:sparkline>
            <x14:sparkline>
              <xm:f>ecommerce_dataset_10000!B6:T6</xm:f>
              <xm:sqref>U6</xm:sqref>
            </x14:sparkline>
            <x14:sparkline>
              <xm:f>ecommerce_dataset_10000!B7:T7</xm:f>
              <xm:sqref>U7</xm:sqref>
            </x14:sparkline>
            <x14:sparkline>
              <xm:f>ecommerce_dataset_10000!B8:T8</xm:f>
              <xm:sqref>U8</xm:sqref>
            </x14:sparkline>
            <x14:sparkline>
              <xm:f>ecommerce_dataset_10000!B9:T9</xm:f>
              <xm:sqref>U9</xm:sqref>
            </x14:sparkline>
            <x14:sparkline>
              <xm:f>ecommerce_dataset_10000!B10:T10</xm:f>
              <xm:sqref>U10</xm:sqref>
            </x14:sparkline>
            <x14:sparkline>
              <xm:f>ecommerce_dataset_10000!B11:T11</xm:f>
              <xm:sqref>U11</xm:sqref>
            </x14:sparkline>
            <x14:sparkline>
              <xm:f>ecommerce_dataset_10000!B12:T12</xm:f>
              <xm:sqref>U12</xm:sqref>
            </x14:sparkline>
            <x14:sparkline>
              <xm:f>ecommerce_dataset_10000!B13:T13</xm:f>
              <xm:sqref>U13</xm:sqref>
            </x14:sparkline>
            <x14:sparkline>
              <xm:f>ecommerce_dataset_10000!B14:T14</xm:f>
              <xm:sqref>U14</xm:sqref>
            </x14:sparkline>
            <x14:sparkline>
              <xm:f>ecommerce_dataset_10000!B15:T15</xm:f>
              <xm:sqref>U15</xm:sqref>
            </x14:sparkline>
            <x14:sparkline>
              <xm:f>ecommerce_dataset_10000!B16:T16</xm:f>
              <xm:sqref>U16</xm:sqref>
            </x14:sparkline>
            <x14:sparkline>
              <xm:f>ecommerce_dataset_10000!B17:T17</xm:f>
              <xm:sqref>U17</xm:sqref>
            </x14:sparkline>
            <x14:sparkline>
              <xm:f>ecommerce_dataset_10000!B18:T18</xm:f>
              <xm:sqref>U18</xm:sqref>
            </x14:sparkline>
            <x14:sparkline>
              <xm:f>ecommerce_dataset_10000!B19:T19</xm:f>
              <xm:sqref>U19</xm:sqref>
            </x14:sparkline>
            <x14:sparkline>
              <xm:f>ecommerce_dataset_10000!B20:T20</xm:f>
              <xm:sqref>U20</xm:sqref>
            </x14:sparkline>
            <x14:sparkline>
              <xm:f>ecommerce_dataset_10000!B21:T21</xm:f>
              <xm:sqref>U21</xm:sqref>
            </x14:sparkline>
            <x14:sparkline>
              <xm:f>ecommerce_dataset_10000!B22:T22</xm:f>
              <xm:sqref>U22</xm:sqref>
            </x14:sparkline>
            <x14:sparkline>
              <xm:f>ecommerce_dataset_10000!B23:T23</xm:f>
              <xm:sqref>U23</xm:sqref>
            </x14:sparkline>
            <x14:sparkline>
              <xm:f>ecommerce_dataset_10000!B24:T24</xm:f>
              <xm:sqref>U24</xm:sqref>
            </x14:sparkline>
            <x14:sparkline>
              <xm:f>ecommerce_dataset_10000!B25:T25</xm:f>
              <xm:sqref>U25</xm:sqref>
            </x14:sparkline>
            <x14:sparkline>
              <xm:f>ecommerce_dataset_10000!B26:T26</xm:f>
              <xm:sqref>U26</xm:sqref>
            </x14:sparkline>
            <x14:sparkline>
              <xm:f>ecommerce_dataset_10000!B27:T27</xm:f>
              <xm:sqref>U27</xm:sqref>
            </x14:sparkline>
            <x14:sparkline>
              <xm:f>ecommerce_dataset_10000!B28:T28</xm:f>
              <xm:sqref>U28</xm:sqref>
            </x14:sparkline>
            <x14:sparkline>
              <xm:f>ecommerce_dataset_10000!B29:T29</xm:f>
              <xm:sqref>U29</xm:sqref>
            </x14:sparkline>
            <x14:sparkline>
              <xm:f>ecommerce_dataset_10000!B30:T30</xm:f>
              <xm:sqref>U30</xm:sqref>
            </x14:sparkline>
            <x14:sparkline>
              <xm:f>ecommerce_dataset_10000!B31:T31</xm:f>
              <xm:sqref>U31</xm:sqref>
            </x14:sparkline>
            <x14:sparkline>
              <xm:f>ecommerce_dataset_10000!B32:T32</xm:f>
              <xm:sqref>U32</xm:sqref>
            </x14:sparkline>
            <x14:sparkline>
              <xm:f>ecommerce_dataset_10000!B33:T33</xm:f>
              <xm:sqref>U33</xm:sqref>
            </x14:sparkline>
            <x14:sparkline>
              <xm:f>ecommerce_dataset_10000!B34:T34</xm:f>
              <xm:sqref>U34</xm:sqref>
            </x14:sparkline>
            <x14:sparkline>
              <xm:f>ecommerce_dataset_10000!B35:T35</xm:f>
              <xm:sqref>U35</xm:sqref>
            </x14:sparkline>
            <x14:sparkline>
              <xm:f>ecommerce_dataset_10000!B36:T36</xm:f>
              <xm:sqref>U36</xm:sqref>
            </x14:sparkline>
            <x14:sparkline>
              <xm:f>ecommerce_dataset_10000!B37:T37</xm:f>
              <xm:sqref>U37</xm:sqref>
            </x14:sparkline>
            <x14:sparkline>
              <xm:f>ecommerce_dataset_10000!B38:T38</xm:f>
              <xm:sqref>U38</xm:sqref>
            </x14:sparkline>
            <x14:sparkline>
              <xm:f>ecommerce_dataset_10000!B39:T39</xm:f>
              <xm:sqref>U39</xm:sqref>
            </x14:sparkline>
            <x14:sparkline>
              <xm:f>ecommerce_dataset_10000!B40:T40</xm:f>
              <xm:sqref>U40</xm:sqref>
            </x14:sparkline>
            <x14:sparkline>
              <xm:f>ecommerce_dataset_10000!B41:T41</xm:f>
              <xm:sqref>U41</xm:sqref>
            </x14:sparkline>
            <x14:sparkline>
              <xm:f>ecommerce_dataset_10000!B42:T42</xm:f>
              <xm:sqref>U42</xm:sqref>
            </x14:sparkline>
            <x14:sparkline>
              <xm:f>ecommerce_dataset_10000!B43:T43</xm:f>
              <xm:sqref>U43</xm:sqref>
            </x14:sparkline>
            <x14:sparkline>
              <xm:f>ecommerce_dataset_10000!B44:T44</xm:f>
              <xm:sqref>U44</xm:sqref>
            </x14:sparkline>
            <x14:sparkline>
              <xm:f>ecommerce_dataset_10000!B45:T45</xm:f>
              <xm:sqref>U45</xm:sqref>
            </x14:sparkline>
            <x14:sparkline>
              <xm:f>ecommerce_dataset_10000!B46:T46</xm:f>
              <xm:sqref>U46</xm:sqref>
            </x14:sparkline>
            <x14:sparkline>
              <xm:f>ecommerce_dataset_10000!B47:T47</xm:f>
              <xm:sqref>U47</xm:sqref>
            </x14:sparkline>
            <x14:sparkline>
              <xm:f>ecommerce_dataset_10000!B48:T48</xm:f>
              <xm:sqref>U48</xm:sqref>
            </x14:sparkline>
            <x14:sparkline>
              <xm:f>ecommerce_dataset_10000!B49:T49</xm:f>
              <xm:sqref>U49</xm:sqref>
            </x14:sparkline>
            <x14:sparkline>
              <xm:f>ecommerce_dataset_10000!B50:T50</xm:f>
              <xm:sqref>U50</xm:sqref>
            </x14:sparkline>
            <x14:sparkline>
              <xm:f>ecommerce_dataset_10000!B51:T51</xm:f>
              <xm:sqref>U51</xm:sqref>
            </x14:sparkline>
            <x14:sparkline>
              <xm:f>ecommerce_dataset_10000!B52:T52</xm:f>
              <xm:sqref>U52</xm:sqref>
            </x14:sparkline>
            <x14:sparkline>
              <xm:f>ecommerce_dataset_10000!B53:T53</xm:f>
              <xm:sqref>U53</xm:sqref>
            </x14:sparkline>
            <x14:sparkline>
              <xm:f>ecommerce_dataset_10000!B54:T54</xm:f>
              <xm:sqref>U54</xm:sqref>
            </x14:sparkline>
            <x14:sparkline>
              <xm:f>ecommerce_dataset_10000!B55:T55</xm:f>
              <xm:sqref>U55</xm:sqref>
            </x14:sparkline>
            <x14:sparkline>
              <xm:f>ecommerce_dataset_10000!B56:T56</xm:f>
              <xm:sqref>U56</xm:sqref>
            </x14:sparkline>
            <x14:sparkline>
              <xm:f>ecommerce_dataset_10000!B57:T57</xm:f>
              <xm:sqref>U57</xm:sqref>
            </x14:sparkline>
            <x14:sparkline>
              <xm:f>ecommerce_dataset_10000!B58:T58</xm:f>
              <xm:sqref>U58</xm:sqref>
            </x14:sparkline>
            <x14:sparkline>
              <xm:f>ecommerce_dataset_10000!B59:T59</xm:f>
              <xm:sqref>U59</xm:sqref>
            </x14:sparkline>
            <x14:sparkline>
              <xm:f>ecommerce_dataset_10000!B60:T60</xm:f>
              <xm:sqref>U60</xm:sqref>
            </x14:sparkline>
            <x14:sparkline>
              <xm:f>ecommerce_dataset_10000!B61:T61</xm:f>
              <xm:sqref>U61</xm:sqref>
            </x14:sparkline>
            <x14:sparkline>
              <xm:f>ecommerce_dataset_10000!B62:T62</xm:f>
              <xm:sqref>U62</xm:sqref>
            </x14:sparkline>
            <x14:sparkline>
              <xm:f>ecommerce_dataset_10000!B63:T63</xm:f>
              <xm:sqref>U63</xm:sqref>
            </x14:sparkline>
            <x14:sparkline>
              <xm:f>ecommerce_dataset_10000!B64:T64</xm:f>
              <xm:sqref>U64</xm:sqref>
            </x14:sparkline>
            <x14:sparkline>
              <xm:f>ecommerce_dataset_10000!B65:T65</xm:f>
              <xm:sqref>U65</xm:sqref>
            </x14:sparkline>
            <x14:sparkline>
              <xm:f>ecommerce_dataset_10000!B66:T66</xm:f>
              <xm:sqref>U66</xm:sqref>
            </x14:sparkline>
            <x14:sparkline>
              <xm:f>ecommerce_dataset_10000!B67:T67</xm:f>
              <xm:sqref>U67</xm:sqref>
            </x14:sparkline>
            <x14:sparkline>
              <xm:f>ecommerce_dataset_10000!B68:T68</xm:f>
              <xm:sqref>U68</xm:sqref>
            </x14:sparkline>
            <x14:sparkline>
              <xm:f>ecommerce_dataset_10000!B69:T69</xm:f>
              <xm:sqref>U69</xm:sqref>
            </x14:sparkline>
            <x14:sparkline>
              <xm:f>ecommerce_dataset_10000!B70:T70</xm:f>
              <xm:sqref>U70</xm:sqref>
            </x14:sparkline>
            <x14:sparkline>
              <xm:f>ecommerce_dataset_10000!B71:T71</xm:f>
              <xm:sqref>U71</xm:sqref>
            </x14:sparkline>
            <x14:sparkline>
              <xm:f>ecommerce_dataset_10000!B72:T72</xm:f>
              <xm:sqref>U72</xm:sqref>
            </x14:sparkline>
            <x14:sparkline>
              <xm:f>ecommerce_dataset_10000!B73:T73</xm:f>
              <xm:sqref>U73</xm:sqref>
            </x14:sparkline>
            <x14:sparkline>
              <xm:f>ecommerce_dataset_10000!B74:T74</xm:f>
              <xm:sqref>U74</xm:sqref>
            </x14:sparkline>
            <x14:sparkline>
              <xm:f>ecommerce_dataset_10000!B75:T75</xm:f>
              <xm:sqref>U75</xm:sqref>
            </x14:sparkline>
            <x14:sparkline>
              <xm:f>ecommerce_dataset_10000!B76:T76</xm:f>
              <xm:sqref>U76</xm:sqref>
            </x14:sparkline>
            <x14:sparkline>
              <xm:f>ecommerce_dataset_10000!B77:T77</xm:f>
              <xm:sqref>U77</xm:sqref>
            </x14:sparkline>
            <x14:sparkline>
              <xm:f>ecommerce_dataset_10000!B78:T78</xm:f>
              <xm:sqref>U78</xm:sqref>
            </x14:sparkline>
            <x14:sparkline>
              <xm:f>ecommerce_dataset_10000!B79:T79</xm:f>
              <xm:sqref>U79</xm:sqref>
            </x14:sparkline>
            <x14:sparkline>
              <xm:f>ecommerce_dataset_10000!B80:T80</xm:f>
              <xm:sqref>U80</xm:sqref>
            </x14:sparkline>
            <x14:sparkline>
              <xm:f>ecommerce_dataset_10000!B81:T81</xm:f>
              <xm:sqref>U81</xm:sqref>
            </x14:sparkline>
            <x14:sparkline>
              <xm:f>ecommerce_dataset_10000!B82:T82</xm:f>
              <xm:sqref>U82</xm:sqref>
            </x14:sparkline>
            <x14:sparkline>
              <xm:f>ecommerce_dataset_10000!B83:T83</xm:f>
              <xm:sqref>U83</xm:sqref>
            </x14:sparkline>
            <x14:sparkline>
              <xm:f>ecommerce_dataset_10000!B84:T84</xm:f>
              <xm:sqref>U84</xm:sqref>
            </x14:sparkline>
            <x14:sparkline>
              <xm:f>ecommerce_dataset_10000!B85:T85</xm:f>
              <xm:sqref>U85</xm:sqref>
            </x14:sparkline>
            <x14:sparkline>
              <xm:f>ecommerce_dataset_10000!B86:T86</xm:f>
              <xm:sqref>U86</xm:sqref>
            </x14:sparkline>
            <x14:sparkline>
              <xm:f>ecommerce_dataset_10000!B87:T87</xm:f>
              <xm:sqref>U87</xm:sqref>
            </x14:sparkline>
            <x14:sparkline>
              <xm:f>ecommerce_dataset_10000!B88:T88</xm:f>
              <xm:sqref>U88</xm:sqref>
            </x14:sparkline>
            <x14:sparkline>
              <xm:f>ecommerce_dataset_10000!B89:T89</xm:f>
              <xm:sqref>U89</xm:sqref>
            </x14:sparkline>
            <x14:sparkline>
              <xm:f>ecommerce_dataset_10000!B90:T90</xm:f>
              <xm:sqref>U90</xm:sqref>
            </x14:sparkline>
            <x14:sparkline>
              <xm:f>ecommerce_dataset_10000!B91:T91</xm:f>
              <xm:sqref>U91</xm:sqref>
            </x14:sparkline>
            <x14:sparkline>
              <xm:f>ecommerce_dataset_10000!B92:T92</xm:f>
              <xm:sqref>U92</xm:sqref>
            </x14:sparkline>
            <x14:sparkline>
              <xm:f>ecommerce_dataset_10000!B93:T93</xm:f>
              <xm:sqref>U93</xm:sqref>
            </x14:sparkline>
            <x14:sparkline>
              <xm:f>ecommerce_dataset_10000!B94:T94</xm:f>
              <xm:sqref>U94</xm:sqref>
            </x14:sparkline>
            <x14:sparkline>
              <xm:f>ecommerce_dataset_10000!B95:T95</xm:f>
              <xm:sqref>U95</xm:sqref>
            </x14:sparkline>
            <x14:sparkline>
              <xm:f>ecommerce_dataset_10000!B96:T96</xm:f>
              <xm:sqref>U96</xm:sqref>
            </x14:sparkline>
            <x14:sparkline>
              <xm:f>ecommerce_dataset_10000!B97:T97</xm:f>
              <xm:sqref>U97</xm:sqref>
            </x14:sparkline>
            <x14:sparkline>
              <xm:f>ecommerce_dataset_10000!B98:T98</xm:f>
              <xm:sqref>U98</xm:sqref>
            </x14:sparkline>
            <x14:sparkline>
              <xm:f>ecommerce_dataset_10000!B99:T99</xm:f>
              <xm:sqref>U99</xm:sqref>
            </x14:sparkline>
            <x14:sparkline>
              <xm:f>ecommerce_dataset_10000!B100:T100</xm:f>
              <xm:sqref>U100</xm:sqref>
            </x14:sparkline>
            <x14:sparkline>
              <xm:f>ecommerce_dataset_10000!B101:T101</xm:f>
              <xm:sqref>U101</xm:sqref>
            </x14:sparkline>
            <x14:sparkline>
              <xm:f>ecommerce_dataset_10000!B102:T102</xm:f>
              <xm:sqref>U102</xm:sqref>
            </x14:sparkline>
            <x14:sparkline>
              <xm:f>ecommerce_dataset_10000!B103:T103</xm:f>
              <xm:sqref>U103</xm:sqref>
            </x14:sparkline>
            <x14:sparkline>
              <xm:f>ecommerce_dataset_10000!B104:T104</xm:f>
              <xm:sqref>U104</xm:sqref>
            </x14:sparkline>
            <x14:sparkline>
              <xm:f>ecommerce_dataset_10000!B105:T105</xm:f>
              <xm:sqref>U105</xm:sqref>
            </x14:sparkline>
            <x14:sparkline>
              <xm:f>ecommerce_dataset_10000!B106:T106</xm:f>
              <xm:sqref>U106</xm:sqref>
            </x14:sparkline>
            <x14:sparkline>
              <xm:f>ecommerce_dataset_10000!B107:T107</xm:f>
              <xm:sqref>U107</xm:sqref>
            </x14:sparkline>
            <x14:sparkline>
              <xm:f>ecommerce_dataset_10000!B108:T108</xm:f>
              <xm:sqref>U108</xm:sqref>
            </x14:sparkline>
            <x14:sparkline>
              <xm:f>ecommerce_dataset_10000!B109:T109</xm:f>
              <xm:sqref>U109</xm:sqref>
            </x14:sparkline>
            <x14:sparkline>
              <xm:f>ecommerce_dataset_10000!B110:T110</xm:f>
              <xm:sqref>U110</xm:sqref>
            </x14:sparkline>
            <x14:sparkline>
              <xm:f>ecommerce_dataset_10000!B111:T111</xm:f>
              <xm:sqref>U111</xm:sqref>
            </x14:sparkline>
            <x14:sparkline>
              <xm:f>ecommerce_dataset_10000!B112:T112</xm:f>
              <xm:sqref>U112</xm:sqref>
            </x14:sparkline>
            <x14:sparkline>
              <xm:f>ecommerce_dataset_10000!B113:T113</xm:f>
              <xm:sqref>U113</xm:sqref>
            </x14:sparkline>
            <x14:sparkline>
              <xm:f>ecommerce_dataset_10000!B114:T114</xm:f>
              <xm:sqref>U114</xm:sqref>
            </x14:sparkline>
            <x14:sparkline>
              <xm:f>ecommerce_dataset_10000!B115:T115</xm:f>
              <xm:sqref>U115</xm:sqref>
            </x14:sparkline>
            <x14:sparkline>
              <xm:f>ecommerce_dataset_10000!B116:T116</xm:f>
              <xm:sqref>U116</xm:sqref>
            </x14:sparkline>
            <x14:sparkline>
              <xm:f>ecommerce_dataset_10000!B117:T117</xm:f>
              <xm:sqref>U117</xm:sqref>
            </x14:sparkline>
            <x14:sparkline>
              <xm:f>ecommerce_dataset_10000!B118:T118</xm:f>
              <xm:sqref>U118</xm:sqref>
            </x14:sparkline>
            <x14:sparkline>
              <xm:f>ecommerce_dataset_10000!B119:T119</xm:f>
              <xm:sqref>U119</xm:sqref>
            </x14:sparkline>
            <x14:sparkline>
              <xm:f>ecommerce_dataset_10000!B120:T120</xm:f>
              <xm:sqref>U120</xm:sqref>
            </x14:sparkline>
            <x14:sparkline>
              <xm:f>ecommerce_dataset_10000!B121:T121</xm:f>
              <xm:sqref>U121</xm:sqref>
            </x14:sparkline>
            <x14:sparkline>
              <xm:f>ecommerce_dataset_10000!B122:T122</xm:f>
              <xm:sqref>U122</xm:sqref>
            </x14:sparkline>
            <x14:sparkline>
              <xm:f>ecommerce_dataset_10000!B123:T123</xm:f>
              <xm:sqref>U123</xm:sqref>
            </x14:sparkline>
            <x14:sparkline>
              <xm:f>ecommerce_dataset_10000!B124:T124</xm:f>
              <xm:sqref>U124</xm:sqref>
            </x14:sparkline>
            <x14:sparkline>
              <xm:f>ecommerce_dataset_10000!B125:T125</xm:f>
              <xm:sqref>U125</xm:sqref>
            </x14:sparkline>
            <x14:sparkline>
              <xm:f>ecommerce_dataset_10000!B126:T126</xm:f>
              <xm:sqref>U126</xm:sqref>
            </x14:sparkline>
            <x14:sparkline>
              <xm:f>ecommerce_dataset_10000!B127:T127</xm:f>
              <xm:sqref>U127</xm:sqref>
            </x14:sparkline>
            <x14:sparkline>
              <xm:f>ecommerce_dataset_10000!B128:T128</xm:f>
              <xm:sqref>U128</xm:sqref>
            </x14:sparkline>
            <x14:sparkline>
              <xm:f>ecommerce_dataset_10000!B129:T129</xm:f>
              <xm:sqref>U129</xm:sqref>
            </x14:sparkline>
            <x14:sparkline>
              <xm:f>ecommerce_dataset_10000!B130:T130</xm:f>
              <xm:sqref>U130</xm:sqref>
            </x14:sparkline>
            <x14:sparkline>
              <xm:f>ecommerce_dataset_10000!B131:T131</xm:f>
              <xm:sqref>U131</xm:sqref>
            </x14:sparkline>
            <x14:sparkline>
              <xm:f>ecommerce_dataset_10000!B132:T132</xm:f>
              <xm:sqref>U132</xm:sqref>
            </x14:sparkline>
            <x14:sparkline>
              <xm:f>ecommerce_dataset_10000!B133:T133</xm:f>
              <xm:sqref>U133</xm:sqref>
            </x14:sparkline>
            <x14:sparkline>
              <xm:f>ecommerce_dataset_10000!B134:T134</xm:f>
              <xm:sqref>U134</xm:sqref>
            </x14:sparkline>
            <x14:sparkline>
              <xm:f>ecommerce_dataset_10000!B135:T135</xm:f>
              <xm:sqref>U135</xm:sqref>
            </x14:sparkline>
            <x14:sparkline>
              <xm:f>ecommerce_dataset_10000!B136:T136</xm:f>
              <xm:sqref>U136</xm:sqref>
            </x14:sparkline>
            <x14:sparkline>
              <xm:f>ecommerce_dataset_10000!B137:T137</xm:f>
              <xm:sqref>U137</xm:sqref>
            </x14:sparkline>
            <x14:sparkline>
              <xm:f>ecommerce_dataset_10000!B138:T138</xm:f>
              <xm:sqref>U138</xm:sqref>
            </x14:sparkline>
            <x14:sparkline>
              <xm:f>ecommerce_dataset_10000!B139:T139</xm:f>
              <xm:sqref>U139</xm:sqref>
            </x14:sparkline>
            <x14:sparkline>
              <xm:f>ecommerce_dataset_10000!B140:T140</xm:f>
              <xm:sqref>U140</xm:sqref>
            </x14:sparkline>
            <x14:sparkline>
              <xm:f>ecommerce_dataset_10000!B141:T141</xm:f>
              <xm:sqref>U141</xm:sqref>
            </x14:sparkline>
            <x14:sparkline>
              <xm:f>ecommerce_dataset_10000!B142:T142</xm:f>
              <xm:sqref>U142</xm:sqref>
            </x14:sparkline>
            <x14:sparkline>
              <xm:f>ecommerce_dataset_10000!B143:T143</xm:f>
              <xm:sqref>U143</xm:sqref>
            </x14:sparkline>
            <x14:sparkline>
              <xm:f>ecommerce_dataset_10000!B144:T144</xm:f>
              <xm:sqref>U144</xm:sqref>
            </x14:sparkline>
            <x14:sparkline>
              <xm:f>ecommerce_dataset_10000!B145:T145</xm:f>
              <xm:sqref>U145</xm:sqref>
            </x14:sparkline>
            <x14:sparkline>
              <xm:f>ecommerce_dataset_10000!B146:T146</xm:f>
              <xm:sqref>U146</xm:sqref>
            </x14:sparkline>
            <x14:sparkline>
              <xm:f>ecommerce_dataset_10000!B147:T147</xm:f>
              <xm:sqref>U147</xm:sqref>
            </x14:sparkline>
            <x14:sparkline>
              <xm:f>ecommerce_dataset_10000!B148:T148</xm:f>
              <xm:sqref>U148</xm:sqref>
            </x14:sparkline>
            <x14:sparkline>
              <xm:f>ecommerce_dataset_10000!B149:T149</xm:f>
              <xm:sqref>U149</xm:sqref>
            </x14:sparkline>
            <x14:sparkline>
              <xm:f>ecommerce_dataset_10000!B150:T150</xm:f>
              <xm:sqref>U150</xm:sqref>
            </x14:sparkline>
            <x14:sparkline>
              <xm:f>ecommerce_dataset_10000!B151:T151</xm:f>
              <xm:sqref>U151</xm:sqref>
            </x14:sparkline>
            <x14:sparkline>
              <xm:f>ecommerce_dataset_10000!B152:T152</xm:f>
              <xm:sqref>U152</xm:sqref>
            </x14:sparkline>
            <x14:sparkline>
              <xm:f>ecommerce_dataset_10000!B153:T153</xm:f>
              <xm:sqref>U153</xm:sqref>
            </x14:sparkline>
            <x14:sparkline>
              <xm:f>ecommerce_dataset_10000!B154:T154</xm:f>
              <xm:sqref>U154</xm:sqref>
            </x14:sparkline>
            <x14:sparkline>
              <xm:f>ecommerce_dataset_10000!B155:T155</xm:f>
              <xm:sqref>U155</xm:sqref>
            </x14:sparkline>
            <x14:sparkline>
              <xm:f>ecommerce_dataset_10000!B156:T156</xm:f>
              <xm:sqref>U156</xm:sqref>
            </x14:sparkline>
            <x14:sparkline>
              <xm:f>ecommerce_dataset_10000!B157:T157</xm:f>
              <xm:sqref>U157</xm:sqref>
            </x14:sparkline>
            <x14:sparkline>
              <xm:f>ecommerce_dataset_10000!B158:T158</xm:f>
              <xm:sqref>U158</xm:sqref>
            </x14:sparkline>
            <x14:sparkline>
              <xm:f>ecommerce_dataset_10000!B159:T159</xm:f>
              <xm:sqref>U159</xm:sqref>
            </x14:sparkline>
            <x14:sparkline>
              <xm:f>ecommerce_dataset_10000!B160:T160</xm:f>
              <xm:sqref>U160</xm:sqref>
            </x14:sparkline>
            <x14:sparkline>
              <xm:f>ecommerce_dataset_10000!B161:T161</xm:f>
              <xm:sqref>U161</xm:sqref>
            </x14:sparkline>
            <x14:sparkline>
              <xm:f>ecommerce_dataset_10000!B162:T162</xm:f>
              <xm:sqref>U162</xm:sqref>
            </x14:sparkline>
            <x14:sparkline>
              <xm:f>ecommerce_dataset_10000!B163:T163</xm:f>
              <xm:sqref>U163</xm:sqref>
            </x14:sparkline>
            <x14:sparkline>
              <xm:f>ecommerce_dataset_10000!B164:T164</xm:f>
              <xm:sqref>U164</xm:sqref>
            </x14:sparkline>
            <x14:sparkline>
              <xm:f>ecommerce_dataset_10000!B165:T165</xm:f>
              <xm:sqref>U165</xm:sqref>
            </x14:sparkline>
            <x14:sparkline>
              <xm:f>ecommerce_dataset_10000!B166:T166</xm:f>
              <xm:sqref>U166</xm:sqref>
            </x14:sparkline>
            <x14:sparkline>
              <xm:f>ecommerce_dataset_10000!B167:T167</xm:f>
              <xm:sqref>U167</xm:sqref>
            </x14:sparkline>
            <x14:sparkline>
              <xm:f>ecommerce_dataset_10000!B168:T168</xm:f>
              <xm:sqref>U168</xm:sqref>
            </x14:sparkline>
            <x14:sparkline>
              <xm:f>ecommerce_dataset_10000!B169:T169</xm:f>
              <xm:sqref>U169</xm:sqref>
            </x14:sparkline>
            <x14:sparkline>
              <xm:f>ecommerce_dataset_10000!B170:T170</xm:f>
              <xm:sqref>U170</xm:sqref>
            </x14:sparkline>
            <x14:sparkline>
              <xm:f>ecommerce_dataset_10000!B171:T171</xm:f>
              <xm:sqref>U171</xm:sqref>
            </x14:sparkline>
            <x14:sparkline>
              <xm:f>ecommerce_dataset_10000!B172:T172</xm:f>
              <xm:sqref>U172</xm:sqref>
            </x14:sparkline>
            <x14:sparkline>
              <xm:f>ecommerce_dataset_10000!B173:T173</xm:f>
              <xm:sqref>U173</xm:sqref>
            </x14:sparkline>
            <x14:sparkline>
              <xm:f>ecommerce_dataset_10000!B174:T174</xm:f>
              <xm:sqref>U174</xm:sqref>
            </x14:sparkline>
            <x14:sparkline>
              <xm:f>ecommerce_dataset_10000!B175:T175</xm:f>
              <xm:sqref>U175</xm:sqref>
            </x14:sparkline>
            <x14:sparkline>
              <xm:f>ecommerce_dataset_10000!B176:T176</xm:f>
              <xm:sqref>U176</xm:sqref>
            </x14:sparkline>
            <x14:sparkline>
              <xm:f>ecommerce_dataset_10000!B177:T177</xm:f>
              <xm:sqref>U177</xm:sqref>
            </x14:sparkline>
            <x14:sparkline>
              <xm:f>ecommerce_dataset_10000!B178:T178</xm:f>
              <xm:sqref>U178</xm:sqref>
            </x14:sparkline>
            <x14:sparkline>
              <xm:f>ecommerce_dataset_10000!B179:T179</xm:f>
              <xm:sqref>U179</xm:sqref>
            </x14:sparkline>
            <x14:sparkline>
              <xm:f>ecommerce_dataset_10000!B180:T180</xm:f>
              <xm:sqref>U180</xm:sqref>
            </x14:sparkline>
            <x14:sparkline>
              <xm:f>ecommerce_dataset_10000!B181:T181</xm:f>
              <xm:sqref>U181</xm:sqref>
            </x14:sparkline>
            <x14:sparkline>
              <xm:f>ecommerce_dataset_10000!B182:T182</xm:f>
              <xm:sqref>U182</xm:sqref>
            </x14:sparkline>
            <x14:sparkline>
              <xm:f>ecommerce_dataset_10000!B183:T183</xm:f>
              <xm:sqref>U183</xm:sqref>
            </x14:sparkline>
            <x14:sparkline>
              <xm:f>ecommerce_dataset_10000!B184:T184</xm:f>
              <xm:sqref>U184</xm:sqref>
            </x14:sparkline>
            <x14:sparkline>
              <xm:f>ecommerce_dataset_10000!B185:T185</xm:f>
              <xm:sqref>U185</xm:sqref>
            </x14:sparkline>
            <x14:sparkline>
              <xm:f>ecommerce_dataset_10000!B186:T186</xm:f>
              <xm:sqref>U186</xm:sqref>
            </x14:sparkline>
            <x14:sparkline>
              <xm:f>ecommerce_dataset_10000!B187:T187</xm:f>
              <xm:sqref>U187</xm:sqref>
            </x14:sparkline>
            <x14:sparkline>
              <xm:f>ecommerce_dataset_10000!B188:T188</xm:f>
              <xm:sqref>U188</xm:sqref>
            </x14:sparkline>
            <x14:sparkline>
              <xm:f>ecommerce_dataset_10000!B189:T189</xm:f>
              <xm:sqref>U189</xm:sqref>
            </x14:sparkline>
            <x14:sparkline>
              <xm:f>ecommerce_dataset_10000!B190:T190</xm:f>
              <xm:sqref>U190</xm:sqref>
            </x14:sparkline>
            <x14:sparkline>
              <xm:f>ecommerce_dataset_10000!B191:T191</xm:f>
              <xm:sqref>U191</xm:sqref>
            </x14:sparkline>
            <x14:sparkline>
              <xm:f>ecommerce_dataset_10000!B192:T192</xm:f>
              <xm:sqref>U192</xm:sqref>
            </x14:sparkline>
            <x14:sparkline>
              <xm:f>ecommerce_dataset_10000!B193:T193</xm:f>
              <xm:sqref>U193</xm:sqref>
            </x14:sparkline>
            <x14:sparkline>
              <xm:f>ecommerce_dataset_10000!B194:T194</xm:f>
              <xm:sqref>U194</xm:sqref>
            </x14:sparkline>
            <x14:sparkline>
              <xm:f>ecommerce_dataset_10000!B195:T195</xm:f>
              <xm:sqref>U195</xm:sqref>
            </x14:sparkline>
            <x14:sparkline>
              <xm:f>ecommerce_dataset_10000!B196:T196</xm:f>
              <xm:sqref>U196</xm:sqref>
            </x14:sparkline>
            <x14:sparkline>
              <xm:f>ecommerce_dataset_10000!B197:T197</xm:f>
              <xm:sqref>U197</xm:sqref>
            </x14:sparkline>
            <x14:sparkline>
              <xm:f>ecommerce_dataset_10000!B198:T198</xm:f>
              <xm:sqref>U198</xm:sqref>
            </x14:sparkline>
            <x14:sparkline>
              <xm:f>ecommerce_dataset_10000!B199:T199</xm:f>
              <xm:sqref>U199</xm:sqref>
            </x14:sparkline>
            <x14:sparkline>
              <xm:f>ecommerce_dataset_10000!B200:T200</xm:f>
              <xm:sqref>U200</xm:sqref>
            </x14:sparkline>
            <x14:sparkline>
              <xm:f>ecommerce_dataset_10000!B201:T201</xm:f>
              <xm:sqref>U201</xm:sqref>
            </x14:sparkline>
            <x14:sparkline>
              <xm:f>ecommerce_dataset_10000!B202:T202</xm:f>
              <xm:sqref>U202</xm:sqref>
            </x14:sparkline>
            <x14:sparkline>
              <xm:f>ecommerce_dataset_10000!B203:T203</xm:f>
              <xm:sqref>U203</xm:sqref>
            </x14:sparkline>
            <x14:sparkline>
              <xm:f>ecommerce_dataset_10000!B204:T204</xm:f>
              <xm:sqref>U204</xm:sqref>
            </x14:sparkline>
            <x14:sparkline>
              <xm:f>ecommerce_dataset_10000!B205:T205</xm:f>
              <xm:sqref>U205</xm:sqref>
            </x14:sparkline>
            <x14:sparkline>
              <xm:f>ecommerce_dataset_10000!B206:T206</xm:f>
              <xm:sqref>U206</xm:sqref>
            </x14:sparkline>
            <x14:sparkline>
              <xm:f>ecommerce_dataset_10000!B207:T207</xm:f>
              <xm:sqref>U207</xm:sqref>
            </x14:sparkline>
            <x14:sparkline>
              <xm:f>ecommerce_dataset_10000!B208:T208</xm:f>
              <xm:sqref>U208</xm:sqref>
            </x14:sparkline>
            <x14:sparkline>
              <xm:f>ecommerce_dataset_10000!B209:T209</xm:f>
              <xm:sqref>U209</xm:sqref>
            </x14:sparkline>
            <x14:sparkline>
              <xm:f>ecommerce_dataset_10000!B210:T210</xm:f>
              <xm:sqref>U210</xm:sqref>
            </x14:sparkline>
            <x14:sparkline>
              <xm:f>ecommerce_dataset_10000!B211:T211</xm:f>
              <xm:sqref>U211</xm:sqref>
            </x14:sparkline>
            <x14:sparkline>
              <xm:f>ecommerce_dataset_10000!B212:T212</xm:f>
              <xm:sqref>U212</xm:sqref>
            </x14:sparkline>
            <x14:sparkline>
              <xm:f>ecommerce_dataset_10000!B213:T213</xm:f>
              <xm:sqref>U213</xm:sqref>
            </x14:sparkline>
            <x14:sparkline>
              <xm:f>ecommerce_dataset_10000!B214:T214</xm:f>
              <xm:sqref>U214</xm:sqref>
            </x14:sparkline>
            <x14:sparkline>
              <xm:f>ecommerce_dataset_10000!B215:T215</xm:f>
              <xm:sqref>U215</xm:sqref>
            </x14:sparkline>
            <x14:sparkline>
              <xm:f>ecommerce_dataset_10000!B216:T216</xm:f>
              <xm:sqref>U216</xm:sqref>
            </x14:sparkline>
            <x14:sparkline>
              <xm:f>ecommerce_dataset_10000!B217:T217</xm:f>
              <xm:sqref>U217</xm:sqref>
            </x14:sparkline>
            <x14:sparkline>
              <xm:f>ecommerce_dataset_10000!B218:T218</xm:f>
              <xm:sqref>U218</xm:sqref>
            </x14:sparkline>
            <x14:sparkline>
              <xm:f>ecommerce_dataset_10000!B219:T219</xm:f>
              <xm:sqref>U219</xm:sqref>
            </x14:sparkline>
            <x14:sparkline>
              <xm:f>ecommerce_dataset_10000!B220:T220</xm:f>
              <xm:sqref>U220</xm:sqref>
            </x14:sparkline>
            <x14:sparkline>
              <xm:f>ecommerce_dataset_10000!B221:T221</xm:f>
              <xm:sqref>U221</xm:sqref>
            </x14:sparkline>
            <x14:sparkline>
              <xm:f>ecommerce_dataset_10000!B222:T222</xm:f>
              <xm:sqref>U222</xm:sqref>
            </x14:sparkline>
            <x14:sparkline>
              <xm:f>ecommerce_dataset_10000!B223:T223</xm:f>
              <xm:sqref>U223</xm:sqref>
            </x14:sparkline>
            <x14:sparkline>
              <xm:f>ecommerce_dataset_10000!B224:T224</xm:f>
              <xm:sqref>U224</xm:sqref>
            </x14:sparkline>
            <x14:sparkline>
              <xm:f>ecommerce_dataset_10000!B225:T225</xm:f>
              <xm:sqref>U225</xm:sqref>
            </x14:sparkline>
            <x14:sparkline>
              <xm:f>ecommerce_dataset_10000!B226:T226</xm:f>
              <xm:sqref>U226</xm:sqref>
            </x14:sparkline>
            <x14:sparkline>
              <xm:f>ecommerce_dataset_10000!B227:T227</xm:f>
              <xm:sqref>U227</xm:sqref>
            </x14:sparkline>
            <x14:sparkline>
              <xm:f>ecommerce_dataset_10000!B228:T228</xm:f>
              <xm:sqref>U228</xm:sqref>
            </x14:sparkline>
            <x14:sparkline>
              <xm:f>ecommerce_dataset_10000!B229:T229</xm:f>
              <xm:sqref>U229</xm:sqref>
            </x14:sparkline>
            <x14:sparkline>
              <xm:f>ecommerce_dataset_10000!B230:T230</xm:f>
              <xm:sqref>U230</xm:sqref>
            </x14:sparkline>
            <x14:sparkline>
              <xm:f>ecommerce_dataset_10000!B231:T231</xm:f>
              <xm:sqref>U231</xm:sqref>
            </x14:sparkline>
            <x14:sparkline>
              <xm:f>ecommerce_dataset_10000!B232:T232</xm:f>
              <xm:sqref>U232</xm:sqref>
            </x14:sparkline>
            <x14:sparkline>
              <xm:f>ecommerce_dataset_10000!B233:T233</xm:f>
              <xm:sqref>U233</xm:sqref>
            </x14:sparkline>
            <x14:sparkline>
              <xm:f>ecommerce_dataset_10000!B234:T234</xm:f>
              <xm:sqref>U234</xm:sqref>
            </x14:sparkline>
            <x14:sparkline>
              <xm:f>ecommerce_dataset_10000!B235:T235</xm:f>
              <xm:sqref>U235</xm:sqref>
            </x14:sparkline>
            <x14:sparkline>
              <xm:f>ecommerce_dataset_10000!B236:T236</xm:f>
              <xm:sqref>U236</xm:sqref>
            </x14:sparkline>
            <x14:sparkline>
              <xm:f>ecommerce_dataset_10000!B237:T237</xm:f>
              <xm:sqref>U237</xm:sqref>
            </x14:sparkline>
            <x14:sparkline>
              <xm:f>ecommerce_dataset_10000!B238:T238</xm:f>
              <xm:sqref>U238</xm:sqref>
            </x14:sparkline>
            <x14:sparkline>
              <xm:f>ecommerce_dataset_10000!B239:T239</xm:f>
              <xm:sqref>U239</xm:sqref>
            </x14:sparkline>
            <x14:sparkline>
              <xm:f>ecommerce_dataset_10000!B240:T240</xm:f>
              <xm:sqref>U240</xm:sqref>
            </x14:sparkline>
            <x14:sparkline>
              <xm:f>ecommerce_dataset_10000!B241:T241</xm:f>
              <xm:sqref>U241</xm:sqref>
            </x14:sparkline>
            <x14:sparkline>
              <xm:f>ecommerce_dataset_10000!B242:T242</xm:f>
              <xm:sqref>U242</xm:sqref>
            </x14:sparkline>
            <x14:sparkline>
              <xm:f>ecommerce_dataset_10000!B243:T243</xm:f>
              <xm:sqref>U243</xm:sqref>
            </x14:sparkline>
            <x14:sparkline>
              <xm:f>ecommerce_dataset_10000!B244:T244</xm:f>
              <xm:sqref>U244</xm:sqref>
            </x14:sparkline>
            <x14:sparkline>
              <xm:f>ecommerce_dataset_10000!B245:T245</xm:f>
              <xm:sqref>U245</xm:sqref>
            </x14:sparkline>
            <x14:sparkline>
              <xm:f>ecommerce_dataset_10000!B246:T246</xm:f>
              <xm:sqref>U246</xm:sqref>
            </x14:sparkline>
            <x14:sparkline>
              <xm:f>ecommerce_dataset_10000!B247:T247</xm:f>
              <xm:sqref>U247</xm:sqref>
            </x14:sparkline>
            <x14:sparkline>
              <xm:f>ecommerce_dataset_10000!B248:T248</xm:f>
              <xm:sqref>U248</xm:sqref>
            </x14:sparkline>
            <x14:sparkline>
              <xm:f>ecommerce_dataset_10000!B249:T249</xm:f>
              <xm:sqref>U249</xm:sqref>
            </x14:sparkline>
            <x14:sparkline>
              <xm:f>ecommerce_dataset_10000!B250:T250</xm:f>
              <xm:sqref>U250</xm:sqref>
            </x14:sparkline>
            <x14:sparkline>
              <xm:f>ecommerce_dataset_10000!B251:T251</xm:f>
              <xm:sqref>U251</xm:sqref>
            </x14:sparkline>
            <x14:sparkline>
              <xm:f>ecommerce_dataset_10000!B252:T252</xm:f>
              <xm:sqref>U252</xm:sqref>
            </x14:sparkline>
            <x14:sparkline>
              <xm:f>ecommerce_dataset_10000!B253:T253</xm:f>
              <xm:sqref>U253</xm:sqref>
            </x14:sparkline>
            <x14:sparkline>
              <xm:f>ecommerce_dataset_10000!B254:T254</xm:f>
              <xm:sqref>U254</xm:sqref>
            </x14:sparkline>
            <x14:sparkline>
              <xm:f>ecommerce_dataset_10000!B255:T255</xm:f>
              <xm:sqref>U255</xm:sqref>
            </x14:sparkline>
            <x14:sparkline>
              <xm:f>ecommerce_dataset_10000!B256:T256</xm:f>
              <xm:sqref>U256</xm:sqref>
            </x14:sparkline>
            <x14:sparkline>
              <xm:f>ecommerce_dataset_10000!B257:T257</xm:f>
              <xm:sqref>U257</xm:sqref>
            </x14:sparkline>
            <x14:sparkline>
              <xm:f>ecommerce_dataset_10000!B258:T258</xm:f>
              <xm:sqref>U258</xm:sqref>
            </x14:sparkline>
            <x14:sparkline>
              <xm:f>ecommerce_dataset_10000!B259:T259</xm:f>
              <xm:sqref>U259</xm:sqref>
            </x14:sparkline>
            <x14:sparkline>
              <xm:f>ecommerce_dataset_10000!B260:T260</xm:f>
              <xm:sqref>U260</xm:sqref>
            </x14:sparkline>
            <x14:sparkline>
              <xm:f>ecommerce_dataset_10000!B261:T261</xm:f>
              <xm:sqref>U261</xm:sqref>
            </x14:sparkline>
            <x14:sparkline>
              <xm:f>ecommerce_dataset_10000!B262:T262</xm:f>
              <xm:sqref>U262</xm:sqref>
            </x14:sparkline>
            <x14:sparkline>
              <xm:f>ecommerce_dataset_10000!B263:T263</xm:f>
              <xm:sqref>U263</xm:sqref>
            </x14:sparkline>
            <x14:sparkline>
              <xm:f>ecommerce_dataset_10000!B264:T264</xm:f>
              <xm:sqref>U264</xm:sqref>
            </x14:sparkline>
            <x14:sparkline>
              <xm:f>ecommerce_dataset_10000!B265:T265</xm:f>
              <xm:sqref>U265</xm:sqref>
            </x14:sparkline>
            <x14:sparkline>
              <xm:f>ecommerce_dataset_10000!B266:T266</xm:f>
              <xm:sqref>U266</xm:sqref>
            </x14:sparkline>
            <x14:sparkline>
              <xm:f>ecommerce_dataset_10000!B267:T267</xm:f>
              <xm:sqref>U267</xm:sqref>
            </x14:sparkline>
            <x14:sparkline>
              <xm:f>ecommerce_dataset_10000!B268:T268</xm:f>
              <xm:sqref>U268</xm:sqref>
            </x14:sparkline>
            <x14:sparkline>
              <xm:f>ecommerce_dataset_10000!B269:T269</xm:f>
              <xm:sqref>U269</xm:sqref>
            </x14:sparkline>
            <x14:sparkline>
              <xm:f>ecommerce_dataset_10000!B270:T270</xm:f>
              <xm:sqref>U270</xm:sqref>
            </x14:sparkline>
            <x14:sparkline>
              <xm:f>ecommerce_dataset_10000!B271:T271</xm:f>
              <xm:sqref>U271</xm:sqref>
            </x14:sparkline>
            <x14:sparkline>
              <xm:f>ecommerce_dataset_10000!B272:T272</xm:f>
              <xm:sqref>U272</xm:sqref>
            </x14:sparkline>
            <x14:sparkline>
              <xm:f>ecommerce_dataset_10000!B273:T273</xm:f>
              <xm:sqref>U273</xm:sqref>
            </x14:sparkline>
            <x14:sparkline>
              <xm:f>ecommerce_dataset_10000!B274:T274</xm:f>
              <xm:sqref>U274</xm:sqref>
            </x14:sparkline>
            <x14:sparkline>
              <xm:f>ecommerce_dataset_10000!B275:T275</xm:f>
              <xm:sqref>U275</xm:sqref>
            </x14:sparkline>
            <x14:sparkline>
              <xm:f>ecommerce_dataset_10000!B276:T276</xm:f>
              <xm:sqref>U276</xm:sqref>
            </x14:sparkline>
            <x14:sparkline>
              <xm:f>ecommerce_dataset_10000!B277:T277</xm:f>
              <xm:sqref>U277</xm:sqref>
            </x14:sparkline>
            <x14:sparkline>
              <xm:f>ecommerce_dataset_10000!B278:T278</xm:f>
              <xm:sqref>U278</xm:sqref>
            </x14:sparkline>
            <x14:sparkline>
              <xm:f>ecommerce_dataset_10000!B279:T279</xm:f>
              <xm:sqref>U279</xm:sqref>
            </x14:sparkline>
            <x14:sparkline>
              <xm:f>ecommerce_dataset_10000!B280:T280</xm:f>
              <xm:sqref>U280</xm:sqref>
            </x14:sparkline>
            <x14:sparkline>
              <xm:f>ecommerce_dataset_10000!B281:T281</xm:f>
              <xm:sqref>U281</xm:sqref>
            </x14:sparkline>
            <x14:sparkline>
              <xm:f>ecommerce_dataset_10000!B282:T282</xm:f>
              <xm:sqref>U282</xm:sqref>
            </x14:sparkline>
            <x14:sparkline>
              <xm:f>ecommerce_dataset_10000!B283:T283</xm:f>
              <xm:sqref>U283</xm:sqref>
            </x14:sparkline>
            <x14:sparkline>
              <xm:f>ecommerce_dataset_10000!B284:T284</xm:f>
              <xm:sqref>U284</xm:sqref>
            </x14:sparkline>
            <x14:sparkline>
              <xm:f>ecommerce_dataset_10000!B285:T285</xm:f>
              <xm:sqref>U285</xm:sqref>
            </x14:sparkline>
            <x14:sparkline>
              <xm:f>ecommerce_dataset_10000!B286:T286</xm:f>
              <xm:sqref>U286</xm:sqref>
            </x14:sparkline>
            <x14:sparkline>
              <xm:f>ecommerce_dataset_10000!B287:T287</xm:f>
              <xm:sqref>U287</xm:sqref>
            </x14:sparkline>
            <x14:sparkline>
              <xm:f>ecommerce_dataset_10000!B288:T288</xm:f>
              <xm:sqref>U288</xm:sqref>
            </x14:sparkline>
            <x14:sparkline>
              <xm:f>ecommerce_dataset_10000!B289:T289</xm:f>
              <xm:sqref>U289</xm:sqref>
            </x14:sparkline>
            <x14:sparkline>
              <xm:f>ecommerce_dataset_10000!B290:T290</xm:f>
              <xm:sqref>U290</xm:sqref>
            </x14:sparkline>
            <x14:sparkline>
              <xm:f>ecommerce_dataset_10000!B291:T291</xm:f>
              <xm:sqref>U291</xm:sqref>
            </x14:sparkline>
            <x14:sparkline>
              <xm:f>ecommerce_dataset_10000!B292:T292</xm:f>
              <xm:sqref>U292</xm:sqref>
            </x14:sparkline>
            <x14:sparkline>
              <xm:f>ecommerce_dataset_10000!B293:T293</xm:f>
              <xm:sqref>U293</xm:sqref>
            </x14:sparkline>
            <x14:sparkline>
              <xm:f>ecommerce_dataset_10000!B294:T294</xm:f>
              <xm:sqref>U294</xm:sqref>
            </x14:sparkline>
            <x14:sparkline>
              <xm:f>ecommerce_dataset_10000!B295:T295</xm:f>
              <xm:sqref>U295</xm:sqref>
            </x14:sparkline>
            <x14:sparkline>
              <xm:f>ecommerce_dataset_10000!B296:T296</xm:f>
              <xm:sqref>U296</xm:sqref>
            </x14:sparkline>
            <x14:sparkline>
              <xm:f>ecommerce_dataset_10000!B297:T297</xm:f>
              <xm:sqref>U297</xm:sqref>
            </x14:sparkline>
            <x14:sparkline>
              <xm:f>ecommerce_dataset_10000!B298:T298</xm:f>
              <xm:sqref>U298</xm:sqref>
            </x14:sparkline>
            <x14:sparkline>
              <xm:f>ecommerce_dataset_10000!B299:T299</xm:f>
              <xm:sqref>U299</xm:sqref>
            </x14:sparkline>
            <x14:sparkline>
              <xm:f>ecommerce_dataset_10000!B300:T300</xm:f>
              <xm:sqref>U300</xm:sqref>
            </x14:sparkline>
            <x14:sparkline>
              <xm:f>ecommerce_dataset_10000!B301:T301</xm:f>
              <xm:sqref>U301</xm:sqref>
            </x14:sparkline>
            <x14:sparkline>
              <xm:f>ecommerce_dataset_10000!B302:T302</xm:f>
              <xm:sqref>U302</xm:sqref>
            </x14:sparkline>
            <x14:sparkline>
              <xm:f>ecommerce_dataset_10000!B303:T303</xm:f>
              <xm:sqref>U303</xm:sqref>
            </x14:sparkline>
            <x14:sparkline>
              <xm:f>ecommerce_dataset_10000!B304:T304</xm:f>
              <xm:sqref>U304</xm:sqref>
            </x14:sparkline>
            <x14:sparkline>
              <xm:f>ecommerce_dataset_10000!B305:T305</xm:f>
              <xm:sqref>U305</xm:sqref>
            </x14:sparkline>
            <x14:sparkline>
              <xm:f>ecommerce_dataset_10000!B306:T306</xm:f>
              <xm:sqref>U306</xm:sqref>
            </x14:sparkline>
            <x14:sparkline>
              <xm:f>ecommerce_dataset_10000!B307:T307</xm:f>
              <xm:sqref>U307</xm:sqref>
            </x14:sparkline>
            <x14:sparkline>
              <xm:f>ecommerce_dataset_10000!B308:T308</xm:f>
              <xm:sqref>U308</xm:sqref>
            </x14:sparkline>
            <x14:sparkline>
              <xm:f>ecommerce_dataset_10000!B309:T309</xm:f>
              <xm:sqref>U309</xm:sqref>
            </x14:sparkline>
            <x14:sparkline>
              <xm:f>ecommerce_dataset_10000!B310:T310</xm:f>
              <xm:sqref>U310</xm:sqref>
            </x14:sparkline>
            <x14:sparkline>
              <xm:f>ecommerce_dataset_10000!B311:T311</xm:f>
              <xm:sqref>U311</xm:sqref>
            </x14:sparkline>
            <x14:sparkline>
              <xm:f>ecommerce_dataset_10000!B312:T312</xm:f>
              <xm:sqref>U312</xm:sqref>
            </x14:sparkline>
            <x14:sparkline>
              <xm:f>ecommerce_dataset_10000!B313:T313</xm:f>
              <xm:sqref>U313</xm:sqref>
            </x14:sparkline>
            <x14:sparkline>
              <xm:f>ecommerce_dataset_10000!B314:T314</xm:f>
              <xm:sqref>U314</xm:sqref>
            </x14:sparkline>
            <x14:sparkline>
              <xm:f>ecommerce_dataset_10000!B315:T315</xm:f>
              <xm:sqref>U315</xm:sqref>
            </x14:sparkline>
            <x14:sparkline>
              <xm:f>ecommerce_dataset_10000!B316:T316</xm:f>
              <xm:sqref>U316</xm:sqref>
            </x14:sparkline>
            <x14:sparkline>
              <xm:f>ecommerce_dataset_10000!B317:T317</xm:f>
              <xm:sqref>U317</xm:sqref>
            </x14:sparkline>
            <x14:sparkline>
              <xm:f>ecommerce_dataset_10000!B318:T318</xm:f>
              <xm:sqref>U318</xm:sqref>
            </x14:sparkline>
            <x14:sparkline>
              <xm:f>ecommerce_dataset_10000!B319:T319</xm:f>
              <xm:sqref>U319</xm:sqref>
            </x14:sparkline>
            <x14:sparkline>
              <xm:f>ecommerce_dataset_10000!B320:T320</xm:f>
              <xm:sqref>U320</xm:sqref>
            </x14:sparkline>
            <x14:sparkline>
              <xm:f>ecommerce_dataset_10000!B321:T321</xm:f>
              <xm:sqref>U321</xm:sqref>
            </x14:sparkline>
            <x14:sparkline>
              <xm:f>ecommerce_dataset_10000!B322:T322</xm:f>
              <xm:sqref>U322</xm:sqref>
            </x14:sparkline>
            <x14:sparkline>
              <xm:f>ecommerce_dataset_10000!B323:T323</xm:f>
              <xm:sqref>U323</xm:sqref>
            </x14:sparkline>
            <x14:sparkline>
              <xm:f>ecommerce_dataset_10000!B324:T324</xm:f>
              <xm:sqref>U324</xm:sqref>
            </x14:sparkline>
            <x14:sparkline>
              <xm:f>ecommerce_dataset_10000!B325:T325</xm:f>
              <xm:sqref>U325</xm:sqref>
            </x14:sparkline>
            <x14:sparkline>
              <xm:f>ecommerce_dataset_10000!B326:T326</xm:f>
              <xm:sqref>U326</xm:sqref>
            </x14:sparkline>
            <x14:sparkline>
              <xm:f>ecommerce_dataset_10000!B327:T327</xm:f>
              <xm:sqref>U327</xm:sqref>
            </x14:sparkline>
            <x14:sparkline>
              <xm:f>ecommerce_dataset_10000!B328:T328</xm:f>
              <xm:sqref>U328</xm:sqref>
            </x14:sparkline>
            <x14:sparkline>
              <xm:f>ecommerce_dataset_10000!B329:T329</xm:f>
              <xm:sqref>U329</xm:sqref>
            </x14:sparkline>
            <x14:sparkline>
              <xm:f>ecommerce_dataset_10000!B330:T330</xm:f>
              <xm:sqref>U330</xm:sqref>
            </x14:sparkline>
            <x14:sparkline>
              <xm:f>ecommerce_dataset_10000!B331:T331</xm:f>
              <xm:sqref>U331</xm:sqref>
            </x14:sparkline>
            <x14:sparkline>
              <xm:f>ecommerce_dataset_10000!B332:T332</xm:f>
              <xm:sqref>U332</xm:sqref>
            </x14:sparkline>
            <x14:sparkline>
              <xm:f>ecommerce_dataset_10000!B333:T333</xm:f>
              <xm:sqref>U333</xm:sqref>
            </x14:sparkline>
            <x14:sparkline>
              <xm:f>ecommerce_dataset_10000!B334:T334</xm:f>
              <xm:sqref>U334</xm:sqref>
            </x14:sparkline>
            <x14:sparkline>
              <xm:f>ecommerce_dataset_10000!B335:T335</xm:f>
              <xm:sqref>U335</xm:sqref>
            </x14:sparkline>
            <x14:sparkline>
              <xm:f>ecommerce_dataset_10000!B336:T336</xm:f>
              <xm:sqref>U336</xm:sqref>
            </x14:sparkline>
            <x14:sparkline>
              <xm:f>ecommerce_dataset_10000!B337:T337</xm:f>
              <xm:sqref>U337</xm:sqref>
            </x14:sparkline>
            <x14:sparkline>
              <xm:f>ecommerce_dataset_10000!B338:T338</xm:f>
              <xm:sqref>U338</xm:sqref>
            </x14:sparkline>
            <x14:sparkline>
              <xm:f>ecommerce_dataset_10000!B339:T339</xm:f>
              <xm:sqref>U339</xm:sqref>
            </x14:sparkline>
            <x14:sparkline>
              <xm:f>ecommerce_dataset_10000!B340:T340</xm:f>
              <xm:sqref>U340</xm:sqref>
            </x14:sparkline>
            <x14:sparkline>
              <xm:f>ecommerce_dataset_10000!B341:T341</xm:f>
              <xm:sqref>U341</xm:sqref>
            </x14:sparkline>
            <x14:sparkline>
              <xm:f>ecommerce_dataset_10000!B342:T342</xm:f>
              <xm:sqref>U342</xm:sqref>
            </x14:sparkline>
            <x14:sparkline>
              <xm:f>ecommerce_dataset_10000!B343:T343</xm:f>
              <xm:sqref>U343</xm:sqref>
            </x14:sparkline>
            <x14:sparkline>
              <xm:f>ecommerce_dataset_10000!B344:T344</xm:f>
              <xm:sqref>U344</xm:sqref>
            </x14:sparkline>
            <x14:sparkline>
              <xm:f>ecommerce_dataset_10000!B345:T345</xm:f>
              <xm:sqref>U345</xm:sqref>
            </x14:sparkline>
            <x14:sparkline>
              <xm:f>ecommerce_dataset_10000!B346:T346</xm:f>
              <xm:sqref>U346</xm:sqref>
            </x14:sparkline>
            <x14:sparkline>
              <xm:f>ecommerce_dataset_10000!B347:T347</xm:f>
              <xm:sqref>U347</xm:sqref>
            </x14:sparkline>
            <x14:sparkline>
              <xm:f>ecommerce_dataset_10000!B348:T348</xm:f>
              <xm:sqref>U348</xm:sqref>
            </x14:sparkline>
            <x14:sparkline>
              <xm:f>ecommerce_dataset_10000!B349:T349</xm:f>
              <xm:sqref>U349</xm:sqref>
            </x14:sparkline>
            <x14:sparkline>
              <xm:f>ecommerce_dataset_10000!B350:T350</xm:f>
              <xm:sqref>U350</xm:sqref>
            </x14:sparkline>
            <x14:sparkline>
              <xm:f>ecommerce_dataset_10000!B351:T351</xm:f>
              <xm:sqref>U351</xm:sqref>
            </x14:sparkline>
            <x14:sparkline>
              <xm:f>ecommerce_dataset_10000!B352:T352</xm:f>
              <xm:sqref>U352</xm:sqref>
            </x14:sparkline>
            <x14:sparkline>
              <xm:f>ecommerce_dataset_10000!B353:T353</xm:f>
              <xm:sqref>U353</xm:sqref>
            </x14:sparkline>
            <x14:sparkline>
              <xm:f>ecommerce_dataset_10000!B354:T354</xm:f>
              <xm:sqref>U354</xm:sqref>
            </x14:sparkline>
            <x14:sparkline>
              <xm:f>ecommerce_dataset_10000!B355:T355</xm:f>
              <xm:sqref>U355</xm:sqref>
            </x14:sparkline>
            <x14:sparkline>
              <xm:f>ecommerce_dataset_10000!B356:T356</xm:f>
              <xm:sqref>U356</xm:sqref>
            </x14:sparkline>
            <x14:sparkline>
              <xm:f>ecommerce_dataset_10000!B357:T357</xm:f>
              <xm:sqref>U357</xm:sqref>
            </x14:sparkline>
            <x14:sparkline>
              <xm:f>ecommerce_dataset_10000!B358:T358</xm:f>
              <xm:sqref>U358</xm:sqref>
            </x14:sparkline>
            <x14:sparkline>
              <xm:f>ecommerce_dataset_10000!B359:T359</xm:f>
              <xm:sqref>U359</xm:sqref>
            </x14:sparkline>
            <x14:sparkline>
              <xm:f>ecommerce_dataset_10000!B360:T360</xm:f>
              <xm:sqref>U360</xm:sqref>
            </x14:sparkline>
            <x14:sparkline>
              <xm:f>ecommerce_dataset_10000!B361:T361</xm:f>
              <xm:sqref>U361</xm:sqref>
            </x14:sparkline>
            <x14:sparkline>
              <xm:f>ecommerce_dataset_10000!B362:T362</xm:f>
              <xm:sqref>U362</xm:sqref>
            </x14:sparkline>
            <x14:sparkline>
              <xm:f>ecommerce_dataset_10000!B363:T363</xm:f>
              <xm:sqref>U363</xm:sqref>
            </x14:sparkline>
            <x14:sparkline>
              <xm:f>ecommerce_dataset_10000!B364:T364</xm:f>
              <xm:sqref>U364</xm:sqref>
            </x14:sparkline>
            <x14:sparkline>
              <xm:f>ecommerce_dataset_10000!B365:T365</xm:f>
              <xm:sqref>U365</xm:sqref>
            </x14:sparkline>
            <x14:sparkline>
              <xm:f>ecommerce_dataset_10000!B366:T366</xm:f>
              <xm:sqref>U366</xm:sqref>
            </x14:sparkline>
            <x14:sparkline>
              <xm:f>ecommerce_dataset_10000!B367:T367</xm:f>
              <xm:sqref>U367</xm:sqref>
            </x14:sparkline>
            <x14:sparkline>
              <xm:f>ecommerce_dataset_10000!B368:T368</xm:f>
              <xm:sqref>U368</xm:sqref>
            </x14:sparkline>
            <x14:sparkline>
              <xm:f>ecommerce_dataset_10000!B369:T369</xm:f>
              <xm:sqref>U369</xm:sqref>
            </x14:sparkline>
            <x14:sparkline>
              <xm:f>ecommerce_dataset_10000!B370:T370</xm:f>
              <xm:sqref>U370</xm:sqref>
            </x14:sparkline>
            <x14:sparkline>
              <xm:f>ecommerce_dataset_10000!B371:T371</xm:f>
              <xm:sqref>U371</xm:sqref>
            </x14:sparkline>
            <x14:sparkline>
              <xm:f>ecommerce_dataset_10000!B372:T372</xm:f>
              <xm:sqref>U372</xm:sqref>
            </x14:sparkline>
            <x14:sparkline>
              <xm:f>ecommerce_dataset_10000!B373:T373</xm:f>
              <xm:sqref>U373</xm:sqref>
            </x14:sparkline>
            <x14:sparkline>
              <xm:f>ecommerce_dataset_10000!B374:T374</xm:f>
              <xm:sqref>U374</xm:sqref>
            </x14:sparkline>
            <x14:sparkline>
              <xm:f>ecommerce_dataset_10000!B375:T375</xm:f>
              <xm:sqref>U375</xm:sqref>
            </x14:sparkline>
            <x14:sparkline>
              <xm:f>ecommerce_dataset_10000!B376:T376</xm:f>
              <xm:sqref>U376</xm:sqref>
            </x14:sparkline>
            <x14:sparkline>
              <xm:f>ecommerce_dataset_10000!B377:T377</xm:f>
              <xm:sqref>U377</xm:sqref>
            </x14:sparkline>
            <x14:sparkline>
              <xm:f>ecommerce_dataset_10000!B378:T378</xm:f>
              <xm:sqref>U378</xm:sqref>
            </x14:sparkline>
            <x14:sparkline>
              <xm:f>ecommerce_dataset_10000!B379:T379</xm:f>
              <xm:sqref>U379</xm:sqref>
            </x14:sparkline>
            <x14:sparkline>
              <xm:f>ecommerce_dataset_10000!B380:T380</xm:f>
              <xm:sqref>U380</xm:sqref>
            </x14:sparkline>
            <x14:sparkline>
              <xm:f>ecommerce_dataset_10000!B381:T381</xm:f>
              <xm:sqref>U381</xm:sqref>
            </x14:sparkline>
            <x14:sparkline>
              <xm:f>ecommerce_dataset_10000!B382:T382</xm:f>
              <xm:sqref>U382</xm:sqref>
            </x14:sparkline>
            <x14:sparkline>
              <xm:f>ecommerce_dataset_10000!B383:T383</xm:f>
              <xm:sqref>U383</xm:sqref>
            </x14:sparkline>
            <x14:sparkline>
              <xm:f>ecommerce_dataset_10000!B384:T384</xm:f>
              <xm:sqref>U384</xm:sqref>
            </x14:sparkline>
            <x14:sparkline>
              <xm:f>ecommerce_dataset_10000!B385:T385</xm:f>
              <xm:sqref>U385</xm:sqref>
            </x14:sparkline>
            <x14:sparkline>
              <xm:f>ecommerce_dataset_10000!B386:T386</xm:f>
              <xm:sqref>U386</xm:sqref>
            </x14:sparkline>
            <x14:sparkline>
              <xm:f>ecommerce_dataset_10000!B387:T387</xm:f>
              <xm:sqref>U387</xm:sqref>
            </x14:sparkline>
            <x14:sparkline>
              <xm:f>ecommerce_dataset_10000!B388:T388</xm:f>
              <xm:sqref>U388</xm:sqref>
            </x14:sparkline>
            <x14:sparkline>
              <xm:f>ecommerce_dataset_10000!B389:T389</xm:f>
              <xm:sqref>U389</xm:sqref>
            </x14:sparkline>
            <x14:sparkline>
              <xm:f>ecommerce_dataset_10000!B390:T390</xm:f>
              <xm:sqref>U390</xm:sqref>
            </x14:sparkline>
            <x14:sparkline>
              <xm:f>ecommerce_dataset_10000!B391:T391</xm:f>
              <xm:sqref>U391</xm:sqref>
            </x14:sparkline>
            <x14:sparkline>
              <xm:f>ecommerce_dataset_10000!B392:T392</xm:f>
              <xm:sqref>U392</xm:sqref>
            </x14:sparkline>
            <x14:sparkline>
              <xm:f>ecommerce_dataset_10000!B393:T393</xm:f>
              <xm:sqref>U393</xm:sqref>
            </x14:sparkline>
            <x14:sparkline>
              <xm:f>ecommerce_dataset_10000!B394:T394</xm:f>
              <xm:sqref>U394</xm:sqref>
            </x14:sparkline>
            <x14:sparkline>
              <xm:f>ecommerce_dataset_10000!B395:T395</xm:f>
              <xm:sqref>U395</xm:sqref>
            </x14:sparkline>
            <x14:sparkline>
              <xm:f>ecommerce_dataset_10000!B396:T396</xm:f>
              <xm:sqref>U396</xm:sqref>
            </x14:sparkline>
            <x14:sparkline>
              <xm:f>ecommerce_dataset_10000!B397:T397</xm:f>
              <xm:sqref>U397</xm:sqref>
            </x14:sparkline>
            <x14:sparkline>
              <xm:f>ecommerce_dataset_10000!B398:T398</xm:f>
              <xm:sqref>U398</xm:sqref>
            </x14:sparkline>
            <x14:sparkline>
              <xm:f>ecommerce_dataset_10000!B399:T399</xm:f>
              <xm:sqref>U399</xm:sqref>
            </x14:sparkline>
            <x14:sparkline>
              <xm:f>ecommerce_dataset_10000!B400:T400</xm:f>
              <xm:sqref>U400</xm:sqref>
            </x14:sparkline>
            <x14:sparkline>
              <xm:f>ecommerce_dataset_10000!B401:T401</xm:f>
              <xm:sqref>U401</xm:sqref>
            </x14:sparkline>
            <x14:sparkline>
              <xm:f>ecommerce_dataset_10000!B402:T402</xm:f>
              <xm:sqref>U402</xm:sqref>
            </x14:sparkline>
            <x14:sparkline>
              <xm:f>ecommerce_dataset_10000!B403:T403</xm:f>
              <xm:sqref>U403</xm:sqref>
            </x14:sparkline>
            <x14:sparkline>
              <xm:f>ecommerce_dataset_10000!B404:T404</xm:f>
              <xm:sqref>U404</xm:sqref>
            </x14:sparkline>
            <x14:sparkline>
              <xm:f>ecommerce_dataset_10000!B405:T405</xm:f>
              <xm:sqref>U405</xm:sqref>
            </x14:sparkline>
            <x14:sparkline>
              <xm:f>ecommerce_dataset_10000!B406:T406</xm:f>
              <xm:sqref>U406</xm:sqref>
            </x14:sparkline>
            <x14:sparkline>
              <xm:f>ecommerce_dataset_10000!B407:T407</xm:f>
              <xm:sqref>U407</xm:sqref>
            </x14:sparkline>
            <x14:sparkline>
              <xm:f>ecommerce_dataset_10000!B408:T408</xm:f>
              <xm:sqref>U408</xm:sqref>
            </x14:sparkline>
            <x14:sparkline>
              <xm:f>ecommerce_dataset_10000!B409:T409</xm:f>
              <xm:sqref>U409</xm:sqref>
            </x14:sparkline>
            <x14:sparkline>
              <xm:f>ecommerce_dataset_10000!B410:T410</xm:f>
              <xm:sqref>U410</xm:sqref>
            </x14:sparkline>
            <x14:sparkline>
              <xm:f>ecommerce_dataset_10000!B411:T411</xm:f>
              <xm:sqref>U411</xm:sqref>
            </x14:sparkline>
            <x14:sparkline>
              <xm:f>ecommerce_dataset_10000!B412:T412</xm:f>
              <xm:sqref>U412</xm:sqref>
            </x14:sparkline>
            <x14:sparkline>
              <xm:f>ecommerce_dataset_10000!B413:T413</xm:f>
              <xm:sqref>U413</xm:sqref>
            </x14:sparkline>
            <x14:sparkline>
              <xm:f>ecommerce_dataset_10000!B414:T414</xm:f>
              <xm:sqref>U414</xm:sqref>
            </x14:sparkline>
            <x14:sparkline>
              <xm:f>ecommerce_dataset_10000!B415:T415</xm:f>
              <xm:sqref>U415</xm:sqref>
            </x14:sparkline>
            <x14:sparkline>
              <xm:f>ecommerce_dataset_10000!B416:T416</xm:f>
              <xm:sqref>U416</xm:sqref>
            </x14:sparkline>
            <x14:sparkline>
              <xm:f>ecommerce_dataset_10000!B417:T417</xm:f>
              <xm:sqref>U417</xm:sqref>
            </x14:sparkline>
            <x14:sparkline>
              <xm:f>ecommerce_dataset_10000!B418:T418</xm:f>
              <xm:sqref>U418</xm:sqref>
            </x14:sparkline>
            <x14:sparkline>
              <xm:f>ecommerce_dataset_10000!B419:T419</xm:f>
              <xm:sqref>U419</xm:sqref>
            </x14:sparkline>
            <x14:sparkline>
              <xm:f>ecommerce_dataset_10000!B420:T420</xm:f>
              <xm:sqref>U420</xm:sqref>
            </x14:sparkline>
            <x14:sparkline>
              <xm:f>ecommerce_dataset_10000!B421:T421</xm:f>
              <xm:sqref>U421</xm:sqref>
            </x14:sparkline>
            <x14:sparkline>
              <xm:f>ecommerce_dataset_10000!B422:T422</xm:f>
              <xm:sqref>U422</xm:sqref>
            </x14:sparkline>
            <x14:sparkline>
              <xm:f>ecommerce_dataset_10000!B423:T423</xm:f>
              <xm:sqref>U423</xm:sqref>
            </x14:sparkline>
            <x14:sparkline>
              <xm:f>ecommerce_dataset_10000!B424:T424</xm:f>
              <xm:sqref>U424</xm:sqref>
            </x14:sparkline>
            <x14:sparkline>
              <xm:f>ecommerce_dataset_10000!B425:T425</xm:f>
              <xm:sqref>U425</xm:sqref>
            </x14:sparkline>
            <x14:sparkline>
              <xm:f>ecommerce_dataset_10000!B426:T426</xm:f>
              <xm:sqref>U426</xm:sqref>
            </x14:sparkline>
            <x14:sparkline>
              <xm:f>ecommerce_dataset_10000!B427:T427</xm:f>
              <xm:sqref>U427</xm:sqref>
            </x14:sparkline>
            <x14:sparkline>
              <xm:f>ecommerce_dataset_10000!B428:T428</xm:f>
              <xm:sqref>U428</xm:sqref>
            </x14:sparkline>
            <x14:sparkline>
              <xm:f>ecommerce_dataset_10000!B429:T429</xm:f>
              <xm:sqref>U429</xm:sqref>
            </x14:sparkline>
            <x14:sparkline>
              <xm:f>ecommerce_dataset_10000!B430:T430</xm:f>
              <xm:sqref>U430</xm:sqref>
            </x14:sparkline>
            <x14:sparkline>
              <xm:f>ecommerce_dataset_10000!B431:T431</xm:f>
              <xm:sqref>U431</xm:sqref>
            </x14:sparkline>
            <x14:sparkline>
              <xm:f>ecommerce_dataset_10000!B432:T432</xm:f>
              <xm:sqref>U432</xm:sqref>
            </x14:sparkline>
            <x14:sparkline>
              <xm:f>ecommerce_dataset_10000!B433:T433</xm:f>
              <xm:sqref>U433</xm:sqref>
            </x14:sparkline>
            <x14:sparkline>
              <xm:f>ecommerce_dataset_10000!B434:T434</xm:f>
              <xm:sqref>U434</xm:sqref>
            </x14:sparkline>
            <x14:sparkline>
              <xm:f>ecommerce_dataset_10000!B435:T435</xm:f>
              <xm:sqref>U435</xm:sqref>
            </x14:sparkline>
            <x14:sparkline>
              <xm:f>ecommerce_dataset_10000!B436:T436</xm:f>
              <xm:sqref>U436</xm:sqref>
            </x14:sparkline>
            <x14:sparkline>
              <xm:f>ecommerce_dataset_10000!B437:T437</xm:f>
              <xm:sqref>U437</xm:sqref>
            </x14:sparkline>
            <x14:sparkline>
              <xm:f>ecommerce_dataset_10000!B438:T438</xm:f>
              <xm:sqref>U438</xm:sqref>
            </x14:sparkline>
            <x14:sparkline>
              <xm:f>ecommerce_dataset_10000!B439:T439</xm:f>
              <xm:sqref>U439</xm:sqref>
            </x14:sparkline>
            <x14:sparkline>
              <xm:f>ecommerce_dataset_10000!B440:T440</xm:f>
              <xm:sqref>U440</xm:sqref>
            </x14:sparkline>
            <x14:sparkline>
              <xm:f>ecommerce_dataset_10000!B441:T441</xm:f>
              <xm:sqref>U441</xm:sqref>
            </x14:sparkline>
            <x14:sparkline>
              <xm:f>ecommerce_dataset_10000!B442:T442</xm:f>
              <xm:sqref>U442</xm:sqref>
            </x14:sparkline>
            <x14:sparkline>
              <xm:f>ecommerce_dataset_10000!B443:T443</xm:f>
              <xm:sqref>U443</xm:sqref>
            </x14:sparkline>
            <x14:sparkline>
              <xm:f>ecommerce_dataset_10000!B444:T444</xm:f>
              <xm:sqref>U444</xm:sqref>
            </x14:sparkline>
            <x14:sparkline>
              <xm:f>ecommerce_dataset_10000!B445:T445</xm:f>
              <xm:sqref>U445</xm:sqref>
            </x14:sparkline>
            <x14:sparkline>
              <xm:f>ecommerce_dataset_10000!B446:T446</xm:f>
              <xm:sqref>U446</xm:sqref>
            </x14:sparkline>
            <x14:sparkline>
              <xm:f>ecommerce_dataset_10000!B447:T447</xm:f>
              <xm:sqref>U447</xm:sqref>
            </x14:sparkline>
            <x14:sparkline>
              <xm:f>ecommerce_dataset_10000!B448:T448</xm:f>
              <xm:sqref>U448</xm:sqref>
            </x14:sparkline>
            <x14:sparkline>
              <xm:f>ecommerce_dataset_10000!B449:T449</xm:f>
              <xm:sqref>U449</xm:sqref>
            </x14:sparkline>
            <x14:sparkline>
              <xm:f>ecommerce_dataset_10000!B450:T450</xm:f>
              <xm:sqref>U450</xm:sqref>
            </x14:sparkline>
            <x14:sparkline>
              <xm:f>ecommerce_dataset_10000!B451:T451</xm:f>
              <xm:sqref>U451</xm:sqref>
            </x14:sparkline>
            <x14:sparkline>
              <xm:f>ecommerce_dataset_10000!B452:T452</xm:f>
              <xm:sqref>U452</xm:sqref>
            </x14:sparkline>
            <x14:sparkline>
              <xm:f>ecommerce_dataset_10000!B453:T453</xm:f>
              <xm:sqref>U453</xm:sqref>
            </x14:sparkline>
            <x14:sparkline>
              <xm:f>ecommerce_dataset_10000!B454:T454</xm:f>
              <xm:sqref>U454</xm:sqref>
            </x14:sparkline>
            <x14:sparkline>
              <xm:f>ecommerce_dataset_10000!B455:T455</xm:f>
              <xm:sqref>U455</xm:sqref>
            </x14:sparkline>
            <x14:sparkline>
              <xm:f>ecommerce_dataset_10000!B456:T456</xm:f>
              <xm:sqref>U456</xm:sqref>
            </x14:sparkline>
            <x14:sparkline>
              <xm:f>ecommerce_dataset_10000!B457:T457</xm:f>
              <xm:sqref>U457</xm:sqref>
            </x14:sparkline>
            <x14:sparkline>
              <xm:f>ecommerce_dataset_10000!B458:T458</xm:f>
              <xm:sqref>U458</xm:sqref>
            </x14:sparkline>
            <x14:sparkline>
              <xm:f>ecommerce_dataset_10000!B459:T459</xm:f>
              <xm:sqref>U459</xm:sqref>
            </x14:sparkline>
            <x14:sparkline>
              <xm:f>ecommerce_dataset_10000!B460:T460</xm:f>
              <xm:sqref>U460</xm:sqref>
            </x14:sparkline>
            <x14:sparkline>
              <xm:f>ecommerce_dataset_10000!B461:T461</xm:f>
              <xm:sqref>U461</xm:sqref>
            </x14:sparkline>
            <x14:sparkline>
              <xm:f>ecommerce_dataset_10000!B462:T462</xm:f>
              <xm:sqref>U462</xm:sqref>
            </x14:sparkline>
            <x14:sparkline>
              <xm:f>ecommerce_dataset_10000!B463:T463</xm:f>
              <xm:sqref>U463</xm:sqref>
            </x14:sparkline>
            <x14:sparkline>
              <xm:f>ecommerce_dataset_10000!B464:T464</xm:f>
              <xm:sqref>U464</xm:sqref>
            </x14:sparkline>
            <x14:sparkline>
              <xm:f>ecommerce_dataset_10000!B465:T465</xm:f>
              <xm:sqref>U465</xm:sqref>
            </x14:sparkline>
            <x14:sparkline>
              <xm:f>ecommerce_dataset_10000!B466:T466</xm:f>
              <xm:sqref>U466</xm:sqref>
            </x14:sparkline>
            <x14:sparkline>
              <xm:f>ecommerce_dataset_10000!B467:T467</xm:f>
              <xm:sqref>U467</xm:sqref>
            </x14:sparkline>
            <x14:sparkline>
              <xm:f>ecommerce_dataset_10000!B468:T468</xm:f>
              <xm:sqref>U468</xm:sqref>
            </x14:sparkline>
            <x14:sparkline>
              <xm:f>ecommerce_dataset_10000!B469:T469</xm:f>
              <xm:sqref>U469</xm:sqref>
            </x14:sparkline>
            <x14:sparkline>
              <xm:f>ecommerce_dataset_10000!B470:T470</xm:f>
              <xm:sqref>U470</xm:sqref>
            </x14:sparkline>
            <x14:sparkline>
              <xm:f>ecommerce_dataset_10000!B471:T471</xm:f>
              <xm:sqref>U471</xm:sqref>
            </x14:sparkline>
            <x14:sparkline>
              <xm:f>ecommerce_dataset_10000!B472:T472</xm:f>
              <xm:sqref>U472</xm:sqref>
            </x14:sparkline>
            <x14:sparkline>
              <xm:f>ecommerce_dataset_10000!B473:T473</xm:f>
              <xm:sqref>U473</xm:sqref>
            </x14:sparkline>
            <x14:sparkline>
              <xm:f>ecommerce_dataset_10000!B474:T474</xm:f>
              <xm:sqref>U474</xm:sqref>
            </x14:sparkline>
            <x14:sparkline>
              <xm:f>ecommerce_dataset_10000!B475:T475</xm:f>
              <xm:sqref>U475</xm:sqref>
            </x14:sparkline>
            <x14:sparkline>
              <xm:f>ecommerce_dataset_10000!B476:T476</xm:f>
              <xm:sqref>U476</xm:sqref>
            </x14:sparkline>
            <x14:sparkline>
              <xm:f>ecommerce_dataset_10000!B477:T477</xm:f>
              <xm:sqref>U477</xm:sqref>
            </x14:sparkline>
            <x14:sparkline>
              <xm:f>ecommerce_dataset_10000!B478:T478</xm:f>
              <xm:sqref>U478</xm:sqref>
            </x14:sparkline>
            <x14:sparkline>
              <xm:f>ecommerce_dataset_10000!B479:T479</xm:f>
              <xm:sqref>U479</xm:sqref>
            </x14:sparkline>
            <x14:sparkline>
              <xm:f>ecommerce_dataset_10000!B480:T480</xm:f>
              <xm:sqref>U480</xm:sqref>
            </x14:sparkline>
            <x14:sparkline>
              <xm:f>ecommerce_dataset_10000!B481:T481</xm:f>
              <xm:sqref>U481</xm:sqref>
            </x14:sparkline>
            <x14:sparkline>
              <xm:f>ecommerce_dataset_10000!B482:T482</xm:f>
              <xm:sqref>U482</xm:sqref>
            </x14:sparkline>
            <x14:sparkline>
              <xm:f>ecommerce_dataset_10000!B483:T483</xm:f>
              <xm:sqref>U483</xm:sqref>
            </x14:sparkline>
            <x14:sparkline>
              <xm:f>ecommerce_dataset_10000!B484:T484</xm:f>
              <xm:sqref>U484</xm:sqref>
            </x14:sparkline>
            <x14:sparkline>
              <xm:f>ecommerce_dataset_10000!B485:T485</xm:f>
              <xm:sqref>U485</xm:sqref>
            </x14:sparkline>
            <x14:sparkline>
              <xm:f>ecommerce_dataset_10000!B486:T486</xm:f>
              <xm:sqref>U486</xm:sqref>
            </x14:sparkline>
            <x14:sparkline>
              <xm:f>ecommerce_dataset_10000!B487:T487</xm:f>
              <xm:sqref>U487</xm:sqref>
            </x14:sparkline>
            <x14:sparkline>
              <xm:f>ecommerce_dataset_10000!B488:T488</xm:f>
              <xm:sqref>U488</xm:sqref>
            </x14:sparkline>
            <x14:sparkline>
              <xm:f>ecommerce_dataset_10000!B489:T489</xm:f>
              <xm:sqref>U489</xm:sqref>
            </x14:sparkline>
            <x14:sparkline>
              <xm:f>ecommerce_dataset_10000!B490:T490</xm:f>
              <xm:sqref>U490</xm:sqref>
            </x14:sparkline>
            <x14:sparkline>
              <xm:f>ecommerce_dataset_10000!B491:T491</xm:f>
              <xm:sqref>U491</xm:sqref>
            </x14:sparkline>
            <x14:sparkline>
              <xm:f>ecommerce_dataset_10000!B492:T492</xm:f>
              <xm:sqref>U492</xm:sqref>
            </x14:sparkline>
            <x14:sparkline>
              <xm:f>ecommerce_dataset_10000!B493:T493</xm:f>
              <xm:sqref>U493</xm:sqref>
            </x14:sparkline>
            <x14:sparkline>
              <xm:f>ecommerce_dataset_10000!B494:T494</xm:f>
              <xm:sqref>U494</xm:sqref>
            </x14:sparkline>
            <x14:sparkline>
              <xm:f>ecommerce_dataset_10000!B495:T495</xm:f>
              <xm:sqref>U495</xm:sqref>
            </x14:sparkline>
            <x14:sparkline>
              <xm:f>ecommerce_dataset_10000!B496:T496</xm:f>
              <xm:sqref>U496</xm:sqref>
            </x14:sparkline>
            <x14:sparkline>
              <xm:f>ecommerce_dataset_10000!B497:T497</xm:f>
              <xm:sqref>U497</xm:sqref>
            </x14:sparkline>
            <x14:sparkline>
              <xm:f>ecommerce_dataset_10000!B498:T498</xm:f>
              <xm:sqref>U498</xm:sqref>
            </x14:sparkline>
            <x14:sparkline>
              <xm:f>ecommerce_dataset_10000!B499:T499</xm:f>
              <xm:sqref>U499</xm:sqref>
            </x14:sparkline>
            <x14:sparkline>
              <xm:f>ecommerce_dataset_10000!B500:T500</xm:f>
              <xm:sqref>U500</xm:sqref>
            </x14:sparkline>
            <x14:sparkline>
              <xm:f>ecommerce_dataset_10000!B501:T501</xm:f>
              <xm:sqref>U501</xm:sqref>
            </x14:sparkline>
            <x14:sparkline>
              <xm:f>ecommerce_dataset_10000!B502:T502</xm:f>
              <xm:sqref>U502</xm:sqref>
            </x14:sparkline>
            <x14:sparkline>
              <xm:f>ecommerce_dataset_10000!B503:T503</xm:f>
              <xm:sqref>U503</xm:sqref>
            </x14:sparkline>
            <x14:sparkline>
              <xm:f>ecommerce_dataset_10000!B504:T504</xm:f>
              <xm:sqref>U504</xm:sqref>
            </x14:sparkline>
            <x14:sparkline>
              <xm:f>ecommerce_dataset_10000!B505:T505</xm:f>
              <xm:sqref>U505</xm:sqref>
            </x14:sparkline>
            <x14:sparkline>
              <xm:f>ecommerce_dataset_10000!B506:T506</xm:f>
              <xm:sqref>U506</xm:sqref>
            </x14:sparkline>
            <x14:sparkline>
              <xm:f>ecommerce_dataset_10000!B507:T507</xm:f>
              <xm:sqref>U507</xm:sqref>
            </x14:sparkline>
            <x14:sparkline>
              <xm:f>ecommerce_dataset_10000!B508:T508</xm:f>
              <xm:sqref>U508</xm:sqref>
            </x14:sparkline>
            <x14:sparkline>
              <xm:f>ecommerce_dataset_10000!B509:T509</xm:f>
              <xm:sqref>U509</xm:sqref>
            </x14:sparkline>
            <x14:sparkline>
              <xm:f>ecommerce_dataset_10000!B510:T510</xm:f>
              <xm:sqref>U510</xm:sqref>
            </x14:sparkline>
            <x14:sparkline>
              <xm:f>ecommerce_dataset_10000!B511:T511</xm:f>
              <xm:sqref>U511</xm:sqref>
            </x14:sparkline>
            <x14:sparkline>
              <xm:f>ecommerce_dataset_10000!B512:T512</xm:f>
              <xm:sqref>U512</xm:sqref>
            </x14:sparkline>
            <x14:sparkline>
              <xm:f>ecommerce_dataset_10000!B513:T513</xm:f>
              <xm:sqref>U513</xm:sqref>
            </x14:sparkline>
            <x14:sparkline>
              <xm:f>ecommerce_dataset_10000!B514:T514</xm:f>
              <xm:sqref>U514</xm:sqref>
            </x14:sparkline>
            <x14:sparkline>
              <xm:f>ecommerce_dataset_10000!B515:T515</xm:f>
              <xm:sqref>U515</xm:sqref>
            </x14:sparkline>
            <x14:sparkline>
              <xm:f>ecommerce_dataset_10000!B516:T516</xm:f>
              <xm:sqref>U516</xm:sqref>
            </x14:sparkline>
            <x14:sparkline>
              <xm:f>ecommerce_dataset_10000!B517:T517</xm:f>
              <xm:sqref>U517</xm:sqref>
            </x14:sparkline>
            <x14:sparkline>
              <xm:f>ecommerce_dataset_10000!B518:T518</xm:f>
              <xm:sqref>U518</xm:sqref>
            </x14:sparkline>
            <x14:sparkline>
              <xm:f>ecommerce_dataset_10000!B519:T519</xm:f>
              <xm:sqref>U519</xm:sqref>
            </x14:sparkline>
            <x14:sparkline>
              <xm:f>ecommerce_dataset_10000!B520:T520</xm:f>
              <xm:sqref>U520</xm:sqref>
            </x14:sparkline>
            <x14:sparkline>
              <xm:f>ecommerce_dataset_10000!B521:T521</xm:f>
              <xm:sqref>U521</xm:sqref>
            </x14:sparkline>
            <x14:sparkline>
              <xm:f>ecommerce_dataset_10000!B522:T522</xm:f>
              <xm:sqref>U522</xm:sqref>
            </x14:sparkline>
            <x14:sparkline>
              <xm:f>ecommerce_dataset_10000!B523:T523</xm:f>
              <xm:sqref>U523</xm:sqref>
            </x14:sparkline>
            <x14:sparkline>
              <xm:f>ecommerce_dataset_10000!B524:T524</xm:f>
              <xm:sqref>U524</xm:sqref>
            </x14:sparkline>
            <x14:sparkline>
              <xm:f>ecommerce_dataset_10000!B525:T525</xm:f>
              <xm:sqref>U525</xm:sqref>
            </x14:sparkline>
            <x14:sparkline>
              <xm:f>ecommerce_dataset_10000!B526:T526</xm:f>
              <xm:sqref>U526</xm:sqref>
            </x14:sparkline>
            <x14:sparkline>
              <xm:f>ecommerce_dataset_10000!B527:T527</xm:f>
              <xm:sqref>U527</xm:sqref>
            </x14:sparkline>
            <x14:sparkline>
              <xm:f>ecommerce_dataset_10000!B528:T528</xm:f>
              <xm:sqref>U528</xm:sqref>
            </x14:sparkline>
            <x14:sparkline>
              <xm:f>ecommerce_dataset_10000!B529:T529</xm:f>
              <xm:sqref>U529</xm:sqref>
            </x14:sparkline>
            <x14:sparkline>
              <xm:f>ecommerce_dataset_10000!B530:T530</xm:f>
              <xm:sqref>U530</xm:sqref>
            </x14:sparkline>
            <x14:sparkline>
              <xm:f>ecommerce_dataset_10000!B531:T531</xm:f>
              <xm:sqref>U531</xm:sqref>
            </x14:sparkline>
            <x14:sparkline>
              <xm:f>ecommerce_dataset_10000!B532:T532</xm:f>
              <xm:sqref>U532</xm:sqref>
            </x14:sparkline>
            <x14:sparkline>
              <xm:f>ecommerce_dataset_10000!B533:T533</xm:f>
              <xm:sqref>U533</xm:sqref>
            </x14:sparkline>
            <x14:sparkline>
              <xm:f>ecommerce_dataset_10000!B534:T534</xm:f>
              <xm:sqref>U534</xm:sqref>
            </x14:sparkline>
            <x14:sparkline>
              <xm:f>ecommerce_dataset_10000!B535:T535</xm:f>
              <xm:sqref>U535</xm:sqref>
            </x14:sparkline>
            <x14:sparkline>
              <xm:f>ecommerce_dataset_10000!B536:T536</xm:f>
              <xm:sqref>U536</xm:sqref>
            </x14:sparkline>
            <x14:sparkline>
              <xm:f>ecommerce_dataset_10000!B537:T537</xm:f>
              <xm:sqref>U537</xm:sqref>
            </x14:sparkline>
            <x14:sparkline>
              <xm:f>ecommerce_dataset_10000!B538:T538</xm:f>
              <xm:sqref>U538</xm:sqref>
            </x14:sparkline>
            <x14:sparkline>
              <xm:f>ecommerce_dataset_10000!B539:T539</xm:f>
              <xm:sqref>U539</xm:sqref>
            </x14:sparkline>
            <x14:sparkline>
              <xm:f>ecommerce_dataset_10000!B540:T540</xm:f>
              <xm:sqref>U540</xm:sqref>
            </x14:sparkline>
            <x14:sparkline>
              <xm:f>ecommerce_dataset_10000!B541:T541</xm:f>
              <xm:sqref>U541</xm:sqref>
            </x14:sparkline>
            <x14:sparkline>
              <xm:f>ecommerce_dataset_10000!B542:T542</xm:f>
              <xm:sqref>U542</xm:sqref>
            </x14:sparkline>
            <x14:sparkline>
              <xm:f>ecommerce_dataset_10000!B543:T543</xm:f>
              <xm:sqref>U543</xm:sqref>
            </x14:sparkline>
            <x14:sparkline>
              <xm:f>ecommerce_dataset_10000!B544:T544</xm:f>
              <xm:sqref>U544</xm:sqref>
            </x14:sparkline>
            <x14:sparkline>
              <xm:f>ecommerce_dataset_10000!B545:T545</xm:f>
              <xm:sqref>U545</xm:sqref>
            </x14:sparkline>
            <x14:sparkline>
              <xm:f>ecommerce_dataset_10000!B546:T546</xm:f>
              <xm:sqref>U546</xm:sqref>
            </x14:sparkline>
            <x14:sparkline>
              <xm:f>ecommerce_dataset_10000!B547:T547</xm:f>
              <xm:sqref>U547</xm:sqref>
            </x14:sparkline>
            <x14:sparkline>
              <xm:f>ecommerce_dataset_10000!B548:T548</xm:f>
              <xm:sqref>U548</xm:sqref>
            </x14:sparkline>
            <x14:sparkline>
              <xm:f>ecommerce_dataset_10000!B549:T549</xm:f>
              <xm:sqref>U549</xm:sqref>
            </x14:sparkline>
            <x14:sparkline>
              <xm:f>ecommerce_dataset_10000!B550:T550</xm:f>
              <xm:sqref>U550</xm:sqref>
            </x14:sparkline>
            <x14:sparkline>
              <xm:f>ecommerce_dataset_10000!B551:T551</xm:f>
              <xm:sqref>U551</xm:sqref>
            </x14:sparkline>
            <x14:sparkline>
              <xm:f>ecommerce_dataset_10000!B552:T552</xm:f>
              <xm:sqref>U552</xm:sqref>
            </x14:sparkline>
            <x14:sparkline>
              <xm:f>ecommerce_dataset_10000!B553:T553</xm:f>
              <xm:sqref>U553</xm:sqref>
            </x14:sparkline>
            <x14:sparkline>
              <xm:f>ecommerce_dataset_10000!B554:T554</xm:f>
              <xm:sqref>U554</xm:sqref>
            </x14:sparkline>
            <x14:sparkline>
              <xm:f>ecommerce_dataset_10000!B555:T555</xm:f>
              <xm:sqref>U555</xm:sqref>
            </x14:sparkline>
            <x14:sparkline>
              <xm:f>ecommerce_dataset_10000!B556:T556</xm:f>
              <xm:sqref>U556</xm:sqref>
            </x14:sparkline>
            <x14:sparkline>
              <xm:f>ecommerce_dataset_10000!B557:T557</xm:f>
              <xm:sqref>U557</xm:sqref>
            </x14:sparkline>
            <x14:sparkline>
              <xm:f>ecommerce_dataset_10000!B558:T558</xm:f>
              <xm:sqref>U558</xm:sqref>
            </x14:sparkline>
            <x14:sparkline>
              <xm:f>ecommerce_dataset_10000!B559:T559</xm:f>
              <xm:sqref>U559</xm:sqref>
            </x14:sparkline>
            <x14:sparkline>
              <xm:f>ecommerce_dataset_10000!B560:T560</xm:f>
              <xm:sqref>U560</xm:sqref>
            </x14:sparkline>
            <x14:sparkline>
              <xm:f>ecommerce_dataset_10000!B561:T561</xm:f>
              <xm:sqref>U561</xm:sqref>
            </x14:sparkline>
            <x14:sparkline>
              <xm:f>ecommerce_dataset_10000!B562:T562</xm:f>
              <xm:sqref>U562</xm:sqref>
            </x14:sparkline>
            <x14:sparkline>
              <xm:f>ecommerce_dataset_10000!B563:T563</xm:f>
              <xm:sqref>U563</xm:sqref>
            </x14:sparkline>
            <x14:sparkline>
              <xm:f>ecommerce_dataset_10000!B564:T564</xm:f>
              <xm:sqref>U564</xm:sqref>
            </x14:sparkline>
            <x14:sparkline>
              <xm:f>ecommerce_dataset_10000!B565:T565</xm:f>
              <xm:sqref>U565</xm:sqref>
            </x14:sparkline>
            <x14:sparkline>
              <xm:f>ecommerce_dataset_10000!B566:T566</xm:f>
              <xm:sqref>U566</xm:sqref>
            </x14:sparkline>
            <x14:sparkline>
              <xm:f>ecommerce_dataset_10000!B567:T567</xm:f>
              <xm:sqref>U567</xm:sqref>
            </x14:sparkline>
            <x14:sparkline>
              <xm:f>ecommerce_dataset_10000!B568:T568</xm:f>
              <xm:sqref>U568</xm:sqref>
            </x14:sparkline>
            <x14:sparkline>
              <xm:f>ecommerce_dataset_10000!B569:T569</xm:f>
              <xm:sqref>U569</xm:sqref>
            </x14:sparkline>
            <x14:sparkline>
              <xm:f>ecommerce_dataset_10000!B570:T570</xm:f>
              <xm:sqref>U570</xm:sqref>
            </x14:sparkline>
            <x14:sparkline>
              <xm:f>ecommerce_dataset_10000!B571:T571</xm:f>
              <xm:sqref>U571</xm:sqref>
            </x14:sparkline>
            <x14:sparkline>
              <xm:f>ecommerce_dataset_10000!B572:T572</xm:f>
              <xm:sqref>U572</xm:sqref>
            </x14:sparkline>
            <x14:sparkline>
              <xm:f>ecommerce_dataset_10000!B573:T573</xm:f>
              <xm:sqref>U573</xm:sqref>
            </x14:sparkline>
            <x14:sparkline>
              <xm:f>ecommerce_dataset_10000!B574:T574</xm:f>
              <xm:sqref>U574</xm:sqref>
            </x14:sparkline>
            <x14:sparkline>
              <xm:f>ecommerce_dataset_10000!B575:T575</xm:f>
              <xm:sqref>U575</xm:sqref>
            </x14:sparkline>
            <x14:sparkline>
              <xm:f>ecommerce_dataset_10000!B576:T576</xm:f>
              <xm:sqref>U576</xm:sqref>
            </x14:sparkline>
            <x14:sparkline>
              <xm:f>ecommerce_dataset_10000!B577:T577</xm:f>
              <xm:sqref>U577</xm:sqref>
            </x14:sparkline>
            <x14:sparkline>
              <xm:f>ecommerce_dataset_10000!B578:T578</xm:f>
              <xm:sqref>U578</xm:sqref>
            </x14:sparkline>
            <x14:sparkline>
              <xm:f>ecommerce_dataset_10000!B579:T579</xm:f>
              <xm:sqref>U579</xm:sqref>
            </x14:sparkline>
            <x14:sparkline>
              <xm:f>ecommerce_dataset_10000!B580:T580</xm:f>
              <xm:sqref>U580</xm:sqref>
            </x14:sparkline>
            <x14:sparkline>
              <xm:f>ecommerce_dataset_10000!B581:T581</xm:f>
              <xm:sqref>U581</xm:sqref>
            </x14:sparkline>
            <x14:sparkline>
              <xm:f>ecommerce_dataset_10000!B582:T582</xm:f>
              <xm:sqref>U582</xm:sqref>
            </x14:sparkline>
            <x14:sparkline>
              <xm:f>ecommerce_dataset_10000!B583:T583</xm:f>
              <xm:sqref>U583</xm:sqref>
            </x14:sparkline>
            <x14:sparkline>
              <xm:f>ecommerce_dataset_10000!B584:T584</xm:f>
              <xm:sqref>U584</xm:sqref>
            </x14:sparkline>
            <x14:sparkline>
              <xm:f>ecommerce_dataset_10000!B585:T585</xm:f>
              <xm:sqref>U585</xm:sqref>
            </x14:sparkline>
            <x14:sparkline>
              <xm:f>ecommerce_dataset_10000!B586:T586</xm:f>
              <xm:sqref>U586</xm:sqref>
            </x14:sparkline>
            <x14:sparkline>
              <xm:f>ecommerce_dataset_10000!B587:T587</xm:f>
              <xm:sqref>U587</xm:sqref>
            </x14:sparkline>
            <x14:sparkline>
              <xm:f>ecommerce_dataset_10000!B588:T588</xm:f>
              <xm:sqref>U588</xm:sqref>
            </x14:sparkline>
            <x14:sparkline>
              <xm:f>ecommerce_dataset_10000!B589:T589</xm:f>
              <xm:sqref>U589</xm:sqref>
            </x14:sparkline>
            <x14:sparkline>
              <xm:f>ecommerce_dataset_10000!B590:T590</xm:f>
              <xm:sqref>U590</xm:sqref>
            </x14:sparkline>
            <x14:sparkline>
              <xm:f>ecommerce_dataset_10000!B591:T591</xm:f>
              <xm:sqref>U591</xm:sqref>
            </x14:sparkline>
            <x14:sparkline>
              <xm:f>ecommerce_dataset_10000!B592:T592</xm:f>
              <xm:sqref>U592</xm:sqref>
            </x14:sparkline>
            <x14:sparkline>
              <xm:f>ecommerce_dataset_10000!B593:T593</xm:f>
              <xm:sqref>U593</xm:sqref>
            </x14:sparkline>
            <x14:sparkline>
              <xm:f>ecommerce_dataset_10000!B594:T594</xm:f>
              <xm:sqref>U594</xm:sqref>
            </x14:sparkline>
            <x14:sparkline>
              <xm:f>ecommerce_dataset_10000!B595:T595</xm:f>
              <xm:sqref>U595</xm:sqref>
            </x14:sparkline>
            <x14:sparkline>
              <xm:f>ecommerce_dataset_10000!B596:T596</xm:f>
              <xm:sqref>U596</xm:sqref>
            </x14:sparkline>
            <x14:sparkline>
              <xm:f>ecommerce_dataset_10000!B597:T597</xm:f>
              <xm:sqref>U597</xm:sqref>
            </x14:sparkline>
            <x14:sparkline>
              <xm:f>ecommerce_dataset_10000!B598:T598</xm:f>
              <xm:sqref>U598</xm:sqref>
            </x14:sparkline>
            <x14:sparkline>
              <xm:f>ecommerce_dataset_10000!B599:T599</xm:f>
              <xm:sqref>U599</xm:sqref>
            </x14:sparkline>
            <x14:sparkline>
              <xm:f>ecommerce_dataset_10000!B600:T600</xm:f>
              <xm:sqref>U600</xm:sqref>
            </x14:sparkline>
            <x14:sparkline>
              <xm:f>ecommerce_dataset_10000!B601:T601</xm:f>
              <xm:sqref>U601</xm:sqref>
            </x14:sparkline>
            <x14:sparkline>
              <xm:f>ecommerce_dataset_10000!B602:T602</xm:f>
              <xm:sqref>U602</xm:sqref>
            </x14:sparkline>
            <x14:sparkline>
              <xm:f>ecommerce_dataset_10000!B603:T603</xm:f>
              <xm:sqref>U603</xm:sqref>
            </x14:sparkline>
            <x14:sparkline>
              <xm:f>ecommerce_dataset_10000!B604:T604</xm:f>
              <xm:sqref>U604</xm:sqref>
            </x14:sparkline>
            <x14:sparkline>
              <xm:f>ecommerce_dataset_10000!B605:T605</xm:f>
              <xm:sqref>U605</xm:sqref>
            </x14:sparkline>
            <x14:sparkline>
              <xm:f>ecommerce_dataset_10000!B606:T606</xm:f>
              <xm:sqref>U606</xm:sqref>
            </x14:sparkline>
            <x14:sparkline>
              <xm:f>ecommerce_dataset_10000!B607:T607</xm:f>
              <xm:sqref>U607</xm:sqref>
            </x14:sparkline>
            <x14:sparkline>
              <xm:f>ecommerce_dataset_10000!B608:T608</xm:f>
              <xm:sqref>U608</xm:sqref>
            </x14:sparkline>
            <x14:sparkline>
              <xm:f>ecommerce_dataset_10000!B609:T609</xm:f>
              <xm:sqref>U609</xm:sqref>
            </x14:sparkline>
            <x14:sparkline>
              <xm:f>ecommerce_dataset_10000!B610:T610</xm:f>
              <xm:sqref>U610</xm:sqref>
            </x14:sparkline>
            <x14:sparkline>
              <xm:f>ecommerce_dataset_10000!B611:T611</xm:f>
              <xm:sqref>U611</xm:sqref>
            </x14:sparkline>
            <x14:sparkline>
              <xm:f>ecommerce_dataset_10000!B612:T612</xm:f>
              <xm:sqref>U612</xm:sqref>
            </x14:sparkline>
            <x14:sparkline>
              <xm:f>ecommerce_dataset_10000!B613:T613</xm:f>
              <xm:sqref>U613</xm:sqref>
            </x14:sparkline>
            <x14:sparkline>
              <xm:f>ecommerce_dataset_10000!B614:T614</xm:f>
              <xm:sqref>U614</xm:sqref>
            </x14:sparkline>
            <x14:sparkline>
              <xm:f>ecommerce_dataset_10000!B615:T615</xm:f>
              <xm:sqref>U615</xm:sqref>
            </x14:sparkline>
            <x14:sparkline>
              <xm:f>ecommerce_dataset_10000!B616:T616</xm:f>
              <xm:sqref>U616</xm:sqref>
            </x14:sparkline>
            <x14:sparkline>
              <xm:f>ecommerce_dataset_10000!B617:T617</xm:f>
              <xm:sqref>U617</xm:sqref>
            </x14:sparkline>
            <x14:sparkline>
              <xm:f>ecommerce_dataset_10000!B618:T618</xm:f>
              <xm:sqref>U618</xm:sqref>
            </x14:sparkline>
            <x14:sparkline>
              <xm:f>ecommerce_dataset_10000!B619:T619</xm:f>
              <xm:sqref>U619</xm:sqref>
            </x14:sparkline>
            <x14:sparkline>
              <xm:f>ecommerce_dataset_10000!B620:T620</xm:f>
              <xm:sqref>U620</xm:sqref>
            </x14:sparkline>
            <x14:sparkline>
              <xm:f>ecommerce_dataset_10000!B621:T621</xm:f>
              <xm:sqref>U621</xm:sqref>
            </x14:sparkline>
            <x14:sparkline>
              <xm:f>ecommerce_dataset_10000!B622:T622</xm:f>
              <xm:sqref>U622</xm:sqref>
            </x14:sparkline>
            <x14:sparkline>
              <xm:f>ecommerce_dataset_10000!B623:T623</xm:f>
              <xm:sqref>U623</xm:sqref>
            </x14:sparkline>
            <x14:sparkline>
              <xm:f>ecommerce_dataset_10000!B624:T624</xm:f>
              <xm:sqref>U624</xm:sqref>
            </x14:sparkline>
            <x14:sparkline>
              <xm:f>ecommerce_dataset_10000!B625:T625</xm:f>
              <xm:sqref>U625</xm:sqref>
            </x14:sparkline>
            <x14:sparkline>
              <xm:f>ecommerce_dataset_10000!B626:T626</xm:f>
              <xm:sqref>U626</xm:sqref>
            </x14:sparkline>
            <x14:sparkline>
              <xm:f>ecommerce_dataset_10000!B627:T627</xm:f>
              <xm:sqref>U627</xm:sqref>
            </x14:sparkline>
            <x14:sparkline>
              <xm:f>ecommerce_dataset_10000!B628:T628</xm:f>
              <xm:sqref>U628</xm:sqref>
            </x14:sparkline>
            <x14:sparkline>
              <xm:f>ecommerce_dataset_10000!B629:T629</xm:f>
              <xm:sqref>U629</xm:sqref>
            </x14:sparkline>
            <x14:sparkline>
              <xm:f>ecommerce_dataset_10000!B630:T630</xm:f>
              <xm:sqref>U630</xm:sqref>
            </x14:sparkline>
            <x14:sparkline>
              <xm:f>ecommerce_dataset_10000!B631:T631</xm:f>
              <xm:sqref>U631</xm:sqref>
            </x14:sparkline>
            <x14:sparkline>
              <xm:f>ecommerce_dataset_10000!B632:T632</xm:f>
              <xm:sqref>U632</xm:sqref>
            </x14:sparkline>
            <x14:sparkline>
              <xm:f>ecommerce_dataset_10000!B633:T633</xm:f>
              <xm:sqref>U633</xm:sqref>
            </x14:sparkline>
            <x14:sparkline>
              <xm:f>ecommerce_dataset_10000!B634:T634</xm:f>
              <xm:sqref>U634</xm:sqref>
            </x14:sparkline>
            <x14:sparkline>
              <xm:f>ecommerce_dataset_10000!B635:T635</xm:f>
              <xm:sqref>U635</xm:sqref>
            </x14:sparkline>
            <x14:sparkline>
              <xm:f>ecommerce_dataset_10000!B636:T636</xm:f>
              <xm:sqref>U636</xm:sqref>
            </x14:sparkline>
            <x14:sparkline>
              <xm:f>ecommerce_dataset_10000!B637:T637</xm:f>
              <xm:sqref>U637</xm:sqref>
            </x14:sparkline>
            <x14:sparkline>
              <xm:f>ecommerce_dataset_10000!B638:T638</xm:f>
              <xm:sqref>U638</xm:sqref>
            </x14:sparkline>
            <x14:sparkline>
              <xm:f>ecommerce_dataset_10000!B639:T639</xm:f>
              <xm:sqref>U639</xm:sqref>
            </x14:sparkline>
            <x14:sparkline>
              <xm:f>ecommerce_dataset_10000!B640:T640</xm:f>
              <xm:sqref>U640</xm:sqref>
            </x14:sparkline>
            <x14:sparkline>
              <xm:f>ecommerce_dataset_10000!B641:T641</xm:f>
              <xm:sqref>U641</xm:sqref>
            </x14:sparkline>
            <x14:sparkline>
              <xm:f>ecommerce_dataset_10000!B642:T642</xm:f>
              <xm:sqref>U642</xm:sqref>
            </x14:sparkline>
            <x14:sparkline>
              <xm:f>ecommerce_dataset_10000!B643:T643</xm:f>
              <xm:sqref>U643</xm:sqref>
            </x14:sparkline>
            <x14:sparkline>
              <xm:f>ecommerce_dataset_10000!B644:T644</xm:f>
              <xm:sqref>U644</xm:sqref>
            </x14:sparkline>
            <x14:sparkline>
              <xm:f>ecommerce_dataset_10000!B645:T645</xm:f>
              <xm:sqref>U645</xm:sqref>
            </x14:sparkline>
            <x14:sparkline>
              <xm:f>ecommerce_dataset_10000!B646:T646</xm:f>
              <xm:sqref>U646</xm:sqref>
            </x14:sparkline>
            <x14:sparkline>
              <xm:f>ecommerce_dataset_10000!B647:T647</xm:f>
              <xm:sqref>U647</xm:sqref>
            </x14:sparkline>
            <x14:sparkline>
              <xm:f>ecommerce_dataset_10000!B648:T648</xm:f>
              <xm:sqref>U648</xm:sqref>
            </x14:sparkline>
            <x14:sparkline>
              <xm:f>ecommerce_dataset_10000!B649:T649</xm:f>
              <xm:sqref>U649</xm:sqref>
            </x14:sparkline>
            <x14:sparkline>
              <xm:f>ecommerce_dataset_10000!B650:T650</xm:f>
              <xm:sqref>U650</xm:sqref>
            </x14:sparkline>
            <x14:sparkline>
              <xm:f>ecommerce_dataset_10000!B651:T651</xm:f>
              <xm:sqref>U651</xm:sqref>
            </x14:sparkline>
            <x14:sparkline>
              <xm:f>ecommerce_dataset_10000!B652:T652</xm:f>
              <xm:sqref>U652</xm:sqref>
            </x14:sparkline>
            <x14:sparkline>
              <xm:f>ecommerce_dataset_10000!B653:T653</xm:f>
              <xm:sqref>U653</xm:sqref>
            </x14:sparkline>
            <x14:sparkline>
              <xm:f>ecommerce_dataset_10000!B654:T654</xm:f>
              <xm:sqref>U654</xm:sqref>
            </x14:sparkline>
            <x14:sparkline>
              <xm:f>ecommerce_dataset_10000!B655:T655</xm:f>
              <xm:sqref>U655</xm:sqref>
            </x14:sparkline>
            <x14:sparkline>
              <xm:f>ecommerce_dataset_10000!B656:T656</xm:f>
              <xm:sqref>U656</xm:sqref>
            </x14:sparkline>
            <x14:sparkline>
              <xm:f>ecommerce_dataset_10000!B657:T657</xm:f>
              <xm:sqref>U657</xm:sqref>
            </x14:sparkline>
            <x14:sparkline>
              <xm:f>ecommerce_dataset_10000!B658:T658</xm:f>
              <xm:sqref>U658</xm:sqref>
            </x14:sparkline>
            <x14:sparkline>
              <xm:f>ecommerce_dataset_10000!B659:T659</xm:f>
              <xm:sqref>U659</xm:sqref>
            </x14:sparkline>
            <x14:sparkline>
              <xm:f>ecommerce_dataset_10000!B660:T660</xm:f>
              <xm:sqref>U660</xm:sqref>
            </x14:sparkline>
            <x14:sparkline>
              <xm:f>ecommerce_dataset_10000!B661:T661</xm:f>
              <xm:sqref>U661</xm:sqref>
            </x14:sparkline>
            <x14:sparkline>
              <xm:f>ecommerce_dataset_10000!B662:T662</xm:f>
              <xm:sqref>U662</xm:sqref>
            </x14:sparkline>
            <x14:sparkline>
              <xm:f>ecommerce_dataset_10000!B663:T663</xm:f>
              <xm:sqref>U663</xm:sqref>
            </x14:sparkline>
            <x14:sparkline>
              <xm:f>ecommerce_dataset_10000!B664:T664</xm:f>
              <xm:sqref>U664</xm:sqref>
            </x14:sparkline>
            <x14:sparkline>
              <xm:f>ecommerce_dataset_10000!B665:T665</xm:f>
              <xm:sqref>U665</xm:sqref>
            </x14:sparkline>
            <x14:sparkline>
              <xm:f>ecommerce_dataset_10000!B666:T666</xm:f>
              <xm:sqref>U666</xm:sqref>
            </x14:sparkline>
            <x14:sparkline>
              <xm:f>ecommerce_dataset_10000!B667:T667</xm:f>
              <xm:sqref>U667</xm:sqref>
            </x14:sparkline>
            <x14:sparkline>
              <xm:f>ecommerce_dataset_10000!B668:T668</xm:f>
              <xm:sqref>U668</xm:sqref>
            </x14:sparkline>
            <x14:sparkline>
              <xm:f>ecommerce_dataset_10000!B669:T669</xm:f>
              <xm:sqref>U669</xm:sqref>
            </x14:sparkline>
            <x14:sparkline>
              <xm:f>ecommerce_dataset_10000!B670:T670</xm:f>
              <xm:sqref>U670</xm:sqref>
            </x14:sparkline>
            <x14:sparkline>
              <xm:f>ecommerce_dataset_10000!B671:T671</xm:f>
              <xm:sqref>U671</xm:sqref>
            </x14:sparkline>
            <x14:sparkline>
              <xm:f>ecommerce_dataset_10000!B672:T672</xm:f>
              <xm:sqref>U672</xm:sqref>
            </x14:sparkline>
            <x14:sparkline>
              <xm:f>ecommerce_dataset_10000!B673:T673</xm:f>
              <xm:sqref>U673</xm:sqref>
            </x14:sparkline>
            <x14:sparkline>
              <xm:f>ecommerce_dataset_10000!B674:T674</xm:f>
              <xm:sqref>U674</xm:sqref>
            </x14:sparkline>
            <x14:sparkline>
              <xm:f>ecommerce_dataset_10000!B675:T675</xm:f>
              <xm:sqref>U675</xm:sqref>
            </x14:sparkline>
            <x14:sparkline>
              <xm:f>ecommerce_dataset_10000!B676:T676</xm:f>
              <xm:sqref>U676</xm:sqref>
            </x14:sparkline>
            <x14:sparkline>
              <xm:f>ecommerce_dataset_10000!B677:T677</xm:f>
              <xm:sqref>U677</xm:sqref>
            </x14:sparkline>
            <x14:sparkline>
              <xm:f>ecommerce_dataset_10000!B678:T678</xm:f>
              <xm:sqref>U678</xm:sqref>
            </x14:sparkline>
            <x14:sparkline>
              <xm:f>ecommerce_dataset_10000!B679:T679</xm:f>
              <xm:sqref>U679</xm:sqref>
            </x14:sparkline>
            <x14:sparkline>
              <xm:f>ecommerce_dataset_10000!B680:T680</xm:f>
              <xm:sqref>U680</xm:sqref>
            </x14:sparkline>
            <x14:sparkline>
              <xm:f>ecommerce_dataset_10000!B681:T681</xm:f>
              <xm:sqref>U681</xm:sqref>
            </x14:sparkline>
            <x14:sparkline>
              <xm:f>ecommerce_dataset_10000!B682:T682</xm:f>
              <xm:sqref>U682</xm:sqref>
            </x14:sparkline>
            <x14:sparkline>
              <xm:f>ecommerce_dataset_10000!B683:T683</xm:f>
              <xm:sqref>U683</xm:sqref>
            </x14:sparkline>
            <x14:sparkline>
              <xm:f>ecommerce_dataset_10000!B684:T684</xm:f>
              <xm:sqref>U684</xm:sqref>
            </x14:sparkline>
            <x14:sparkline>
              <xm:f>ecommerce_dataset_10000!B685:T685</xm:f>
              <xm:sqref>U685</xm:sqref>
            </x14:sparkline>
            <x14:sparkline>
              <xm:f>ecommerce_dataset_10000!B686:T686</xm:f>
              <xm:sqref>U686</xm:sqref>
            </x14:sparkline>
            <x14:sparkline>
              <xm:f>ecommerce_dataset_10000!B687:T687</xm:f>
              <xm:sqref>U687</xm:sqref>
            </x14:sparkline>
            <x14:sparkline>
              <xm:f>ecommerce_dataset_10000!B688:T688</xm:f>
              <xm:sqref>U688</xm:sqref>
            </x14:sparkline>
            <x14:sparkline>
              <xm:f>ecommerce_dataset_10000!B689:T689</xm:f>
              <xm:sqref>U689</xm:sqref>
            </x14:sparkline>
            <x14:sparkline>
              <xm:f>ecommerce_dataset_10000!B690:T690</xm:f>
              <xm:sqref>U690</xm:sqref>
            </x14:sparkline>
            <x14:sparkline>
              <xm:f>ecommerce_dataset_10000!B691:T691</xm:f>
              <xm:sqref>U691</xm:sqref>
            </x14:sparkline>
            <x14:sparkline>
              <xm:f>ecommerce_dataset_10000!B692:T692</xm:f>
              <xm:sqref>U692</xm:sqref>
            </x14:sparkline>
            <x14:sparkline>
              <xm:f>ecommerce_dataset_10000!B693:T693</xm:f>
              <xm:sqref>U693</xm:sqref>
            </x14:sparkline>
            <x14:sparkline>
              <xm:f>ecommerce_dataset_10000!B694:T694</xm:f>
              <xm:sqref>U694</xm:sqref>
            </x14:sparkline>
            <x14:sparkline>
              <xm:f>ecommerce_dataset_10000!B695:T695</xm:f>
              <xm:sqref>U695</xm:sqref>
            </x14:sparkline>
            <x14:sparkline>
              <xm:f>ecommerce_dataset_10000!B696:T696</xm:f>
              <xm:sqref>U696</xm:sqref>
            </x14:sparkline>
            <x14:sparkline>
              <xm:f>ecommerce_dataset_10000!B697:T697</xm:f>
              <xm:sqref>U697</xm:sqref>
            </x14:sparkline>
            <x14:sparkline>
              <xm:f>ecommerce_dataset_10000!B698:T698</xm:f>
              <xm:sqref>U698</xm:sqref>
            </x14:sparkline>
            <x14:sparkline>
              <xm:f>ecommerce_dataset_10000!B699:T699</xm:f>
              <xm:sqref>U699</xm:sqref>
            </x14:sparkline>
            <x14:sparkline>
              <xm:f>ecommerce_dataset_10000!B700:T700</xm:f>
              <xm:sqref>U700</xm:sqref>
            </x14:sparkline>
            <x14:sparkline>
              <xm:f>ecommerce_dataset_10000!B701:T701</xm:f>
              <xm:sqref>U701</xm:sqref>
            </x14:sparkline>
            <x14:sparkline>
              <xm:f>ecommerce_dataset_10000!B702:T702</xm:f>
              <xm:sqref>U702</xm:sqref>
            </x14:sparkline>
            <x14:sparkline>
              <xm:f>ecommerce_dataset_10000!B703:T703</xm:f>
              <xm:sqref>U703</xm:sqref>
            </x14:sparkline>
            <x14:sparkline>
              <xm:f>ecommerce_dataset_10000!B704:T704</xm:f>
              <xm:sqref>U704</xm:sqref>
            </x14:sparkline>
            <x14:sparkline>
              <xm:f>ecommerce_dataset_10000!B705:T705</xm:f>
              <xm:sqref>U705</xm:sqref>
            </x14:sparkline>
            <x14:sparkline>
              <xm:f>ecommerce_dataset_10000!B706:T706</xm:f>
              <xm:sqref>U706</xm:sqref>
            </x14:sparkline>
            <x14:sparkline>
              <xm:f>ecommerce_dataset_10000!B707:T707</xm:f>
              <xm:sqref>U707</xm:sqref>
            </x14:sparkline>
            <x14:sparkline>
              <xm:f>ecommerce_dataset_10000!B708:T708</xm:f>
              <xm:sqref>U708</xm:sqref>
            </x14:sparkline>
            <x14:sparkline>
              <xm:f>ecommerce_dataset_10000!B709:T709</xm:f>
              <xm:sqref>U709</xm:sqref>
            </x14:sparkline>
            <x14:sparkline>
              <xm:f>ecommerce_dataset_10000!B710:T710</xm:f>
              <xm:sqref>U710</xm:sqref>
            </x14:sparkline>
            <x14:sparkline>
              <xm:f>ecommerce_dataset_10000!B711:T711</xm:f>
              <xm:sqref>U711</xm:sqref>
            </x14:sparkline>
            <x14:sparkline>
              <xm:f>ecommerce_dataset_10000!B712:T712</xm:f>
              <xm:sqref>U712</xm:sqref>
            </x14:sparkline>
            <x14:sparkline>
              <xm:f>ecommerce_dataset_10000!B713:T713</xm:f>
              <xm:sqref>U713</xm:sqref>
            </x14:sparkline>
            <x14:sparkline>
              <xm:f>ecommerce_dataset_10000!B714:T714</xm:f>
              <xm:sqref>U714</xm:sqref>
            </x14:sparkline>
            <x14:sparkline>
              <xm:f>ecommerce_dataset_10000!B715:T715</xm:f>
              <xm:sqref>U715</xm:sqref>
            </x14:sparkline>
            <x14:sparkline>
              <xm:f>ecommerce_dataset_10000!B716:T716</xm:f>
              <xm:sqref>U716</xm:sqref>
            </x14:sparkline>
            <x14:sparkline>
              <xm:f>ecommerce_dataset_10000!B717:T717</xm:f>
              <xm:sqref>U717</xm:sqref>
            </x14:sparkline>
            <x14:sparkline>
              <xm:f>ecommerce_dataset_10000!B718:T718</xm:f>
              <xm:sqref>U718</xm:sqref>
            </x14:sparkline>
            <x14:sparkline>
              <xm:f>ecommerce_dataset_10000!B719:T719</xm:f>
              <xm:sqref>U719</xm:sqref>
            </x14:sparkline>
            <x14:sparkline>
              <xm:f>ecommerce_dataset_10000!B720:T720</xm:f>
              <xm:sqref>U720</xm:sqref>
            </x14:sparkline>
            <x14:sparkline>
              <xm:f>ecommerce_dataset_10000!B721:T721</xm:f>
              <xm:sqref>U721</xm:sqref>
            </x14:sparkline>
            <x14:sparkline>
              <xm:f>ecommerce_dataset_10000!B722:T722</xm:f>
              <xm:sqref>U722</xm:sqref>
            </x14:sparkline>
            <x14:sparkline>
              <xm:f>ecommerce_dataset_10000!B723:T723</xm:f>
              <xm:sqref>U723</xm:sqref>
            </x14:sparkline>
            <x14:sparkline>
              <xm:f>ecommerce_dataset_10000!B724:T724</xm:f>
              <xm:sqref>U724</xm:sqref>
            </x14:sparkline>
            <x14:sparkline>
              <xm:f>ecommerce_dataset_10000!B725:T725</xm:f>
              <xm:sqref>U725</xm:sqref>
            </x14:sparkline>
            <x14:sparkline>
              <xm:f>ecommerce_dataset_10000!B726:T726</xm:f>
              <xm:sqref>U726</xm:sqref>
            </x14:sparkline>
            <x14:sparkline>
              <xm:f>ecommerce_dataset_10000!B727:T727</xm:f>
              <xm:sqref>U727</xm:sqref>
            </x14:sparkline>
            <x14:sparkline>
              <xm:f>ecommerce_dataset_10000!B728:T728</xm:f>
              <xm:sqref>U728</xm:sqref>
            </x14:sparkline>
            <x14:sparkline>
              <xm:f>ecommerce_dataset_10000!B729:T729</xm:f>
              <xm:sqref>U729</xm:sqref>
            </x14:sparkline>
            <x14:sparkline>
              <xm:f>ecommerce_dataset_10000!B730:T730</xm:f>
              <xm:sqref>U730</xm:sqref>
            </x14:sparkline>
            <x14:sparkline>
              <xm:f>ecommerce_dataset_10000!B731:T731</xm:f>
              <xm:sqref>U731</xm:sqref>
            </x14:sparkline>
            <x14:sparkline>
              <xm:f>ecommerce_dataset_10000!B732:T732</xm:f>
              <xm:sqref>U732</xm:sqref>
            </x14:sparkline>
            <x14:sparkline>
              <xm:f>ecommerce_dataset_10000!B733:T733</xm:f>
              <xm:sqref>U733</xm:sqref>
            </x14:sparkline>
            <x14:sparkline>
              <xm:f>ecommerce_dataset_10000!B734:T734</xm:f>
              <xm:sqref>U734</xm:sqref>
            </x14:sparkline>
            <x14:sparkline>
              <xm:f>ecommerce_dataset_10000!B735:T735</xm:f>
              <xm:sqref>U735</xm:sqref>
            </x14:sparkline>
            <x14:sparkline>
              <xm:f>ecommerce_dataset_10000!B736:T736</xm:f>
              <xm:sqref>U736</xm:sqref>
            </x14:sparkline>
            <x14:sparkline>
              <xm:f>ecommerce_dataset_10000!B737:T737</xm:f>
              <xm:sqref>U737</xm:sqref>
            </x14:sparkline>
            <x14:sparkline>
              <xm:f>ecommerce_dataset_10000!B738:T738</xm:f>
              <xm:sqref>U738</xm:sqref>
            </x14:sparkline>
            <x14:sparkline>
              <xm:f>ecommerce_dataset_10000!B739:T739</xm:f>
              <xm:sqref>U739</xm:sqref>
            </x14:sparkline>
            <x14:sparkline>
              <xm:f>ecommerce_dataset_10000!B740:T740</xm:f>
              <xm:sqref>U740</xm:sqref>
            </x14:sparkline>
            <x14:sparkline>
              <xm:f>ecommerce_dataset_10000!B741:T741</xm:f>
              <xm:sqref>U741</xm:sqref>
            </x14:sparkline>
            <x14:sparkline>
              <xm:f>ecommerce_dataset_10000!B742:T742</xm:f>
              <xm:sqref>U742</xm:sqref>
            </x14:sparkline>
            <x14:sparkline>
              <xm:f>ecommerce_dataset_10000!B743:T743</xm:f>
              <xm:sqref>U743</xm:sqref>
            </x14:sparkline>
            <x14:sparkline>
              <xm:f>ecommerce_dataset_10000!B744:T744</xm:f>
              <xm:sqref>U744</xm:sqref>
            </x14:sparkline>
            <x14:sparkline>
              <xm:f>ecommerce_dataset_10000!B745:T745</xm:f>
              <xm:sqref>U745</xm:sqref>
            </x14:sparkline>
            <x14:sparkline>
              <xm:f>ecommerce_dataset_10000!B746:T746</xm:f>
              <xm:sqref>U746</xm:sqref>
            </x14:sparkline>
            <x14:sparkline>
              <xm:f>ecommerce_dataset_10000!B747:T747</xm:f>
              <xm:sqref>U747</xm:sqref>
            </x14:sparkline>
            <x14:sparkline>
              <xm:f>ecommerce_dataset_10000!B748:T748</xm:f>
              <xm:sqref>U748</xm:sqref>
            </x14:sparkline>
            <x14:sparkline>
              <xm:f>ecommerce_dataset_10000!B749:T749</xm:f>
              <xm:sqref>U749</xm:sqref>
            </x14:sparkline>
            <x14:sparkline>
              <xm:f>ecommerce_dataset_10000!B750:T750</xm:f>
              <xm:sqref>U750</xm:sqref>
            </x14:sparkline>
            <x14:sparkline>
              <xm:f>ecommerce_dataset_10000!B751:T751</xm:f>
              <xm:sqref>U751</xm:sqref>
            </x14:sparkline>
            <x14:sparkline>
              <xm:f>ecommerce_dataset_10000!B752:T752</xm:f>
              <xm:sqref>U752</xm:sqref>
            </x14:sparkline>
            <x14:sparkline>
              <xm:f>ecommerce_dataset_10000!B753:T753</xm:f>
              <xm:sqref>U753</xm:sqref>
            </x14:sparkline>
            <x14:sparkline>
              <xm:f>ecommerce_dataset_10000!B754:T754</xm:f>
              <xm:sqref>U754</xm:sqref>
            </x14:sparkline>
            <x14:sparkline>
              <xm:f>ecommerce_dataset_10000!B755:T755</xm:f>
              <xm:sqref>U755</xm:sqref>
            </x14:sparkline>
            <x14:sparkline>
              <xm:f>ecommerce_dataset_10000!B756:T756</xm:f>
              <xm:sqref>U756</xm:sqref>
            </x14:sparkline>
            <x14:sparkline>
              <xm:f>ecommerce_dataset_10000!B757:T757</xm:f>
              <xm:sqref>U757</xm:sqref>
            </x14:sparkline>
            <x14:sparkline>
              <xm:f>ecommerce_dataset_10000!B758:T758</xm:f>
              <xm:sqref>U758</xm:sqref>
            </x14:sparkline>
            <x14:sparkline>
              <xm:f>ecommerce_dataset_10000!B759:T759</xm:f>
              <xm:sqref>U759</xm:sqref>
            </x14:sparkline>
            <x14:sparkline>
              <xm:f>ecommerce_dataset_10000!B760:T760</xm:f>
              <xm:sqref>U760</xm:sqref>
            </x14:sparkline>
            <x14:sparkline>
              <xm:f>ecommerce_dataset_10000!B761:T761</xm:f>
              <xm:sqref>U761</xm:sqref>
            </x14:sparkline>
            <x14:sparkline>
              <xm:f>ecommerce_dataset_10000!B762:T762</xm:f>
              <xm:sqref>U762</xm:sqref>
            </x14:sparkline>
            <x14:sparkline>
              <xm:f>ecommerce_dataset_10000!B763:T763</xm:f>
              <xm:sqref>U763</xm:sqref>
            </x14:sparkline>
            <x14:sparkline>
              <xm:f>ecommerce_dataset_10000!B764:T764</xm:f>
              <xm:sqref>U764</xm:sqref>
            </x14:sparkline>
            <x14:sparkline>
              <xm:f>ecommerce_dataset_10000!B765:T765</xm:f>
              <xm:sqref>U765</xm:sqref>
            </x14:sparkline>
            <x14:sparkline>
              <xm:f>ecommerce_dataset_10000!B766:T766</xm:f>
              <xm:sqref>U766</xm:sqref>
            </x14:sparkline>
            <x14:sparkline>
              <xm:f>ecommerce_dataset_10000!B767:T767</xm:f>
              <xm:sqref>U767</xm:sqref>
            </x14:sparkline>
            <x14:sparkline>
              <xm:f>ecommerce_dataset_10000!B768:T768</xm:f>
              <xm:sqref>U768</xm:sqref>
            </x14:sparkline>
            <x14:sparkline>
              <xm:f>ecommerce_dataset_10000!B769:T769</xm:f>
              <xm:sqref>U769</xm:sqref>
            </x14:sparkline>
            <x14:sparkline>
              <xm:f>ecommerce_dataset_10000!B770:T770</xm:f>
              <xm:sqref>U770</xm:sqref>
            </x14:sparkline>
            <x14:sparkline>
              <xm:f>ecommerce_dataset_10000!B771:T771</xm:f>
              <xm:sqref>U771</xm:sqref>
            </x14:sparkline>
            <x14:sparkline>
              <xm:f>ecommerce_dataset_10000!B772:T772</xm:f>
              <xm:sqref>U772</xm:sqref>
            </x14:sparkline>
            <x14:sparkline>
              <xm:f>ecommerce_dataset_10000!B773:T773</xm:f>
              <xm:sqref>U773</xm:sqref>
            </x14:sparkline>
            <x14:sparkline>
              <xm:f>ecommerce_dataset_10000!B774:T774</xm:f>
              <xm:sqref>U774</xm:sqref>
            </x14:sparkline>
            <x14:sparkline>
              <xm:f>ecommerce_dataset_10000!B775:T775</xm:f>
              <xm:sqref>U775</xm:sqref>
            </x14:sparkline>
            <x14:sparkline>
              <xm:f>ecommerce_dataset_10000!B776:T776</xm:f>
              <xm:sqref>U776</xm:sqref>
            </x14:sparkline>
            <x14:sparkline>
              <xm:f>ecommerce_dataset_10000!B777:T777</xm:f>
              <xm:sqref>U777</xm:sqref>
            </x14:sparkline>
            <x14:sparkline>
              <xm:f>ecommerce_dataset_10000!B778:T778</xm:f>
              <xm:sqref>U778</xm:sqref>
            </x14:sparkline>
            <x14:sparkline>
              <xm:f>ecommerce_dataset_10000!B779:T779</xm:f>
              <xm:sqref>U779</xm:sqref>
            </x14:sparkline>
            <x14:sparkline>
              <xm:f>ecommerce_dataset_10000!B780:T780</xm:f>
              <xm:sqref>U780</xm:sqref>
            </x14:sparkline>
            <x14:sparkline>
              <xm:f>ecommerce_dataset_10000!B781:T781</xm:f>
              <xm:sqref>U781</xm:sqref>
            </x14:sparkline>
            <x14:sparkline>
              <xm:f>ecommerce_dataset_10000!B782:T782</xm:f>
              <xm:sqref>U782</xm:sqref>
            </x14:sparkline>
            <x14:sparkline>
              <xm:f>ecommerce_dataset_10000!B783:T783</xm:f>
              <xm:sqref>U783</xm:sqref>
            </x14:sparkline>
            <x14:sparkline>
              <xm:f>ecommerce_dataset_10000!B784:T784</xm:f>
              <xm:sqref>U784</xm:sqref>
            </x14:sparkline>
            <x14:sparkline>
              <xm:f>ecommerce_dataset_10000!B785:T785</xm:f>
              <xm:sqref>U785</xm:sqref>
            </x14:sparkline>
            <x14:sparkline>
              <xm:f>ecommerce_dataset_10000!B786:T786</xm:f>
              <xm:sqref>U786</xm:sqref>
            </x14:sparkline>
            <x14:sparkline>
              <xm:f>ecommerce_dataset_10000!B787:T787</xm:f>
              <xm:sqref>U787</xm:sqref>
            </x14:sparkline>
            <x14:sparkline>
              <xm:f>ecommerce_dataset_10000!B788:T788</xm:f>
              <xm:sqref>U788</xm:sqref>
            </x14:sparkline>
            <x14:sparkline>
              <xm:f>ecommerce_dataset_10000!B789:T789</xm:f>
              <xm:sqref>U789</xm:sqref>
            </x14:sparkline>
            <x14:sparkline>
              <xm:f>ecommerce_dataset_10000!B790:T790</xm:f>
              <xm:sqref>U790</xm:sqref>
            </x14:sparkline>
            <x14:sparkline>
              <xm:f>ecommerce_dataset_10000!B791:T791</xm:f>
              <xm:sqref>U791</xm:sqref>
            </x14:sparkline>
            <x14:sparkline>
              <xm:f>ecommerce_dataset_10000!B792:T792</xm:f>
              <xm:sqref>U792</xm:sqref>
            </x14:sparkline>
            <x14:sparkline>
              <xm:f>ecommerce_dataset_10000!B793:T793</xm:f>
              <xm:sqref>U793</xm:sqref>
            </x14:sparkline>
            <x14:sparkline>
              <xm:f>ecommerce_dataset_10000!B794:T794</xm:f>
              <xm:sqref>U794</xm:sqref>
            </x14:sparkline>
            <x14:sparkline>
              <xm:f>ecommerce_dataset_10000!B795:T795</xm:f>
              <xm:sqref>U795</xm:sqref>
            </x14:sparkline>
            <x14:sparkline>
              <xm:f>ecommerce_dataset_10000!B796:T796</xm:f>
              <xm:sqref>U796</xm:sqref>
            </x14:sparkline>
            <x14:sparkline>
              <xm:f>ecommerce_dataset_10000!B797:T797</xm:f>
              <xm:sqref>U797</xm:sqref>
            </x14:sparkline>
            <x14:sparkline>
              <xm:f>ecommerce_dataset_10000!B798:T798</xm:f>
              <xm:sqref>U798</xm:sqref>
            </x14:sparkline>
            <x14:sparkline>
              <xm:f>ecommerce_dataset_10000!B799:T799</xm:f>
              <xm:sqref>U799</xm:sqref>
            </x14:sparkline>
            <x14:sparkline>
              <xm:f>ecommerce_dataset_10000!B800:T800</xm:f>
              <xm:sqref>U800</xm:sqref>
            </x14:sparkline>
            <x14:sparkline>
              <xm:f>ecommerce_dataset_10000!B801:T801</xm:f>
              <xm:sqref>U801</xm:sqref>
            </x14:sparkline>
            <x14:sparkline>
              <xm:f>ecommerce_dataset_10000!B802:T802</xm:f>
              <xm:sqref>U802</xm:sqref>
            </x14:sparkline>
            <x14:sparkline>
              <xm:f>ecommerce_dataset_10000!B803:T803</xm:f>
              <xm:sqref>U803</xm:sqref>
            </x14:sparkline>
            <x14:sparkline>
              <xm:f>ecommerce_dataset_10000!B804:T804</xm:f>
              <xm:sqref>U804</xm:sqref>
            </x14:sparkline>
            <x14:sparkline>
              <xm:f>ecommerce_dataset_10000!B805:T805</xm:f>
              <xm:sqref>U805</xm:sqref>
            </x14:sparkline>
            <x14:sparkline>
              <xm:f>ecommerce_dataset_10000!B806:T806</xm:f>
              <xm:sqref>U806</xm:sqref>
            </x14:sparkline>
            <x14:sparkline>
              <xm:f>ecommerce_dataset_10000!B807:T807</xm:f>
              <xm:sqref>U807</xm:sqref>
            </x14:sparkline>
            <x14:sparkline>
              <xm:f>ecommerce_dataset_10000!B808:T808</xm:f>
              <xm:sqref>U808</xm:sqref>
            </x14:sparkline>
            <x14:sparkline>
              <xm:f>ecommerce_dataset_10000!B809:T809</xm:f>
              <xm:sqref>U809</xm:sqref>
            </x14:sparkline>
            <x14:sparkline>
              <xm:f>ecommerce_dataset_10000!B810:T810</xm:f>
              <xm:sqref>U810</xm:sqref>
            </x14:sparkline>
            <x14:sparkline>
              <xm:f>ecommerce_dataset_10000!B811:T811</xm:f>
              <xm:sqref>U811</xm:sqref>
            </x14:sparkline>
            <x14:sparkline>
              <xm:f>ecommerce_dataset_10000!B812:T812</xm:f>
              <xm:sqref>U812</xm:sqref>
            </x14:sparkline>
            <x14:sparkline>
              <xm:f>ecommerce_dataset_10000!B813:T813</xm:f>
              <xm:sqref>U813</xm:sqref>
            </x14:sparkline>
            <x14:sparkline>
              <xm:f>ecommerce_dataset_10000!B814:T814</xm:f>
              <xm:sqref>U814</xm:sqref>
            </x14:sparkline>
            <x14:sparkline>
              <xm:f>ecommerce_dataset_10000!B815:T815</xm:f>
              <xm:sqref>U815</xm:sqref>
            </x14:sparkline>
            <x14:sparkline>
              <xm:f>ecommerce_dataset_10000!B816:T816</xm:f>
              <xm:sqref>U816</xm:sqref>
            </x14:sparkline>
            <x14:sparkline>
              <xm:f>ecommerce_dataset_10000!B817:T817</xm:f>
              <xm:sqref>U817</xm:sqref>
            </x14:sparkline>
            <x14:sparkline>
              <xm:f>ecommerce_dataset_10000!B818:T818</xm:f>
              <xm:sqref>U818</xm:sqref>
            </x14:sparkline>
            <x14:sparkline>
              <xm:f>ecommerce_dataset_10000!B819:T819</xm:f>
              <xm:sqref>U819</xm:sqref>
            </x14:sparkline>
            <x14:sparkline>
              <xm:f>ecommerce_dataset_10000!B820:T820</xm:f>
              <xm:sqref>U820</xm:sqref>
            </x14:sparkline>
            <x14:sparkline>
              <xm:f>ecommerce_dataset_10000!B821:T821</xm:f>
              <xm:sqref>U821</xm:sqref>
            </x14:sparkline>
            <x14:sparkline>
              <xm:f>ecommerce_dataset_10000!B822:T822</xm:f>
              <xm:sqref>U822</xm:sqref>
            </x14:sparkline>
            <x14:sparkline>
              <xm:f>ecommerce_dataset_10000!B823:T823</xm:f>
              <xm:sqref>U823</xm:sqref>
            </x14:sparkline>
            <x14:sparkline>
              <xm:f>ecommerce_dataset_10000!B824:T824</xm:f>
              <xm:sqref>U824</xm:sqref>
            </x14:sparkline>
            <x14:sparkline>
              <xm:f>ecommerce_dataset_10000!B825:T825</xm:f>
              <xm:sqref>U825</xm:sqref>
            </x14:sparkline>
            <x14:sparkline>
              <xm:f>ecommerce_dataset_10000!B826:T826</xm:f>
              <xm:sqref>U826</xm:sqref>
            </x14:sparkline>
            <x14:sparkline>
              <xm:f>ecommerce_dataset_10000!B827:T827</xm:f>
              <xm:sqref>U827</xm:sqref>
            </x14:sparkline>
            <x14:sparkline>
              <xm:f>ecommerce_dataset_10000!B828:T828</xm:f>
              <xm:sqref>U828</xm:sqref>
            </x14:sparkline>
            <x14:sparkline>
              <xm:f>ecommerce_dataset_10000!B829:T829</xm:f>
              <xm:sqref>U829</xm:sqref>
            </x14:sparkline>
            <x14:sparkline>
              <xm:f>ecommerce_dataset_10000!B830:T830</xm:f>
              <xm:sqref>U830</xm:sqref>
            </x14:sparkline>
            <x14:sparkline>
              <xm:f>ecommerce_dataset_10000!B831:T831</xm:f>
              <xm:sqref>U831</xm:sqref>
            </x14:sparkline>
            <x14:sparkline>
              <xm:f>ecommerce_dataset_10000!B832:T832</xm:f>
              <xm:sqref>U832</xm:sqref>
            </x14:sparkline>
            <x14:sparkline>
              <xm:f>ecommerce_dataset_10000!B833:T833</xm:f>
              <xm:sqref>U833</xm:sqref>
            </x14:sparkline>
            <x14:sparkline>
              <xm:f>ecommerce_dataset_10000!B834:T834</xm:f>
              <xm:sqref>U834</xm:sqref>
            </x14:sparkline>
            <x14:sparkline>
              <xm:f>ecommerce_dataset_10000!B835:T835</xm:f>
              <xm:sqref>U835</xm:sqref>
            </x14:sparkline>
            <x14:sparkline>
              <xm:f>ecommerce_dataset_10000!B836:T836</xm:f>
              <xm:sqref>U836</xm:sqref>
            </x14:sparkline>
            <x14:sparkline>
              <xm:f>ecommerce_dataset_10000!B837:T837</xm:f>
              <xm:sqref>U837</xm:sqref>
            </x14:sparkline>
            <x14:sparkline>
              <xm:f>ecommerce_dataset_10000!B838:T838</xm:f>
              <xm:sqref>U838</xm:sqref>
            </x14:sparkline>
            <x14:sparkline>
              <xm:f>ecommerce_dataset_10000!B839:T839</xm:f>
              <xm:sqref>U839</xm:sqref>
            </x14:sparkline>
            <x14:sparkline>
              <xm:f>ecommerce_dataset_10000!B840:T840</xm:f>
              <xm:sqref>U840</xm:sqref>
            </x14:sparkline>
            <x14:sparkline>
              <xm:f>ecommerce_dataset_10000!B841:T841</xm:f>
              <xm:sqref>U841</xm:sqref>
            </x14:sparkline>
            <x14:sparkline>
              <xm:f>ecommerce_dataset_10000!B842:T842</xm:f>
              <xm:sqref>U842</xm:sqref>
            </x14:sparkline>
            <x14:sparkline>
              <xm:f>ecommerce_dataset_10000!B843:T843</xm:f>
              <xm:sqref>U843</xm:sqref>
            </x14:sparkline>
            <x14:sparkline>
              <xm:f>ecommerce_dataset_10000!B844:T844</xm:f>
              <xm:sqref>U844</xm:sqref>
            </x14:sparkline>
            <x14:sparkline>
              <xm:f>ecommerce_dataset_10000!B845:T845</xm:f>
              <xm:sqref>U845</xm:sqref>
            </x14:sparkline>
            <x14:sparkline>
              <xm:f>ecommerce_dataset_10000!B846:T846</xm:f>
              <xm:sqref>U846</xm:sqref>
            </x14:sparkline>
            <x14:sparkline>
              <xm:f>ecommerce_dataset_10000!B847:T847</xm:f>
              <xm:sqref>U847</xm:sqref>
            </x14:sparkline>
            <x14:sparkline>
              <xm:f>ecommerce_dataset_10000!B848:T848</xm:f>
              <xm:sqref>U848</xm:sqref>
            </x14:sparkline>
            <x14:sparkline>
              <xm:f>ecommerce_dataset_10000!B849:T849</xm:f>
              <xm:sqref>U849</xm:sqref>
            </x14:sparkline>
            <x14:sparkline>
              <xm:f>ecommerce_dataset_10000!B850:T850</xm:f>
              <xm:sqref>U850</xm:sqref>
            </x14:sparkline>
            <x14:sparkline>
              <xm:f>ecommerce_dataset_10000!B851:T851</xm:f>
              <xm:sqref>U851</xm:sqref>
            </x14:sparkline>
            <x14:sparkline>
              <xm:f>ecommerce_dataset_10000!B852:T852</xm:f>
              <xm:sqref>U852</xm:sqref>
            </x14:sparkline>
            <x14:sparkline>
              <xm:f>ecommerce_dataset_10000!B853:T853</xm:f>
              <xm:sqref>U853</xm:sqref>
            </x14:sparkline>
            <x14:sparkline>
              <xm:f>ecommerce_dataset_10000!B854:T854</xm:f>
              <xm:sqref>U854</xm:sqref>
            </x14:sparkline>
            <x14:sparkline>
              <xm:f>ecommerce_dataset_10000!B855:T855</xm:f>
              <xm:sqref>U855</xm:sqref>
            </x14:sparkline>
            <x14:sparkline>
              <xm:f>ecommerce_dataset_10000!B856:T856</xm:f>
              <xm:sqref>U856</xm:sqref>
            </x14:sparkline>
            <x14:sparkline>
              <xm:f>ecommerce_dataset_10000!B857:T857</xm:f>
              <xm:sqref>U857</xm:sqref>
            </x14:sparkline>
            <x14:sparkline>
              <xm:f>ecommerce_dataset_10000!B858:T858</xm:f>
              <xm:sqref>U858</xm:sqref>
            </x14:sparkline>
            <x14:sparkline>
              <xm:f>ecommerce_dataset_10000!B859:T859</xm:f>
              <xm:sqref>U859</xm:sqref>
            </x14:sparkline>
            <x14:sparkline>
              <xm:f>ecommerce_dataset_10000!B860:T860</xm:f>
              <xm:sqref>U860</xm:sqref>
            </x14:sparkline>
            <x14:sparkline>
              <xm:f>ecommerce_dataset_10000!B861:T861</xm:f>
              <xm:sqref>U861</xm:sqref>
            </x14:sparkline>
            <x14:sparkline>
              <xm:f>ecommerce_dataset_10000!B862:T862</xm:f>
              <xm:sqref>U862</xm:sqref>
            </x14:sparkline>
            <x14:sparkline>
              <xm:f>ecommerce_dataset_10000!B863:T863</xm:f>
              <xm:sqref>U863</xm:sqref>
            </x14:sparkline>
            <x14:sparkline>
              <xm:f>ecommerce_dataset_10000!B864:T864</xm:f>
              <xm:sqref>U864</xm:sqref>
            </x14:sparkline>
            <x14:sparkline>
              <xm:f>ecommerce_dataset_10000!B865:T865</xm:f>
              <xm:sqref>U865</xm:sqref>
            </x14:sparkline>
            <x14:sparkline>
              <xm:f>ecommerce_dataset_10000!B866:T866</xm:f>
              <xm:sqref>U866</xm:sqref>
            </x14:sparkline>
            <x14:sparkline>
              <xm:f>ecommerce_dataset_10000!B867:T867</xm:f>
              <xm:sqref>U867</xm:sqref>
            </x14:sparkline>
            <x14:sparkline>
              <xm:f>ecommerce_dataset_10000!B868:T868</xm:f>
              <xm:sqref>U868</xm:sqref>
            </x14:sparkline>
            <x14:sparkline>
              <xm:f>ecommerce_dataset_10000!B869:T869</xm:f>
              <xm:sqref>U869</xm:sqref>
            </x14:sparkline>
            <x14:sparkline>
              <xm:f>ecommerce_dataset_10000!B870:T870</xm:f>
              <xm:sqref>U870</xm:sqref>
            </x14:sparkline>
            <x14:sparkline>
              <xm:f>ecommerce_dataset_10000!B871:T871</xm:f>
              <xm:sqref>U871</xm:sqref>
            </x14:sparkline>
            <x14:sparkline>
              <xm:f>ecommerce_dataset_10000!B872:T872</xm:f>
              <xm:sqref>U872</xm:sqref>
            </x14:sparkline>
            <x14:sparkline>
              <xm:f>ecommerce_dataset_10000!B873:T873</xm:f>
              <xm:sqref>U873</xm:sqref>
            </x14:sparkline>
            <x14:sparkline>
              <xm:f>ecommerce_dataset_10000!B874:T874</xm:f>
              <xm:sqref>U874</xm:sqref>
            </x14:sparkline>
            <x14:sparkline>
              <xm:f>ecommerce_dataset_10000!B875:T875</xm:f>
              <xm:sqref>U875</xm:sqref>
            </x14:sparkline>
            <x14:sparkline>
              <xm:f>ecommerce_dataset_10000!B876:T876</xm:f>
              <xm:sqref>U876</xm:sqref>
            </x14:sparkline>
            <x14:sparkline>
              <xm:f>ecommerce_dataset_10000!B877:T877</xm:f>
              <xm:sqref>U877</xm:sqref>
            </x14:sparkline>
            <x14:sparkline>
              <xm:f>ecommerce_dataset_10000!B878:T878</xm:f>
              <xm:sqref>U878</xm:sqref>
            </x14:sparkline>
            <x14:sparkline>
              <xm:f>ecommerce_dataset_10000!B879:T879</xm:f>
              <xm:sqref>U879</xm:sqref>
            </x14:sparkline>
            <x14:sparkline>
              <xm:f>ecommerce_dataset_10000!B880:T880</xm:f>
              <xm:sqref>U880</xm:sqref>
            </x14:sparkline>
            <x14:sparkline>
              <xm:f>ecommerce_dataset_10000!B881:T881</xm:f>
              <xm:sqref>U881</xm:sqref>
            </x14:sparkline>
            <x14:sparkline>
              <xm:f>ecommerce_dataset_10000!B882:T882</xm:f>
              <xm:sqref>U882</xm:sqref>
            </x14:sparkline>
            <x14:sparkline>
              <xm:f>ecommerce_dataset_10000!B883:T883</xm:f>
              <xm:sqref>U883</xm:sqref>
            </x14:sparkline>
            <x14:sparkline>
              <xm:f>ecommerce_dataset_10000!B884:T884</xm:f>
              <xm:sqref>U884</xm:sqref>
            </x14:sparkline>
            <x14:sparkline>
              <xm:f>ecommerce_dataset_10000!B885:T885</xm:f>
              <xm:sqref>U885</xm:sqref>
            </x14:sparkline>
            <x14:sparkline>
              <xm:f>ecommerce_dataset_10000!B886:T886</xm:f>
              <xm:sqref>U886</xm:sqref>
            </x14:sparkline>
            <x14:sparkline>
              <xm:f>ecommerce_dataset_10000!B887:T887</xm:f>
              <xm:sqref>U887</xm:sqref>
            </x14:sparkline>
            <x14:sparkline>
              <xm:f>ecommerce_dataset_10000!B888:T888</xm:f>
              <xm:sqref>U888</xm:sqref>
            </x14:sparkline>
            <x14:sparkline>
              <xm:f>ecommerce_dataset_10000!B889:T889</xm:f>
              <xm:sqref>U889</xm:sqref>
            </x14:sparkline>
            <x14:sparkline>
              <xm:f>ecommerce_dataset_10000!B890:T890</xm:f>
              <xm:sqref>U890</xm:sqref>
            </x14:sparkline>
            <x14:sparkline>
              <xm:f>ecommerce_dataset_10000!B891:T891</xm:f>
              <xm:sqref>U891</xm:sqref>
            </x14:sparkline>
            <x14:sparkline>
              <xm:f>ecommerce_dataset_10000!B892:T892</xm:f>
              <xm:sqref>U892</xm:sqref>
            </x14:sparkline>
            <x14:sparkline>
              <xm:f>ecommerce_dataset_10000!B893:T893</xm:f>
              <xm:sqref>U893</xm:sqref>
            </x14:sparkline>
            <x14:sparkline>
              <xm:f>ecommerce_dataset_10000!B894:T894</xm:f>
              <xm:sqref>U894</xm:sqref>
            </x14:sparkline>
            <x14:sparkline>
              <xm:f>ecommerce_dataset_10000!B895:T895</xm:f>
              <xm:sqref>U895</xm:sqref>
            </x14:sparkline>
            <x14:sparkline>
              <xm:f>ecommerce_dataset_10000!B896:T896</xm:f>
              <xm:sqref>U896</xm:sqref>
            </x14:sparkline>
            <x14:sparkline>
              <xm:f>ecommerce_dataset_10000!B897:T897</xm:f>
              <xm:sqref>U897</xm:sqref>
            </x14:sparkline>
            <x14:sparkline>
              <xm:f>ecommerce_dataset_10000!B898:T898</xm:f>
              <xm:sqref>U898</xm:sqref>
            </x14:sparkline>
            <x14:sparkline>
              <xm:f>ecommerce_dataset_10000!B899:T899</xm:f>
              <xm:sqref>U899</xm:sqref>
            </x14:sparkline>
            <x14:sparkline>
              <xm:f>ecommerce_dataset_10000!B900:T900</xm:f>
              <xm:sqref>U900</xm:sqref>
            </x14:sparkline>
            <x14:sparkline>
              <xm:f>ecommerce_dataset_10000!B901:T901</xm:f>
              <xm:sqref>U901</xm:sqref>
            </x14:sparkline>
            <x14:sparkline>
              <xm:f>ecommerce_dataset_10000!B902:T902</xm:f>
              <xm:sqref>U902</xm:sqref>
            </x14:sparkline>
            <x14:sparkline>
              <xm:f>ecommerce_dataset_10000!B903:T903</xm:f>
              <xm:sqref>U903</xm:sqref>
            </x14:sparkline>
            <x14:sparkline>
              <xm:f>ecommerce_dataset_10000!B904:T904</xm:f>
              <xm:sqref>U904</xm:sqref>
            </x14:sparkline>
            <x14:sparkline>
              <xm:f>ecommerce_dataset_10000!B905:T905</xm:f>
              <xm:sqref>U905</xm:sqref>
            </x14:sparkline>
            <x14:sparkline>
              <xm:f>ecommerce_dataset_10000!B906:T906</xm:f>
              <xm:sqref>U906</xm:sqref>
            </x14:sparkline>
            <x14:sparkline>
              <xm:f>ecommerce_dataset_10000!B907:T907</xm:f>
              <xm:sqref>U907</xm:sqref>
            </x14:sparkline>
            <x14:sparkline>
              <xm:f>ecommerce_dataset_10000!B908:T908</xm:f>
              <xm:sqref>U908</xm:sqref>
            </x14:sparkline>
            <x14:sparkline>
              <xm:f>ecommerce_dataset_10000!B909:T909</xm:f>
              <xm:sqref>U909</xm:sqref>
            </x14:sparkline>
            <x14:sparkline>
              <xm:f>ecommerce_dataset_10000!B910:T910</xm:f>
              <xm:sqref>U910</xm:sqref>
            </x14:sparkline>
            <x14:sparkline>
              <xm:f>ecommerce_dataset_10000!B911:T911</xm:f>
              <xm:sqref>U911</xm:sqref>
            </x14:sparkline>
            <x14:sparkline>
              <xm:f>ecommerce_dataset_10000!B912:T912</xm:f>
              <xm:sqref>U912</xm:sqref>
            </x14:sparkline>
            <x14:sparkline>
              <xm:f>ecommerce_dataset_10000!B913:T913</xm:f>
              <xm:sqref>U913</xm:sqref>
            </x14:sparkline>
            <x14:sparkline>
              <xm:f>ecommerce_dataset_10000!B914:T914</xm:f>
              <xm:sqref>U914</xm:sqref>
            </x14:sparkline>
            <x14:sparkline>
              <xm:f>ecommerce_dataset_10000!B915:T915</xm:f>
              <xm:sqref>U915</xm:sqref>
            </x14:sparkline>
            <x14:sparkline>
              <xm:f>ecommerce_dataset_10000!B916:T916</xm:f>
              <xm:sqref>U916</xm:sqref>
            </x14:sparkline>
            <x14:sparkline>
              <xm:f>ecommerce_dataset_10000!B917:T917</xm:f>
              <xm:sqref>U917</xm:sqref>
            </x14:sparkline>
            <x14:sparkline>
              <xm:f>ecommerce_dataset_10000!B918:T918</xm:f>
              <xm:sqref>U918</xm:sqref>
            </x14:sparkline>
            <x14:sparkline>
              <xm:f>ecommerce_dataset_10000!B919:T919</xm:f>
              <xm:sqref>U919</xm:sqref>
            </x14:sparkline>
            <x14:sparkline>
              <xm:f>ecommerce_dataset_10000!B920:T920</xm:f>
              <xm:sqref>U920</xm:sqref>
            </x14:sparkline>
            <x14:sparkline>
              <xm:f>ecommerce_dataset_10000!B921:T921</xm:f>
              <xm:sqref>U921</xm:sqref>
            </x14:sparkline>
            <x14:sparkline>
              <xm:f>ecommerce_dataset_10000!B922:T922</xm:f>
              <xm:sqref>U922</xm:sqref>
            </x14:sparkline>
            <x14:sparkline>
              <xm:f>ecommerce_dataset_10000!B923:T923</xm:f>
              <xm:sqref>U923</xm:sqref>
            </x14:sparkline>
            <x14:sparkline>
              <xm:f>ecommerce_dataset_10000!B924:T924</xm:f>
              <xm:sqref>U924</xm:sqref>
            </x14:sparkline>
            <x14:sparkline>
              <xm:f>ecommerce_dataset_10000!B925:T925</xm:f>
              <xm:sqref>U925</xm:sqref>
            </x14:sparkline>
            <x14:sparkline>
              <xm:f>ecommerce_dataset_10000!B926:T926</xm:f>
              <xm:sqref>U926</xm:sqref>
            </x14:sparkline>
            <x14:sparkline>
              <xm:f>ecommerce_dataset_10000!B927:T927</xm:f>
              <xm:sqref>U927</xm:sqref>
            </x14:sparkline>
            <x14:sparkline>
              <xm:f>ecommerce_dataset_10000!B928:T928</xm:f>
              <xm:sqref>U928</xm:sqref>
            </x14:sparkline>
            <x14:sparkline>
              <xm:f>ecommerce_dataset_10000!B929:T929</xm:f>
              <xm:sqref>U929</xm:sqref>
            </x14:sparkline>
            <x14:sparkline>
              <xm:f>ecommerce_dataset_10000!B930:T930</xm:f>
              <xm:sqref>U930</xm:sqref>
            </x14:sparkline>
            <x14:sparkline>
              <xm:f>ecommerce_dataset_10000!B931:T931</xm:f>
              <xm:sqref>U931</xm:sqref>
            </x14:sparkline>
            <x14:sparkline>
              <xm:f>ecommerce_dataset_10000!B932:T932</xm:f>
              <xm:sqref>U932</xm:sqref>
            </x14:sparkline>
            <x14:sparkline>
              <xm:f>ecommerce_dataset_10000!B933:T933</xm:f>
              <xm:sqref>U933</xm:sqref>
            </x14:sparkline>
            <x14:sparkline>
              <xm:f>ecommerce_dataset_10000!B934:T934</xm:f>
              <xm:sqref>U934</xm:sqref>
            </x14:sparkline>
            <x14:sparkline>
              <xm:f>ecommerce_dataset_10000!B935:T935</xm:f>
              <xm:sqref>U935</xm:sqref>
            </x14:sparkline>
            <x14:sparkline>
              <xm:f>ecommerce_dataset_10000!B936:T936</xm:f>
              <xm:sqref>U936</xm:sqref>
            </x14:sparkline>
            <x14:sparkline>
              <xm:f>ecommerce_dataset_10000!B937:T937</xm:f>
              <xm:sqref>U937</xm:sqref>
            </x14:sparkline>
            <x14:sparkline>
              <xm:f>ecommerce_dataset_10000!B938:T938</xm:f>
              <xm:sqref>U938</xm:sqref>
            </x14:sparkline>
            <x14:sparkline>
              <xm:f>ecommerce_dataset_10000!B939:T939</xm:f>
              <xm:sqref>U939</xm:sqref>
            </x14:sparkline>
            <x14:sparkline>
              <xm:f>ecommerce_dataset_10000!B940:T940</xm:f>
              <xm:sqref>U940</xm:sqref>
            </x14:sparkline>
            <x14:sparkline>
              <xm:f>ecommerce_dataset_10000!B941:T941</xm:f>
              <xm:sqref>U941</xm:sqref>
            </x14:sparkline>
            <x14:sparkline>
              <xm:f>ecommerce_dataset_10000!B942:T942</xm:f>
              <xm:sqref>U942</xm:sqref>
            </x14:sparkline>
            <x14:sparkline>
              <xm:f>ecommerce_dataset_10000!B943:T943</xm:f>
              <xm:sqref>U943</xm:sqref>
            </x14:sparkline>
            <x14:sparkline>
              <xm:f>ecommerce_dataset_10000!B944:T944</xm:f>
              <xm:sqref>U944</xm:sqref>
            </x14:sparkline>
            <x14:sparkline>
              <xm:f>ecommerce_dataset_10000!B945:T945</xm:f>
              <xm:sqref>U945</xm:sqref>
            </x14:sparkline>
            <x14:sparkline>
              <xm:f>ecommerce_dataset_10000!B946:T946</xm:f>
              <xm:sqref>U946</xm:sqref>
            </x14:sparkline>
            <x14:sparkline>
              <xm:f>ecommerce_dataset_10000!B947:T947</xm:f>
              <xm:sqref>U947</xm:sqref>
            </x14:sparkline>
            <x14:sparkline>
              <xm:f>ecommerce_dataset_10000!B948:T948</xm:f>
              <xm:sqref>U948</xm:sqref>
            </x14:sparkline>
            <x14:sparkline>
              <xm:f>ecommerce_dataset_10000!B949:T949</xm:f>
              <xm:sqref>U949</xm:sqref>
            </x14:sparkline>
            <x14:sparkline>
              <xm:f>ecommerce_dataset_10000!B950:T950</xm:f>
              <xm:sqref>U950</xm:sqref>
            </x14:sparkline>
            <x14:sparkline>
              <xm:f>ecommerce_dataset_10000!B951:T951</xm:f>
              <xm:sqref>U951</xm:sqref>
            </x14:sparkline>
            <x14:sparkline>
              <xm:f>ecommerce_dataset_10000!B952:T952</xm:f>
              <xm:sqref>U952</xm:sqref>
            </x14:sparkline>
            <x14:sparkline>
              <xm:f>ecommerce_dataset_10000!B953:T953</xm:f>
              <xm:sqref>U953</xm:sqref>
            </x14:sparkline>
            <x14:sparkline>
              <xm:f>ecommerce_dataset_10000!B954:T954</xm:f>
              <xm:sqref>U954</xm:sqref>
            </x14:sparkline>
            <x14:sparkline>
              <xm:f>ecommerce_dataset_10000!B955:T955</xm:f>
              <xm:sqref>U955</xm:sqref>
            </x14:sparkline>
            <x14:sparkline>
              <xm:f>ecommerce_dataset_10000!B956:T956</xm:f>
              <xm:sqref>U956</xm:sqref>
            </x14:sparkline>
            <x14:sparkline>
              <xm:f>ecommerce_dataset_10000!B957:T957</xm:f>
              <xm:sqref>U957</xm:sqref>
            </x14:sparkline>
            <x14:sparkline>
              <xm:f>ecommerce_dataset_10000!B958:T958</xm:f>
              <xm:sqref>U958</xm:sqref>
            </x14:sparkline>
            <x14:sparkline>
              <xm:f>ecommerce_dataset_10000!B959:T959</xm:f>
              <xm:sqref>U959</xm:sqref>
            </x14:sparkline>
            <x14:sparkline>
              <xm:f>ecommerce_dataset_10000!B960:T960</xm:f>
              <xm:sqref>U960</xm:sqref>
            </x14:sparkline>
            <x14:sparkline>
              <xm:f>ecommerce_dataset_10000!B961:T961</xm:f>
              <xm:sqref>U961</xm:sqref>
            </x14:sparkline>
            <x14:sparkline>
              <xm:f>ecommerce_dataset_10000!B962:T962</xm:f>
              <xm:sqref>U962</xm:sqref>
            </x14:sparkline>
            <x14:sparkline>
              <xm:f>ecommerce_dataset_10000!B963:T963</xm:f>
              <xm:sqref>U963</xm:sqref>
            </x14:sparkline>
            <x14:sparkline>
              <xm:f>ecommerce_dataset_10000!B964:T964</xm:f>
              <xm:sqref>U964</xm:sqref>
            </x14:sparkline>
            <x14:sparkline>
              <xm:f>ecommerce_dataset_10000!B965:T965</xm:f>
              <xm:sqref>U965</xm:sqref>
            </x14:sparkline>
            <x14:sparkline>
              <xm:f>ecommerce_dataset_10000!B966:T966</xm:f>
              <xm:sqref>U966</xm:sqref>
            </x14:sparkline>
            <x14:sparkline>
              <xm:f>ecommerce_dataset_10000!B967:T967</xm:f>
              <xm:sqref>U967</xm:sqref>
            </x14:sparkline>
            <x14:sparkline>
              <xm:f>ecommerce_dataset_10000!B968:T968</xm:f>
              <xm:sqref>U968</xm:sqref>
            </x14:sparkline>
            <x14:sparkline>
              <xm:f>ecommerce_dataset_10000!B969:T969</xm:f>
              <xm:sqref>U969</xm:sqref>
            </x14:sparkline>
            <x14:sparkline>
              <xm:f>ecommerce_dataset_10000!B970:T970</xm:f>
              <xm:sqref>U970</xm:sqref>
            </x14:sparkline>
            <x14:sparkline>
              <xm:f>ecommerce_dataset_10000!B971:T971</xm:f>
              <xm:sqref>U971</xm:sqref>
            </x14:sparkline>
            <x14:sparkline>
              <xm:f>ecommerce_dataset_10000!B972:T972</xm:f>
              <xm:sqref>U972</xm:sqref>
            </x14:sparkline>
            <x14:sparkline>
              <xm:f>ecommerce_dataset_10000!B973:T973</xm:f>
              <xm:sqref>U973</xm:sqref>
            </x14:sparkline>
            <x14:sparkline>
              <xm:f>ecommerce_dataset_10000!B974:T974</xm:f>
              <xm:sqref>U974</xm:sqref>
            </x14:sparkline>
            <x14:sparkline>
              <xm:f>ecommerce_dataset_10000!B975:T975</xm:f>
              <xm:sqref>U975</xm:sqref>
            </x14:sparkline>
            <x14:sparkline>
              <xm:f>ecommerce_dataset_10000!B976:T976</xm:f>
              <xm:sqref>U976</xm:sqref>
            </x14:sparkline>
            <x14:sparkline>
              <xm:f>ecommerce_dataset_10000!B977:T977</xm:f>
              <xm:sqref>U977</xm:sqref>
            </x14:sparkline>
            <x14:sparkline>
              <xm:f>ecommerce_dataset_10000!B978:T978</xm:f>
              <xm:sqref>U978</xm:sqref>
            </x14:sparkline>
            <x14:sparkline>
              <xm:f>ecommerce_dataset_10000!B979:T979</xm:f>
              <xm:sqref>U979</xm:sqref>
            </x14:sparkline>
            <x14:sparkline>
              <xm:f>ecommerce_dataset_10000!B980:T980</xm:f>
              <xm:sqref>U980</xm:sqref>
            </x14:sparkline>
            <x14:sparkline>
              <xm:f>ecommerce_dataset_10000!B981:T981</xm:f>
              <xm:sqref>U981</xm:sqref>
            </x14:sparkline>
            <x14:sparkline>
              <xm:f>ecommerce_dataset_10000!B982:T982</xm:f>
              <xm:sqref>U982</xm:sqref>
            </x14:sparkline>
            <x14:sparkline>
              <xm:f>ecommerce_dataset_10000!B983:T983</xm:f>
              <xm:sqref>U983</xm:sqref>
            </x14:sparkline>
            <x14:sparkline>
              <xm:f>ecommerce_dataset_10000!B984:T984</xm:f>
              <xm:sqref>U984</xm:sqref>
            </x14:sparkline>
            <x14:sparkline>
              <xm:f>ecommerce_dataset_10000!B985:T985</xm:f>
              <xm:sqref>U985</xm:sqref>
            </x14:sparkline>
            <x14:sparkline>
              <xm:f>ecommerce_dataset_10000!B986:T986</xm:f>
              <xm:sqref>U986</xm:sqref>
            </x14:sparkline>
            <x14:sparkline>
              <xm:f>ecommerce_dataset_10000!B987:T987</xm:f>
              <xm:sqref>U987</xm:sqref>
            </x14:sparkline>
            <x14:sparkline>
              <xm:f>ecommerce_dataset_10000!B988:T988</xm:f>
              <xm:sqref>U988</xm:sqref>
            </x14:sparkline>
            <x14:sparkline>
              <xm:f>ecommerce_dataset_10000!B989:T989</xm:f>
              <xm:sqref>U989</xm:sqref>
            </x14:sparkline>
            <x14:sparkline>
              <xm:f>ecommerce_dataset_10000!B990:T990</xm:f>
              <xm:sqref>U990</xm:sqref>
            </x14:sparkline>
            <x14:sparkline>
              <xm:f>ecommerce_dataset_10000!B991:T991</xm:f>
              <xm:sqref>U991</xm:sqref>
            </x14:sparkline>
            <x14:sparkline>
              <xm:f>ecommerce_dataset_10000!B992:T992</xm:f>
              <xm:sqref>U992</xm:sqref>
            </x14:sparkline>
            <x14:sparkline>
              <xm:f>ecommerce_dataset_10000!B993:T993</xm:f>
              <xm:sqref>U993</xm:sqref>
            </x14:sparkline>
            <x14:sparkline>
              <xm:f>ecommerce_dataset_10000!B994:T994</xm:f>
              <xm:sqref>U994</xm:sqref>
            </x14:sparkline>
            <x14:sparkline>
              <xm:f>ecommerce_dataset_10000!B995:T995</xm:f>
              <xm:sqref>U995</xm:sqref>
            </x14:sparkline>
            <x14:sparkline>
              <xm:f>ecommerce_dataset_10000!B996:T996</xm:f>
              <xm:sqref>U996</xm:sqref>
            </x14:sparkline>
            <x14:sparkline>
              <xm:f>ecommerce_dataset_10000!B997:T997</xm:f>
              <xm:sqref>U997</xm:sqref>
            </x14:sparkline>
            <x14:sparkline>
              <xm:f>ecommerce_dataset_10000!B998:T998</xm:f>
              <xm:sqref>U998</xm:sqref>
            </x14:sparkline>
            <x14:sparkline>
              <xm:f>ecommerce_dataset_10000!B999:T999</xm:f>
              <xm:sqref>U999</xm:sqref>
            </x14:sparkline>
            <x14:sparkline>
              <xm:f>ecommerce_dataset_10000!B1000:T1000</xm:f>
              <xm:sqref>U1000</xm:sqref>
            </x14:sparkline>
            <x14:sparkline>
              <xm:f>ecommerce_dataset_10000!B1001:T1001</xm:f>
              <xm:sqref>U1001</xm:sqref>
            </x14:sparkline>
            <x14:sparkline>
              <xm:f>ecommerce_dataset_10000!B1002:T1002</xm:f>
              <xm:sqref>U1002</xm:sqref>
            </x14:sparkline>
            <x14:sparkline>
              <xm:f>ecommerce_dataset_10000!B1003:T1003</xm:f>
              <xm:sqref>U1003</xm:sqref>
            </x14:sparkline>
            <x14:sparkline>
              <xm:f>ecommerce_dataset_10000!B1004:T1004</xm:f>
              <xm:sqref>U1004</xm:sqref>
            </x14:sparkline>
            <x14:sparkline>
              <xm:f>ecommerce_dataset_10000!B1005:T1005</xm:f>
              <xm:sqref>U1005</xm:sqref>
            </x14:sparkline>
            <x14:sparkline>
              <xm:f>ecommerce_dataset_10000!B1006:T1006</xm:f>
              <xm:sqref>U1006</xm:sqref>
            </x14:sparkline>
            <x14:sparkline>
              <xm:f>ecommerce_dataset_10000!B1007:T1007</xm:f>
              <xm:sqref>U1007</xm:sqref>
            </x14:sparkline>
            <x14:sparkline>
              <xm:f>ecommerce_dataset_10000!B1008:T1008</xm:f>
              <xm:sqref>U1008</xm:sqref>
            </x14:sparkline>
            <x14:sparkline>
              <xm:f>ecommerce_dataset_10000!B1009:T1009</xm:f>
              <xm:sqref>U1009</xm:sqref>
            </x14:sparkline>
            <x14:sparkline>
              <xm:f>ecommerce_dataset_10000!B1010:T1010</xm:f>
              <xm:sqref>U1010</xm:sqref>
            </x14:sparkline>
            <x14:sparkline>
              <xm:f>ecommerce_dataset_10000!B1011:T1011</xm:f>
              <xm:sqref>U1011</xm:sqref>
            </x14:sparkline>
            <x14:sparkline>
              <xm:f>ecommerce_dataset_10000!B1012:T1012</xm:f>
              <xm:sqref>U1012</xm:sqref>
            </x14:sparkline>
            <x14:sparkline>
              <xm:f>ecommerce_dataset_10000!B1013:T1013</xm:f>
              <xm:sqref>U1013</xm:sqref>
            </x14:sparkline>
            <x14:sparkline>
              <xm:f>ecommerce_dataset_10000!B1014:T1014</xm:f>
              <xm:sqref>U1014</xm:sqref>
            </x14:sparkline>
            <x14:sparkline>
              <xm:f>ecommerce_dataset_10000!B1015:T1015</xm:f>
              <xm:sqref>U1015</xm:sqref>
            </x14:sparkline>
            <x14:sparkline>
              <xm:f>ecommerce_dataset_10000!B1016:T1016</xm:f>
              <xm:sqref>U1016</xm:sqref>
            </x14:sparkline>
            <x14:sparkline>
              <xm:f>ecommerce_dataset_10000!B1017:T1017</xm:f>
              <xm:sqref>U1017</xm:sqref>
            </x14:sparkline>
            <x14:sparkline>
              <xm:f>ecommerce_dataset_10000!B1018:T1018</xm:f>
              <xm:sqref>U1018</xm:sqref>
            </x14:sparkline>
            <x14:sparkline>
              <xm:f>ecommerce_dataset_10000!B1019:T1019</xm:f>
              <xm:sqref>U1019</xm:sqref>
            </x14:sparkline>
            <x14:sparkline>
              <xm:f>ecommerce_dataset_10000!B1020:T1020</xm:f>
              <xm:sqref>U1020</xm:sqref>
            </x14:sparkline>
            <x14:sparkline>
              <xm:f>ecommerce_dataset_10000!B1021:T1021</xm:f>
              <xm:sqref>U1021</xm:sqref>
            </x14:sparkline>
            <x14:sparkline>
              <xm:f>ecommerce_dataset_10000!B1022:T1022</xm:f>
              <xm:sqref>U1022</xm:sqref>
            </x14:sparkline>
            <x14:sparkline>
              <xm:f>ecommerce_dataset_10000!B1023:T1023</xm:f>
              <xm:sqref>U1023</xm:sqref>
            </x14:sparkline>
            <x14:sparkline>
              <xm:f>ecommerce_dataset_10000!B1024:T1024</xm:f>
              <xm:sqref>U1024</xm:sqref>
            </x14:sparkline>
            <x14:sparkline>
              <xm:f>ecommerce_dataset_10000!B1025:T1025</xm:f>
              <xm:sqref>U1025</xm:sqref>
            </x14:sparkline>
            <x14:sparkline>
              <xm:f>ecommerce_dataset_10000!B1026:T1026</xm:f>
              <xm:sqref>U1026</xm:sqref>
            </x14:sparkline>
            <x14:sparkline>
              <xm:f>ecommerce_dataset_10000!B1027:T1027</xm:f>
              <xm:sqref>U1027</xm:sqref>
            </x14:sparkline>
            <x14:sparkline>
              <xm:f>ecommerce_dataset_10000!B1028:T1028</xm:f>
              <xm:sqref>U1028</xm:sqref>
            </x14:sparkline>
            <x14:sparkline>
              <xm:f>ecommerce_dataset_10000!B1029:T1029</xm:f>
              <xm:sqref>U1029</xm:sqref>
            </x14:sparkline>
            <x14:sparkline>
              <xm:f>ecommerce_dataset_10000!B1030:T1030</xm:f>
              <xm:sqref>U1030</xm:sqref>
            </x14:sparkline>
            <x14:sparkline>
              <xm:f>ecommerce_dataset_10000!B1031:T1031</xm:f>
              <xm:sqref>U1031</xm:sqref>
            </x14:sparkline>
            <x14:sparkline>
              <xm:f>ecommerce_dataset_10000!B1032:T1032</xm:f>
              <xm:sqref>U1032</xm:sqref>
            </x14:sparkline>
            <x14:sparkline>
              <xm:f>ecommerce_dataset_10000!B1033:T1033</xm:f>
              <xm:sqref>U1033</xm:sqref>
            </x14:sparkline>
            <x14:sparkline>
              <xm:f>ecommerce_dataset_10000!B1034:T1034</xm:f>
              <xm:sqref>U1034</xm:sqref>
            </x14:sparkline>
            <x14:sparkline>
              <xm:f>ecommerce_dataset_10000!B1035:T1035</xm:f>
              <xm:sqref>U1035</xm:sqref>
            </x14:sparkline>
            <x14:sparkline>
              <xm:f>ecommerce_dataset_10000!B1036:T1036</xm:f>
              <xm:sqref>U1036</xm:sqref>
            </x14:sparkline>
            <x14:sparkline>
              <xm:f>ecommerce_dataset_10000!B1037:T1037</xm:f>
              <xm:sqref>U1037</xm:sqref>
            </x14:sparkline>
            <x14:sparkline>
              <xm:f>ecommerce_dataset_10000!B1038:T1038</xm:f>
              <xm:sqref>U1038</xm:sqref>
            </x14:sparkline>
            <x14:sparkline>
              <xm:f>ecommerce_dataset_10000!B1039:T1039</xm:f>
              <xm:sqref>U1039</xm:sqref>
            </x14:sparkline>
            <x14:sparkline>
              <xm:f>ecommerce_dataset_10000!B1040:T1040</xm:f>
              <xm:sqref>U1040</xm:sqref>
            </x14:sparkline>
            <x14:sparkline>
              <xm:f>ecommerce_dataset_10000!B1041:T1041</xm:f>
              <xm:sqref>U1041</xm:sqref>
            </x14:sparkline>
            <x14:sparkline>
              <xm:f>ecommerce_dataset_10000!B1042:T1042</xm:f>
              <xm:sqref>U1042</xm:sqref>
            </x14:sparkline>
            <x14:sparkline>
              <xm:f>ecommerce_dataset_10000!B1043:T1043</xm:f>
              <xm:sqref>U1043</xm:sqref>
            </x14:sparkline>
            <x14:sparkline>
              <xm:f>ecommerce_dataset_10000!B1044:T1044</xm:f>
              <xm:sqref>U1044</xm:sqref>
            </x14:sparkline>
            <x14:sparkline>
              <xm:f>ecommerce_dataset_10000!B1045:T1045</xm:f>
              <xm:sqref>U1045</xm:sqref>
            </x14:sparkline>
            <x14:sparkline>
              <xm:f>ecommerce_dataset_10000!B1046:T1046</xm:f>
              <xm:sqref>U1046</xm:sqref>
            </x14:sparkline>
            <x14:sparkline>
              <xm:f>ecommerce_dataset_10000!B1047:T1047</xm:f>
              <xm:sqref>U1047</xm:sqref>
            </x14:sparkline>
            <x14:sparkline>
              <xm:f>ecommerce_dataset_10000!B1048:T1048</xm:f>
              <xm:sqref>U1048</xm:sqref>
            </x14:sparkline>
            <x14:sparkline>
              <xm:f>ecommerce_dataset_10000!B1049:T1049</xm:f>
              <xm:sqref>U1049</xm:sqref>
            </x14:sparkline>
            <x14:sparkline>
              <xm:f>ecommerce_dataset_10000!B1050:T1050</xm:f>
              <xm:sqref>U1050</xm:sqref>
            </x14:sparkline>
            <x14:sparkline>
              <xm:f>ecommerce_dataset_10000!B1051:T1051</xm:f>
              <xm:sqref>U1051</xm:sqref>
            </x14:sparkline>
            <x14:sparkline>
              <xm:f>ecommerce_dataset_10000!B1052:T1052</xm:f>
              <xm:sqref>U1052</xm:sqref>
            </x14:sparkline>
            <x14:sparkline>
              <xm:f>ecommerce_dataset_10000!B1053:T1053</xm:f>
              <xm:sqref>U1053</xm:sqref>
            </x14:sparkline>
            <x14:sparkline>
              <xm:f>ecommerce_dataset_10000!B1054:T1054</xm:f>
              <xm:sqref>U1054</xm:sqref>
            </x14:sparkline>
            <x14:sparkline>
              <xm:f>ecommerce_dataset_10000!B1055:T1055</xm:f>
              <xm:sqref>U1055</xm:sqref>
            </x14:sparkline>
            <x14:sparkline>
              <xm:f>ecommerce_dataset_10000!B1056:T1056</xm:f>
              <xm:sqref>U1056</xm:sqref>
            </x14:sparkline>
            <x14:sparkline>
              <xm:f>ecommerce_dataset_10000!B1057:T1057</xm:f>
              <xm:sqref>U1057</xm:sqref>
            </x14:sparkline>
            <x14:sparkline>
              <xm:f>ecommerce_dataset_10000!B1058:T1058</xm:f>
              <xm:sqref>U1058</xm:sqref>
            </x14:sparkline>
            <x14:sparkline>
              <xm:f>ecommerce_dataset_10000!B1059:T1059</xm:f>
              <xm:sqref>U1059</xm:sqref>
            </x14:sparkline>
            <x14:sparkline>
              <xm:f>ecommerce_dataset_10000!B1060:T1060</xm:f>
              <xm:sqref>U1060</xm:sqref>
            </x14:sparkline>
            <x14:sparkline>
              <xm:f>ecommerce_dataset_10000!B1061:T1061</xm:f>
              <xm:sqref>U1061</xm:sqref>
            </x14:sparkline>
            <x14:sparkline>
              <xm:f>ecommerce_dataset_10000!B1062:T1062</xm:f>
              <xm:sqref>U1062</xm:sqref>
            </x14:sparkline>
            <x14:sparkline>
              <xm:f>ecommerce_dataset_10000!B1063:T1063</xm:f>
              <xm:sqref>U1063</xm:sqref>
            </x14:sparkline>
            <x14:sparkline>
              <xm:f>ecommerce_dataset_10000!B1064:T1064</xm:f>
              <xm:sqref>U1064</xm:sqref>
            </x14:sparkline>
            <x14:sparkline>
              <xm:f>ecommerce_dataset_10000!B1065:T1065</xm:f>
              <xm:sqref>U1065</xm:sqref>
            </x14:sparkline>
            <x14:sparkline>
              <xm:f>ecommerce_dataset_10000!B1066:T1066</xm:f>
              <xm:sqref>U1066</xm:sqref>
            </x14:sparkline>
            <x14:sparkline>
              <xm:f>ecommerce_dataset_10000!B1067:T1067</xm:f>
              <xm:sqref>U1067</xm:sqref>
            </x14:sparkline>
            <x14:sparkline>
              <xm:f>ecommerce_dataset_10000!B1068:T1068</xm:f>
              <xm:sqref>U1068</xm:sqref>
            </x14:sparkline>
            <x14:sparkline>
              <xm:f>ecommerce_dataset_10000!B1069:T1069</xm:f>
              <xm:sqref>U1069</xm:sqref>
            </x14:sparkline>
            <x14:sparkline>
              <xm:f>ecommerce_dataset_10000!B1070:T1070</xm:f>
              <xm:sqref>U1070</xm:sqref>
            </x14:sparkline>
            <x14:sparkline>
              <xm:f>ecommerce_dataset_10000!B1071:T1071</xm:f>
              <xm:sqref>U1071</xm:sqref>
            </x14:sparkline>
            <x14:sparkline>
              <xm:f>ecommerce_dataset_10000!B1072:T1072</xm:f>
              <xm:sqref>U1072</xm:sqref>
            </x14:sparkline>
            <x14:sparkline>
              <xm:f>ecommerce_dataset_10000!B1073:T1073</xm:f>
              <xm:sqref>U1073</xm:sqref>
            </x14:sparkline>
            <x14:sparkline>
              <xm:f>ecommerce_dataset_10000!B1074:T1074</xm:f>
              <xm:sqref>U1074</xm:sqref>
            </x14:sparkline>
            <x14:sparkline>
              <xm:f>ecommerce_dataset_10000!B1075:T1075</xm:f>
              <xm:sqref>U1075</xm:sqref>
            </x14:sparkline>
            <x14:sparkline>
              <xm:f>ecommerce_dataset_10000!B1076:T1076</xm:f>
              <xm:sqref>U1076</xm:sqref>
            </x14:sparkline>
            <x14:sparkline>
              <xm:f>ecommerce_dataset_10000!B1077:T1077</xm:f>
              <xm:sqref>U1077</xm:sqref>
            </x14:sparkline>
            <x14:sparkline>
              <xm:f>ecommerce_dataset_10000!B1078:T1078</xm:f>
              <xm:sqref>U1078</xm:sqref>
            </x14:sparkline>
            <x14:sparkline>
              <xm:f>ecommerce_dataset_10000!B1079:T1079</xm:f>
              <xm:sqref>U1079</xm:sqref>
            </x14:sparkline>
            <x14:sparkline>
              <xm:f>ecommerce_dataset_10000!B1080:T1080</xm:f>
              <xm:sqref>U1080</xm:sqref>
            </x14:sparkline>
            <x14:sparkline>
              <xm:f>ecommerce_dataset_10000!B1081:T1081</xm:f>
              <xm:sqref>U1081</xm:sqref>
            </x14:sparkline>
            <x14:sparkline>
              <xm:f>ecommerce_dataset_10000!B1082:T1082</xm:f>
              <xm:sqref>U1082</xm:sqref>
            </x14:sparkline>
            <x14:sparkline>
              <xm:f>ecommerce_dataset_10000!B1083:T1083</xm:f>
              <xm:sqref>U1083</xm:sqref>
            </x14:sparkline>
            <x14:sparkline>
              <xm:f>ecommerce_dataset_10000!B1084:T1084</xm:f>
              <xm:sqref>U1084</xm:sqref>
            </x14:sparkline>
            <x14:sparkline>
              <xm:f>ecommerce_dataset_10000!B1085:T1085</xm:f>
              <xm:sqref>U1085</xm:sqref>
            </x14:sparkline>
            <x14:sparkline>
              <xm:f>ecommerce_dataset_10000!B1086:T1086</xm:f>
              <xm:sqref>U1086</xm:sqref>
            </x14:sparkline>
            <x14:sparkline>
              <xm:f>ecommerce_dataset_10000!B1087:T1087</xm:f>
              <xm:sqref>U1087</xm:sqref>
            </x14:sparkline>
            <x14:sparkline>
              <xm:f>ecommerce_dataset_10000!B1088:T1088</xm:f>
              <xm:sqref>U1088</xm:sqref>
            </x14:sparkline>
            <x14:sparkline>
              <xm:f>ecommerce_dataset_10000!B1089:T1089</xm:f>
              <xm:sqref>U1089</xm:sqref>
            </x14:sparkline>
            <x14:sparkline>
              <xm:f>ecommerce_dataset_10000!B1090:T1090</xm:f>
              <xm:sqref>U1090</xm:sqref>
            </x14:sparkline>
            <x14:sparkline>
              <xm:f>ecommerce_dataset_10000!B1091:T1091</xm:f>
              <xm:sqref>U1091</xm:sqref>
            </x14:sparkline>
            <x14:sparkline>
              <xm:f>ecommerce_dataset_10000!B1092:T1092</xm:f>
              <xm:sqref>U1092</xm:sqref>
            </x14:sparkline>
            <x14:sparkline>
              <xm:f>ecommerce_dataset_10000!B1093:T1093</xm:f>
              <xm:sqref>U1093</xm:sqref>
            </x14:sparkline>
            <x14:sparkline>
              <xm:f>ecommerce_dataset_10000!B1094:T1094</xm:f>
              <xm:sqref>U1094</xm:sqref>
            </x14:sparkline>
            <x14:sparkline>
              <xm:f>ecommerce_dataset_10000!B1095:T1095</xm:f>
              <xm:sqref>U1095</xm:sqref>
            </x14:sparkline>
            <x14:sparkline>
              <xm:f>ecommerce_dataset_10000!B1096:T1096</xm:f>
              <xm:sqref>U1096</xm:sqref>
            </x14:sparkline>
            <x14:sparkline>
              <xm:f>ecommerce_dataset_10000!B1097:T1097</xm:f>
              <xm:sqref>U1097</xm:sqref>
            </x14:sparkline>
            <x14:sparkline>
              <xm:f>ecommerce_dataset_10000!B1098:T1098</xm:f>
              <xm:sqref>U1098</xm:sqref>
            </x14:sparkline>
            <x14:sparkline>
              <xm:f>ecommerce_dataset_10000!B1099:T1099</xm:f>
              <xm:sqref>U1099</xm:sqref>
            </x14:sparkline>
            <x14:sparkline>
              <xm:f>ecommerce_dataset_10000!B1100:T1100</xm:f>
              <xm:sqref>U1100</xm:sqref>
            </x14:sparkline>
            <x14:sparkline>
              <xm:f>ecommerce_dataset_10000!B1101:T1101</xm:f>
              <xm:sqref>U1101</xm:sqref>
            </x14:sparkline>
            <x14:sparkline>
              <xm:f>ecommerce_dataset_10000!B1102:T1102</xm:f>
              <xm:sqref>U1102</xm:sqref>
            </x14:sparkline>
            <x14:sparkline>
              <xm:f>ecommerce_dataset_10000!B1103:T1103</xm:f>
              <xm:sqref>U1103</xm:sqref>
            </x14:sparkline>
            <x14:sparkline>
              <xm:f>ecommerce_dataset_10000!B1104:T1104</xm:f>
              <xm:sqref>U1104</xm:sqref>
            </x14:sparkline>
            <x14:sparkline>
              <xm:f>ecommerce_dataset_10000!B1105:T1105</xm:f>
              <xm:sqref>U1105</xm:sqref>
            </x14:sparkline>
            <x14:sparkline>
              <xm:f>ecommerce_dataset_10000!B1106:T1106</xm:f>
              <xm:sqref>U1106</xm:sqref>
            </x14:sparkline>
            <x14:sparkline>
              <xm:f>ecommerce_dataset_10000!B1107:T1107</xm:f>
              <xm:sqref>U1107</xm:sqref>
            </x14:sparkline>
            <x14:sparkline>
              <xm:f>ecommerce_dataset_10000!B1108:T1108</xm:f>
              <xm:sqref>U1108</xm:sqref>
            </x14:sparkline>
            <x14:sparkline>
              <xm:f>ecommerce_dataset_10000!B1109:T1109</xm:f>
              <xm:sqref>U1109</xm:sqref>
            </x14:sparkline>
            <x14:sparkline>
              <xm:f>ecommerce_dataset_10000!B1110:T1110</xm:f>
              <xm:sqref>U1110</xm:sqref>
            </x14:sparkline>
            <x14:sparkline>
              <xm:f>ecommerce_dataset_10000!B1111:T1111</xm:f>
              <xm:sqref>U1111</xm:sqref>
            </x14:sparkline>
            <x14:sparkline>
              <xm:f>ecommerce_dataset_10000!B1112:T1112</xm:f>
              <xm:sqref>U1112</xm:sqref>
            </x14:sparkline>
            <x14:sparkline>
              <xm:f>ecommerce_dataset_10000!B1113:T1113</xm:f>
              <xm:sqref>U1113</xm:sqref>
            </x14:sparkline>
            <x14:sparkline>
              <xm:f>ecommerce_dataset_10000!B1114:T1114</xm:f>
              <xm:sqref>U1114</xm:sqref>
            </x14:sparkline>
            <x14:sparkline>
              <xm:f>ecommerce_dataset_10000!B1115:T1115</xm:f>
              <xm:sqref>U1115</xm:sqref>
            </x14:sparkline>
            <x14:sparkline>
              <xm:f>ecommerce_dataset_10000!B1116:T1116</xm:f>
              <xm:sqref>U1116</xm:sqref>
            </x14:sparkline>
            <x14:sparkline>
              <xm:f>ecommerce_dataset_10000!B1117:T1117</xm:f>
              <xm:sqref>U1117</xm:sqref>
            </x14:sparkline>
            <x14:sparkline>
              <xm:f>ecommerce_dataset_10000!B1118:T1118</xm:f>
              <xm:sqref>U1118</xm:sqref>
            </x14:sparkline>
            <x14:sparkline>
              <xm:f>ecommerce_dataset_10000!B1119:T1119</xm:f>
              <xm:sqref>U1119</xm:sqref>
            </x14:sparkline>
            <x14:sparkline>
              <xm:f>ecommerce_dataset_10000!B1120:T1120</xm:f>
              <xm:sqref>U1120</xm:sqref>
            </x14:sparkline>
            <x14:sparkline>
              <xm:f>ecommerce_dataset_10000!B1121:T1121</xm:f>
              <xm:sqref>U1121</xm:sqref>
            </x14:sparkline>
            <x14:sparkline>
              <xm:f>ecommerce_dataset_10000!B1122:T1122</xm:f>
              <xm:sqref>U1122</xm:sqref>
            </x14:sparkline>
            <x14:sparkline>
              <xm:f>ecommerce_dataset_10000!B1123:T1123</xm:f>
              <xm:sqref>U1123</xm:sqref>
            </x14:sparkline>
            <x14:sparkline>
              <xm:f>ecommerce_dataset_10000!B1124:T1124</xm:f>
              <xm:sqref>U1124</xm:sqref>
            </x14:sparkline>
            <x14:sparkline>
              <xm:f>ecommerce_dataset_10000!B1125:T1125</xm:f>
              <xm:sqref>U1125</xm:sqref>
            </x14:sparkline>
            <x14:sparkline>
              <xm:f>ecommerce_dataset_10000!B1126:T1126</xm:f>
              <xm:sqref>U1126</xm:sqref>
            </x14:sparkline>
            <x14:sparkline>
              <xm:f>ecommerce_dataset_10000!B1127:T1127</xm:f>
              <xm:sqref>U1127</xm:sqref>
            </x14:sparkline>
            <x14:sparkline>
              <xm:f>ecommerce_dataset_10000!B1128:T1128</xm:f>
              <xm:sqref>U1128</xm:sqref>
            </x14:sparkline>
            <x14:sparkline>
              <xm:f>ecommerce_dataset_10000!B1129:T1129</xm:f>
              <xm:sqref>U1129</xm:sqref>
            </x14:sparkline>
            <x14:sparkline>
              <xm:f>ecommerce_dataset_10000!B1130:T1130</xm:f>
              <xm:sqref>U1130</xm:sqref>
            </x14:sparkline>
            <x14:sparkline>
              <xm:f>ecommerce_dataset_10000!B1131:T1131</xm:f>
              <xm:sqref>U1131</xm:sqref>
            </x14:sparkline>
            <x14:sparkline>
              <xm:f>ecommerce_dataset_10000!B1132:T1132</xm:f>
              <xm:sqref>U1132</xm:sqref>
            </x14:sparkline>
            <x14:sparkline>
              <xm:f>ecommerce_dataset_10000!B1133:T1133</xm:f>
              <xm:sqref>U1133</xm:sqref>
            </x14:sparkline>
            <x14:sparkline>
              <xm:f>ecommerce_dataset_10000!B1134:T1134</xm:f>
              <xm:sqref>U1134</xm:sqref>
            </x14:sparkline>
            <x14:sparkline>
              <xm:f>ecommerce_dataset_10000!B1135:T1135</xm:f>
              <xm:sqref>U1135</xm:sqref>
            </x14:sparkline>
            <x14:sparkline>
              <xm:f>ecommerce_dataset_10000!B1136:T1136</xm:f>
              <xm:sqref>U1136</xm:sqref>
            </x14:sparkline>
            <x14:sparkline>
              <xm:f>ecommerce_dataset_10000!B1137:T1137</xm:f>
              <xm:sqref>U1137</xm:sqref>
            </x14:sparkline>
            <x14:sparkline>
              <xm:f>ecommerce_dataset_10000!B1138:T1138</xm:f>
              <xm:sqref>U1138</xm:sqref>
            </x14:sparkline>
            <x14:sparkline>
              <xm:f>ecommerce_dataset_10000!B1139:T1139</xm:f>
              <xm:sqref>U1139</xm:sqref>
            </x14:sparkline>
            <x14:sparkline>
              <xm:f>ecommerce_dataset_10000!B1140:T1140</xm:f>
              <xm:sqref>U1140</xm:sqref>
            </x14:sparkline>
            <x14:sparkline>
              <xm:f>ecommerce_dataset_10000!B1141:T1141</xm:f>
              <xm:sqref>U1141</xm:sqref>
            </x14:sparkline>
            <x14:sparkline>
              <xm:f>ecommerce_dataset_10000!B1142:T1142</xm:f>
              <xm:sqref>U1142</xm:sqref>
            </x14:sparkline>
            <x14:sparkline>
              <xm:f>ecommerce_dataset_10000!B1143:T1143</xm:f>
              <xm:sqref>U1143</xm:sqref>
            </x14:sparkline>
            <x14:sparkline>
              <xm:f>ecommerce_dataset_10000!B1144:T1144</xm:f>
              <xm:sqref>U1144</xm:sqref>
            </x14:sparkline>
            <x14:sparkline>
              <xm:f>ecommerce_dataset_10000!B1145:T1145</xm:f>
              <xm:sqref>U1145</xm:sqref>
            </x14:sparkline>
            <x14:sparkline>
              <xm:f>ecommerce_dataset_10000!B1146:T1146</xm:f>
              <xm:sqref>U1146</xm:sqref>
            </x14:sparkline>
            <x14:sparkline>
              <xm:f>ecommerce_dataset_10000!B1147:T1147</xm:f>
              <xm:sqref>U1147</xm:sqref>
            </x14:sparkline>
            <x14:sparkline>
              <xm:f>ecommerce_dataset_10000!B1148:T1148</xm:f>
              <xm:sqref>U1148</xm:sqref>
            </x14:sparkline>
            <x14:sparkline>
              <xm:f>ecommerce_dataset_10000!B1149:T1149</xm:f>
              <xm:sqref>U1149</xm:sqref>
            </x14:sparkline>
            <x14:sparkline>
              <xm:f>ecommerce_dataset_10000!B1150:T1150</xm:f>
              <xm:sqref>U1150</xm:sqref>
            </x14:sparkline>
            <x14:sparkline>
              <xm:f>ecommerce_dataset_10000!B1151:T1151</xm:f>
              <xm:sqref>U1151</xm:sqref>
            </x14:sparkline>
            <x14:sparkline>
              <xm:f>ecommerce_dataset_10000!B1152:T1152</xm:f>
              <xm:sqref>U1152</xm:sqref>
            </x14:sparkline>
            <x14:sparkline>
              <xm:f>ecommerce_dataset_10000!B1153:T1153</xm:f>
              <xm:sqref>U1153</xm:sqref>
            </x14:sparkline>
            <x14:sparkline>
              <xm:f>ecommerce_dataset_10000!B1154:T1154</xm:f>
              <xm:sqref>U1154</xm:sqref>
            </x14:sparkline>
            <x14:sparkline>
              <xm:f>ecommerce_dataset_10000!B1155:T1155</xm:f>
              <xm:sqref>U1155</xm:sqref>
            </x14:sparkline>
            <x14:sparkline>
              <xm:f>ecommerce_dataset_10000!B1156:T1156</xm:f>
              <xm:sqref>U1156</xm:sqref>
            </x14:sparkline>
            <x14:sparkline>
              <xm:f>ecommerce_dataset_10000!B1157:T1157</xm:f>
              <xm:sqref>U1157</xm:sqref>
            </x14:sparkline>
            <x14:sparkline>
              <xm:f>ecommerce_dataset_10000!B1158:T1158</xm:f>
              <xm:sqref>U1158</xm:sqref>
            </x14:sparkline>
            <x14:sparkline>
              <xm:f>ecommerce_dataset_10000!B1159:T1159</xm:f>
              <xm:sqref>U1159</xm:sqref>
            </x14:sparkline>
            <x14:sparkline>
              <xm:f>ecommerce_dataset_10000!B1160:T1160</xm:f>
              <xm:sqref>U1160</xm:sqref>
            </x14:sparkline>
            <x14:sparkline>
              <xm:f>ecommerce_dataset_10000!B1161:T1161</xm:f>
              <xm:sqref>U1161</xm:sqref>
            </x14:sparkline>
            <x14:sparkline>
              <xm:f>ecommerce_dataset_10000!B1162:T1162</xm:f>
              <xm:sqref>U1162</xm:sqref>
            </x14:sparkline>
            <x14:sparkline>
              <xm:f>ecommerce_dataset_10000!B1163:T1163</xm:f>
              <xm:sqref>U1163</xm:sqref>
            </x14:sparkline>
            <x14:sparkline>
              <xm:f>ecommerce_dataset_10000!B1164:T1164</xm:f>
              <xm:sqref>U1164</xm:sqref>
            </x14:sparkline>
            <x14:sparkline>
              <xm:f>ecommerce_dataset_10000!B1165:T1165</xm:f>
              <xm:sqref>U1165</xm:sqref>
            </x14:sparkline>
            <x14:sparkline>
              <xm:f>ecommerce_dataset_10000!B1166:T1166</xm:f>
              <xm:sqref>U1166</xm:sqref>
            </x14:sparkline>
            <x14:sparkline>
              <xm:f>ecommerce_dataset_10000!B1167:T1167</xm:f>
              <xm:sqref>U1167</xm:sqref>
            </x14:sparkline>
            <x14:sparkline>
              <xm:f>ecommerce_dataset_10000!B1168:T1168</xm:f>
              <xm:sqref>U1168</xm:sqref>
            </x14:sparkline>
            <x14:sparkline>
              <xm:f>ecommerce_dataset_10000!B1169:T1169</xm:f>
              <xm:sqref>U1169</xm:sqref>
            </x14:sparkline>
            <x14:sparkline>
              <xm:f>ecommerce_dataset_10000!B1170:T1170</xm:f>
              <xm:sqref>U1170</xm:sqref>
            </x14:sparkline>
            <x14:sparkline>
              <xm:f>ecommerce_dataset_10000!B1171:T1171</xm:f>
              <xm:sqref>U1171</xm:sqref>
            </x14:sparkline>
            <x14:sparkline>
              <xm:f>ecommerce_dataset_10000!B1172:T1172</xm:f>
              <xm:sqref>U1172</xm:sqref>
            </x14:sparkline>
            <x14:sparkline>
              <xm:f>ecommerce_dataset_10000!B1173:T1173</xm:f>
              <xm:sqref>U1173</xm:sqref>
            </x14:sparkline>
            <x14:sparkline>
              <xm:f>ecommerce_dataset_10000!B1174:T1174</xm:f>
              <xm:sqref>U1174</xm:sqref>
            </x14:sparkline>
            <x14:sparkline>
              <xm:f>ecommerce_dataset_10000!B1175:T1175</xm:f>
              <xm:sqref>U1175</xm:sqref>
            </x14:sparkline>
            <x14:sparkline>
              <xm:f>ecommerce_dataset_10000!B1176:T1176</xm:f>
              <xm:sqref>U1176</xm:sqref>
            </x14:sparkline>
            <x14:sparkline>
              <xm:f>ecommerce_dataset_10000!B1177:T1177</xm:f>
              <xm:sqref>U1177</xm:sqref>
            </x14:sparkline>
            <x14:sparkline>
              <xm:f>ecommerce_dataset_10000!B1178:T1178</xm:f>
              <xm:sqref>U1178</xm:sqref>
            </x14:sparkline>
            <x14:sparkline>
              <xm:f>ecommerce_dataset_10000!B1179:T1179</xm:f>
              <xm:sqref>U1179</xm:sqref>
            </x14:sparkline>
            <x14:sparkline>
              <xm:f>ecommerce_dataset_10000!B1180:T1180</xm:f>
              <xm:sqref>U1180</xm:sqref>
            </x14:sparkline>
            <x14:sparkline>
              <xm:f>ecommerce_dataset_10000!B1181:T1181</xm:f>
              <xm:sqref>U1181</xm:sqref>
            </x14:sparkline>
            <x14:sparkline>
              <xm:f>ecommerce_dataset_10000!B1182:T1182</xm:f>
              <xm:sqref>U1182</xm:sqref>
            </x14:sparkline>
            <x14:sparkline>
              <xm:f>ecommerce_dataset_10000!B1183:T1183</xm:f>
              <xm:sqref>U1183</xm:sqref>
            </x14:sparkline>
            <x14:sparkline>
              <xm:f>ecommerce_dataset_10000!B1184:T1184</xm:f>
              <xm:sqref>U1184</xm:sqref>
            </x14:sparkline>
            <x14:sparkline>
              <xm:f>ecommerce_dataset_10000!B1185:T1185</xm:f>
              <xm:sqref>U1185</xm:sqref>
            </x14:sparkline>
            <x14:sparkline>
              <xm:f>ecommerce_dataset_10000!B1186:T1186</xm:f>
              <xm:sqref>U1186</xm:sqref>
            </x14:sparkline>
            <x14:sparkline>
              <xm:f>ecommerce_dataset_10000!B1187:T1187</xm:f>
              <xm:sqref>U1187</xm:sqref>
            </x14:sparkline>
            <x14:sparkline>
              <xm:f>ecommerce_dataset_10000!B1188:T1188</xm:f>
              <xm:sqref>U1188</xm:sqref>
            </x14:sparkline>
            <x14:sparkline>
              <xm:f>ecommerce_dataset_10000!B1189:T1189</xm:f>
              <xm:sqref>U1189</xm:sqref>
            </x14:sparkline>
            <x14:sparkline>
              <xm:f>ecommerce_dataset_10000!B1190:T1190</xm:f>
              <xm:sqref>U1190</xm:sqref>
            </x14:sparkline>
            <x14:sparkline>
              <xm:f>ecommerce_dataset_10000!B1191:T1191</xm:f>
              <xm:sqref>U1191</xm:sqref>
            </x14:sparkline>
            <x14:sparkline>
              <xm:f>ecommerce_dataset_10000!B1192:T1192</xm:f>
              <xm:sqref>U1192</xm:sqref>
            </x14:sparkline>
            <x14:sparkline>
              <xm:f>ecommerce_dataset_10000!B1193:T1193</xm:f>
              <xm:sqref>U1193</xm:sqref>
            </x14:sparkline>
            <x14:sparkline>
              <xm:f>ecommerce_dataset_10000!B1194:T1194</xm:f>
              <xm:sqref>U1194</xm:sqref>
            </x14:sparkline>
            <x14:sparkline>
              <xm:f>ecommerce_dataset_10000!B1195:T1195</xm:f>
              <xm:sqref>U1195</xm:sqref>
            </x14:sparkline>
            <x14:sparkline>
              <xm:f>ecommerce_dataset_10000!B1196:T1196</xm:f>
              <xm:sqref>U1196</xm:sqref>
            </x14:sparkline>
            <x14:sparkline>
              <xm:f>ecommerce_dataset_10000!B1197:T1197</xm:f>
              <xm:sqref>U1197</xm:sqref>
            </x14:sparkline>
            <x14:sparkline>
              <xm:f>ecommerce_dataset_10000!B1198:T1198</xm:f>
              <xm:sqref>U1198</xm:sqref>
            </x14:sparkline>
            <x14:sparkline>
              <xm:f>ecommerce_dataset_10000!B1199:T1199</xm:f>
              <xm:sqref>U1199</xm:sqref>
            </x14:sparkline>
            <x14:sparkline>
              <xm:f>ecommerce_dataset_10000!B1200:T1200</xm:f>
              <xm:sqref>U1200</xm:sqref>
            </x14:sparkline>
            <x14:sparkline>
              <xm:f>ecommerce_dataset_10000!B1201:T1201</xm:f>
              <xm:sqref>U1201</xm:sqref>
            </x14:sparkline>
            <x14:sparkline>
              <xm:f>ecommerce_dataset_10000!B1202:T1202</xm:f>
              <xm:sqref>U1202</xm:sqref>
            </x14:sparkline>
            <x14:sparkline>
              <xm:f>ecommerce_dataset_10000!B1203:T1203</xm:f>
              <xm:sqref>U1203</xm:sqref>
            </x14:sparkline>
            <x14:sparkline>
              <xm:f>ecommerce_dataset_10000!B1204:T1204</xm:f>
              <xm:sqref>U1204</xm:sqref>
            </x14:sparkline>
            <x14:sparkline>
              <xm:f>ecommerce_dataset_10000!B1205:T1205</xm:f>
              <xm:sqref>U1205</xm:sqref>
            </x14:sparkline>
            <x14:sparkline>
              <xm:f>ecommerce_dataset_10000!B1206:T1206</xm:f>
              <xm:sqref>U1206</xm:sqref>
            </x14:sparkline>
            <x14:sparkline>
              <xm:f>ecommerce_dataset_10000!B1207:T1207</xm:f>
              <xm:sqref>U1207</xm:sqref>
            </x14:sparkline>
            <x14:sparkline>
              <xm:f>ecommerce_dataset_10000!B1208:T1208</xm:f>
              <xm:sqref>U1208</xm:sqref>
            </x14:sparkline>
            <x14:sparkline>
              <xm:f>ecommerce_dataset_10000!B1209:T1209</xm:f>
              <xm:sqref>U1209</xm:sqref>
            </x14:sparkline>
            <x14:sparkline>
              <xm:f>ecommerce_dataset_10000!B1210:T1210</xm:f>
              <xm:sqref>U1210</xm:sqref>
            </x14:sparkline>
            <x14:sparkline>
              <xm:f>ecommerce_dataset_10000!B1211:T1211</xm:f>
              <xm:sqref>U1211</xm:sqref>
            </x14:sparkline>
            <x14:sparkline>
              <xm:f>ecommerce_dataset_10000!B1212:T1212</xm:f>
              <xm:sqref>U1212</xm:sqref>
            </x14:sparkline>
            <x14:sparkline>
              <xm:f>ecommerce_dataset_10000!B1213:T1213</xm:f>
              <xm:sqref>U1213</xm:sqref>
            </x14:sparkline>
            <x14:sparkline>
              <xm:f>ecommerce_dataset_10000!B1214:T1214</xm:f>
              <xm:sqref>U1214</xm:sqref>
            </x14:sparkline>
            <x14:sparkline>
              <xm:f>ecommerce_dataset_10000!B1215:T1215</xm:f>
              <xm:sqref>U1215</xm:sqref>
            </x14:sparkline>
            <x14:sparkline>
              <xm:f>ecommerce_dataset_10000!B1216:T1216</xm:f>
              <xm:sqref>U1216</xm:sqref>
            </x14:sparkline>
            <x14:sparkline>
              <xm:f>ecommerce_dataset_10000!B1217:T1217</xm:f>
              <xm:sqref>U1217</xm:sqref>
            </x14:sparkline>
            <x14:sparkline>
              <xm:f>ecommerce_dataset_10000!B1218:T1218</xm:f>
              <xm:sqref>U1218</xm:sqref>
            </x14:sparkline>
            <x14:sparkline>
              <xm:f>ecommerce_dataset_10000!B1219:T1219</xm:f>
              <xm:sqref>U1219</xm:sqref>
            </x14:sparkline>
            <x14:sparkline>
              <xm:f>ecommerce_dataset_10000!B1220:T1220</xm:f>
              <xm:sqref>U1220</xm:sqref>
            </x14:sparkline>
            <x14:sparkline>
              <xm:f>ecommerce_dataset_10000!B1221:T1221</xm:f>
              <xm:sqref>U1221</xm:sqref>
            </x14:sparkline>
            <x14:sparkline>
              <xm:f>ecommerce_dataset_10000!B1222:T1222</xm:f>
              <xm:sqref>U1222</xm:sqref>
            </x14:sparkline>
            <x14:sparkline>
              <xm:f>ecommerce_dataset_10000!B1223:T1223</xm:f>
              <xm:sqref>U1223</xm:sqref>
            </x14:sparkline>
            <x14:sparkline>
              <xm:f>ecommerce_dataset_10000!B1224:T1224</xm:f>
              <xm:sqref>U1224</xm:sqref>
            </x14:sparkline>
            <x14:sparkline>
              <xm:f>ecommerce_dataset_10000!B1225:T1225</xm:f>
              <xm:sqref>U1225</xm:sqref>
            </x14:sparkline>
            <x14:sparkline>
              <xm:f>ecommerce_dataset_10000!B1226:T1226</xm:f>
              <xm:sqref>U1226</xm:sqref>
            </x14:sparkline>
            <x14:sparkline>
              <xm:f>ecommerce_dataset_10000!B1227:T1227</xm:f>
              <xm:sqref>U1227</xm:sqref>
            </x14:sparkline>
            <x14:sparkline>
              <xm:f>ecommerce_dataset_10000!B1228:T1228</xm:f>
              <xm:sqref>U1228</xm:sqref>
            </x14:sparkline>
            <x14:sparkline>
              <xm:f>ecommerce_dataset_10000!B1229:T1229</xm:f>
              <xm:sqref>U1229</xm:sqref>
            </x14:sparkline>
            <x14:sparkline>
              <xm:f>ecommerce_dataset_10000!B1230:T1230</xm:f>
              <xm:sqref>U1230</xm:sqref>
            </x14:sparkline>
            <x14:sparkline>
              <xm:f>ecommerce_dataset_10000!B1231:T1231</xm:f>
              <xm:sqref>U1231</xm:sqref>
            </x14:sparkline>
            <x14:sparkline>
              <xm:f>ecommerce_dataset_10000!B1232:T1232</xm:f>
              <xm:sqref>U1232</xm:sqref>
            </x14:sparkline>
            <x14:sparkline>
              <xm:f>ecommerce_dataset_10000!B1233:T1233</xm:f>
              <xm:sqref>U1233</xm:sqref>
            </x14:sparkline>
            <x14:sparkline>
              <xm:f>ecommerce_dataset_10000!B1234:T1234</xm:f>
              <xm:sqref>U1234</xm:sqref>
            </x14:sparkline>
            <x14:sparkline>
              <xm:f>ecommerce_dataset_10000!B1235:T1235</xm:f>
              <xm:sqref>U1235</xm:sqref>
            </x14:sparkline>
            <x14:sparkline>
              <xm:f>ecommerce_dataset_10000!B1236:T1236</xm:f>
              <xm:sqref>U1236</xm:sqref>
            </x14:sparkline>
            <x14:sparkline>
              <xm:f>ecommerce_dataset_10000!B1237:T1237</xm:f>
              <xm:sqref>U1237</xm:sqref>
            </x14:sparkline>
            <x14:sparkline>
              <xm:f>ecommerce_dataset_10000!B1238:T1238</xm:f>
              <xm:sqref>U1238</xm:sqref>
            </x14:sparkline>
            <x14:sparkline>
              <xm:f>ecommerce_dataset_10000!B1239:T1239</xm:f>
              <xm:sqref>U1239</xm:sqref>
            </x14:sparkline>
            <x14:sparkline>
              <xm:f>ecommerce_dataset_10000!B1240:T1240</xm:f>
              <xm:sqref>U1240</xm:sqref>
            </x14:sparkline>
            <x14:sparkline>
              <xm:f>ecommerce_dataset_10000!B1241:T1241</xm:f>
              <xm:sqref>U1241</xm:sqref>
            </x14:sparkline>
            <x14:sparkline>
              <xm:f>ecommerce_dataset_10000!B1242:T1242</xm:f>
              <xm:sqref>U1242</xm:sqref>
            </x14:sparkline>
            <x14:sparkline>
              <xm:f>ecommerce_dataset_10000!B1243:T1243</xm:f>
              <xm:sqref>U1243</xm:sqref>
            </x14:sparkline>
            <x14:sparkline>
              <xm:f>ecommerce_dataset_10000!B1244:T1244</xm:f>
              <xm:sqref>U1244</xm:sqref>
            </x14:sparkline>
            <x14:sparkline>
              <xm:f>ecommerce_dataset_10000!B1245:T1245</xm:f>
              <xm:sqref>U1245</xm:sqref>
            </x14:sparkline>
            <x14:sparkline>
              <xm:f>ecommerce_dataset_10000!B1246:T1246</xm:f>
              <xm:sqref>U1246</xm:sqref>
            </x14:sparkline>
            <x14:sparkline>
              <xm:f>ecommerce_dataset_10000!B1247:T1247</xm:f>
              <xm:sqref>U1247</xm:sqref>
            </x14:sparkline>
            <x14:sparkline>
              <xm:f>ecommerce_dataset_10000!B1248:T1248</xm:f>
              <xm:sqref>U1248</xm:sqref>
            </x14:sparkline>
            <x14:sparkline>
              <xm:f>ecommerce_dataset_10000!B1249:T1249</xm:f>
              <xm:sqref>U1249</xm:sqref>
            </x14:sparkline>
            <x14:sparkline>
              <xm:f>ecommerce_dataset_10000!B1250:T1250</xm:f>
              <xm:sqref>U1250</xm:sqref>
            </x14:sparkline>
            <x14:sparkline>
              <xm:f>ecommerce_dataset_10000!B1251:T1251</xm:f>
              <xm:sqref>U1251</xm:sqref>
            </x14:sparkline>
            <x14:sparkline>
              <xm:f>ecommerce_dataset_10000!B1252:T1252</xm:f>
              <xm:sqref>U1252</xm:sqref>
            </x14:sparkline>
            <x14:sparkline>
              <xm:f>ecommerce_dataset_10000!B1253:T1253</xm:f>
              <xm:sqref>U1253</xm:sqref>
            </x14:sparkline>
            <x14:sparkline>
              <xm:f>ecommerce_dataset_10000!B1254:T1254</xm:f>
              <xm:sqref>U1254</xm:sqref>
            </x14:sparkline>
            <x14:sparkline>
              <xm:f>ecommerce_dataset_10000!B1255:T1255</xm:f>
              <xm:sqref>U1255</xm:sqref>
            </x14:sparkline>
            <x14:sparkline>
              <xm:f>ecommerce_dataset_10000!B1256:T1256</xm:f>
              <xm:sqref>U1256</xm:sqref>
            </x14:sparkline>
            <x14:sparkline>
              <xm:f>ecommerce_dataset_10000!B1257:T1257</xm:f>
              <xm:sqref>U1257</xm:sqref>
            </x14:sparkline>
            <x14:sparkline>
              <xm:f>ecommerce_dataset_10000!B1258:T1258</xm:f>
              <xm:sqref>U1258</xm:sqref>
            </x14:sparkline>
            <x14:sparkline>
              <xm:f>ecommerce_dataset_10000!B1259:T1259</xm:f>
              <xm:sqref>U1259</xm:sqref>
            </x14:sparkline>
            <x14:sparkline>
              <xm:f>ecommerce_dataset_10000!B1260:T1260</xm:f>
              <xm:sqref>U1260</xm:sqref>
            </x14:sparkline>
            <x14:sparkline>
              <xm:f>ecommerce_dataset_10000!B1261:T1261</xm:f>
              <xm:sqref>U1261</xm:sqref>
            </x14:sparkline>
            <x14:sparkline>
              <xm:f>ecommerce_dataset_10000!B1262:T1262</xm:f>
              <xm:sqref>U1262</xm:sqref>
            </x14:sparkline>
            <x14:sparkline>
              <xm:f>ecommerce_dataset_10000!B1263:T1263</xm:f>
              <xm:sqref>U1263</xm:sqref>
            </x14:sparkline>
            <x14:sparkline>
              <xm:f>ecommerce_dataset_10000!B1264:T1264</xm:f>
              <xm:sqref>U1264</xm:sqref>
            </x14:sparkline>
            <x14:sparkline>
              <xm:f>ecommerce_dataset_10000!B1265:T1265</xm:f>
              <xm:sqref>U1265</xm:sqref>
            </x14:sparkline>
            <x14:sparkline>
              <xm:f>ecommerce_dataset_10000!B1266:T1266</xm:f>
              <xm:sqref>U1266</xm:sqref>
            </x14:sparkline>
            <x14:sparkline>
              <xm:f>ecommerce_dataset_10000!B1267:T1267</xm:f>
              <xm:sqref>U1267</xm:sqref>
            </x14:sparkline>
            <x14:sparkline>
              <xm:f>ecommerce_dataset_10000!B1268:T1268</xm:f>
              <xm:sqref>U1268</xm:sqref>
            </x14:sparkline>
            <x14:sparkline>
              <xm:f>ecommerce_dataset_10000!B1269:T1269</xm:f>
              <xm:sqref>U1269</xm:sqref>
            </x14:sparkline>
            <x14:sparkline>
              <xm:f>ecommerce_dataset_10000!B1270:T1270</xm:f>
              <xm:sqref>U1270</xm:sqref>
            </x14:sparkline>
            <x14:sparkline>
              <xm:f>ecommerce_dataset_10000!B1271:T1271</xm:f>
              <xm:sqref>U1271</xm:sqref>
            </x14:sparkline>
            <x14:sparkline>
              <xm:f>ecommerce_dataset_10000!B1272:T1272</xm:f>
              <xm:sqref>U1272</xm:sqref>
            </x14:sparkline>
            <x14:sparkline>
              <xm:f>ecommerce_dataset_10000!B1273:T1273</xm:f>
              <xm:sqref>U1273</xm:sqref>
            </x14:sparkline>
            <x14:sparkline>
              <xm:f>ecommerce_dataset_10000!B1274:T1274</xm:f>
              <xm:sqref>U1274</xm:sqref>
            </x14:sparkline>
            <x14:sparkline>
              <xm:f>ecommerce_dataset_10000!B1275:T1275</xm:f>
              <xm:sqref>U1275</xm:sqref>
            </x14:sparkline>
            <x14:sparkline>
              <xm:f>ecommerce_dataset_10000!B1276:T1276</xm:f>
              <xm:sqref>U1276</xm:sqref>
            </x14:sparkline>
            <x14:sparkline>
              <xm:f>ecommerce_dataset_10000!B1277:T1277</xm:f>
              <xm:sqref>U1277</xm:sqref>
            </x14:sparkline>
            <x14:sparkline>
              <xm:f>ecommerce_dataset_10000!B1278:T1278</xm:f>
              <xm:sqref>U1278</xm:sqref>
            </x14:sparkline>
            <x14:sparkline>
              <xm:f>ecommerce_dataset_10000!B1279:T1279</xm:f>
              <xm:sqref>U1279</xm:sqref>
            </x14:sparkline>
            <x14:sparkline>
              <xm:f>ecommerce_dataset_10000!B1280:T1280</xm:f>
              <xm:sqref>U1280</xm:sqref>
            </x14:sparkline>
            <x14:sparkline>
              <xm:f>ecommerce_dataset_10000!B1281:T1281</xm:f>
              <xm:sqref>U1281</xm:sqref>
            </x14:sparkline>
            <x14:sparkline>
              <xm:f>ecommerce_dataset_10000!B1282:T1282</xm:f>
              <xm:sqref>U1282</xm:sqref>
            </x14:sparkline>
            <x14:sparkline>
              <xm:f>ecommerce_dataset_10000!B1283:T1283</xm:f>
              <xm:sqref>U1283</xm:sqref>
            </x14:sparkline>
            <x14:sparkline>
              <xm:f>ecommerce_dataset_10000!B1284:T1284</xm:f>
              <xm:sqref>U1284</xm:sqref>
            </x14:sparkline>
            <x14:sparkline>
              <xm:f>ecommerce_dataset_10000!B1285:T1285</xm:f>
              <xm:sqref>U1285</xm:sqref>
            </x14:sparkline>
            <x14:sparkline>
              <xm:f>ecommerce_dataset_10000!B1286:T1286</xm:f>
              <xm:sqref>U1286</xm:sqref>
            </x14:sparkline>
            <x14:sparkline>
              <xm:f>ecommerce_dataset_10000!B1287:T1287</xm:f>
              <xm:sqref>U1287</xm:sqref>
            </x14:sparkline>
            <x14:sparkline>
              <xm:f>ecommerce_dataset_10000!B1288:T1288</xm:f>
              <xm:sqref>U1288</xm:sqref>
            </x14:sparkline>
            <x14:sparkline>
              <xm:f>ecommerce_dataset_10000!B1289:T1289</xm:f>
              <xm:sqref>U1289</xm:sqref>
            </x14:sparkline>
            <x14:sparkline>
              <xm:f>ecommerce_dataset_10000!B1290:T1290</xm:f>
              <xm:sqref>U1290</xm:sqref>
            </x14:sparkline>
            <x14:sparkline>
              <xm:f>ecommerce_dataset_10000!B1291:T1291</xm:f>
              <xm:sqref>U1291</xm:sqref>
            </x14:sparkline>
            <x14:sparkline>
              <xm:f>ecommerce_dataset_10000!B1292:T1292</xm:f>
              <xm:sqref>U1292</xm:sqref>
            </x14:sparkline>
            <x14:sparkline>
              <xm:f>ecommerce_dataset_10000!B1293:T1293</xm:f>
              <xm:sqref>U1293</xm:sqref>
            </x14:sparkline>
            <x14:sparkline>
              <xm:f>ecommerce_dataset_10000!B1294:T1294</xm:f>
              <xm:sqref>U1294</xm:sqref>
            </x14:sparkline>
            <x14:sparkline>
              <xm:f>ecommerce_dataset_10000!B1295:T1295</xm:f>
              <xm:sqref>U1295</xm:sqref>
            </x14:sparkline>
            <x14:sparkline>
              <xm:f>ecommerce_dataset_10000!B1296:T1296</xm:f>
              <xm:sqref>U1296</xm:sqref>
            </x14:sparkline>
            <x14:sparkline>
              <xm:f>ecommerce_dataset_10000!B1297:T1297</xm:f>
              <xm:sqref>U1297</xm:sqref>
            </x14:sparkline>
            <x14:sparkline>
              <xm:f>ecommerce_dataset_10000!B1298:T1298</xm:f>
              <xm:sqref>U1298</xm:sqref>
            </x14:sparkline>
            <x14:sparkline>
              <xm:f>ecommerce_dataset_10000!B1299:T1299</xm:f>
              <xm:sqref>U1299</xm:sqref>
            </x14:sparkline>
            <x14:sparkline>
              <xm:f>ecommerce_dataset_10000!B1300:T1300</xm:f>
              <xm:sqref>U1300</xm:sqref>
            </x14:sparkline>
            <x14:sparkline>
              <xm:f>ecommerce_dataset_10000!B1301:T1301</xm:f>
              <xm:sqref>U1301</xm:sqref>
            </x14:sparkline>
            <x14:sparkline>
              <xm:f>ecommerce_dataset_10000!B1302:T1302</xm:f>
              <xm:sqref>U1302</xm:sqref>
            </x14:sparkline>
            <x14:sparkline>
              <xm:f>ecommerce_dataset_10000!B1303:T1303</xm:f>
              <xm:sqref>U1303</xm:sqref>
            </x14:sparkline>
            <x14:sparkline>
              <xm:f>ecommerce_dataset_10000!B1304:T1304</xm:f>
              <xm:sqref>U1304</xm:sqref>
            </x14:sparkline>
            <x14:sparkline>
              <xm:f>ecommerce_dataset_10000!B1305:T1305</xm:f>
              <xm:sqref>U1305</xm:sqref>
            </x14:sparkline>
            <x14:sparkline>
              <xm:f>ecommerce_dataset_10000!B1306:T1306</xm:f>
              <xm:sqref>U1306</xm:sqref>
            </x14:sparkline>
            <x14:sparkline>
              <xm:f>ecommerce_dataset_10000!B1307:T1307</xm:f>
              <xm:sqref>U1307</xm:sqref>
            </x14:sparkline>
            <x14:sparkline>
              <xm:f>ecommerce_dataset_10000!B1308:T1308</xm:f>
              <xm:sqref>U1308</xm:sqref>
            </x14:sparkline>
            <x14:sparkline>
              <xm:f>ecommerce_dataset_10000!B1309:T1309</xm:f>
              <xm:sqref>U1309</xm:sqref>
            </x14:sparkline>
            <x14:sparkline>
              <xm:f>ecommerce_dataset_10000!B1310:T1310</xm:f>
              <xm:sqref>U1310</xm:sqref>
            </x14:sparkline>
            <x14:sparkline>
              <xm:f>ecommerce_dataset_10000!B1311:T1311</xm:f>
              <xm:sqref>U1311</xm:sqref>
            </x14:sparkline>
            <x14:sparkline>
              <xm:f>ecommerce_dataset_10000!B1312:T1312</xm:f>
              <xm:sqref>U1312</xm:sqref>
            </x14:sparkline>
            <x14:sparkline>
              <xm:f>ecommerce_dataset_10000!B1313:T1313</xm:f>
              <xm:sqref>U1313</xm:sqref>
            </x14:sparkline>
            <x14:sparkline>
              <xm:f>ecommerce_dataset_10000!B1314:T1314</xm:f>
              <xm:sqref>U1314</xm:sqref>
            </x14:sparkline>
            <x14:sparkline>
              <xm:f>ecommerce_dataset_10000!B1315:T1315</xm:f>
              <xm:sqref>U1315</xm:sqref>
            </x14:sparkline>
            <x14:sparkline>
              <xm:f>ecommerce_dataset_10000!B1316:T1316</xm:f>
              <xm:sqref>U1316</xm:sqref>
            </x14:sparkline>
            <x14:sparkline>
              <xm:f>ecommerce_dataset_10000!B1317:T1317</xm:f>
              <xm:sqref>U1317</xm:sqref>
            </x14:sparkline>
            <x14:sparkline>
              <xm:f>ecommerce_dataset_10000!B1318:T1318</xm:f>
              <xm:sqref>U1318</xm:sqref>
            </x14:sparkline>
            <x14:sparkline>
              <xm:f>ecommerce_dataset_10000!B1319:T1319</xm:f>
              <xm:sqref>U1319</xm:sqref>
            </x14:sparkline>
            <x14:sparkline>
              <xm:f>ecommerce_dataset_10000!B1320:T1320</xm:f>
              <xm:sqref>U1320</xm:sqref>
            </x14:sparkline>
            <x14:sparkline>
              <xm:f>ecommerce_dataset_10000!B1321:T1321</xm:f>
              <xm:sqref>U1321</xm:sqref>
            </x14:sparkline>
            <x14:sparkline>
              <xm:f>ecommerce_dataset_10000!B1322:T1322</xm:f>
              <xm:sqref>U1322</xm:sqref>
            </x14:sparkline>
            <x14:sparkline>
              <xm:f>ecommerce_dataset_10000!B1323:T1323</xm:f>
              <xm:sqref>U1323</xm:sqref>
            </x14:sparkline>
            <x14:sparkline>
              <xm:f>ecommerce_dataset_10000!B1324:T1324</xm:f>
              <xm:sqref>U1324</xm:sqref>
            </x14:sparkline>
            <x14:sparkline>
              <xm:f>ecommerce_dataset_10000!B1325:T1325</xm:f>
              <xm:sqref>U1325</xm:sqref>
            </x14:sparkline>
            <x14:sparkline>
              <xm:f>ecommerce_dataset_10000!B1326:T1326</xm:f>
              <xm:sqref>U1326</xm:sqref>
            </x14:sparkline>
            <x14:sparkline>
              <xm:f>ecommerce_dataset_10000!B1327:T1327</xm:f>
              <xm:sqref>U1327</xm:sqref>
            </x14:sparkline>
            <x14:sparkline>
              <xm:f>ecommerce_dataset_10000!B1328:T1328</xm:f>
              <xm:sqref>U1328</xm:sqref>
            </x14:sparkline>
            <x14:sparkline>
              <xm:f>ecommerce_dataset_10000!B1329:T1329</xm:f>
              <xm:sqref>U1329</xm:sqref>
            </x14:sparkline>
            <x14:sparkline>
              <xm:f>ecommerce_dataset_10000!B1330:T1330</xm:f>
              <xm:sqref>U1330</xm:sqref>
            </x14:sparkline>
            <x14:sparkline>
              <xm:f>ecommerce_dataset_10000!B1331:T1331</xm:f>
              <xm:sqref>U1331</xm:sqref>
            </x14:sparkline>
            <x14:sparkline>
              <xm:f>ecommerce_dataset_10000!B1332:T1332</xm:f>
              <xm:sqref>U1332</xm:sqref>
            </x14:sparkline>
            <x14:sparkline>
              <xm:f>ecommerce_dataset_10000!B1333:T1333</xm:f>
              <xm:sqref>U1333</xm:sqref>
            </x14:sparkline>
            <x14:sparkline>
              <xm:f>ecommerce_dataset_10000!B1334:T1334</xm:f>
              <xm:sqref>U1334</xm:sqref>
            </x14:sparkline>
            <x14:sparkline>
              <xm:f>ecommerce_dataset_10000!B1335:T1335</xm:f>
              <xm:sqref>U1335</xm:sqref>
            </x14:sparkline>
            <x14:sparkline>
              <xm:f>ecommerce_dataset_10000!B1336:T1336</xm:f>
              <xm:sqref>U1336</xm:sqref>
            </x14:sparkline>
            <x14:sparkline>
              <xm:f>ecommerce_dataset_10000!B1337:T1337</xm:f>
              <xm:sqref>U1337</xm:sqref>
            </x14:sparkline>
            <x14:sparkline>
              <xm:f>ecommerce_dataset_10000!B1338:T1338</xm:f>
              <xm:sqref>U1338</xm:sqref>
            </x14:sparkline>
            <x14:sparkline>
              <xm:f>ecommerce_dataset_10000!B1339:T1339</xm:f>
              <xm:sqref>U1339</xm:sqref>
            </x14:sparkline>
            <x14:sparkline>
              <xm:f>ecommerce_dataset_10000!B1340:T1340</xm:f>
              <xm:sqref>U1340</xm:sqref>
            </x14:sparkline>
            <x14:sparkline>
              <xm:f>ecommerce_dataset_10000!B1341:T1341</xm:f>
              <xm:sqref>U1341</xm:sqref>
            </x14:sparkline>
            <x14:sparkline>
              <xm:f>ecommerce_dataset_10000!B1342:T1342</xm:f>
              <xm:sqref>U1342</xm:sqref>
            </x14:sparkline>
            <x14:sparkline>
              <xm:f>ecommerce_dataset_10000!B1343:T1343</xm:f>
              <xm:sqref>U1343</xm:sqref>
            </x14:sparkline>
            <x14:sparkline>
              <xm:f>ecommerce_dataset_10000!B1344:T1344</xm:f>
              <xm:sqref>U1344</xm:sqref>
            </x14:sparkline>
            <x14:sparkline>
              <xm:f>ecommerce_dataset_10000!B1345:T1345</xm:f>
              <xm:sqref>U1345</xm:sqref>
            </x14:sparkline>
            <x14:sparkline>
              <xm:f>ecommerce_dataset_10000!B1346:T1346</xm:f>
              <xm:sqref>U1346</xm:sqref>
            </x14:sparkline>
            <x14:sparkline>
              <xm:f>ecommerce_dataset_10000!B1347:T1347</xm:f>
              <xm:sqref>U1347</xm:sqref>
            </x14:sparkline>
            <x14:sparkline>
              <xm:f>ecommerce_dataset_10000!B1348:T1348</xm:f>
              <xm:sqref>U1348</xm:sqref>
            </x14:sparkline>
            <x14:sparkline>
              <xm:f>ecommerce_dataset_10000!B1349:T1349</xm:f>
              <xm:sqref>U1349</xm:sqref>
            </x14:sparkline>
            <x14:sparkline>
              <xm:f>ecommerce_dataset_10000!B1350:T1350</xm:f>
              <xm:sqref>U1350</xm:sqref>
            </x14:sparkline>
            <x14:sparkline>
              <xm:f>ecommerce_dataset_10000!B1351:T1351</xm:f>
              <xm:sqref>U1351</xm:sqref>
            </x14:sparkline>
            <x14:sparkline>
              <xm:f>ecommerce_dataset_10000!B1352:T1352</xm:f>
              <xm:sqref>U1352</xm:sqref>
            </x14:sparkline>
            <x14:sparkline>
              <xm:f>ecommerce_dataset_10000!B1353:T1353</xm:f>
              <xm:sqref>U1353</xm:sqref>
            </x14:sparkline>
            <x14:sparkline>
              <xm:f>ecommerce_dataset_10000!B1354:T1354</xm:f>
              <xm:sqref>U1354</xm:sqref>
            </x14:sparkline>
            <x14:sparkline>
              <xm:f>ecommerce_dataset_10000!B1355:T1355</xm:f>
              <xm:sqref>U1355</xm:sqref>
            </x14:sparkline>
            <x14:sparkline>
              <xm:f>ecommerce_dataset_10000!B1356:T1356</xm:f>
              <xm:sqref>U1356</xm:sqref>
            </x14:sparkline>
            <x14:sparkline>
              <xm:f>ecommerce_dataset_10000!B1357:T1357</xm:f>
              <xm:sqref>U1357</xm:sqref>
            </x14:sparkline>
            <x14:sparkline>
              <xm:f>ecommerce_dataset_10000!B1358:T1358</xm:f>
              <xm:sqref>U1358</xm:sqref>
            </x14:sparkline>
            <x14:sparkline>
              <xm:f>ecommerce_dataset_10000!B1359:T1359</xm:f>
              <xm:sqref>U1359</xm:sqref>
            </x14:sparkline>
            <x14:sparkline>
              <xm:f>ecommerce_dataset_10000!B1360:T1360</xm:f>
              <xm:sqref>U1360</xm:sqref>
            </x14:sparkline>
            <x14:sparkline>
              <xm:f>ecommerce_dataset_10000!B1361:T1361</xm:f>
              <xm:sqref>U1361</xm:sqref>
            </x14:sparkline>
            <x14:sparkline>
              <xm:f>ecommerce_dataset_10000!B1362:T1362</xm:f>
              <xm:sqref>U1362</xm:sqref>
            </x14:sparkline>
            <x14:sparkline>
              <xm:f>ecommerce_dataset_10000!B1363:T1363</xm:f>
              <xm:sqref>U1363</xm:sqref>
            </x14:sparkline>
            <x14:sparkline>
              <xm:f>ecommerce_dataset_10000!B1364:T1364</xm:f>
              <xm:sqref>U1364</xm:sqref>
            </x14:sparkline>
            <x14:sparkline>
              <xm:f>ecommerce_dataset_10000!B1365:T1365</xm:f>
              <xm:sqref>U1365</xm:sqref>
            </x14:sparkline>
            <x14:sparkline>
              <xm:f>ecommerce_dataset_10000!B1366:T1366</xm:f>
              <xm:sqref>U1366</xm:sqref>
            </x14:sparkline>
            <x14:sparkline>
              <xm:f>ecommerce_dataset_10000!B1367:T1367</xm:f>
              <xm:sqref>U1367</xm:sqref>
            </x14:sparkline>
            <x14:sparkline>
              <xm:f>ecommerce_dataset_10000!B1368:T1368</xm:f>
              <xm:sqref>U1368</xm:sqref>
            </x14:sparkline>
            <x14:sparkline>
              <xm:f>ecommerce_dataset_10000!B1369:T1369</xm:f>
              <xm:sqref>U1369</xm:sqref>
            </x14:sparkline>
            <x14:sparkline>
              <xm:f>ecommerce_dataset_10000!B1370:T1370</xm:f>
              <xm:sqref>U1370</xm:sqref>
            </x14:sparkline>
            <x14:sparkline>
              <xm:f>ecommerce_dataset_10000!B1371:T1371</xm:f>
              <xm:sqref>U1371</xm:sqref>
            </x14:sparkline>
            <x14:sparkline>
              <xm:f>ecommerce_dataset_10000!B1372:T1372</xm:f>
              <xm:sqref>U1372</xm:sqref>
            </x14:sparkline>
            <x14:sparkline>
              <xm:f>ecommerce_dataset_10000!B1373:T1373</xm:f>
              <xm:sqref>U1373</xm:sqref>
            </x14:sparkline>
            <x14:sparkline>
              <xm:f>ecommerce_dataset_10000!B1374:T1374</xm:f>
              <xm:sqref>U1374</xm:sqref>
            </x14:sparkline>
            <x14:sparkline>
              <xm:f>ecommerce_dataset_10000!B1375:T1375</xm:f>
              <xm:sqref>U1375</xm:sqref>
            </x14:sparkline>
            <x14:sparkline>
              <xm:f>ecommerce_dataset_10000!B1376:T1376</xm:f>
              <xm:sqref>U1376</xm:sqref>
            </x14:sparkline>
            <x14:sparkline>
              <xm:f>ecommerce_dataset_10000!B1377:T1377</xm:f>
              <xm:sqref>U1377</xm:sqref>
            </x14:sparkline>
            <x14:sparkline>
              <xm:f>ecommerce_dataset_10000!B1378:T1378</xm:f>
              <xm:sqref>U1378</xm:sqref>
            </x14:sparkline>
            <x14:sparkline>
              <xm:f>ecommerce_dataset_10000!B1379:T1379</xm:f>
              <xm:sqref>U1379</xm:sqref>
            </x14:sparkline>
            <x14:sparkline>
              <xm:f>ecommerce_dataset_10000!B1380:T1380</xm:f>
              <xm:sqref>U1380</xm:sqref>
            </x14:sparkline>
            <x14:sparkline>
              <xm:f>ecommerce_dataset_10000!B1381:T1381</xm:f>
              <xm:sqref>U1381</xm:sqref>
            </x14:sparkline>
            <x14:sparkline>
              <xm:f>ecommerce_dataset_10000!B1382:T1382</xm:f>
              <xm:sqref>U1382</xm:sqref>
            </x14:sparkline>
            <x14:sparkline>
              <xm:f>ecommerce_dataset_10000!B1383:T1383</xm:f>
              <xm:sqref>U1383</xm:sqref>
            </x14:sparkline>
            <x14:sparkline>
              <xm:f>ecommerce_dataset_10000!B1384:T1384</xm:f>
              <xm:sqref>U1384</xm:sqref>
            </x14:sparkline>
            <x14:sparkline>
              <xm:f>ecommerce_dataset_10000!B1385:T1385</xm:f>
              <xm:sqref>U1385</xm:sqref>
            </x14:sparkline>
            <x14:sparkline>
              <xm:f>ecommerce_dataset_10000!B1386:T1386</xm:f>
              <xm:sqref>U1386</xm:sqref>
            </x14:sparkline>
            <x14:sparkline>
              <xm:f>ecommerce_dataset_10000!B1387:T1387</xm:f>
              <xm:sqref>U1387</xm:sqref>
            </x14:sparkline>
            <x14:sparkline>
              <xm:f>ecommerce_dataset_10000!B1388:T1388</xm:f>
              <xm:sqref>U1388</xm:sqref>
            </x14:sparkline>
            <x14:sparkline>
              <xm:f>ecommerce_dataset_10000!B1389:T1389</xm:f>
              <xm:sqref>U1389</xm:sqref>
            </x14:sparkline>
            <x14:sparkline>
              <xm:f>ecommerce_dataset_10000!B1390:T1390</xm:f>
              <xm:sqref>U1390</xm:sqref>
            </x14:sparkline>
            <x14:sparkline>
              <xm:f>ecommerce_dataset_10000!B1391:T1391</xm:f>
              <xm:sqref>U1391</xm:sqref>
            </x14:sparkline>
            <x14:sparkline>
              <xm:f>ecommerce_dataset_10000!B1392:T1392</xm:f>
              <xm:sqref>U1392</xm:sqref>
            </x14:sparkline>
            <x14:sparkline>
              <xm:f>ecommerce_dataset_10000!B1393:T1393</xm:f>
              <xm:sqref>U1393</xm:sqref>
            </x14:sparkline>
            <x14:sparkline>
              <xm:f>ecommerce_dataset_10000!B1394:T1394</xm:f>
              <xm:sqref>U1394</xm:sqref>
            </x14:sparkline>
            <x14:sparkline>
              <xm:f>ecommerce_dataset_10000!B1395:T1395</xm:f>
              <xm:sqref>U1395</xm:sqref>
            </x14:sparkline>
            <x14:sparkline>
              <xm:f>ecommerce_dataset_10000!B1396:T1396</xm:f>
              <xm:sqref>U1396</xm:sqref>
            </x14:sparkline>
            <x14:sparkline>
              <xm:f>ecommerce_dataset_10000!B1397:T1397</xm:f>
              <xm:sqref>U1397</xm:sqref>
            </x14:sparkline>
            <x14:sparkline>
              <xm:f>ecommerce_dataset_10000!B1398:T1398</xm:f>
              <xm:sqref>U1398</xm:sqref>
            </x14:sparkline>
            <x14:sparkline>
              <xm:f>ecommerce_dataset_10000!B1399:T1399</xm:f>
              <xm:sqref>U1399</xm:sqref>
            </x14:sparkline>
            <x14:sparkline>
              <xm:f>ecommerce_dataset_10000!B1400:T1400</xm:f>
              <xm:sqref>U1400</xm:sqref>
            </x14:sparkline>
            <x14:sparkline>
              <xm:f>ecommerce_dataset_10000!B1401:T1401</xm:f>
              <xm:sqref>U1401</xm:sqref>
            </x14:sparkline>
            <x14:sparkline>
              <xm:f>ecommerce_dataset_10000!B1402:T1402</xm:f>
              <xm:sqref>U1402</xm:sqref>
            </x14:sparkline>
            <x14:sparkline>
              <xm:f>ecommerce_dataset_10000!B1403:T1403</xm:f>
              <xm:sqref>U1403</xm:sqref>
            </x14:sparkline>
            <x14:sparkline>
              <xm:f>ecommerce_dataset_10000!B1404:T1404</xm:f>
              <xm:sqref>U1404</xm:sqref>
            </x14:sparkline>
            <x14:sparkline>
              <xm:f>ecommerce_dataset_10000!B1405:T1405</xm:f>
              <xm:sqref>U1405</xm:sqref>
            </x14:sparkline>
            <x14:sparkline>
              <xm:f>ecommerce_dataset_10000!B1406:T1406</xm:f>
              <xm:sqref>U1406</xm:sqref>
            </x14:sparkline>
            <x14:sparkline>
              <xm:f>ecommerce_dataset_10000!B1407:T1407</xm:f>
              <xm:sqref>U1407</xm:sqref>
            </x14:sparkline>
            <x14:sparkline>
              <xm:f>ecommerce_dataset_10000!B1408:T1408</xm:f>
              <xm:sqref>U1408</xm:sqref>
            </x14:sparkline>
            <x14:sparkline>
              <xm:f>ecommerce_dataset_10000!B1409:T1409</xm:f>
              <xm:sqref>U1409</xm:sqref>
            </x14:sparkline>
            <x14:sparkline>
              <xm:f>ecommerce_dataset_10000!B1410:T1410</xm:f>
              <xm:sqref>U1410</xm:sqref>
            </x14:sparkline>
            <x14:sparkline>
              <xm:f>ecommerce_dataset_10000!B1411:T1411</xm:f>
              <xm:sqref>U1411</xm:sqref>
            </x14:sparkline>
            <x14:sparkline>
              <xm:f>ecommerce_dataset_10000!B1412:T1412</xm:f>
              <xm:sqref>U1412</xm:sqref>
            </x14:sparkline>
            <x14:sparkline>
              <xm:f>ecommerce_dataset_10000!B1413:T1413</xm:f>
              <xm:sqref>U1413</xm:sqref>
            </x14:sparkline>
            <x14:sparkline>
              <xm:f>ecommerce_dataset_10000!B1414:T1414</xm:f>
              <xm:sqref>U1414</xm:sqref>
            </x14:sparkline>
            <x14:sparkline>
              <xm:f>ecommerce_dataset_10000!B1415:T1415</xm:f>
              <xm:sqref>U1415</xm:sqref>
            </x14:sparkline>
            <x14:sparkline>
              <xm:f>ecommerce_dataset_10000!B1416:T1416</xm:f>
              <xm:sqref>U1416</xm:sqref>
            </x14:sparkline>
            <x14:sparkline>
              <xm:f>ecommerce_dataset_10000!B1417:T1417</xm:f>
              <xm:sqref>U1417</xm:sqref>
            </x14:sparkline>
            <x14:sparkline>
              <xm:f>ecommerce_dataset_10000!B1418:T1418</xm:f>
              <xm:sqref>U1418</xm:sqref>
            </x14:sparkline>
            <x14:sparkline>
              <xm:f>ecommerce_dataset_10000!B1419:T1419</xm:f>
              <xm:sqref>U1419</xm:sqref>
            </x14:sparkline>
            <x14:sparkline>
              <xm:f>ecommerce_dataset_10000!B1420:T1420</xm:f>
              <xm:sqref>U1420</xm:sqref>
            </x14:sparkline>
            <x14:sparkline>
              <xm:f>ecommerce_dataset_10000!B1421:T1421</xm:f>
              <xm:sqref>U1421</xm:sqref>
            </x14:sparkline>
            <x14:sparkline>
              <xm:f>ecommerce_dataset_10000!B1422:T1422</xm:f>
              <xm:sqref>U1422</xm:sqref>
            </x14:sparkline>
            <x14:sparkline>
              <xm:f>ecommerce_dataset_10000!B1423:T1423</xm:f>
              <xm:sqref>U1423</xm:sqref>
            </x14:sparkline>
            <x14:sparkline>
              <xm:f>ecommerce_dataset_10000!B1424:T1424</xm:f>
              <xm:sqref>U1424</xm:sqref>
            </x14:sparkline>
            <x14:sparkline>
              <xm:f>ecommerce_dataset_10000!B1425:T1425</xm:f>
              <xm:sqref>U1425</xm:sqref>
            </x14:sparkline>
            <x14:sparkline>
              <xm:f>ecommerce_dataset_10000!B1426:T1426</xm:f>
              <xm:sqref>U1426</xm:sqref>
            </x14:sparkline>
            <x14:sparkline>
              <xm:f>ecommerce_dataset_10000!B1427:T1427</xm:f>
              <xm:sqref>U1427</xm:sqref>
            </x14:sparkline>
            <x14:sparkline>
              <xm:f>ecommerce_dataset_10000!B1428:T1428</xm:f>
              <xm:sqref>U1428</xm:sqref>
            </x14:sparkline>
            <x14:sparkline>
              <xm:f>ecommerce_dataset_10000!B1429:T1429</xm:f>
              <xm:sqref>U1429</xm:sqref>
            </x14:sparkline>
            <x14:sparkline>
              <xm:f>ecommerce_dataset_10000!B1430:T1430</xm:f>
              <xm:sqref>U1430</xm:sqref>
            </x14:sparkline>
            <x14:sparkline>
              <xm:f>ecommerce_dataset_10000!B1431:T1431</xm:f>
              <xm:sqref>U1431</xm:sqref>
            </x14:sparkline>
            <x14:sparkline>
              <xm:f>ecommerce_dataset_10000!B1432:T1432</xm:f>
              <xm:sqref>U1432</xm:sqref>
            </x14:sparkline>
            <x14:sparkline>
              <xm:f>ecommerce_dataset_10000!B1433:T1433</xm:f>
              <xm:sqref>U1433</xm:sqref>
            </x14:sparkline>
            <x14:sparkline>
              <xm:f>ecommerce_dataset_10000!B1434:T1434</xm:f>
              <xm:sqref>U1434</xm:sqref>
            </x14:sparkline>
            <x14:sparkline>
              <xm:f>ecommerce_dataset_10000!B1435:T1435</xm:f>
              <xm:sqref>U1435</xm:sqref>
            </x14:sparkline>
            <x14:sparkline>
              <xm:f>ecommerce_dataset_10000!B1436:T1436</xm:f>
              <xm:sqref>U1436</xm:sqref>
            </x14:sparkline>
            <x14:sparkline>
              <xm:f>ecommerce_dataset_10000!B1437:T1437</xm:f>
              <xm:sqref>U1437</xm:sqref>
            </x14:sparkline>
            <x14:sparkline>
              <xm:f>ecommerce_dataset_10000!B1438:T1438</xm:f>
              <xm:sqref>U1438</xm:sqref>
            </x14:sparkline>
            <x14:sparkline>
              <xm:f>ecommerce_dataset_10000!B1439:T1439</xm:f>
              <xm:sqref>U1439</xm:sqref>
            </x14:sparkline>
            <x14:sparkline>
              <xm:f>ecommerce_dataset_10000!B1440:T1440</xm:f>
              <xm:sqref>U1440</xm:sqref>
            </x14:sparkline>
            <x14:sparkline>
              <xm:f>ecommerce_dataset_10000!B1441:T1441</xm:f>
              <xm:sqref>U1441</xm:sqref>
            </x14:sparkline>
            <x14:sparkline>
              <xm:f>ecommerce_dataset_10000!B1442:T1442</xm:f>
              <xm:sqref>U1442</xm:sqref>
            </x14:sparkline>
            <x14:sparkline>
              <xm:f>ecommerce_dataset_10000!B1443:T1443</xm:f>
              <xm:sqref>U1443</xm:sqref>
            </x14:sparkline>
            <x14:sparkline>
              <xm:f>ecommerce_dataset_10000!B1444:T1444</xm:f>
              <xm:sqref>U1444</xm:sqref>
            </x14:sparkline>
            <x14:sparkline>
              <xm:f>ecommerce_dataset_10000!B1445:T1445</xm:f>
              <xm:sqref>U1445</xm:sqref>
            </x14:sparkline>
            <x14:sparkline>
              <xm:f>ecommerce_dataset_10000!B1446:T1446</xm:f>
              <xm:sqref>U1446</xm:sqref>
            </x14:sparkline>
            <x14:sparkline>
              <xm:f>ecommerce_dataset_10000!B1447:T1447</xm:f>
              <xm:sqref>U1447</xm:sqref>
            </x14:sparkline>
            <x14:sparkline>
              <xm:f>ecommerce_dataset_10000!B1448:T1448</xm:f>
              <xm:sqref>U1448</xm:sqref>
            </x14:sparkline>
            <x14:sparkline>
              <xm:f>ecommerce_dataset_10000!B1449:T1449</xm:f>
              <xm:sqref>U1449</xm:sqref>
            </x14:sparkline>
            <x14:sparkline>
              <xm:f>ecommerce_dataset_10000!B1450:T1450</xm:f>
              <xm:sqref>U1450</xm:sqref>
            </x14:sparkline>
            <x14:sparkline>
              <xm:f>ecommerce_dataset_10000!B1451:T1451</xm:f>
              <xm:sqref>U1451</xm:sqref>
            </x14:sparkline>
            <x14:sparkline>
              <xm:f>ecommerce_dataset_10000!B1452:T1452</xm:f>
              <xm:sqref>U1452</xm:sqref>
            </x14:sparkline>
            <x14:sparkline>
              <xm:f>ecommerce_dataset_10000!B1453:T1453</xm:f>
              <xm:sqref>U1453</xm:sqref>
            </x14:sparkline>
            <x14:sparkline>
              <xm:f>ecommerce_dataset_10000!B1454:T1454</xm:f>
              <xm:sqref>U1454</xm:sqref>
            </x14:sparkline>
            <x14:sparkline>
              <xm:f>ecommerce_dataset_10000!B1455:T1455</xm:f>
              <xm:sqref>U1455</xm:sqref>
            </x14:sparkline>
            <x14:sparkline>
              <xm:f>ecommerce_dataset_10000!B1456:T1456</xm:f>
              <xm:sqref>U1456</xm:sqref>
            </x14:sparkline>
            <x14:sparkline>
              <xm:f>ecommerce_dataset_10000!B1457:T1457</xm:f>
              <xm:sqref>U1457</xm:sqref>
            </x14:sparkline>
            <x14:sparkline>
              <xm:f>ecommerce_dataset_10000!B1458:T1458</xm:f>
              <xm:sqref>U1458</xm:sqref>
            </x14:sparkline>
            <x14:sparkline>
              <xm:f>ecommerce_dataset_10000!B1459:T1459</xm:f>
              <xm:sqref>U1459</xm:sqref>
            </x14:sparkline>
            <x14:sparkline>
              <xm:f>ecommerce_dataset_10000!B1460:T1460</xm:f>
              <xm:sqref>U1460</xm:sqref>
            </x14:sparkline>
            <x14:sparkline>
              <xm:f>ecommerce_dataset_10000!B1461:T1461</xm:f>
              <xm:sqref>U1461</xm:sqref>
            </x14:sparkline>
            <x14:sparkline>
              <xm:f>ecommerce_dataset_10000!B1462:T1462</xm:f>
              <xm:sqref>U1462</xm:sqref>
            </x14:sparkline>
            <x14:sparkline>
              <xm:f>ecommerce_dataset_10000!B1463:T1463</xm:f>
              <xm:sqref>U1463</xm:sqref>
            </x14:sparkline>
            <x14:sparkline>
              <xm:f>ecommerce_dataset_10000!B1464:T1464</xm:f>
              <xm:sqref>U1464</xm:sqref>
            </x14:sparkline>
            <x14:sparkline>
              <xm:f>ecommerce_dataset_10000!B1465:T1465</xm:f>
              <xm:sqref>U1465</xm:sqref>
            </x14:sparkline>
            <x14:sparkline>
              <xm:f>ecommerce_dataset_10000!B1466:T1466</xm:f>
              <xm:sqref>U1466</xm:sqref>
            </x14:sparkline>
            <x14:sparkline>
              <xm:f>ecommerce_dataset_10000!B1467:T1467</xm:f>
              <xm:sqref>U1467</xm:sqref>
            </x14:sparkline>
            <x14:sparkline>
              <xm:f>ecommerce_dataset_10000!B1468:T1468</xm:f>
              <xm:sqref>U1468</xm:sqref>
            </x14:sparkline>
            <x14:sparkline>
              <xm:f>ecommerce_dataset_10000!B1469:T1469</xm:f>
              <xm:sqref>U1469</xm:sqref>
            </x14:sparkline>
            <x14:sparkline>
              <xm:f>ecommerce_dataset_10000!B1470:T1470</xm:f>
              <xm:sqref>U1470</xm:sqref>
            </x14:sparkline>
            <x14:sparkline>
              <xm:f>ecommerce_dataset_10000!B1471:T1471</xm:f>
              <xm:sqref>U1471</xm:sqref>
            </x14:sparkline>
            <x14:sparkline>
              <xm:f>ecommerce_dataset_10000!B1472:T1472</xm:f>
              <xm:sqref>U1472</xm:sqref>
            </x14:sparkline>
            <x14:sparkline>
              <xm:f>ecommerce_dataset_10000!B1473:T1473</xm:f>
              <xm:sqref>U1473</xm:sqref>
            </x14:sparkline>
            <x14:sparkline>
              <xm:f>ecommerce_dataset_10000!B1474:T1474</xm:f>
              <xm:sqref>U1474</xm:sqref>
            </x14:sparkline>
            <x14:sparkline>
              <xm:f>ecommerce_dataset_10000!B1475:T1475</xm:f>
              <xm:sqref>U1475</xm:sqref>
            </x14:sparkline>
            <x14:sparkline>
              <xm:f>ecommerce_dataset_10000!B1476:T1476</xm:f>
              <xm:sqref>U1476</xm:sqref>
            </x14:sparkline>
            <x14:sparkline>
              <xm:f>ecommerce_dataset_10000!B1477:T1477</xm:f>
              <xm:sqref>U1477</xm:sqref>
            </x14:sparkline>
            <x14:sparkline>
              <xm:f>ecommerce_dataset_10000!B1478:T1478</xm:f>
              <xm:sqref>U1478</xm:sqref>
            </x14:sparkline>
            <x14:sparkline>
              <xm:f>ecommerce_dataset_10000!B1479:T1479</xm:f>
              <xm:sqref>U1479</xm:sqref>
            </x14:sparkline>
            <x14:sparkline>
              <xm:f>ecommerce_dataset_10000!B1480:T1480</xm:f>
              <xm:sqref>U1480</xm:sqref>
            </x14:sparkline>
            <x14:sparkline>
              <xm:f>ecommerce_dataset_10000!B1481:T1481</xm:f>
              <xm:sqref>U1481</xm:sqref>
            </x14:sparkline>
            <x14:sparkline>
              <xm:f>ecommerce_dataset_10000!B1482:T1482</xm:f>
              <xm:sqref>U1482</xm:sqref>
            </x14:sparkline>
            <x14:sparkline>
              <xm:f>ecommerce_dataset_10000!B1483:T1483</xm:f>
              <xm:sqref>U1483</xm:sqref>
            </x14:sparkline>
            <x14:sparkline>
              <xm:f>ecommerce_dataset_10000!B1484:T1484</xm:f>
              <xm:sqref>U1484</xm:sqref>
            </x14:sparkline>
            <x14:sparkline>
              <xm:f>ecommerce_dataset_10000!B1485:T1485</xm:f>
              <xm:sqref>U1485</xm:sqref>
            </x14:sparkline>
            <x14:sparkline>
              <xm:f>ecommerce_dataset_10000!B1486:T1486</xm:f>
              <xm:sqref>U1486</xm:sqref>
            </x14:sparkline>
            <x14:sparkline>
              <xm:f>ecommerce_dataset_10000!B1487:T1487</xm:f>
              <xm:sqref>U1487</xm:sqref>
            </x14:sparkline>
            <x14:sparkline>
              <xm:f>ecommerce_dataset_10000!B1488:T1488</xm:f>
              <xm:sqref>U1488</xm:sqref>
            </x14:sparkline>
            <x14:sparkline>
              <xm:f>ecommerce_dataset_10000!B1489:T1489</xm:f>
              <xm:sqref>U1489</xm:sqref>
            </x14:sparkline>
            <x14:sparkline>
              <xm:f>ecommerce_dataset_10000!B1490:T1490</xm:f>
              <xm:sqref>U1490</xm:sqref>
            </x14:sparkline>
            <x14:sparkline>
              <xm:f>ecommerce_dataset_10000!B1491:T1491</xm:f>
              <xm:sqref>U1491</xm:sqref>
            </x14:sparkline>
            <x14:sparkline>
              <xm:f>ecommerce_dataset_10000!B1492:T1492</xm:f>
              <xm:sqref>U1492</xm:sqref>
            </x14:sparkline>
            <x14:sparkline>
              <xm:f>ecommerce_dataset_10000!B1493:T1493</xm:f>
              <xm:sqref>U1493</xm:sqref>
            </x14:sparkline>
            <x14:sparkline>
              <xm:f>ecommerce_dataset_10000!B1494:T1494</xm:f>
              <xm:sqref>U1494</xm:sqref>
            </x14:sparkline>
            <x14:sparkline>
              <xm:f>ecommerce_dataset_10000!B1495:T1495</xm:f>
              <xm:sqref>U1495</xm:sqref>
            </x14:sparkline>
            <x14:sparkline>
              <xm:f>ecommerce_dataset_10000!B1496:T1496</xm:f>
              <xm:sqref>U1496</xm:sqref>
            </x14:sparkline>
            <x14:sparkline>
              <xm:f>ecommerce_dataset_10000!B1497:T1497</xm:f>
              <xm:sqref>U1497</xm:sqref>
            </x14:sparkline>
            <x14:sparkline>
              <xm:f>ecommerce_dataset_10000!B1498:T1498</xm:f>
              <xm:sqref>U1498</xm:sqref>
            </x14:sparkline>
            <x14:sparkline>
              <xm:f>ecommerce_dataset_10000!B1499:T1499</xm:f>
              <xm:sqref>U1499</xm:sqref>
            </x14:sparkline>
            <x14:sparkline>
              <xm:f>ecommerce_dataset_10000!B1500:T1500</xm:f>
              <xm:sqref>U1500</xm:sqref>
            </x14:sparkline>
            <x14:sparkline>
              <xm:f>ecommerce_dataset_10000!B1501:T1501</xm:f>
              <xm:sqref>U1501</xm:sqref>
            </x14:sparkline>
            <x14:sparkline>
              <xm:f>ecommerce_dataset_10000!B1502:T1502</xm:f>
              <xm:sqref>U1502</xm:sqref>
            </x14:sparkline>
            <x14:sparkline>
              <xm:f>ecommerce_dataset_10000!B1503:T1503</xm:f>
              <xm:sqref>U1503</xm:sqref>
            </x14:sparkline>
            <x14:sparkline>
              <xm:f>ecommerce_dataset_10000!B1504:T1504</xm:f>
              <xm:sqref>U1504</xm:sqref>
            </x14:sparkline>
            <x14:sparkline>
              <xm:f>ecommerce_dataset_10000!B1505:T1505</xm:f>
              <xm:sqref>U1505</xm:sqref>
            </x14:sparkline>
            <x14:sparkline>
              <xm:f>ecommerce_dataset_10000!B1506:T1506</xm:f>
              <xm:sqref>U1506</xm:sqref>
            </x14:sparkline>
            <x14:sparkline>
              <xm:f>ecommerce_dataset_10000!B1507:T1507</xm:f>
              <xm:sqref>U1507</xm:sqref>
            </x14:sparkline>
            <x14:sparkline>
              <xm:f>ecommerce_dataset_10000!B1508:T1508</xm:f>
              <xm:sqref>U1508</xm:sqref>
            </x14:sparkline>
            <x14:sparkline>
              <xm:f>ecommerce_dataset_10000!B1509:T1509</xm:f>
              <xm:sqref>U1509</xm:sqref>
            </x14:sparkline>
            <x14:sparkline>
              <xm:f>ecommerce_dataset_10000!B1510:T1510</xm:f>
              <xm:sqref>U1510</xm:sqref>
            </x14:sparkline>
            <x14:sparkline>
              <xm:f>ecommerce_dataset_10000!B1511:T1511</xm:f>
              <xm:sqref>U1511</xm:sqref>
            </x14:sparkline>
            <x14:sparkline>
              <xm:f>ecommerce_dataset_10000!B1512:T1512</xm:f>
              <xm:sqref>U1512</xm:sqref>
            </x14:sparkline>
            <x14:sparkline>
              <xm:f>ecommerce_dataset_10000!B1513:T1513</xm:f>
              <xm:sqref>U1513</xm:sqref>
            </x14:sparkline>
            <x14:sparkline>
              <xm:f>ecommerce_dataset_10000!B1514:T1514</xm:f>
              <xm:sqref>U1514</xm:sqref>
            </x14:sparkline>
            <x14:sparkline>
              <xm:f>ecommerce_dataset_10000!B1515:T1515</xm:f>
              <xm:sqref>U1515</xm:sqref>
            </x14:sparkline>
            <x14:sparkline>
              <xm:f>ecommerce_dataset_10000!B1516:T1516</xm:f>
              <xm:sqref>U1516</xm:sqref>
            </x14:sparkline>
            <x14:sparkline>
              <xm:f>ecommerce_dataset_10000!B1517:T1517</xm:f>
              <xm:sqref>U1517</xm:sqref>
            </x14:sparkline>
            <x14:sparkline>
              <xm:f>ecommerce_dataset_10000!B1518:T1518</xm:f>
              <xm:sqref>U1518</xm:sqref>
            </x14:sparkline>
            <x14:sparkline>
              <xm:f>ecommerce_dataset_10000!B1519:T1519</xm:f>
              <xm:sqref>U1519</xm:sqref>
            </x14:sparkline>
            <x14:sparkline>
              <xm:f>ecommerce_dataset_10000!B1520:T1520</xm:f>
              <xm:sqref>U1520</xm:sqref>
            </x14:sparkline>
            <x14:sparkline>
              <xm:f>ecommerce_dataset_10000!B1521:T1521</xm:f>
              <xm:sqref>U1521</xm:sqref>
            </x14:sparkline>
            <x14:sparkline>
              <xm:f>ecommerce_dataset_10000!B1522:T1522</xm:f>
              <xm:sqref>U1522</xm:sqref>
            </x14:sparkline>
            <x14:sparkline>
              <xm:f>ecommerce_dataset_10000!B1523:T1523</xm:f>
              <xm:sqref>U1523</xm:sqref>
            </x14:sparkline>
            <x14:sparkline>
              <xm:f>ecommerce_dataset_10000!B1524:T1524</xm:f>
              <xm:sqref>U1524</xm:sqref>
            </x14:sparkline>
            <x14:sparkline>
              <xm:f>ecommerce_dataset_10000!B1525:T1525</xm:f>
              <xm:sqref>U1525</xm:sqref>
            </x14:sparkline>
            <x14:sparkline>
              <xm:f>ecommerce_dataset_10000!B1526:T1526</xm:f>
              <xm:sqref>U1526</xm:sqref>
            </x14:sparkline>
            <x14:sparkline>
              <xm:f>ecommerce_dataset_10000!B1527:T1527</xm:f>
              <xm:sqref>U1527</xm:sqref>
            </x14:sparkline>
            <x14:sparkline>
              <xm:f>ecommerce_dataset_10000!B1528:T1528</xm:f>
              <xm:sqref>U1528</xm:sqref>
            </x14:sparkline>
            <x14:sparkline>
              <xm:f>ecommerce_dataset_10000!B1529:T1529</xm:f>
              <xm:sqref>U1529</xm:sqref>
            </x14:sparkline>
            <x14:sparkline>
              <xm:f>ecommerce_dataset_10000!B1530:T1530</xm:f>
              <xm:sqref>U1530</xm:sqref>
            </x14:sparkline>
            <x14:sparkline>
              <xm:f>ecommerce_dataset_10000!B1531:T1531</xm:f>
              <xm:sqref>U1531</xm:sqref>
            </x14:sparkline>
            <x14:sparkline>
              <xm:f>ecommerce_dataset_10000!B1532:T1532</xm:f>
              <xm:sqref>U1532</xm:sqref>
            </x14:sparkline>
            <x14:sparkline>
              <xm:f>ecommerce_dataset_10000!B1533:T1533</xm:f>
              <xm:sqref>U1533</xm:sqref>
            </x14:sparkline>
            <x14:sparkline>
              <xm:f>ecommerce_dataset_10000!B1534:T1534</xm:f>
              <xm:sqref>U1534</xm:sqref>
            </x14:sparkline>
            <x14:sparkline>
              <xm:f>ecommerce_dataset_10000!B1535:T1535</xm:f>
              <xm:sqref>U1535</xm:sqref>
            </x14:sparkline>
            <x14:sparkline>
              <xm:f>ecommerce_dataset_10000!B1536:T1536</xm:f>
              <xm:sqref>U1536</xm:sqref>
            </x14:sparkline>
            <x14:sparkline>
              <xm:f>ecommerce_dataset_10000!B1537:T1537</xm:f>
              <xm:sqref>U1537</xm:sqref>
            </x14:sparkline>
            <x14:sparkline>
              <xm:f>ecommerce_dataset_10000!B1538:T1538</xm:f>
              <xm:sqref>U1538</xm:sqref>
            </x14:sparkline>
            <x14:sparkline>
              <xm:f>ecommerce_dataset_10000!B1539:T1539</xm:f>
              <xm:sqref>U1539</xm:sqref>
            </x14:sparkline>
            <x14:sparkline>
              <xm:f>ecommerce_dataset_10000!B1540:T1540</xm:f>
              <xm:sqref>U1540</xm:sqref>
            </x14:sparkline>
            <x14:sparkline>
              <xm:f>ecommerce_dataset_10000!B1541:T1541</xm:f>
              <xm:sqref>U1541</xm:sqref>
            </x14:sparkline>
            <x14:sparkline>
              <xm:f>ecommerce_dataset_10000!B1542:T1542</xm:f>
              <xm:sqref>U1542</xm:sqref>
            </x14:sparkline>
            <x14:sparkline>
              <xm:f>ecommerce_dataset_10000!B1543:T1543</xm:f>
              <xm:sqref>U1543</xm:sqref>
            </x14:sparkline>
            <x14:sparkline>
              <xm:f>ecommerce_dataset_10000!B1544:T1544</xm:f>
              <xm:sqref>U1544</xm:sqref>
            </x14:sparkline>
            <x14:sparkline>
              <xm:f>ecommerce_dataset_10000!B1545:T1545</xm:f>
              <xm:sqref>U1545</xm:sqref>
            </x14:sparkline>
            <x14:sparkline>
              <xm:f>ecommerce_dataset_10000!B1546:T1546</xm:f>
              <xm:sqref>U1546</xm:sqref>
            </x14:sparkline>
            <x14:sparkline>
              <xm:f>ecommerce_dataset_10000!B1547:T1547</xm:f>
              <xm:sqref>U1547</xm:sqref>
            </x14:sparkline>
            <x14:sparkline>
              <xm:f>ecommerce_dataset_10000!B1548:T1548</xm:f>
              <xm:sqref>U1548</xm:sqref>
            </x14:sparkline>
            <x14:sparkline>
              <xm:f>ecommerce_dataset_10000!B1549:T1549</xm:f>
              <xm:sqref>U1549</xm:sqref>
            </x14:sparkline>
            <x14:sparkline>
              <xm:f>ecommerce_dataset_10000!B1550:T1550</xm:f>
              <xm:sqref>U1550</xm:sqref>
            </x14:sparkline>
            <x14:sparkline>
              <xm:f>ecommerce_dataset_10000!B1551:T1551</xm:f>
              <xm:sqref>U1551</xm:sqref>
            </x14:sparkline>
            <x14:sparkline>
              <xm:f>ecommerce_dataset_10000!B1552:T1552</xm:f>
              <xm:sqref>U1552</xm:sqref>
            </x14:sparkline>
            <x14:sparkline>
              <xm:f>ecommerce_dataset_10000!B1553:T1553</xm:f>
              <xm:sqref>U1553</xm:sqref>
            </x14:sparkline>
            <x14:sparkline>
              <xm:f>ecommerce_dataset_10000!B1554:T1554</xm:f>
              <xm:sqref>U1554</xm:sqref>
            </x14:sparkline>
            <x14:sparkline>
              <xm:f>ecommerce_dataset_10000!B1555:T1555</xm:f>
              <xm:sqref>U1555</xm:sqref>
            </x14:sparkline>
            <x14:sparkline>
              <xm:f>ecommerce_dataset_10000!B1556:T1556</xm:f>
              <xm:sqref>U1556</xm:sqref>
            </x14:sparkline>
            <x14:sparkline>
              <xm:f>ecommerce_dataset_10000!B1557:T1557</xm:f>
              <xm:sqref>U1557</xm:sqref>
            </x14:sparkline>
            <x14:sparkline>
              <xm:f>ecommerce_dataset_10000!B1558:T1558</xm:f>
              <xm:sqref>U1558</xm:sqref>
            </x14:sparkline>
            <x14:sparkline>
              <xm:f>ecommerce_dataset_10000!B1559:T1559</xm:f>
              <xm:sqref>U1559</xm:sqref>
            </x14:sparkline>
            <x14:sparkline>
              <xm:f>ecommerce_dataset_10000!B1560:T1560</xm:f>
              <xm:sqref>U1560</xm:sqref>
            </x14:sparkline>
            <x14:sparkline>
              <xm:f>ecommerce_dataset_10000!B1561:T1561</xm:f>
              <xm:sqref>U1561</xm:sqref>
            </x14:sparkline>
            <x14:sparkline>
              <xm:f>ecommerce_dataset_10000!B1562:T1562</xm:f>
              <xm:sqref>U1562</xm:sqref>
            </x14:sparkline>
            <x14:sparkline>
              <xm:f>ecommerce_dataset_10000!B1563:T1563</xm:f>
              <xm:sqref>U1563</xm:sqref>
            </x14:sparkline>
            <x14:sparkline>
              <xm:f>ecommerce_dataset_10000!B1564:T1564</xm:f>
              <xm:sqref>U1564</xm:sqref>
            </x14:sparkline>
            <x14:sparkline>
              <xm:f>ecommerce_dataset_10000!B1565:T1565</xm:f>
              <xm:sqref>U1565</xm:sqref>
            </x14:sparkline>
            <x14:sparkline>
              <xm:f>ecommerce_dataset_10000!B1566:T1566</xm:f>
              <xm:sqref>U1566</xm:sqref>
            </x14:sparkline>
            <x14:sparkline>
              <xm:f>ecommerce_dataset_10000!B1567:T1567</xm:f>
              <xm:sqref>U1567</xm:sqref>
            </x14:sparkline>
            <x14:sparkline>
              <xm:f>ecommerce_dataset_10000!B1568:T1568</xm:f>
              <xm:sqref>U1568</xm:sqref>
            </x14:sparkline>
            <x14:sparkline>
              <xm:f>ecommerce_dataset_10000!B1569:T1569</xm:f>
              <xm:sqref>U1569</xm:sqref>
            </x14:sparkline>
            <x14:sparkline>
              <xm:f>ecommerce_dataset_10000!B1570:T1570</xm:f>
              <xm:sqref>U1570</xm:sqref>
            </x14:sparkline>
            <x14:sparkline>
              <xm:f>ecommerce_dataset_10000!B1571:T1571</xm:f>
              <xm:sqref>U1571</xm:sqref>
            </x14:sparkline>
            <x14:sparkline>
              <xm:f>ecommerce_dataset_10000!B1572:T1572</xm:f>
              <xm:sqref>U1572</xm:sqref>
            </x14:sparkline>
            <x14:sparkline>
              <xm:f>ecommerce_dataset_10000!B1573:T1573</xm:f>
              <xm:sqref>U1573</xm:sqref>
            </x14:sparkline>
            <x14:sparkline>
              <xm:f>ecommerce_dataset_10000!B1574:T1574</xm:f>
              <xm:sqref>U1574</xm:sqref>
            </x14:sparkline>
            <x14:sparkline>
              <xm:f>ecommerce_dataset_10000!B1575:T1575</xm:f>
              <xm:sqref>U1575</xm:sqref>
            </x14:sparkline>
            <x14:sparkline>
              <xm:f>ecommerce_dataset_10000!B1576:T1576</xm:f>
              <xm:sqref>U1576</xm:sqref>
            </x14:sparkline>
            <x14:sparkline>
              <xm:f>ecommerce_dataset_10000!B1577:T1577</xm:f>
              <xm:sqref>U1577</xm:sqref>
            </x14:sparkline>
            <x14:sparkline>
              <xm:f>ecommerce_dataset_10000!B1578:T1578</xm:f>
              <xm:sqref>U1578</xm:sqref>
            </x14:sparkline>
            <x14:sparkline>
              <xm:f>ecommerce_dataset_10000!B1579:T1579</xm:f>
              <xm:sqref>U1579</xm:sqref>
            </x14:sparkline>
            <x14:sparkline>
              <xm:f>ecommerce_dataset_10000!B1580:T1580</xm:f>
              <xm:sqref>U1580</xm:sqref>
            </x14:sparkline>
            <x14:sparkline>
              <xm:f>ecommerce_dataset_10000!B1581:T1581</xm:f>
              <xm:sqref>U1581</xm:sqref>
            </x14:sparkline>
            <x14:sparkline>
              <xm:f>ecommerce_dataset_10000!B1582:T1582</xm:f>
              <xm:sqref>U1582</xm:sqref>
            </x14:sparkline>
            <x14:sparkline>
              <xm:f>ecommerce_dataset_10000!B1583:T1583</xm:f>
              <xm:sqref>U1583</xm:sqref>
            </x14:sparkline>
            <x14:sparkline>
              <xm:f>ecommerce_dataset_10000!B1584:T1584</xm:f>
              <xm:sqref>U1584</xm:sqref>
            </x14:sparkline>
            <x14:sparkline>
              <xm:f>ecommerce_dataset_10000!B1585:T1585</xm:f>
              <xm:sqref>U1585</xm:sqref>
            </x14:sparkline>
            <x14:sparkline>
              <xm:f>ecommerce_dataset_10000!B1586:T1586</xm:f>
              <xm:sqref>U1586</xm:sqref>
            </x14:sparkline>
            <x14:sparkline>
              <xm:f>ecommerce_dataset_10000!B1587:T1587</xm:f>
              <xm:sqref>U1587</xm:sqref>
            </x14:sparkline>
            <x14:sparkline>
              <xm:f>ecommerce_dataset_10000!B1588:T1588</xm:f>
              <xm:sqref>U1588</xm:sqref>
            </x14:sparkline>
            <x14:sparkline>
              <xm:f>ecommerce_dataset_10000!B1589:T1589</xm:f>
              <xm:sqref>U1589</xm:sqref>
            </x14:sparkline>
            <x14:sparkline>
              <xm:f>ecommerce_dataset_10000!B1590:T1590</xm:f>
              <xm:sqref>U1590</xm:sqref>
            </x14:sparkline>
            <x14:sparkline>
              <xm:f>ecommerce_dataset_10000!B1591:T1591</xm:f>
              <xm:sqref>U1591</xm:sqref>
            </x14:sparkline>
            <x14:sparkline>
              <xm:f>ecommerce_dataset_10000!B1592:T1592</xm:f>
              <xm:sqref>U1592</xm:sqref>
            </x14:sparkline>
            <x14:sparkline>
              <xm:f>ecommerce_dataset_10000!B1593:T1593</xm:f>
              <xm:sqref>U1593</xm:sqref>
            </x14:sparkline>
            <x14:sparkline>
              <xm:f>ecommerce_dataset_10000!B1594:T1594</xm:f>
              <xm:sqref>U1594</xm:sqref>
            </x14:sparkline>
            <x14:sparkline>
              <xm:f>ecommerce_dataset_10000!B1595:T1595</xm:f>
              <xm:sqref>U1595</xm:sqref>
            </x14:sparkline>
            <x14:sparkline>
              <xm:f>ecommerce_dataset_10000!B1596:T1596</xm:f>
              <xm:sqref>U1596</xm:sqref>
            </x14:sparkline>
            <x14:sparkline>
              <xm:f>ecommerce_dataset_10000!B1597:T1597</xm:f>
              <xm:sqref>U1597</xm:sqref>
            </x14:sparkline>
            <x14:sparkline>
              <xm:f>ecommerce_dataset_10000!B1598:T1598</xm:f>
              <xm:sqref>U1598</xm:sqref>
            </x14:sparkline>
            <x14:sparkline>
              <xm:f>ecommerce_dataset_10000!B1599:T1599</xm:f>
              <xm:sqref>U1599</xm:sqref>
            </x14:sparkline>
            <x14:sparkline>
              <xm:f>ecommerce_dataset_10000!B1600:T1600</xm:f>
              <xm:sqref>U1600</xm:sqref>
            </x14:sparkline>
            <x14:sparkline>
              <xm:f>ecommerce_dataset_10000!B1601:T1601</xm:f>
              <xm:sqref>U1601</xm:sqref>
            </x14:sparkline>
            <x14:sparkline>
              <xm:f>ecommerce_dataset_10000!B1602:T1602</xm:f>
              <xm:sqref>U1602</xm:sqref>
            </x14:sparkline>
            <x14:sparkline>
              <xm:f>ecommerce_dataset_10000!B1603:T1603</xm:f>
              <xm:sqref>U1603</xm:sqref>
            </x14:sparkline>
            <x14:sparkline>
              <xm:f>ecommerce_dataset_10000!B1604:T1604</xm:f>
              <xm:sqref>U1604</xm:sqref>
            </x14:sparkline>
            <x14:sparkline>
              <xm:f>ecommerce_dataset_10000!B1605:T1605</xm:f>
              <xm:sqref>U1605</xm:sqref>
            </x14:sparkline>
            <x14:sparkline>
              <xm:f>ecommerce_dataset_10000!B1606:T1606</xm:f>
              <xm:sqref>U1606</xm:sqref>
            </x14:sparkline>
            <x14:sparkline>
              <xm:f>ecommerce_dataset_10000!B1607:T1607</xm:f>
              <xm:sqref>U1607</xm:sqref>
            </x14:sparkline>
            <x14:sparkline>
              <xm:f>ecommerce_dataset_10000!B1608:T1608</xm:f>
              <xm:sqref>U1608</xm:sqref>
            </x14:sparkline>
            <x14:sparkline>
              <xm:f>ecommerce_dataset_10000!B1609:T1609</xm:f>
              <xm:sqref>U1609</xm:sqref>
            </x14:sparkline>
            <x14:sparkline>
              <xm:f>ecommerce_dataset_10000!B1610:T1610</xm:f>
              <xm:sqref>U1610</xm:sqref>
            </x14:sparkline>
            <x14:sparkline>
              <xm:f>ecommerce_dataset_10000!B1611:T1611</xm:f>
              <xm:sqref>U1611</xm:sqref>
            </x14:sparkline>
            <x14:sparkline>
              <xm:f>ecommerce_dataset_10000!B1612:T1612</xm:f>
              <xm:sqref>U1612</xm:sqref>
            </x14:sparkline>
            <x14:sparkline>
              <xm:f>ecommerce_dataset_10000!B1613:T1613</xm:f>
              <xm:sqref>U1613</xm:sqref>
            </x14:sparkline>
            <x14:sparkline>
              <xm:f>ecommerce_dataset_10000!B1614:T1614</xm:f>
              <xm:sqref>U1614</xm:sqref>
            </x14:sparkline>
            <x14:sparkline>
              <xm:f>ecommerce_dataset_10000!B1615:T1615</xm:f>
              <xm:sqref>U1615</xm:sqref>
            </x14:sparkline>
            <x14:sparkline>
              <xm:f>ecommerce_dataset_10000!B1616:T1616</xm:f>
              <xm:sqref>U1616</xm:sqref>
            </x14:sparkline>
            <x14:sparkline>
              <xm:f>ecommerce_dataset_10000!B1617:T1617</xm:f>
              <xm:sqref>U1617</xm:sqref>
            </x14:sparkline>
            <x14:sparkline>
              <xm:f>ecommerce_dataset_10000!B1618:T1618</xm:f>
              <xm:sqref>U1618</xm:sqref>
            </x14:sparkline>
            <x14:sparkline>
              <xm:f>ecommerce_dataset_10000!B1619:T1619</xm:f>
              <xm:sqref>U1619</xm:sqref>
            </x14:sparkline>
            <x14:sparkline>
              <xm:f>ecommerce_dataset_10000!B1620:T1620</xm:f>
              <xm:sqref>U1620</xm:sqref>
            </x14:sparkline>
            <x14:sparkline>
              <xm:f>ecommerce_dataset_10000!B1621:T1621</xm:f>
              <xm:sqref>U1621</xm:sqref>
            </x14:sparkline>
            <x14:sparkline>
              <xm:f>ecommerce_dataset_10000!B1622:T1622</xm:f>
              <xm:sqref>U1622</xm:sqref>
            </x14:sparkline>
            <x14:sparkline>
              <xm:f>ecommerce_dataset_10000!B1623:T1623</xm:f>
              <xm:sqref>U1623</xm:sqref>
            </x14:sparkline>
            <x14:sparkline>
              <xm:f>ecommerce_dataset_10000!B1624:T1624</xm:f>
              <xm:sqref>U1624</xm:sqref>
            </x14:sparkline>
            <x14:sparkline>
              <xm:f>ecommerce_dataset_10000!B1625:T1625</xm:f>
              <xm:sqref>U1625</xm:sqref>
            </x14:sparkline>
            <x14:sparkline>
              <xm:f>ecommerce_dataset_10000!B1626:T1626</xm:f>
              <xm:sqref>U1626</xm:sqref>
            </x14:sparkline>
            <x14:sparkline>
              <xm:f>ecommerce_dataset_10000!B1627:T1627</xm:f>
              <xm:sqref>U1627</xm:sqref>
            </x14:sparkline>
            <x14:sparkline>
              <xm:f>ecommerce_dataset_10000!B1628:T1628</xm:f>
              <xm:sqref>U1628</xm:sqref>
            </x14:sparkline>
            <x14:sparkline>
              <xm:f>ecommerce_dataset_10000!B1629:T1629</xm:f>
              <xm:sqref>U1629</xm:sqref>
            </x14:sparkline>
            <x14:sparkline>
              <xm:f>ecommerce_dataset_10000!B1630:T1630</xm:f>
              <xm:sqref>U1630</xm:sqref>
            </x14:sparkline>
            <x14:sparkline>
              <xm:f>ecommerce_dataset_10000!B1631:T1631</xm:f>
              <xm:sqref>U1631</xm:sqref>
            </x14:sparkline>
            <x14:sparkline>
              <xm:f>ecommerce_dataset_10000!B1632:T1632</xm:f>
              <xm:sqref>U1632</xm:sqref>
            </x14:sparkline>
            <x14:sparkline>
              <xm:f>ecommerce_dataset_10000!B1633:T1633</xm:f>
              <xm:sqref>U1633</xm:sqref>
            </x14:sparkline>
            <x14:sparkline>
              <xm:f>ecommerce_dataset_10000!B1634:T1634</xm:f>
              <xm:sqref>U1634</xm:sqref>
            </x14:sparkline>
            <x14:sparkline>
              <xm:f>ecommerce_dataset_10000!B1635:T1635</xm:f>
              <xm:sqref>U1635</xm:sqref>
            </x14:sparkline>
            <x14:sparkline>
              <xm:f>ecommerce_dataset_10000!B1636:T1636</xm:f>
              <xm:sqref>U1636</xm:sqref>
            </x14:sparkline>
            <x14:sparkline>
              <xm:f>ecommerce_dataset_10000!B1637:T1637</xm:f>
              <xm:sqref>U1637</xm:sqref>
            </x14:sparkline>
            <x14:sparkline>
              <xm:f>ecommerce_dataset_10000!B1638:T1638</xm:f>
              <xm:sqref>U1638</xm:sqref>
            </x14:sparkline>
            <x14:sparkline>
              <xm:f>ecommerce_dataset_10000!B1639:T1639</xm:f>
              <xm:sqref>U1639</xm:sqref>
            </x14:sparkline>
            <x14:sparkline>
              <xm:f>ecommerce_dataset_10000!B1640:T1640</xm:f>
              <xm:sqref>U1640</xm:sqref>
            </x14:sparkline>
            <x14:sparkline>
              <xm:f>ecommerce_dataset_10000!B1641:T1641</xm:f>
              <xm:sqref>U1641</xm:sqref>
            </x14:sparkline>
            <x14:sparkline>
              <xm:f>ecommerce_dataset_10000!B1642:T1642</xm:f>
              <xm:sqref>U1642</xm:sqref>
            </x14:sparkline>
            <x14:sparkline>
              <xm:f>ecommerce_dataset_10000!B1643:T1643</xm:f>
              <xm:sqref>U1643</xm:sqref>
            </x14:sparkline>
            <x14:sparkline>
              <xm:f>ecommerce_dataset_10000!B1644:T1644</xm:f>
              <xm:sqref>U1644</xm:sqref>
            </x14:sparkline>
            <x14:sparkline>
              <xm:f>ecommerce_dataset_10000!B1645:T1645</xm:f>
              <xm:sqref>U1645</xm:sqref>
            </x14:sparkline>
            <x14:sparkline>
              <xm:f>ecommerce_dataset_10000!B1646:T1646</xm:f>
              <xm:sqref>U1646</xm:sqref>
            </x14:sparkline>
            <x14:sparkline>
              <xm:f>ecommerce_dataset_10000!B1647:T1647</xm:f>
              <xm:sqref>U1647</xm:sqref>
            </x14:sparkline>
            <x14:sparkline>
              <xm:f>ecommerce_dataset_10000!B1648:T1648</xm:f>
              <xm:sqref>U1648</xm:sqref>
            </x14:sparkline>
            <x14:sparkline>
              <xm:f>ecommerce_dataset_10000!B1649:T1649</xm:f>
              <xm:sqref>U1649</xm:sqref>
            </x14:sparkline>
            <x14:sparkline>
              <xm:f>ecommerce_dataset_10000!B1650:T1650</xm:f>
              <xm:sqref>U1650</xm:sqref>
            </x14:sparkline>
            <x14:sparkline>
              <xm:f>ecommerce_dataset_10000!B1651:T1651</xm:f>
              <xm:sqref>U1651</xm:sqref>
            </x14:sparkline>
            <x14:sparkline>
              <xm:f>ecommerce_dataset_10000!B1652:T1652</xm:f>
              <xm:sqref>U1652</xm:sqref>
            </x14:sparkline>
            <x14:sparkline>
              <xm:f>ecommerce_dataset_10000!B1653:T1653</xm:f>
              <xm:sqref>U1653</xm:sqref>
            </x14:sparkline>
            <x14:sparkline>
              <xm:f>ecommerce_dataset_10000!B1654:T1654</xm:f>
              <xm:sqref>U1654</xm:sqref>
            </x14:sparkline>
            <x14:sparkline>
              <xm:f>ecommerce_dataset_10000!B1655:T1655</xm:f>
              <xm:sqref>U1655</xm:sqref>
            </x14:sparkline>
            <x14:sparkline>
              <xm:f>ecommerce_dataset_10000!B1656:T1656</xm:f>
              <xm:sqref>U1656</xm:sqref>
            </x14:sparkline>
            <x14:sparkline>
              <xm:f>ecommerce_dataset_10000!B1657:T1657</xm:f>
              <xm:sqref>U1657</xm:sqref>
            </x14:sparkline>
            <x14:sparkline>
              <xm:f>ecommerce_dataset_10000!B1658:T1658</xm:f>
              <xm:sqref>U1658</xm:sqref>
            </x14:sparkline>
            <x14:sparkline>
              <xm:f>ecommerce_dataset_10000!B1659:T1659</xm:f>
              <xm:sqref>U1659</xm:sqref>
            </x14:sparkline>
            <x14:sparkline>
              <xm:f>ecommerce_dataset_10000!B1660:T1660</xm:f>
              <xm:sqref>U1660</xm:sqref>
            </x14:sparkline>
            <x14:sparkline>
              <xm:f>ecommerce_dataset_10000!B1661:T1661</xm:f>
              <xm:sqref>U1661</xm:sqref>
            </x14:sparkline>
            <x14:sparkline>
              <xm:f>ecommerce_dataset_10000!B1662:T1662</xm:f>
              <xm:sqref>U1662</xm:sqref>
            </x14:sparkline>
            <x14:sparkline>
              <xm:f>ecommerce_dataset_10000!B1663:T1663</xm:f>
              <xm:sqref>U1663</xm:sqref>
            </x14:sparkline>
            <x14:sparkline>
              <xm:f>ecommerce_dataset_10000!B1664:T1664</xm:f>
              <xm:sqref>U1664</xm:sqref>
            </x14:sparkline>
            <x14:sparkline>
              <xm:f>ecommerce_dataset_10000!B1665:T1665</xm:f>
              <xm:sqref>U1665</xm:sqref>
            </x14:sparkline>
            <x14:sparkline>
              <xm:f>ecommerce_dataset_10000!B1666:T1666</xm:f>
              <xm:sqref>U1666</xm:sqref>
            </x14:sparkline>
            <x14:sparkline>
              <xm:f>ecommerce_dataset_10000!B1667:T1667</xm:f>
              <xm:sqref>U1667</xm:sqref>
            </x14:sparkline>
            <x14:sparkline>
              <xm:f>ecommerce_dataset_10000!B1668:T1668</xm:f>
              <xm:sqref>U1668</xm:sqref>
            </x14:sparkline>
            <x14:sparkline>
              <xm:f>ecommerce_dataset_10000!B1669:T1669</xm:f>
              <xm:sqref>U1669</xm:sqref>
            </x14:sparkline>
            <x14:sparkline>
              <xm:f>ecommerce_dataset_10000!B1670:T1670</xm:f>
              <xm:sqref>U1670</xm:sqref>
            </x14:sparkline>
            <x14:sparkline>
              <xm:f>ecommerce_dataset_10000!B1671:T1671</xm:f>
              <xm:sqref>U1671</xm:sqref>
            </x14:sparkline>
            <x14:sparkline>
              <xm:f>ecommerce_dataset_10000!B1672:T1672</xm:f>
              <xm:sqref>U1672</xm:sqref>
            </x14:sparkline>
            <x14:sparkline>
              <xm:f>ecommerce_dataset_10000!B1673:T1673</xm:f>
              <xm:sqref>U1673</xm:sqref>
            </x14:sparkline>
            <x14:sparkline>
              <xm:f>ecommerce_dataset_10000!B1674:T1674</xm:f>
              <xm:sqref>U1674</xm:sqref>
            </x14:sparkline>
            <x14:sparkline>
              <xm:f>ecommerce_dataset_10000!B1675:T1675</xm:f>
              <xm:sqref>U1675</xm:sqref>
            </x14:sparkline>
            <x14:sparkline>
              <xm:f>ecommerce_dataset_10000!B1676:T1676</xm:f>
              <xm:sqref>U1676</xm:sqref>
            </x14:sparkline>
            <x14:sparkline>
              <xm:f>ecommerce_dataset_10000!B1677:T1677</xm:f>
              <xm:sqref>U1677</xm:sqref>
            </x14:sparkline>
            <x14:sparkline>
              <xm:f>ecommerce_dataset_10000!B1678:T1678</xm:f>
              <xm:sqref>U1678</xm:sqref>
            </x14:sparkline>
            <x14:sparkline>
              <xm:f>ecommerce_dataset_10000!B1679:T1679</xm:f>
              <xm:sqref>U1679</xm:sqref>
            </x14:sparkline>
            <x14:sparkline>
              <xm:f>ecommerce_dataset_10000!B1680:T1680</xm:f>
              <xm:sqref>U1680</xm:sqref>
            </x14:sparkline>
            <x14:sparkline>
              <xm:f>ecommerce_dataset_10000!B1681:T1681</xm:f>
              <xm:sqref>U1681</xm:sqref>
            </x14:sparkline>
            <x14:sparkline>
              <xm:f>ecommerce_dataset_10000!B1682:T1682</xm:f>
              <xm:sqref>U1682</xm:sqref>
            </x14:sparkline>
            <x14:sparkline>
              <xm:f>ecommerce_dataset_10000!B1683:T1683</xm:f>
              <xm:sqref>U1683</xm:sqref>
            </x14:sparkline>
            <x14:sparkline>
              <xm:f>ecommerce_dataset_10000!B1684:T1684</xm:f>
              <xm:sqref>U1684</xm:sqref>
            </x14:sparkline>
            <x14:sparkline>
              <xm:f>ecommerce_dataset_10000!B1685:T1685</xm:f>
              <xm:sqref>U1685</xm:sqref>
            </x14:sparkline>
            <x14:sparkline>
              <xm:f>ecommerce_dataset_10000!B1686:T1686</xm:f>
              <xm:sqref>U1686</xm:sqref>
            </x14:sparkline>
            <x14:sparkline>
              <xm:f>ecommerce_dataset_10000!B1687:T1687</xm:f>
              <xm:sqref>U1687</xm:sqref>
            </x14:sparkline>
            <x14:sparkline>
              <xm:f>ecommerce_dataset_10000!B1688:T1688</xm:f>
              <xm:sqref>U1688</xm:sqref>
            </x14:sparkline>
            <x14:sparkline>
              <xm:f>ecommerce_dataset_10000!B1689:T1689</xm:f>
              <xm:sqref>U1689</xm:sqref>
            </x14:sparkline>
            <x14:sparkline>
              <xm:f>ecommerce_dataset_10000!B1690:T1690</xm:f>
              <xm:sqref>U1690</xm:sqref>
            </x14:sparkline>
            <x14:sparkline>
              <xm:f>ecommerce_dataset_10000!B1691:T1691</xm:f>
              <xm:sqref>U1691</xm:sqref>
            </x14:sparkline>
            <x14:sparkline>
              <xm:f>ecommerce_dataset_10000!B1692:T1692</xm:f>
              <xm:sqref>U1692</xm:sqref>
            </x14:sparkline>
            <x14:sparkline>
              <xm:f>ecommerce_dataset_10000!B1693:T1693</xm:f>
              <xm:sqref>U1693</xm:sqref>
            </x14:sparkline>
            <x14:sparkline>
              <xm:f>ecommerce_dataset_10000!B1694:T1694</xm:f>
              <xm:sqref>U1694</xm:sqref>
            </x14:sparkline>
            <x14:sparkline>
              <xm:f>ecommerce_dataset_10000!B1695:T1695</xm:f>
              <xm:sqref>U1695</xm:sqref>
            </x14:sparkline>
            <x14:sparkline>
              <xm:f>ecommerce_dataset_10000!B1696:T1696</xm:f>
              <xm:sqref>U1696</xm:sqref>
            </x14:sparkline>
            <x14:sparkline>
              <xm:f>ecommerce_dataset_10000!B1697:T1697</xm:f>
              <xm:sqref>U1697</xm:sqref>
            </x14:sparkline>
            <x14:sparkline>
              <xm:f>ecommerce_dataset_10000!B1698:T1698</xm:f>
              <xm:sqref>U1698</xm:sqref>
            </x14:sparkline>
            <x14:sparkline>
              <xm:f>ecommerce_dataset_10000!B1699:T1699</xm:f>
              <xm:sqref>U1699</xm:sqref>
            </x14:sparkline>
            <x14:sparkline>
              <xm:f>ecommerce_dataset_10000!B1700:T1700</xm:f>
              <xm:sqref>U1700</xm:sqref>
            </x14:sparkline>
            <x14:sparkline>
              <xm:f>ecommerce_dataset_10000!B1701:T1701</xm:f>
              <xm:sqref>U1701</xm:sqref>
            </x14:sparkline>
            <x14:sparkline>
              <xm:f>ecommerce_dataset_10000!B1702:T1702</xm:f>
              <xm:sqref>U1702</xm:sqref>
            </x14:sparkline>
            <x14:sparkline>
              <xm:f>ecommerce_dataset_10000!B1703:T1703</xm:f>
              <xm:sqref>U1703</xm:sqref>
            </x14:sparkline>
            <x14:sparkline>
              <xm:f>ecommerce_dataset_10000!B1704:T1704</xm:f>
              <xm:sqref>U1704</xm:sqref>
            </x14:sparkline>
            <x14:sparkline>
              <xm:f>ecommerce_dataset_10000!B1705:T1705</xm:f>
              <xm:sqref>U1705</xm:sqref>
            </x14:sparkline>
            <x14:sparkline>
              <xm:f>ecommerce_dataset_10000!B1706:T1706</xm:f>
              <xm:sqref>U1706</xm:sqref>
            </x14:sparkline>
            <x14:sparkline>
              <xm:f>ecommerce_dataset_10000!B1707:T1707</xm:f>
              <xm:sqref>U1707</xm:sqref>
            </x14:sparkline>
            <x14:sparkline>
              <xm:f>ecommerce_dataset_10000!B1708:T1708</xm:f>
              <xm:sqref>U1708</xm:sqref>
            </x14:sparkline>
            <x14:sparkline>
              <xm:f>ecommerce_dataset_10000!B1709:T1709</xm:f>
              <xm:sqref>U1709</xm:sqref>
            </x14:sparkline>
            <x14:sparkline>
              <xm:f>ecommerce_dataset_10000!B1710:T1710</xm:f>
              <xm:sqref>U1710</xm:sqref>
            </x14:sparkline>
            <x14:sparkline>
              <xm:f>ecommerce_dataset_10000!B1711:T1711</xm:f>
              <xm:sqref>U1711</xm:sqref>
            </x14:sparkline>
            <x14:sparkline>
              <xm:f>ecommerce_dataset_10000!B1712:T1712</xm:f>
              <xm:sqref>U1712</xm:sqref>
            </x14:sparkline>
            <x14:sparkline>
              <xm:f>ecommerce_dataset_10000!B1713:T1713</xm:f>
              <xm:sqref>U1713</xm:sqref>
            </x14:sparkline>
            <x14:sparkline>
              <xm:f>ecommerce_dataset_10000!B1714:T1714</xm:f>
              <xm:sqref>U1714</xm:sqref>
            </x14:sparkline>
            <x14:sparkline>
              <xm:f>ecommerce_dataset_10000!B1715:T1715</xm:f>
              <xm:sqref>U1715</xm:sqref>
            </x14:sparkline>
            <x14:sparkline>
              <xm:f>ecommerce_dataset_10000!B1716:T1716</xm:f>
              <xm:sqref>U1716</xm:sqref>
            </x14:sparkline>
            <x14:sparkline>
              <xm:f>ecommerce_dataset_10000!B1717:T1717</xm:f>
              <xm:sqref>U1717</xm:sqref>
            </x14:sparkline>
            <x14:sparkline>
              <xm:f>ecommerce_dataset_10000!B1718:T1718</xm:f>
              <xm:sqref>U1718</xm:sqref>
            </x14:sparkline>
            <x14:sparkline>
              <xm:f>ecommerce_dataset_10000!B1719:T1719</xm:f>
              <xm:sqref>U1719</xm:sqref>
            </x14:sparkline>
            <x14:sparkline>
              <xm:f>ecommerce_dataset_10000!B1720:T1720</xm:f>
              <xm:sqref>U1720</xm:sqref>
            </x14:sparkline>
            <x14:sparkline>
              <xm:f>ecommerce_dataset_10000!B1721:T1721</xm:f>
              <xm:sqref>U1721</xm:sqref>
            </x14:sparkline>
            <x14:sparkline>
              <xm:f>ecommerce_dataset_10000!B1722:T1722</xm:f>
              <xm:sqref>U1722</xm:sqref>
            </x14:sparkline>
            <x14:sparkline>
              <xm:f>ecommerce_dataset_10000!B1723:T1723</xm:f>
              <xm:sqref>U1723</xm:sqref>
            </x14:sparkline>
            <x14:sparkline>
              <xm:f>ecommerce_dataset_10000!B1724:T1724</xm:f>
              <xm:sqref>U1724</xm:sqref>
            </x14:sparkline>
            <x14:sparkline>
              <xm:f>ecommerce_dataset_10000!B1725:T1725</xm:f>
              <xm:sqref>U1725</xm:sqref>
            </x14:sparkline>
            <x14:sparkline>
              <xm:f>ecommerce_dataset_10000!B1726:T1726</xm:f>
              <xm:sqref>U1726</xm:sqref>
            </x14:sparkline>
            <x14:sparkline>
              <xm:f>ecommerce_dataset_10000!B1727:T1727</xm:f>
              <xm:sqref>U1727</xm:sqref>
            </x14:sparkline>
            <x14:sparkline>
              <xm:f>ecommerce_dataset_10000!B1728:T1728</xm:f>
              <xm:sqref>U1728</xm:sqref>
            </x14:sparkline>
            <x14:sparkline>
              <xm:f>ecommerce_dataset_10000!B1729:T1729</xm:f>
              <xm:sqref>U1729</xm:sqref>
            </x14:sparkline>
            <x14:sparkline>
              <xm:f>ecommerce_dataset_10000!B1730:T1730</xm:f>
              <xm:sqref>U1730</xm:sqref>
            </x14:sparkline>
            <x14:sparkline>
              <xm:f>ecommerce_dataset_10000!B1731:T1731</xm:f>
              <xm:sqref>U1731</xm:sqref>
            </x14:sparkline>
            <x14:sparkline>
              <xm:f>ecommerce_dataset_10000!B1732:T1732</xm:f>
              <xm:sqref>U1732</xm:sqref>
            </x14:sparkline>
            <x14:sparkline>
              <xm:f>ecommerce_dataset_10000!B1733:T1733</xm:f>
              <xm:sqref>U1733</xm:sqref>
            </x14:sparkline>
            <x14:sparkline>
              <xm:f>ecommerce_dataset_10000!B1734:T1734</xm:f>
              <xm:sqref>U1734</xm:sqref>
            </x14:sparkline>
            <x14:sparkline>
              <xm:f>ecommerce_dataset_10000!B1735:T1735</xm:f>
              <xm:sqref>U1735</xm:sqref>
            </x14:sparkline>
            <x14:sparkline>
              <xm:f>ecommerce_dataset_10000!B1736:T1736</xm:f>
              <xm:sqref>U1736</xm:sqref>
            </x14:sparkline>
            <x14:sparkline>
              <xm:f>ecommerce_dataset_10000!B1737:T1737</xm:f>
              <xm:sqref>U1737</xm:sqref>
            </x14:sparkline>
            <x14:sparkline>
              <xm:f>ecommerce_dataset_10000!B1738:T1738</xm:f>
              <xm:sqref>U1738</xm:sqref>
            </x14:sparkline>
            <x14:sparkline>
              <xm:f>ecommerce_dataset_10000!B1739:T1739</xm:f>
              <xm:sqref>U1739</xm:sqref>
            </x14:sparkline>
            <x14:sparkline>
              <xm:f>ecommerce_dataset_10000!B1740:T1740</xm:f>
              <xm:sqref>U1740</xm:sqref>
            </x14:sparkline>
            <x14:sparkline>
              <xm:f>ecommerce_dataset_10000!B1741:T1741</xm:f>
              <xm:sqref>U1741</xm:sqref>
            </x14:sparkline>
            <x14:sparkline>
              <xm:f>ecommerce_dataset_10000!B1742:T1742</xm:f>
              <xm:sqref>U1742</xm:sqref>
            </x14:sparkline>
            <x14:sparkline>
              <xm:f>ecommerce_dataset_10000!B1743:T1743</xm:f>
              <xm:sqref>U1743</xm:sqref>
            </x14:sparkline>
            <x14:sparkline>
              <xm:f>ecommerce_dataset_10000!B1744:T1744</xm:f>
              <xm:sqref>U1744</xm:sqref>
            </x14:sparkline>
            <x14:sparkline>
              <xm:f>ecommerce_dataset_10000!B1745:T1745</xm:f>
              <xm:sqref>U1745</xm:sqref>
            </x14:sparkline>
            <x14:sparkline>
              <xm:f>ecommerce_dataset_10000!B1746:T1746</xm:f>
              <xm:sqref>U1746</xm:sqref>
            </x14:sparkline>
            <x14:sparkline>
              <xm:f>ecommerce_dataset_10000!B1747:T1747</xm:f>
              <xm:sqref>U1747</xm:sqref>
            </x14:sparkline>
            <x14:sparkline>
              <xm:f>ecommerce_dataset_10000!B1748:T1748</xm:f>
              <xm:sqref>U1748</xm:sqref>
            </x14:sparkline>
            <x14:sparkline>
              <xm:f>ecommerce_dataset_10000!B1749:T1749</xm:f>
              <xm:sqref>U1749</xm:sqref>
            </x14:sparkline>
            <x14:sparkline>
              <xm:f>ecommerce_dataset_10000!B1750:T1750</xm:f>
              <xm:sqref>U1750</xm:sqref>
            </x14:sparkline>
            <x14:sparkline>
              <xm:f>ecommerce_dataset_10000!B1751:T1751</xm:f>
              <xm:sqref>U1751</xm:sqref>
            </x14:sparkline>
            <x14:sparkline>
              <xm:f>ecommerce_dataset_10000!B1752:T1752</xm:f>
              <xm:sqref>U1752</xm:sqref>
            </x14:sparkline>
            <x14:sparkline>
              <xm:f>ecommerce_dataset_10000!B1753:T1753</xm:f>
              <xm:sqref>U1753</xm:sqref>
            </x14:sparkline>
            <x14:sparkline>
              <xm:f>ecommerce_dataset_10000!B1754:T1754</xm:f>
              <xm:sqref>U1754</xm:sqref>
            </x14:sparkline>
            <x14:sparkline>
              <xm:f>ecommerce_dataset_10000!B1755:T1755</xm:f>
              <xm:sqref>U1755</xm:sqref>
            </x14:sparkline>
            <x14:sparkline>
              <xm:f>ecommerce_dataset_10000!B1756:T1756</xm:f>
              <xm:sqref>U1756</xm:sqref>
            </x14:sparkline>
            <x14:sparkline>
              <xm:f>ecommerce_dataset_10000!B1757:T1757</xm:f>
              <xm:sqref>U1757</xm:sqref>
            </x14:sparkline>
            <x14:sparkline>
              <xm:f>ecommerce_dataset_10000!B1758:T1758</xm:f>
              <xm:sqref>U1758</xm:sqref>
            </x14:sparkline>
            <x14:sparkline>
              <xm:f>ecommerce_dataset_10000!B1759:T1759</xm:f>
              <xm:sqref>U1759</xm:sqref>
            </x14:sparkline>
            <x14:sparkline>
              <xm:f>ecommerce_dataset_10000!B1760:T1760</xm:f>
              <xm:sqref>U1760</xm:sqref>
            </x14:sparkline>
            <x14:sparkline>
              <xm:f>ecommerce_dataset_10000!B1761:T1761</xm:f>
              <xm:sqref>U1761</xm:sqref>
            </x14:sparkline>
            <x14:sparkline>
              <xm:f>ecommerce_dataset_10000!B1762:T1762</xm:f>
              <xm:sqref>U1762</xm:sqref>
            </x14:sparkline>
            <x14:sparkline>
              <xm:f>ecommerce_dataset_10000!B1763:T1763</xm:f>
              <xm:sqref>U1763</xm:sqref>
            </x14:sparkline>
            <x14:sparkline>
              <xm:f>ecommerce_dataset_10000!B1764:T1764</xm:f>
              <xm:sqref>U1764</xm:sqref>
            </x14:sparkline>
            <x14:sparkline>
              <xm:f>ecommerce_dataset_10000!B1765:T1765</xm:f>
              <xm:sqref>U1765</xm:sqref>
            </x14:sparkline>
            <x14:sparkline>
              <xm:f>ecommerce_dataset_10000!B1766:T1766</xm:f>
              <xm:sqref>U1766</xm:sqref>
            </x14:sparkline>
            <x14:sparkline>
              <xm:f>ecommerce_dataset_10000!B1767:T1767</xm:f>
              <xm:sqref>U1767</xm:sqref>
            </x14:sparkline>
            <x14:sparkline>
              <xm:f>ecommerce_dataset_10000!B1768:T1768</xm:f>
              <xm:sqref>U1768</xm:sqref>
            </x14:sparkline>
            <x14:sparkline>
              <xm:f>ecommerce_dataset_10000!B1769:T1769</xm:f>
              <xm:sqref>U1769</xm:sqref>
            </x14:sparkline>
            <x14:sparkline>
              <xm:f>ecommerce_dataset_10000!B1770:T1770</xm:f>
              <xm:sqref>U1770</xm:sqref>
            </x14:sparkline>
            <x14:sparkline>
              <xm:f>ecommerce_dataset_10000!B1771:T1771</xm:f>
              <xm:sqref>U1771</xm:sqref>
            </x14:sparkline>
            <x14:sparkline>
              <xm:f>ecommerce_dataset_10000!B1772:T1772</xm:f>
              <xm:sqref>U1772</xm:sqref>
            </x14:sparkline>
            <x14:sparkline>
              <xm:f>ecommerce_dataset_10000!B1773:T1773</xm:f>
              <xm:sqref>U1773</xm:sqref>
            </x14:sparkline>
            <x14:sparkline>
              <xm:f>ecommerce_dataset_10000!B1774:T1774</xm:f>
              <xm:sqref>U1774</xm:sqref>
            </x14:sparkline>
            <x14:sparkline>
              <xm:f>ecommerce_dataset_10000!B1775:T1775</xm:f>
              <xm:sqref>U1775</xm:sqref>
            </x14:sparkline>
            <x14:sparkline>
              <xm:f>ecommerce_dataset_10000!B1776:T1776</xm:f>
              <xm:sqref>U1776</xm:sqref>
            </x14:sparkline>
            <x14:sparkline>
              <xm:f>ecommerce_dataset_10000!B1777:T1777</xm:f>
              <xm:sqref>U1777</xm:sqref>
            </x14:sparkline>
            <x14:sparkline>
              <xm:f>ecommerce_dataset_10000!B1778:T1778</xm:f>
              <xm:sqref>U1778</xm:sqref>
            </x14:sparkline>
            <x14:sparkline>
              <xm:f>ecommerce_dataset_10000!B1779:T1779</xm:f>
              <xm:sqref>U1779</xm:sqref>
            </x14:sparkline>
            <x14:sparkline>
              <xm:f>ecommerce_dataset_10000!B1780:T1780</xm:f>
              <xm:sqref>U1780</xm:sqref>
            </x14:sparkline>
            <x14:sparkline>
              <xm:f>ecommerce_dataset_10000!B1781:T1781</xm:f>
              <xm:sqref>U1781</xm:sqref>
            </x14:sparkline>
            <x14:sparkline>
              <xm:f>ecommerce_dataset_10000!B1782:T1782</xm:f>
              <xm:sqref>U1782</xm:sqref>
            </x14:sparkline>
            <x14:sparkline>
              <xm:f>ecommerce_dataset_10000!B1783:T1783</xm:f>
              <xm:sqref>U1783</xm:sqref>
            </x14:sparkline>
            <x14:sparkline>
              <xm:f>ecommerce_dataset_10000!B1784:T1784</xm:f>
              <xm:sqref>U1784</xm:sqref>
            </x14:sparkline>
            <x14:sparkline>
              <xm:f>ecommerce_dataset_10000!B1785:T1785</xm:f>
              <xm:sqref>U1785</xm:sqref>
            </x14:sparkline>
            <x14:sparkline>
              <xm:f>ecommerce_dataset_10000!B1786:T1786</xm:f>
              <xm:sqref>U1786</xm:sqref>
            </x14:sparkline>
            <x14:sparkline>
              <xm:f>ecommerce_dataset_10000!B1787:T1787</xm:f>
              <xm:sqref>U1787</xm:sqref>
            </x14:sparkline>
            <x14:sparkline>
              <xm:f>ecommerce_dataset_10000!B1788:T1788</xm:f>
              <xm:sqref>U1788</xm:sqref>
            </x14:sparkline>
            <x14:sparkline>
              <xm:f>ecommerce_dataset_10000!B1789:T1789</xm:f>
              <xm:sqref>U1789</xm:sqref>
            </x14:sparkline>
            <x14:sparkline>
              <xm:f>ecommerce_dataset_10000!B1790:T1790</xm:f>
              <xm:sqref>U1790</xm:sqref>
            </x14:sparkline>
            <x14:sparkline>
              <xm:f>ecommerce_dataset_10000!B1791:T1791</xm:f>
              <xm:sqref>U1791</xm:sqref>
            </x14:sparkline>
            <x14:sparkline>
              <xm:f>ecommerce_dataset_10000!B1792:T1792</xm:f>
              <xm:sqref>U1792</xm:sqref>
            </x14:sparkline>
            <x14:sparkline>
              <xm:f>ecommerce_dataset_10000!B1793:T1793</xm:f>
              <xm:sqref>U1793</xm:sqref>
            </x14:sparkline>
            <x14:sparkline>
              <xm:f>ecommerce_dataset_10000!B1794:T1794</xm:f>
              <xm:sqref>U1794</xm:sqref>
            </x14:sparkline>
            <x14:sparkline>
              <xm:f>ecommerce_dataset_10000!B1795:T1795</xm:f>
              <xm:sqref>U1795</xm:sqref>
            </x14:sparkline>
            <x14:sparkline>
              <xm:f>ecommerce_dataset_10000!B1796:T1796</xm:f>
              <xm:sqref>U1796</xm:sqref>
            </x14:sparkline>
            <x14:sparkline>
              <xm:f>ecommerce_dataset_10000!B1797:T1797</xm:f>
              <xm:sqref>U1797</xm:sqref>
            </x14:sparkline>
            <x14:sparkline>
              <xm:f>ecommerce_dataset_10000!B1798:T1798</xm:f>
              <xm:sqref>U1798</xm:sqref>
            </x14:sparkline>
            <x14:sparkline>
              <xm:f>ecommerce_dataset_10000!B1799:T1799</xm:f>
              <xm:sqref>U1799</xm:sqref>
            </x14:sparkline>
            <x14:sparkline>
              <xm:f>ecommerce_dataset_10000!B1800:T1800</xm:f>
              <xm:sqref>U1800</xm:sqref>
            </x14:sparkline>
            <x14:sparkline>
              <xm:f>ecommerce_dataset_10000!B1801:T1801</xm:f>
              <xm:sqref>U1801</xm:sqref>
            </x14:sparkline>
            <x14:sparkline>
              <xm:f>ecommerce_dataset_10000!B1802:T1802</xm:f>
              <xm:sqref>U1802</xm:sqref>
            </x14:sparkline>
            <x14:sparkline>
              <xm:f>ecommerce_dataset_10000!B1803:T1803</xm:f>
              <xm:sqref>U1803</xm:sqref>
            </x14:sparkline>
            <x14:sparkline>
              <xm:f>ecommerce_dataset_10000!B1804:T1804</xm:f>
              <xm:sqref>U1804</xm:sqref>
            </x14:sparkline>
            <x14:sparkline>
              <xm:f>ecommerce_dataset_10000!B1805:T1805</xm:f>
              <xm:sqref>U1805</xm:sqref>
            </x14:sparkline>
            <x14:sparkline>
              <xm:f>ecommerce_dataset_10000!B1806:T1806</xm:f>
              <xm:sqref>U1806</xm:sqref>
            </x14:sparkline>
            <x14:sparkline>
              <xm:f>ecommerce_dataset_10000!B1807:T1807</xm:f>
              <xm:sqref>U1807</xm:sqref>
            </x14:sparkline>
            <x14:sparkline>
              <xm:f>ecommerce_dataset_10000!B1808:T1808</xm:f>
              <xm:sqref>U1808</xm:sqref>
            </x14:sparkline>
            <x14:sparkline>
              <xm:f>ecommerce_dataset_10000!B1809:T1809</xm:f>
              <xm:sqref>U1809</xm:sqref>
            </x14:sparkline>
            <x14:sparkline>
              <xm:f>ecommerce_dataset_10000!B1810:T1810</xm:f>
              <xm:sqref>U1810</xm:sqref>
            </x14:sparkline>
            <x14:sparkline>
              <xm:f>ecommerce_dataset_10000!B1811:T1811</xm:f>
              <xm:sqref>U1811</xm:sqref>
            </x14:sparkline>
            <x14:sparkline>
              <xm:f>ecommerce_dataset_10000!B1812:T1812</xm:f>
              <xm:sqref>U1812</xm:sqref>
            </x14:sparkline>
            <x14:sparkline>
              <xm:f>ecommerce_dataset_10000!B1813:T1813</xm:f>
              <xm:sqref>U1813</xm:sqref>
            </x14:sparkline>
            <x14:sparkline>
              <xm:f>ecommerce_dataset_10000!B1814:T1814</xm:f>
              <xm:sqref>U1814</xm:sqref>
            </x14:sparkline>
            <x14:sparkline>
              <xm:f>ecommerce_dataset_10000!B1815:T1815</xm:f>
              <xm:sqref>U1815</xm:sqref>
            </x14:sparkline>
            <x14:sparkline>
              <xm:f>ecommerce_dataset_10000!B1816:T1816</xm:f>
              <xm:sqref>U1816</xm:sqref>
            </x14:sparkline>
            <x14:sparkline>
              <xm:f>ecommerce_dataset_10000!B1817:T1817</xm:f>
              <xm:sqref>U1817</xm:sqref>
            </x14:sparkline>
            <x14:sparkline>
              <xm:f>ecommerce_dataset_10000!B1818:T1818</xm:f>
              <xm:sqref>U1818</xm:sqref>
            </x14:sparkline>
            <x14:sparkline>
              <xm:f>ecommerce_dataset_10000!B1819:T1819</xm:f>
              <xm:sqref>U1819</xm:sqref>
            </x14:sparkline>
            <x14:sparkline>
              <xm:f>ecommerce_dataset_10000!B1820:T1820</xm:f>
              <xm:sqref>U1820</xm:sqref>
            </x14:sparkline>
            <x14:sparkline>
              <xm:f>ecommerce_dataset_10000!B1821:T1821</xm:f>
              <xm:sqref>U1821</xm:sqref>
            </x14:sparkline>
            <x14:sparkline>
              <xm:f>ecommerce_dataset_10000!B1822:T1822</xm:f>
              <xm:sqref>U1822</xm:sqref>
            </x14:sparkline>
            <x14:sparkline>
              <xm:f>ecommerce_dataset_10000!B1823:T1823</xm:f>
              <xm:sqref>U1823</xm:sqref>
            </x14:sparkline>
            <x14:sparkline>
              <xm:f>ecommerce_dataset_10000!B1824:T1824</xm:f>
              <xm:sqref>U1824</xm:sqref>
            </x14:sparkline>
            <x14:sparkline>
              <xm:f>ecommerce_dataset_10000!B1825:T1825</xm:f>
              <xm:sqref>U1825</xm:sqref>
            </x14:sparkline>
            <x14:sparkline>
              <xm:f>ecommerce_dataset_10000!B1826:T1826</xm:f>
              <xm:sqref>U1826</xm:sqref>
            </x14:sparkline>
            <x14:sparkline>
              <xm:f>ecommerce_dataset_10000!B1827:T1827</xm:f>
              <xm:sqref>U1827</xm:sqref>
            </x14:sparkline>
            <x14:sparkline>
              <xm:f>ecommerce_dataset_10000!B1828:T1828</xm:f>
              <xm:sqref>U1828</xm:sqref>
            </x14:sparkline>
            <x14:sparkline>
              <xm:f>ecommerce_dataset_10000!B1829:T1829</xm:f>
              <xm:sqref>U1829</xm:sqref>
            </x14:sparkline>
            <x14:sparkline>
              <xm:f>ecommerce_dataset_10000!B1830:T1830</xm:f>
              <xm:sqref>U1830</xm:sqref>
            </x14:sparkline>
            <x14:sparkline>
              <xm:f>ecommerce_dataset_10000!B1831:T1831</xm:f>
              <xm:sqref>U1831</xm:sqref>
            </x14:sparkline>
            <x14:sparkline>
              <xm:f>ecommerce_dataset_10000!B1832:T1832</xm:f>
              <xm:sqref>U1832</xm:sqref>
            </x14:sparkline>
            <x14:sparkline>
              <xm:f>ecommerce_dataset_10000!B1833:T1833</xm:f>
              <xm:sqref>U1833</xm:sqref>
            </x14:sparkline>
            <x14:sparkline>
              <xm:f>ecommerce_dataset_10000!B1834:T1834</xm:f>
              <xm:sqref>U1834</xm:sqref>
            </x14:sparkline>
            <x14:sparkline>
              <xm:f>ecommerce_dataset_10000!B1835:T1835</xm:f>
              <xm:sqref>U1835</xm:sqref>
            </x14:sparkline>
            <x14:sparkline>
              <xm:f>ecommerce_dataset_10000!B1836:T1836</xm:f>
              <xm:sqref>U1836</xm:sqref>
            </x14:sparkline>
            <x14:sparkline>
              <xm:f>ecommerce_dataset_10000!B1837:T1837</xm:f>
              <xm:sqref>U1837</xm:sqref>
            </x14:sparkline>
            <x14:sparkline>
              <xm:f>ecommerce_dataset_10000!B1838:T1838</xm:f>
              <xm:sqref>U1838</xm:sqref>
            </x14:sparkline>
            <x14:sparkline>
              <xm:f>ecommerce_dataset_10000!B1839:T1839</xm:f>
              <xm:sqref>U1839</xm:sqref>
            </x14:sparkline>
            <x14:sparkline>
              <xm:f>ecommerce_dataset_10000!B1840:T1840</xm:f>
              <xm:sqref>U1840</xm:sqref>
            </x14:sparkline>
            <x14:sparkline>
              <xm:f>ecommerce_dataset_10000!B1841:T1841</xm:f>
              <xm:sqref>U1841</xm:sqref>
            </x14:sparkline>
            <x14:sparkline>
              <xm:f>ecommerce_dataset_10000!B1842:T1842</xm:f>
              <xm:sqref>U1842</xm:sqref>
            </x14:sparkline>
            <x14:sparkline>
              <xm:f>ecommerce_dataset_10000!B1843:T1843</xm:f>
              <xm:sqref>U1843</xm:sqref>
            </x14:sparkline>
            <x14:sparkline>
              <xm:f>ecommerce_dataset_10000!B1844:T1844</xm:f>
              <xm:sqref>U1844</xm:sqref>
            </x14:sparkline>
            <x14:sparkline>
              <xm:f>ecommerce_dataset_10000!B1845:T1845</xm:f>
              <xm:sqref>U1845</xm:sqref>
            </x14:sparkline>
            <x14:sparkline>
              <xm:f>ecommerce_dataset_10000!B1846:T1846</xm:f>
              <xm:sqref>U1846</xm:sqref>
            </x14:sparkline>
            <x14:sparkline>
              <xm:f>ecommerce_dataset_10000!B1847:T1847</xm:f>
              <xm:sqref>U1847</xm:sqref>
            </x14:sparkline>
            <x14:sparkline>
              <xm:f>ecommerce_dataset_10000!B1848:T1848</xm:f>
              <xm:sqref>U1848</xm:sqref>
            </x14:sparkline>
            <x14:sparkline>
              <xm:f>ecommerce_dataset_10000!B1849:T1849</xm:f>
              <xm:sqref>U1849</xm:sqref>
            </x14:sparkline>
            <x14:sparkline>
              <xm:f>ecommerce_dataset_10000!B1850:T1850</xm:f>
              <xm:sqref>U1850</xm:sqref>
            </x14:sparkline>
            <x14:sparkline>
              <xm:f>ecommerce_dataset_10000!B1851:T1851</xm:f>
              <xm:sqref>U1851</xm:sqref>
            </x14:sparkline>
            <x14:sparkline>
              <xm:f>ecommerce_dataset_10000!B1852:T1852</xm:f>
              <xm:sqref>U1852</xm:sqref>
            </x14:sparkline>
            <x14:sparkline>
              <xm:f>ecommerce_dataset_10000!B1853:T1853</xm:f>
              <xm:sqref>U1853</xm:sqref>
            </x14:sparkline>
            <x14:sparkline>
              <xm:f>ecommerce_dataset_10000!B1854:T1854</xm:f>
              <xm:sqref>U1854</xm:sqref>
            </x14:sparkline>
            <x14:sparkline>
              <xm:f>ecommerce_dataset_10000!B1855:T1855</xm:f>
              <xm:sqref>U1855</xm:sqref>
            </x14:sparkline>
            <x14:sparkline>
              <xm:f>ecommerce_dataset_10000!B1856:T1856</xm:f>
              <xm:sqref>U1856</xm:sqref>
            </x14:sparkline>
            <x14:sparkline>
              <xm:f>ecommerce_dataset_10000!B1857:T1857</xm:f>
              <xm:sqref>U1857</xm:sqref>
            </x14:sparkline>
            <x14:sparkline>
              <xm:f>ecommerce_dataset_10000!B1858:T1858</xm:f>
              <xm:sqref>U1858</xm:sqref>
            </x14:sparkline>
            <x14:sparkline>
              <xm:f>ecommerce_dataset_10000!B1859:T1859</xm:f>
              <xm:sqref>U1859</xm:sqref>
            </x14:sparkline>
            <x14:sparkline>
              <xm:f>ecommerce_dataset_10000!B1860:T1860</xm:f>
              <xm:sqref>U1860</xm:sqref>
            </x14:sparkline>
            <x14:sparkline>
              <xm:f>ecommerce_dataset_10000!B1861:T1861</xm:f>
              <xm:sqref>U1861</xm:sqref>
            </x14:sparkline>
            <x14:sparkline>
              <xm:f>ecommerce_dataset_10000!B1862:T1862</xm:f>
              <xm:sqref>U1862</xm:sqref>
            </x14:sparkline>
            <x14:sparkline>
              <xm:f>ecommerce_dataset_10000!B1863:T1863</xm:f>
              <xm:sqref>U1863</xm:sqref>
            </x14:sparkline>
            <x14:sparkline>
              <xm:f>ecommerce_dataset_10000!B1864:T1864</xm:f>
              <xm:sqref>U1864</xm:sqref>
            </x14:sparkline>
            <x14:sparkline>
              <xm:f>ecommerce_dataset_10000!B1865:T1865</xm:f>
              <xm:sqref>U1865</xm:sqref>
            </x14:sparkline>
            <x14:sparkline>
              <xm:f>ecommerce_dataset_10000!B1866:T1866</xm:f>
              <xm:sqref>U1866</xm:sqref>
            </x14:sparkline>
            <x14:sparkline>
              <xm:f>ecommerce_dataset_10000!B1867:T1867</xm:f>
              <xm:sqref>U1867</xm:sqref>
            </x14:sparkline>
            <x14:sparkline>
              <xm:f>ecommerce_dataset_10000!B1868:T1868</xm:f>
              <xm:sqref>U1868</xm:sqref>
            </x14:sparkline>
            <x14:sparkline>
              <xm:f>ecommerce_dataset_10000!B1869:T1869</xm:f>
              <xm:sqref>U1869</xm:sqref>
            </x14:sparkline>
            <x14:sparkline>
              <xm:f>ecommerce_dataset_10000!B1870:T1870</xm:f>
              <xm:sqref>U1870</xm:sqref>
            </x14:sparkline>
            <x14:sparkline>
              <xm:f>ecommerce_dataset_10000!B1871:T1871</xm:f>
              <xm:sqref>U1871</xm:sqref>
            </x14:sparkline>
            <x14:sparkline>
              <xm:f>ecommerce_dataset_10000!B1872:T1872</xm:f>
              <xm:sqref>U1872</xm:sqref>
            </x14:sparkline>
            <x14:sparkline>
              <xm:f>ecommerce_dataset_10000!B1873:T1873</xm:f>
              <xm:sqref>U1873</xm:sqref>
            </x14:sparkline>
            <x14:sparkline>
              <xm:f>ecommerce_dataset_10000!B1874:T1874</xm:f>
              <xm:sqref>U1874</xm:sqref>
            </x14:sparkline>
            <x14:sparkline>
              <xm:f>ecommerce_dataset_10000!B1875:T1875</xm:f>
              <xm:sqref>U1875</xm:sqref>
            </x14:sparkline>
            <x14:sparkline>
              <xm:f>ecommerce_dataset_10000!B1876:T1876</xm:f>
              <xm:sqref>U1876</xm:sqref>
            </x14:sparkline>
            <x14:sparkline>
              <xm:f>ecommerce_dataset_10000!B1877:T1877</xm:f>
              <xm:sqref>U1877</xm:sqref>
            </x14:sparkline>
            <x14:sparkline>
              <xm:f>ecommerce_dataset_10000!B1878:T1878</xm:f>
              <xm:sqref>U1878</xm:sqref>
            </x14:sparkline>
            <x14:sparkline>
              <xm:f>ecommerce_dataset_10000!B1879:T1879</xm:f>
              <xm:sqref>U1879</xm:sqref>
            </x14:sparkline>
            <x14:sparkline>
              <xm:f>ecommerce_dataset_10000!B1880:T1880</xm:f>
              <xm:sqref>U1880</xm:sqref>
            </x14:sparkline>
            <x14:sparkline>
              <xm:f>ecommerce_dataset_10000!B1881:T1881</xm:f>
              <xm:sqref>U1881</xm:sqref>
            </x14:sparkline>
            <x14:sparkline>
              <xm:f>ecommerce_dataset_10000!B1882:T1882</xm:f>
              <xm:sqref>U1882</xm:sqref>
            </x14:sparkline>
            <x14:sparkline>
              <xm:f>ecommerce_dataset_10000!B1883:T1883</xm:f>
              <xm:sqref>U1883</xm:sqref>
            </x14:sparkline>
            <x14:sparkline>
              <xm:f>ecommerce_dataset_10000!B1884:T1884</xm:f>
              <xm:sqref>U1884</xm:sqref>
            </x14:sparkline>
            <x14:sparkline>
              <xm:f>ecommerce_dataset_10000!B1885:T1885</xm:f>
              <xm:sqref>U1885</xm:sqref>
            </x14:sparkline>
            <x14:sparkline>
              <xm:f>ecommerce_dataset_10000!B1886:T1886</xm:f>
              <xm:sqref>U1886</xm:sqref>
            </x14:sparkline>
            <x14:sparkline>
              <xm:f>ecommerce_dataset_10000!B1887:T1887</xm:f>
              <xm:sqref>U1887</xm:sqref>
            </x14:sparkline>
            <x14:sparkline>
              <xm:f>ecommerce_dataset_10000!B1888:T1888</xm:f>
              <xm:sqref>U1888</xm:sqref>
            </x14:sparkline>
            <x14:sparkline>
              <xm:f>ecommerce_dataset_10000!B1889:T1889</xm:f>
              <xm:sqref>U1889</xm:sqref>
            </x14:sparkline>
            <x14:sparkline>
              <xm:f>ecommerce_dataset_10000!B1890:T1890</xm:f>
              <xm:sqref>U1890</xm:sqref>
            </x14:sparkline>
            <x14:sparkline>
              <xm:f>ecommerce_dataset_10000!B1891:T1891</xm:f>
              <xm:sqref>U1891</xm:sqref>
            </x14:sparkline>
            <x14:sparkline>
              <xm:f>ecommerce_dataset_10000!B1892:T1892</xm:f>
              <xm:sqref>U1892</xm:sqref>
            </x14:sparkline>
            <x14:sparkline>
              <xm:f>ecommerce_dataset_10000!B1893:T1893</xm:f>
              <xm:sqref>U1893</xm:sqref>
            </x14:sparkline>
            <x14:sparkline>
              <xm:f>ecommerce_dataset_10000!B1894:T1894</xm:f>
              <xm:sqref>U1894</xm:sqref>
            </x14:sparkline>
            <x14:sparkline>
              <xm:f>ecommerce_dataset_10000!B1895:T1895</xm:f>
              <xm:sqref>U1895</xm:sqref>
            </x14:sparkline>
            <x14:sparkline>
              <xm:f>ecommerce_dataset_10000!B1896:T1896</xm:f>
              <xm:sqref>U1896</xm:sqref>
            </x14:sparkline>
            <x14:sparkline>
              <xm:f>ecommerce_dataset_10000!B1897:T1897</xm:f>
              <xm:sqref>U1897</xm:sqref>
            </x14:sparkline>
            <x14:sparkline>
              <xm:f>ecommerce_dataset_10000!B1898:T1898</xm:f>
              <xm:sqref>U1898</xm:sqref>
            </x14:sparkline>
            <x14:sparkline>
              <xm:f>ecommerce_dataset_10000!B1899:T1899</xm:f>
              <xm:sqref>U1899</xm:sqref>
            </x14:sparkline>
            <x14:sparkline>
              <xm:f>ecommerce_dataset_10000!B1900:T1900</xm:f>
              <xm:sqref>U1900</xm:sqref>
            </x14:sparkline>
            <x14:sparkline>
              <xm:f>ecommerce_dataset_10000!B1901:T1901</xm:f>
              <xm:sqref>U1901</xm:sqref>
            </x14:sparkline>
            <x14:sparkline>
              <xm:f>ecommerce_dataset_10000!B1902:T1902</xm:f>
              <xm:sqref>U1902</xm:sqref>
            </x14:sparkline>
            <x14:sparkline>
              <xm:f>ecommerce_dataset_10000!B1903:T1903</xm:f>
              <xm:sqref>U1903</xm:sqref>
            </x14:sparkline>
            <x14:sparkline>
              <xm:f>ecommerce_dataset_10000!B1904:T1904</xm:f>
              <xm:sqref>U1904</xm:sqref>
            </x14:sparkline>
            <x14:sparkline>
              <xm:f>ecommerce_dataset_10000!B1905:T1905</xm:f>
              <xm:sqref>U1905</xm:sqref>
            </x14:sparkline>
            <x14:sparkline>
              <xm:f>ecommerce_dataset_10000!B1906:T1906</xm:f>
              <xm:sqref>U1906</xm:sqref>
            </x14:sparkline>
            <x14:sparkline>
              <xm:f>ecommerce_dataset_10000!B1907:T1907</xm:f>
              <xm:sqref>U1907</xm:sqref>
            </x14:sparkline>
            <x14:sparkline>
              <xm:f>ecommerce_dataset_10000!B1908:T1908</xm:f>
              <xm:sqref>U1908</xm:sqref>
            </x14:sparkline>
            <x14:sparkline>
              <xm:f>ecommerce_dataset_10000!B1909:T1909</xm:f>
              <xm:sqref>U1909</xm:sqref>
            </x14:sparkline>
            <x14:sparkline>
              <xm:f>ecommerce_dataset_10000!B1910:T1910</xm:f>
              <xm:sqref>U1910</xm:sqref>
            </x14:sparkline>
            <x14:sparkline>
              <xm:f>ecommerce_dataset_10000!B1911:T1911</xm:f>
              <xm:sqref>U1911</xm:sqref>
            </x14:sparkline>
            <x14:sparkline>
              <xm:f>ecommerce_dataset_10000!B1912:T1912</xm:f>
              <xm:sqref>U1912</xm:sqref>
            </x14:sparkline>
            <x14:sparkline>
              <xm:f>ecommerce_dataset_10000!B1913:T1913</xm:f>
              <xm:sqref>U1913</xm:sqref>
            </x14:sparkline>
            <x14:sparkline>
              <xm:f>ecommerce_dataset_10000!B1914:T1914</xm:f>
              <xm:sqref>U1914</xm:sqref>
            </x14:sparkline>
            <x14:sparkline>
              <xm:f>ecommerce_dataset_10000!B1915:T1915</xm:f>
              <xm:sqref>U1915</xm:sqref>
            </x14:sparkline>
            <x14:sparkline>
              <xm:f>ecommerce_dataset_10000!B1916:T1916</xm:f>
              <xm:sqref>U1916</xm:sqref>
            </x14:sparkline>
            <x14:sparkline>
              <xm:f>ecommerce_dataset_10000!B1917:T1917</xm:f>
              <xm:sqref>U1917</xm:sqref>
            </x14:sparkline>
            <x14:sparkline>
              <xm:f>ecommerce_dataset_10000!B1918:T1918</xm:f>
              <xm:sqref>U1918</xm:sqref>
            </x14:sparkline>
            <x14:sparkline>
              <xm:f>ecommerce_dataset_10000!B1919:T1919</xm:f>
              <xm:sqref>U1919</xm:sqref>
            </x14:sparkline>
            <x14:sparkline>
              <xm:f>ecommerce_dataset_10000!B1920:T1920</xm:f>
              <xm:sqref>U1920</xm:sqref>
            </x14:sparkline>
            <x14:sparkline>
              <xm:f>ecommerce_dataset_10000!B1921:T1921</xm:f>
              <xm:sqref>U1921</xm:sqref>
            </x14:sparkline>
            <x14:sparkline>
              <xm:f>ecommerce_dataset_10000!B1922:T1922</xm:f>
              <xm:sqref>U1922</xm:sqref>
            </x14:sparkline>
            <x14:sparkline>
              <xm:f>ecommerce_dataset_10000!B1923:T1923</xm:f>
              <xm:sqref>U1923</xm:sqref>
            </x14:sparkline>
            <x14:sparkline>
              <xm:f>ecommerce_dataset_10000!B1924:T1924</xm:f>
              <xm:sqref>U1924</xm:sqref>
            </x14:sparkline>
            <x14:sparkline>
              <xm:f>ecommerce_dataset_10000!B1925:T1925</xm:f>
              <xm:sqref>U1925</xm:sqref>
            </x14:sparkline>
            <x14:sparkline>
              <xm:f>ecommerce_dataset_10000!B1926:T1926</xm:f>
              <xm:sqref>U1926</xm:sqref>
            </x14:sparkline>
            <x14:sparkline>
              <xm:f>ecommerce_dataset_10000!B1927:T1927</xm:f>
              <xm:sqref>U1927</xm:sqref>
            </x14:sparkline>
            <x14:sparkline>
              <xm:f>ecommerce_dataset_10000!B1928:T1928</xm:f>
              <xm:sqref>U1928</xm:sqref>
            </x14:sparkline>
            <x14:sparkline>
              <xm:f>ecommerce_dataset_10000!B1929:T1929</xm:f>
              <xm:sqref>U1929</xm:sqref>
            </x14:sparkline>
            <x14:sparkline>
              <xm:f>ecommerce_dataset_10000!B1930:T1930</xm:f>
              <xm:sqref>U1930</xm:sqref>
            </x14:sparkline>
            <x14:sparkline>
              <xm:f>ecommerce_dataset_10000!B1931:T1931</xm:f>
              <xm:sqref>U1931</xm:sqref>
            </x14:sparkline>
            <x14:sparkline>
              <xm:f>ecommerce_dataset_10000!B1932:T1932</xm:f>
              <xm:sqref>U1932</xm:sqref>
            </x14:sparkline>
            <x14:sparkline>
              <xm:f>ecommerce_dataset_10000!B1933:T1933</xm:f>
              <xm:sqref>U1933</xm:sqref>
            </x14:sparkline>
            <x14:sparkline>
              <xm:f>ecommerce_dataset_10000!B1934:T1934</xm:f>
              <xm:sqref>U1934</xm:sqref>
            </x14:sparkline>
            <x14:sparkline>
              <xm:f>ecommerce_dataset_10000!B1935:T1935</xm:f>
              <xm:sqref>U1935</xm:sqref>
            </x14:sparkline>
            <x14:sparkline>
              <xm:f>ecommerce_dataset_10000!B1936:T1936</xm:f>
              <xm:sqref>U1936</xm:sqref>
            </x14:sparkline>
            <x14:sparkline>
              <xm:f>ecommerce_dataset_10000!B1937:T1937</xm:f>
              <xm:sqref>U1937</xm:sqref>
            </x14:sparkline>
            <x14:sparkline>
              <xm:f>ecommerce_dataset_10000!B1938:T1938</xm:f>
              <xm:sqref>U1938</xm:sqref>
            </x14:sparkline>
            <x14:sparkline>
              <xm:f>ecommerce_dataset_10000!B1939:T1939</xm:f>
              <xm:sqref>U1939</xm:sqref>
            </x14:sparkline>
            <x14:sparkline>
              <xm:f>ecommerce_dataset_10000!B1940:T1940</xm:f>
              <xm:sqref>U1940</xm:sqref>
            </x14:sparkline>
            <x14:sparkline>
              <xm:f>ecommerce_dataset_10000!B1941:T1941</xm:f>
              <xm:sqref>U1941</xm:sqref>
            </x14:sparkline>
            <x14:sparkline>
              <xm:f>ecommerce_dataset_10000!B1942:T1942</xm:f>
              <xm:sqref>U1942</xm:sqref>
            </x14:sparkline>
            <x14:sparkline>
              <xm:f>ecommerce_dataset_10000!B1943:T1943</xm:f>
              <xm:sqref>U1943</xm:sqref>
            </x14:sparkline>
            <x14:sparkline>
              <xm:f>ecommerce_dataset_10000!B1944:T1944</xm:f>
              <xm:sqref>U1944</xm:sqref>
            </x14:sparkline>
            <x14:sparkline>
              <xm:f>ecommerce_dataset_10000!B1945:T1945</xm:f>
              <xm:sqref>U1945</xm:sqref>
            </x14:sparkline>
            <x14:sparkline>
              <xm:f>ecommerce_dataset_10000!B1946:T1946</xm:f>
              <xm:sqref>U1946</xm:sqref>
            </x14:sparkline>
            <x14:sparkline>
              <xm:f>ecommerce_dataset_10000!B1947:T1947</xm:f>
              <xm:sqref>U1947</xm:sqref>
            </x14:sparkline>
            <x14:sparkline>
              <xm:f>ecommerce_dataset_10000!B1948:T1948</xm:f>
              <xm:sqref>U1948</xm:sqref>
            </x14:sparkline>
            <x14:sparkline>
              <xm:f>ecommerce_dataset_10000!B1949:T1949</xm:f>
              <xm:sqref>U1949</xm:sqref>
            </x14:sparkline>
            <x14:sparkline>
              <xm:f>ecommerce_dataset_10000!B1950:T1950</xm:f>
              <xm:sqref>U1950</xm:sqref>
            </x14:sparkline>
            <x14:sparkline>
              <xm:f>ecommerce_dataset_10000!B1951:T1951</xm:f>
              <xm:sqref>U1951</xm:sqref>
            </x14:sparkline>
            <x14:sparkline>
              <xm:f>ecommerce_dataset_10000!B1952:T1952</xm:f>
              <xm:sqref>U1952</xm:sqref>
            </x14:sparkline>
            <x14:sparkline>
              <xm:f>ecommerce_dataset_10000!B1953:T1953</xm:f>
              <xm:sqref>U1953</xm:sqref>
            </x14:sparkline>
            <x14:sparkline>
              <xm:f>ecommerce_dataset_10000!B1954:T1954</xm:f>
              <xm:sqref>U1954</xm:sqref>
            </x14:sparkline>
            <x14:sparkline>
              <xm:f>ecommerce_dataset_10000!B1955:T1955</xm:f>
              <xm:sqref>U1955</xm:sqref>
            </x14:sparkline>
            <x14:sparkline>
              <xm:f>ecommerce_dataset_10000!B1956:T1956</xm:f>
              <xm:sqref>U1956</xm:sqref>
            </x14:sparkline>
            <x14:sparkline>
              <xm:f>ecommerce_dataset_10000!B1957:T1957</xm:f>
              <xm:sqref>U1957</xm:sqref>
            </x14:sparkline>
            <x14:sparkline>
              <xm:f>ecommerce_dataset_10000!B1958:T1958</xm:f>
              <xm:sqref>U1958</xm:sqref>
            </x14:sparkline>
            <x14:sparkline>
              <xm:f>ecommerce_dataset_10000!B1959:T1959</xm:f>
              <xm:sqref>U1959</xm:sqref>
            </x14:sparkline>
            <x14:sparkline>
              <xm:f>ecommerce_dataset_10000!B1960:T1960</xm:f>
              <xm:sqref>U1960</xm:sqref>
            </x14:sparkline>
            <x14:sparkline>
              <xm:f>ecommerce_dataset_10000!B1961:T1961</xm:f>
              <xm:sqref>U1961</xm:sqref>
            </x14:sparkline>
            <x14:sparkline>
              <xm:f>ecommerce_dataset_10000!B1962:T1962</xm:f>
              <xm:sqref>U1962</xm:sqref>
            </x14:sparkline>
            <x14:sparkline>
              <xm:f>ecommerce_dataset_10000!B1963:T1963</xm:f>
              <xm:sqref>U1963</xm:sqref>
            </x14:sparkline>
            <x14:sparkline>
              <xm:f>ecommerce_dataset_10000!B1964:T1964</xm:f>
              <xm:sqref>U1964</xm:sqref>
            </x14:sparkline>
            <x14:sparkline>
              <xm:f>ecommerce_dataset_10000!B1965:T1965</xm:f>
              <xm:sqref>U1965</xm:sqref>
            </x14:sparkline>
            <x14:sparkline>
              <xm:f>ecommerce_dataset_10000!B1966:T1966</xm:f>
              <xm:sqref>U1966</xm:sqref>
            </x14:sparkline>
            <x14:sparkline>
              <xm:f>ecommerce_dataset_10000!B1967:T1967</xm:f>
              <xm:sqref>U1967</xm:sqref>
            </x14:sparkline>
            <x14:sparkline>
              <xm:f>ecommerce_dataset_10000!B1968:T1968</xm:f>
              <xm:sqref>U1968</xm:sqref>
            </x14:sparkline>
            <x14:sparkline>
              <xm:f>ecommerce_dataset_10000!B1969:T1969</xm:f>
              <xm:sqref>U1969</xm:sqref>
            </x14:sparkline>
            <x14:sparkline>
              <xm:f>ecommerce_dataset_10000!B1970:T1970</xm:f>
              <xm:sqref>U1970</xm:sqref>
            </x14:sparkline>
            <x14:sparkline>
              <xm:f>ecommerce_dataset_10000!B1971:T1971</xm:f>
              <xm:sqref>U1971</xm:sqref>
            </x14:sparkline>
            <x14:sparkline>
              <xm:f>ecommerce_dataset_10000!B1972:T1972</xm:f>
              <xm:sqref>U1972</xm:sqref>
            </x14:sparkline>
            <x14:sparkline>
              <xm:f>ecommerce_dataset_10000!B1973:T1973</xm:f>
              <xm:sqref>U1973</xm:sqref>
            </x14:sparkline>
            <x14:sparkline>
              <xm:f>ecommerce_dataset_10000!B1974:T1974</xm:f>
              <xm:sqref>U1974</xm:sqref>
            </x14:sparkline>
            <x14:sparkline>
              <xm:f>ecommerce_dataset_10000!B1975:T1975</xm:f>
              <xm:sqref>U1975</xm:sqref>
            </x14:sparkline>
            <x14:sparkline>
              <xm:f>ecommerce_dataset_10000!B1976:T1976</xm:f>
              <xm:sqref>U1976</xm:sqref>
            </x14:sparkline>
            <x14:sparkline>
              <xm:f>ecommerce_dataset_10000!B1977:T1977</xm:f>
              <xm:sqref>U1977</xm:sqref>
            </x14:sparkline>
            <x14:sparkline>
              <xm:f>ecommerce_dataset_10000!B1978:T1978</xm:f>
              <xm:sqref>U1978</xm:sqref>
            </x14:sparkline>
            <x14:sparkline>
              <xm:f>ecommerce_dataset_10000!B1979:T1979</xm:f>
              <xm:sqref>U1979</xm:sqref>
            </x14:sparkline>
            <x14:sparkline>
              <xm:f>ecommerce_dataset_10000!B1980:T1980</xm:f>
              <xm:sqref>U1980</xm:sqref>
            </x14:sparkline>
            <x14:sparkline>
              <xm:f>ecommerce_dataset_10000!B1981:T1981</xm:f>
              <xm:sqref>U1981</xm:sqref>
            </x14:sparkline>
            <x14:sparkline>
              <xm:f>ecommerce_dataset_10000!B1982:T1982</xm:f>
              <xm:sqref>U1982</xm:sqref>
            </x14:sparkline>
            <x14:sparkline>
              <xm:f>ecommerce_dataset_10000!B1983:T1983</xm:f>
              <xm:sqref>U1983</xm:sqref>
            </x14:sparkline>
            <x14:sparkline>
              <xm:f>ecommerce_dataset_10000!B1984:T1984</xm:f>
              <xm:sqref>U1984</xm:sqref>
            </x14:sparkline>
            <x14:sparkline>
              <xm:f>ecommerce_dataset_10000!B1985:T1985</xm:f>
              <xm:sqref>U1985</xm:sqref>
            </x14:sparkline>
            <x14:sparkline>
              <xm:f>ecommerce_dataset_10000!B1986:T1986</xm:f>
              <xm:sqref>U1986</xm:sqref>
            </x14:sparkline>
            <x14:sparkline>
              <xm:f>ecommerce_dataset_10000!B1987:T1987</xm:f>
              <xm:sqref>U1987</xm:sqref>
            </x14:sparkline>
            <x14:sparkline>
              <xm:f>ecommerce_dataset_10000!B1988:T1988</xm:f>
              <xm:sqref>U1988</xm:sqref>
            </x14:sparkline>
            <x14:sparkline>
              <xm:f>ecommerce_dataset_10000!B1989:T1989</xm:f>
              <xm:sqref>U1989</xm:sqref>
            </x14:sparkline>
            <x14:sparkline>
              <xm:f>ecommerce_dataset_10000!B1990:T1990</xm:f>
              <xm:sqref>U1990</xm:sqref>
            </x14:sparkline>
            <x14:sparkline>
              <xm:f>ecommerce_dataset_10000!B1991:T1991</xm:f>
              <xm:sqref>U1991</xm:sqref>
            </x14:sparkline>
            <x14:sparkline>
              <xm:f>ecommerce_dataset_10000!B1992:T1992</xm:f>
              <xm:sqref>U1992</xm:sqref>
            </x14:sparkline>
            <x14:sparkline>
              <xm:f>ecommerce_dataset_10000!B1993:T1993</xm:f>
              <xm:sqref>U1993</xm:sqref>
            </x14:sparkline>
            <x14:sparkline>
              <xm:f>ecommerce_dataset_10000!B1994:T1994</xm:f>
              <xm:sqref>U1994</xm:sqref>
            </x14:sparkline>
            <x14:sparkline>
              <xm:f>ecommerce_dataset_10000!B1995:T1995</xm:f>
              <xm:sqref>U1995</xm:sqref>
            </x14:sparkline>
            <x14:sparkline>
              <xm:f>ecommerce_dataset_10000!B1996:T1996</xm:f>
              <xm:sqref>U1996</xm:sqref>
            </x14:sparkline>
            <x14:sparkline>
              <xm:f>ecommerce_dataset_10000!B1997:T1997</xm:f>
              <xm:sqref>U1997</xm:sqref>
            </x14:sparkline>
            <x14:sparkline>
              <xm:f>ecommerce_dataset_10000!B1998:T1998</xm:f>
              <xm:sqref>U1998</xm:sqref>
            </x14:sparkline>
            <x14:sparkline>
              <xm:f>ecommerce_dataset_10000!B1999:T1999</xm:f>
              <xm:sqref>U1999</xm:sqref>
            </x14:sparkline>
            <x14:sparkline>
              <xm:f>ecommerce_dataset_10000!B2000:T2000</xm:f>
              <xm:sqref>U2000</xm:sqref>
            </x14:sparkline>
            <x14:sparkline>
              <xm:f>ecommerce_dataset_10000!B2001:T2001</xm:f>
              <xm:sqref>U2001</xm:sqref>
            </x14:sparkline>
            <x14:sparkline>
              <xm:f>ecommerce_dataset_10000!B2002:T2002</xm:f>
              <xm:sqref>U2002</xm:sqref>
            </x14:sparkline>
            <x14:sparkline>
              <xm:f>ecommerce_dataset_10000!B2003:T2003</xm:f>
              <xm:sqref>U2003</xm:sqref>
            </x14:sparkline>
            <x14:sparkline>
              <xm:f>ecommerce_dataset_10000!B2004:T2004</xm:f>
              <xm:sqref>U2004</xm:sqref>
            </x14:sparkline>
            <x14:sparkline>
              <xm:f>ecommerce_dataset_10000!B2005:T2005</xm:f>
              <xm:sqref>U2005</xm:sqref>
            </x14:sparkline>
            <x14:sparkline>
              <xm:f>ecommerce_dataset_10000!B2006:T2006</xm:f>
              <xm:sqref>U2006</xm:sqref>
            </x14:sparkline>
            <x14:sparkline>
              <xm:f>ecommerce_dataset_10000!B2007:T2007</xm:f>
              <xm:sqref>U2007</xm:sqref>
            </x14:sparkline>
            <x14:sparkline>
              <xm:f>ecommerce_dataset_10000!B2008:T2008</xm:f>
              <xm:sqref>U2008</xm:sqref>
            </x14:sparkline>
            <x14:sparkline>
              <xm:f>ecommerce_dataset_10000!B2009:T2009</xm:f>
              <xm:sqref>U2009</xm:sqref>
            </x14:sparkline>
            <x14:sparkline>
              <xm:f>ecommerce_dataset_10000!B2010:T2010</xm:f>
              <xm:sqref>U2010</xm:sqref>
            </x14:sparkline>
            <x14:sparkline>
              <xm:f>ecommerce_dataset_10000!B2011:T2011</xm:f>
              <xm:sqref>U2011</xm:sqref>
            </x14:sparkline>
            <x14:sparkline>
              <xm:f>ecommerce_dataset_10000!B2012:T2012</xm:f>
              <xm:sqref>U2012</xm:sqref>
            </x14:sparkline>
            <x14:sparkline>
              <xm:f>ecommerce_dataset_10000!B2013:T2013</xm:f>
              <xm:sqref>U2013</xm:sqref>
            </x14:sparkline>
            <x14:sparkline>
              <xm:f>ecommerce_dataset_10000!B2014:T2014</xm:f>
              <xm:sqref>U2014</xm:sqref>
            </x14:sparkline>
            <x14:sparkline>
              <xm:f>ecommerce_dataset_10000!B2015:T2015</xm:f>
              <xm:sqref>U2015</xm:sqref>
            </x14:sparkline>
            <x14:sparkline>
              <xm:f>ecommerce_dataset_10000!B2016:T2016</xm:f>
              <xm:sqref>U2016</xm:sqref>
            </x14:sparkline>
            <x14:sparkline>
              <xm:f>ecommerce_dataset_10000!B2017:T2017</xm:f>
              <xm:sqref>U2017</xm:sqref>
            </x14:sparkline>
            <x14:sparkline>
              <xm:f>ecommerce_dataset_10000!B2018:T2018</xm:f>
              <xm:sqref>U2018</xm:sqref>
            </x14:sparkline>
            <x14:sparkline>
              <xm:f>ecommerce_dataset_10000!B2019:T2019</xm:f>
              <xm:sqref>U2019</xm:sqref>
            </x14:sparkline>
            <x14:sparkline>
              <xm:f>ecommerce_dataset_10000!B2020:T2020</xm:f>
              <xm:sqref>U2020</xm:sqref>
            </x14:sparkline>
            <x14:sparkline>
              <xm:f>ecommerce_dataset_10000!B2021:T2021</xm:f>
              <xm:sqref>U2021</xm:sqref>
            </x14:sparkline>
            <x14:sparkline>
              <xm:f>ecommerce_dataset_10000!B2022:T2022</xm:f>
              <xm:sqref>U2022</xm:sqref>
            </x14:sparkline>
            <x14:sparkline>
              <xm:f>ecommerce_dataset_10000!B2023:T2023</xm:f>
              <xm:sqref>U2023</xm:sqref>
            </x14:sparkline>
            <x14:sparkline>
              <xm:f>ecommerce_dataset_10000!B2024:T2024</xm:f>
              <xm:sqref>U2024</xm:sqref>
            </x14:sparkline>
            <x14:sparkline>
              <xm:f>ecommerce_dataset_10000!B2025:T2025</xm:f>
              <xm:sqref>U2025</xm:sqref>
            </x14:sparkline>
            <x14:sparkline>
              <xm:f>ecommerce_dataset_10000!B2026:T2026</xm:f>
              <xm:sqref>U2026</xm:sqref>
            </x14:sparkline>
            <x14:sparkline>
              <xm:f>ecommerce_dataset_10000!B2027:T2027</xm:f>
              <xm:sqref>U2027</xm:sqref>
            </x14:sparkline>
            <x14:sparkline>
              <xm:f>ecommerce_dataset_10000!B2028:T2028</xm:f>
              <xm:sqref>U2028</xm:sqref>
            </x14:sparkline>
            <x14:sparkline>
              <xm:f>ecommerce_dataset_10000!B2029:T2029</xm:f>
              <xm:sqref>U2029</xm:sqref>
            </x14:sparkline>
            <x14:sparkline>
              <xm:f>ecommerce_dataset_10000!B2030:T2030</xm:f>
              <xm:sqref>U2030</xm:sqref>
            </x14:sparkline>
            <x14:sparkline>
              <xm:f>ecommerce_dataset_10000!B2031:T2031</xm:f>
              <xm:sqref>U2031</xm:sqref>
            </x14:sparkline>
            <x14:sparkline>
              <xm:f>ecommerce_dataset_10000!B2032:T2032</xm:f>
              <xm:sqref>U2032</xm:sqref>
            </x14:sparkline>
            <x14:sparkline>
              <xm:f>ecommerce_dataset_10000!B2033:T2033</xm:f>
              <xm:sqref>U2033</xm:sqref>
            </x14:sparkline>
            <x14:sparkline>
              <xm:f>ecommerce_dataset_10000!B2034:T2034</xm:f>
              <xm:sqref>U2034</xm:sqref>
            </x14:sparkline>
            <x14:sparkline>
              <xm:f>ecommerce_dataset_10000!B2035:T2035</xm:f>
              <xm:sqref>U2035</xm:sqref>
            </x14:sparkline>
            <x14:sparkline>
              <xm:f>ecommerce_dataset_10000!B2036:T2036</xm:f>
              <xm:sqref>U2036</xm:sqref>
            </x14:sparkline>
            <x14:sparkline>
              <xm:f>ecommerce_dataset_10000!B2037:T2037</xm:f>
              <xm:sqref>U2037</xm:sqref>
            </x14:sparkline>
            <x14:sparkline>
              <xm:f>ecommerce_dataset_10000!B2038:T2038</xm:f>
              <xm:sqref>U2038</xm:sqref>
            </x14:sparkline>
            <x14:sparkline>
              <xm:f>ecommerce_dataset_10000!B2039:T2039</xm:f>
              <xm:sqref>U2039</xm:sqref>
            </x14:sparkline>
            <x14:sparkline>
              <xm:f>ecommerce_dataset_10000!B2040:T2040</xm:f>
              <xm:sqref>U2040</xm:sqref>
            </x14:sparkline>
            <x14:sparkline>
              <xm:f>ecommerce_dataset_10000!B2041:T2041</xm:f>
              <xm:sqref>U2041</xm:sqref>
            </x14:sparkline>
            <x14:sparkline>
              <xm:f>ecommerce_dataset_10000!B2042:T2042</xm:f>
              <xm:sqref>U2042</xm:sqref>
            </x14:sparkline>
            <x14:sparkline>
              <xm:f>ecommerce_dataset_10000!B2043:T2043</xm:f>
              <xm:sqref>U2043</xm:sqref>
            </x14:sparkline>
            <x14:sparkline>
              <xm:f>ecommerce_dataset_10000!B2044:T2044</xm:f>
              <xm:sqref>U2044</xm:sqref>
            </x14:sparkline>
            <x14:sparkline>
              <xm:f>ecommerce_dataset_10000!B2045:T2045</xm:f>
              <xm:sqref>U2045</xm:sqref>
            </x14:sparkline>
            <x14:sparkline>
              <xm:f>ecommerce_dataset_10000!B2046:T2046</xm:f>
              <xm:sqref>U2046</xm:sqref>
            </x14:sparkline>
            <x14:sparkline>
              <xm:f>ecommerce_dataset_10000!B2047:T2047</xm:f>
              <xm:sqref>U2047</xm:sqref>
            </x14:sparkline>
            <x14:sparkline>
              <xm:f>ecommerce_dataset_10000!B2048:T2048</xm:f>
              <xm:sqref>U2048</xm:sqref>
            </x14:sparkline>
            <x14:sparkline>
              <xm:f>ecommerce_dataset_10000!B2049:T2049</xm:f>
              <xm:sqref>U2049</xm:sqref>
            </x14:sparkline>
            <x14:sparkline>
              <xm:f>ecommerce_dataset_10000!B2050:T2050</xm:f>
              <xm:sqref>U2050</xm:sqref>
            </x14:sparkline>
            <x14:sparkline>
              <xm:f>ecommerce_dataset_10000!B2051:T2051</xm:f>
              <xm:sqref>U2051</xm:sqref>
            </x14:sparkline>
            <x14:sparkline>
              <xm:f>ecommerce_dataset_10000!B2052:T2052</xm:f>
              <xm:sqref>U2052</xm:sqref>
            </x14:sparkline>
            <x14:sparkline>
              <xm:f>ecommerce_dataset_10000!B2053:T2053</xm:f>
              <xm:sqref>U2053</xm:sqref>
            </x14:sparkline>
            <x14:sparkline>
              <xm:f>ecommerce_dataset_10000!B2054:T2054</xm:f>
              <xm:sqref>U2054</xm:sqref>
            </x14:sparkline>
            <x14:sparkline>
              <xm:f>ecommerce_dataset_10000!B2055:T2055</xm:f>
              <xm:sqref>U2055</xm:sqref>
            </x14:sparkline>
            <x14:sparkline>
              <xm:f>ecommerce_dataset_10000!B2056:T2056</xm:f>
              <xm:sqref>U2056</xm:sqref>
            </x14:sparkline>
            <x14:sparkline>
              <xm:f>ecommerce_dataset_10000!B2057:T2057</xm:f>
              <xm:sqref>U2057</xm:sqref>
            </x14:sparkline>
            <x14:sparkline>
              <xm:f>ecommerce_dataset_10000!B2058:T2058</xm:f>
              <xm:sqref>U2058</xm:sqref>
            </x14:sparkline>
            <x14:sparkline>
              <xm:f>ecommerce_dataset_10000!B2059:T2059</xm:f>
              <xm:sqref>U2059</xm:sqref>
            </x14:sparkline>
            <x14:sparkline>
              <xm:f>ecommerce_dataset_10000!B2060:T2060</xm:f>
              <xm:sqref>U2060</xm:sqref>
            </x14:sparkline>
            <x14:sparkline>
              <xm:f>ecommerce_dataset_10000!B2061:T2061</xm:f>
              <xm:sqref>U2061</xm:sqref>
            </x14:sparkline>
            <x14:sparkline>
              <xm:f>ecommerce_dataset_10000!B2062:T2062</xm:f>
              <xm:sqref>U2062</xm:sqref>
            </x14:sparkline>
            <x14:sparkline>
              <xm:f>ecommerce_dataset_10000!B2063:T2063</xm:f>
              <xm:sqref>U2063</xm:sqref>
            </x14:sparkline>
            <x14:sparkline>
              <xm:f>ecommerce_dataset_10000!B2064:T2064</xm:f>
              <xm:sqref>U2064</xm:sqref>
            </x14:sparkline>
            <x14:sparkline>
              <xm:f>ecommerce_dataset_10000!B2065:T2065</xm:f>
              <xm:sqref>U2065</xm:sqref>
            </x14:sparkline>
            <x14:sparkline>
              <xm:f>ecommerce_dataset_10000!B2066:T2066</xm:f>
              <xm:sqref>U2066</xm:sqref>
            </x14:sparkline>
            <x14:sparkline>
              <xm:f>ecommerce_dataset_10000!B2067:T2067</xm:f>
              <xm:sqref>U2067</xm:sqref>
            </x14:sparkline>
            <x14:sparkline>
              <xm:f>ecommerce_dataset_10000!B2068:T2068</xm:f>
              <xm:sqref>U2068</xm:sqref>
            </x14:sparkline>
            <x14:sparkline>
              <xm:f>ecommerce_dataset_10000!B2069:T2069</xm:f>
              <xm:sqref>U2069</xm:sqref>
            </x14:sparkline>
            <x14:sparkline>
              <xm:f>ecommerce_dataset_10000!B2070:T2070</xm:f>
              <xm:sqref>U2070</xm:sqref>
            </x14:sparkline>
            <x14:sparkline>
              <xm:f>ecommerce_dataset_10000!B2071:T2071</xm:f>
              <xm:sqref>U2071</xm:sqref>
            </x14:sparkline>
            <x14:sparkline>
              <xm:f>ecommerce_dataset_10000!B2072:T2072</xm:f>
              <xm:sqref>U2072</xm:sqref>
            </x14:sparkline>
            <x14:sparkline>
              <xm:f>ecommerce_dataset_10000!B2073:T2073</xm:f>
              <xm:sqref>U2073</xm:sqref>
            </x14:sparkline>
            <x14:sparkline>
              <xm:f>ecommerce_dataset_10000!B2074:T2074</xm:f>
              <xm:sqref>U2074</xm:sqref>
            </x14:sparkline>
            <x14:sparkline>
              <xm:f>ecommerce_dataset_10000!B2075:T2075</xm:f>
              <xm:sqref>U2075</xm:sqref>
            </x14:sparkline>
            <x14:sparkline>
              <xm:f>ecommerce_dataset_10000!B2076:T2076</xm:f>
              <xm:sqref>U2076</xm:sqref>
            </x14:sparkline>
            <x14:sparkline>
              <xm:f>ecommerce_dataset_10000!B2077:T2077</xm:f>
              <xm:sqref>U2077</xm:sqref>
            </x14:sparkline>
            <x14:sparkline>
              <xm:f>ecommerce_dataset_10000!B2078:T2078</xm:f>
              <xm:sqref>U2078</xm:sqref>
            </x14:sparkline>
            <x14:sparkline>
              <xm:f>ecommerce_dataset_10000!B2079:T2079</xm:f>
              <xm:sqref>U2079</xm:sqref>
            </x14:sparkline>
            <x14:sparkline>
              <xm:f>ecommerce_dataset_10000!B2080:T2080</xm:f>
              <xm:sqref>U2080</xm:sqref>
            </x14:sparkline>
            <x14:sparkline>
              <xm:f>ecommerce_dataset_10000!B2081:T2081</xm:f>
              <xm:sqref>U2081</xm:sqref>
            </x14:sparkline>
            <x14:sparkline>
              <xm:f>ecommerce_dataset_10000!B2082:T2082</xm:f>
              <xm:sqref>U2082</xm:sqref>
            </x14:sparkline>
            <x14:sparkline>
              <xm:f>ecommerce_dataset_10000!B2083:T2083</xm:f>
              <xm:sqref>U2083</xm:sqref>
            </x14:sparkline>
            <x14:sparkline>
              <xm:f>ecommerce_dataset_10000!B2084:T2084</xm:f>
              <xm:sqref>U2084</xm:sqref>
            </x14:sparkline>
            <x14:sparkline>
              <xm:f>ecommerce_dataset_10000!B2085:T2085</xm:f>
              <xm:sqref>U2085</xm:sqref>
            </x14:sparkline>
            <x14:sparkline>
              <xm:f>ecommerce_dataset_10000!B2086:T2086</xm:f>
              <xm:sqref>U2086</xm:sqref>
            </x14:sparkline>
            <x14:sparkline>
              <xm:f>ecommerce_dataset_10000!B2087:T2087</xm:f>
              <xm:sqref>U2087</xm:sqref>
            </x14:sparkline>
            <x14:sparkline>
              <xm:f>ecommerce_dataset_10000!B2088:T2088</xm:f>
              <xm:sqref>U2088</xm:sqref>
            </x14:sparkline>
            <x14:sparkline>
              <xm:f>ecommerce_dataset_10000!B2089:T2089</xm:f>
              <xm:sqref>U2089</xm:sqref>
            </x14:sparkline>
            <x14:sparkline>
              <xm:f>ecommerce_dataset_10000!B2090:T2090</xm:f>
              <xm:sqref>U2090</xm:sqref>
            </x14:sparkline>
            <x14:sparkline>
              <xm:f>ecommerce_dataset_10000!B2091:T2091</xm:f>
              <xm:sqref>U2091</xm:sqref>
            </x14:sparkline>
            <x14:sparkline>
              <xm:f>ecommerce_dataset_10000!B2092:T2092</xm:f>
              <xm:sqref>U2092</xm:sqref>
            </x14:sparkline>
            <x14:sparkline>
              <xm:f>ecommerce_dataset_10000!B2093:T2093</xm:f>
              <xm:sqref>U2093</xm:sqref>
            </x14:sparkline>
            <x14:sparkline>
              <xm:f>ecommerce_dataset_10000!B2094:T2094</xm:f>
              <xm:sqref>U2094</xm:sqref>
            </x14:sparkline>
            <x14:sparkline>
              <xm:f>ecommerce_dataset_10000!B2095:T2095</xm:f>
              <xm:sqref>U2095</xm:sqref>
            </x14:sparkline>
            <x14:sparkline>
              <xm:f>ecommerce_dataset_10000!B2096:T2096</xm:f>
              <xm:sqref>U2096</xm:sqref>
            </x14:sparkline>
            <x14:sparkline>
              <xm:f>ecommerce_dataset_10000!B2097:T2097</xm:f>
              <xm:sqref>U2097</xm:sqref>
            </x14:sparkline>
            <x14:sparkline>
              <xm:f>ecommerce_dataset_10000!B2098:T2098</xm:f>
              <xm:sqref>U2098</xm:sqref>
            </x14:sparkline>
            <x14:sparkline>
              <xm:f>ecommerce_dataset_10000!B2099:T2099</xm:f>
              <xm:sqref>U2099</xm:sqref>
            </x14:sparkline>
            <x14:sparkline>
              <xm:f>ecommerce_dataset_10000!B2100:T2100</xm:f>
              <xm:sqref>U2100</xm:sqref>
            </x14:sparkline>
            <x14:sparkline>
              <xm:f>ecommerce_dataset_10000!B2101:T2101</xm:f>
              <xm:sqref>U2101</xm:sqref>
            </x14:sparkline>
            <x14:sparkline>
              <xm:f>ecommerce_dataset_10000!B2102:T2102</xm:f>
              <xm:sqref>U2102</xm:sqref>
            </x14:sparkline>
            <x14:sparkline>
              <xm:f>ecommerce_dataset_10000!B2103:T2103</xm:f>
              <xm:sqref>U2103</xm:sqref>
            </x14:sparkline>
            <x14:sparkline>
              <xm:f>ecommerce_dataset_10000!B2104:T2104</xm:f>
              <xm:sqref>U2104</xm:sqref>
            </x14:sparkline>
            <x14:sparkline>
              <xm:f>ecommerce_dataset_10000!B2105:T2105</xm:f>
              <xm:sqref>U2105</xm:sqref>
            </x14:sparkline>
            <x14:sparkline>
              <xm:f>ecommerce_dataset_10000!B2106:T2106</xm:f>
              <xm:sqref>U2106</xm:sqref>
            </x14:sparkline>
            <x14:sparkline>
              <xm:f>ecommerce_dataset_10000!B2107:T2107</xm:f>
              <xm:sqref>U2107</xm:sqref>
            </x14:sparkline>
            <x14:sparkline>
              <xm:f>ecommerce_dataset_10000!B2108:T2108</xm:f>
              <xm:sqref>U2108</xm:sqref>
            </x14:sparkline>
            <x14:sparkline>
              <xm:f>ecommerce_dataset_10000!B2109:T2109</xm:f>
              <xm:sqref>U2109</xm:sqref>
            </x14:sparkline>
            <x14:sparkline>
              <xm:f>ecommerce_dataset_10000!B2110:T2110</xm:f>
              <xm:sqref>U2110</xm:sqref>
            </x14:sparkline>
            <x14:sparkline>
              <xm:f>ecommerce_dataset_10000!B2111:T2111</xm:f>
              <xm:sqref>U2111</xm:sqref>
            </x14:sparkline>
            <x14:sparkline>
              <xm:f>ecommerce_dataset_10000!B2112:T2112</xm:f>
              <xm:sqref>U2112</xm:sqref>
            </x14:sparkline>
            <x14:sparkline>
              <xm:f>ecommerce_dataset_10000!B2113:T2113</xm:f>
              <xm:sqref>U2113</xm:sqref>
            </x14:sparkline>
            <x14:sparkline>
              <xm:f>ecommerce_dataset_10000!B2114:T2114</xm:f>
              <xm:sqref>U2114</xm:sqref>
            </x14:sparkline>
            <x14:sparkline>
              <xm:f>ecommerce_dataset_10000!B2115:T2115</xm:f>
              <xm:sqref>U2115</xm:sqref>
            </x14:sparkline>
            <x14:sparkline>
              <xm:f>ecommerce_dataset_10000!B2116:T2116</xm:f>
              <xm:sqref>U2116</xm:sqref>
            </x14:sparkline>
            <x14:sparkline>
              <xm:f>ecommerce_dataset_10000!B2117:T2117</xm:f>
              <xm:sqref>U2117</xm:sqref>
            </x14:sparkline>
            <x14:sparkline>
              <xm:f>ecommerce_dataset_10000!B2118:T2118</xm:f>
              <xm:sqref>U2118</xm:sqref>
            </x14:sparkline>
            <x14:sparkline>
              <xm:f>ecommerce_dataset_10000!B2119:T2119</xm:f>
              <xm:sqref>U2119</xm:sqref>
            </x14:sparkline>
            <x14:sparkline>
              <xm:f>ecommerce_dataset_10000!B2120:T2120</xm:f>
              <xm:sqref>U2120</xm:sqref>
            </x14:sparkline>
            <x14:sparkline>
              <xm:f>ecommerce_dataset_10000!B2121:T2121</xm:f>
              <xm:sqref>U2121</xm:sqref>
            </x14:sparkline>
            <x14:sparkline>
              <xm:f>ecommerce_dataset_10000!B2122:T2122</xm:f>
              <xm:sqref>U2122</xm:sqref>
            </x14:sparkline>
            <x14:sparkline>
              <xm:f>ecommerce_dataset_10000!B2123:T2123</xm:f>
              <xm:sqref>U2123</xm:sqref>
            </x14:sparkline>
            <x14:sparkline>
              <xm:f>ecommerce_dataset_10000!B2124:T2124</xm:f>
              <xm:sqref>U2124</xm:sqref>
            </x14:sparkline>
            <x14:sparkline>
              <xm:f>ecommerce_dataset_10000!B2125:T2125</xm:f>
              <xm:sqref>U2125</xm:sqref>
            </x14:sparkline>
            <x14:sparkline>
              <xm:f>ecommerce_dataset_10000!B2126:T2126</xm:f>
              <xm:sqref>U2126</xm:sqref>
            </x14:sparkline>
            <x14:sparkline>
              <xm:f>ecommerce_dataset_10000!B2127:T2127</xm:f>
              <xm:sqref>U2127</xm:sqref>
            </x14:sparkline>
            <x14:sparkline>
              <xm:f>ecommerce_dataset_10000!B2128:T2128</xm:f>
              <xm:sqref>U2128</xm:sqref>
            </x14:sparkline>
            <x14:sparkline>
              <xm:f>ecommerce_dataset_10000!B2129:T2129</xm:f>
              <xm:sqref>U2129</xm:sqref>
            </x14:sparkline>
            <x14:sparkline>
              <xm:f>ecommerce_dataset_10000!B2130:T2130</xm:f>
              <xm:sqref>U2130</xm:sqref>
            </x14:sparkline>
            <x14:sparkline>
              <xm:f>ecommerce_dataset_10000!B2131:T2131</xm:f>
              <xm:sqref>U2131</xm:sqref>
            </x14:sparkline>
            <x14:sparkline>
              <xm:f>ecommerce_dataset_10000!B2132:T2132</xm:f>
              <xm:sqref>U2132</xm:sqref>
            </x14:sparkline>
            <x14:sparkline>
              <xm:f>ecommerce_dataset_10000!B2133:T2133</xm:f>
              <xm:sqref>U2133</xm:sqref>
            </x14:sparkline>
            <x14:sparkline>
              <xm:f>ecommerce_dataset_10000!B2134:T2134</xm:f>
              <xm:sqref>U2134</xm:sqref>
            </x14:sparkline>
            <x14:sparkline>
              <xm:f>ecommerce_dataset_10000!B2135:T2135</xm:f>
              <xm:sqref>U2135</xm:sqref>
            </x14:sparkline>
            <x14:sparkline>
              <xm:f>ecommerce_dataset_10000!B2136:T2136</xm:f>
              <xm:sqref>U2136</xm:sqref>
            </x14:sparkline>
            <x14:sparkline>
              <xm:f>ecommerce_dataset_10000!B2137:T2137</xm:f>
              <xm:sqref>U2137</xm:sqref>
            </x14:sparkline>
            <x14:sparkline>
              <xm:f>ecommerce_dataset_10000!B2138:T2138</xm:f>
              <xm:sqref>U2138</xm:sqref>
            </x14:sparkline>
            <x14:sparkline>
              <xm:f>ecommerce_dataset_10000!B2139:T2139</xm:f>
              <xm:sqref>U2139</xm:sqref>
            </x14:sparkline>
            <x14:sparkline>
              <xm:f>ecommerce_dataset_10000!B2140:T2140</xm:f>
              <xm:sqref>U2140</xm:sqref>
            </x14:sparkline>
            <x14:sparkline>
              <xm:f>ecommerce_dataset_10000!B2141:T2141</xm:f>
              <xm:sqref>U2141</xm:sqref>
            </x14:sparkline>
            <x14:sparkline>
              <xm:f>ecommerce_dataset_10000!B2142:T2142</xm:f>
              <xm:sqref>U2142</xm:sqref>
            </x14:sparkline>
            <x14:sparkline>
              <xm:f>ecommerce_dataset_10000!B2143:T2143</xm:f>
              <xm:sqref>U2143</xm:sqref>
            </x14:sparkline>
            <x14:sparkline>
              <xm:f>ecommerce_dataset_10000!B2144:T2144</xm:f>
              <xm:sqref>U2144</xm:sqref>
            </x14:sparkline>
            <x14:sparkline>
              <xm:f>ecommerce_dataset_10000!B2145:T2145</xm:f>
              <xm:sqref>U2145</xm:sqref>
            </x14:sparkline>
            <x14:sparkline>
              <xm:f>ecommerce_dataset_10000!B2146:T2146</xm:f>
              <xm:sqref>U2146</xm:sqref>
            </x14:sparkline>
            <x14:sparkline>
              <xm:f>ecommerce_dataset_10000!B2147:T2147</xm:f>
              <xm:sqref>U2147</xm:sqref>
            </x14:sparkline>
            <x14:sparkline>
              <xm:f>ecommerce_dataset_10000!B2148:T2148</xm:f>
              <xm:sqref>U2148</xm:sqref>
            </x14:sparkline>
            <x14:sparkline>
              <xm:f>ecommerce_dataset_10000!B2149:T2149</xm:f>
              <xm:sqref>U2149</xm:sqref>
            </x14:sparkline>
            <x14:sparkline>
              <xm:f>ecommerce_dataset_10000!B2150:T2150</xm:f>
              <xm:sqref>U2150</xm:sqref>
            </x14:sparkline>
            <x14:sparkline>
              <xm:f>ecommerce_dataset_10000!B2151:T2151</xm:f>
              <xm:sqref>U2151</xm:sqref>
            </x14:sparkline>
            <x14:sparkline>
              <xm:f>ecommerce_dataset_10000!B2152:T2152</xm:f>
              <xm:sqref>U2152</xm:sqref>
            </x14:sparkline>
            <x14:sparkline>
              <xm:f>ecommerce_dataset_10000!B2153:T2153</xm:f>
              <xm:sqref>U2153</xm:sqref>
            </x14:sparkline>
            <x14:sparkline>
              <xm:f>ecommerce_dataset_10000!B2154:T2154</xm:f>
              <xm:sqref>U2154</xm:sqref>
            </x14:sparkline>
            <x14:sparkline>
              <xm:f>ecommerce_dataset_10000!B2155:T2155</xm:f>
              <xm:sqref>U2155</xm:sqref>
            </x14:sparkline>
            <x14:sparkline>
              <xm:f>ecommerce_dataset_10000!B2156:T2156</xm:f>
              <xm:sqref>U2156</xm:sqref>
            </x14:sparkline>
            <x14:sparkline>
              <xm:f>ecommerce_dataset_10000!B2157:T2157</xm:f>
              <xm:sqref>U2157</xm:sqref>
            </x14:sparkline>
            <x14:sparkline>
              <xm:f>ecommerce_dataset_10000!B2158:T2158</xm:f>
              <xm:sqref>U2158</xm:sqref>
            </x14:sparkline>
            <x14:sparkline>
              <xm:f>ecommerce_dataset_10000!B2159:T2159</xm:f>
              <xm:sqref>U2159</xm:sqref>
            </x14:sparkline>
            <x14:sparkline>
              <xm:f>ecommerce_dataset_10000!B2160:T2160</xm:f>
              <xm:sqref>U2160</xm:sqref>
            </x14:sparkline>
            <x14:sparkline>
              <xm:f>ecommerce_dataset_10000!B2161:T2161</xm:f>
              <xm:sqref>U2161</xm:sqref>
            </x14:sparkline>
            <x14:sparkline>
              <xm:f>ecommerce_dataset_10000!B2162:T2162</xm:f>
              <xm:sqref>U2162</xm:sqref>
            </x14:sparkline>
            <x14:sparkline>
              <xm:f>ecommerce_dataset_10000!B2163:T2163</xm:f>
              <xm:sqref>U2163</xm:sqref>
            </x14:sparkline>
            <x14:sparkline>
              <xm:f>ecommerce_dataset_10000!B2164:T2164</xm:f>
              <xm:sqref>U2164</xm:sqref>
            </x14:sparkline>
            <x14:sparkline>
              <xm:f>ecommerce_dataset_10000!B2165:T2165</xm:f>
              <xm:sqref>U2165</xm:sqref>
            </x14:sparkline>
            <x14:sparkline>
              <xm:f>ecommerce_dataset_10000!B2166:T2166</xm:f>
              <xm:sqref>U2166</xm:sqref>
            </x14:sparkline>
            <x14:sparkline>
              <xm:f>ecommerce_dataset_10000!B2167:T2167</xm:f>
              <xm:sqref>U2167</xm:sqref>
            </x14:sparkline>
            <x14:sparkline>
              <xm:f>ecommerce_dataset_10000!B2168:T2168</xm:f>
              <xm:sqref>U2168</xm:sqref>
            </x14:sparkline>
            <x14:sparkline>
              <xm:f>ecommerce_dataset_10000!B2169:T2169</xm:f>
              <xm:sqref>U2169</xm:sqref>
            </x14:sparkline>
            <x14:sparkline>
              <xm:f>ecommerce_dataset_10000!B2170:T2170</xm:f>
              <xm:sqref>U2170</xm:sqref>
            </x14:sparkline>
            <x14:sparkline>
              <xm:f>ecommerce_dataset_10000!B2171:T2171</xm:f>
              <xm:sqref>U2171</xm:sqref>
            </x14:sparkline>
            <x14:sparkline>
              <xm:f>ecommerce_dataset_10000!B2172:T2172</xm:f>
              <xm:sqref>U2172</xm:sqref>
            </x14:sparkline>
            <x14:sparkline>
              <xm:f>ecommerce_dataset_10000!B2173:T2173</xm:f>
              <xm:sqref>U2173</xm:sqref>
            </x14:sparkline>
            <x14:sparkline>
              <xm:f>ecommerce_dataset_10000!B2174:T2174</xm:f>
              <xm:sqref>U2174</xm:sqref>
            </x14:sparkline>
            <x14:sparkline>
              <xm:f>ecommerce_dataset_10000!B2175:T2175</xm:f>
              <xm:sqref>U2175</xm:sqref>
            </x14:sparkline>
            <x14:sparkline>
              <xm:f>ecommerce_dataset_10000!B2176:T2176</xm:f>
              <xm:sqref>U2176</xm:sqref>
            </x14:sparkline>
            <x14:sparkline>
              <xm:f>ecommerce_dataset_10000!B2177:T2177</xm:f>
              <xm:sqref>U2177</xm:sqref>
            </x14:sparkline>
            <x14:sparkline>
              <xm:f>ecommerce_dataset_10000!B2178:T2178</xm:f>
              <xm:sqref>U2178</xm:sqref>
            </x14:sparkline>
            <x14:sparkline>
              <xm:f>ecommerce_dataset_10000!B2179:T2179</xm:f>
              <xm:sqref>U2179</xm:sqref>
            </x14:sparkline>
            <x14:sparkline>
              <xm:f>ecommerce_dataset_10000!B2180:T2180</xm:f>
              <xm:sqref>U2180</xm:sqref>
            </x14:sparkline>
            <x14:sparkline>
              <xm:f>ecommerce_dataset_10000!B2181:T2181</xm:f>
              <xm:sqref>U2181</xm:sqref>
            </x14:sparkline>
            <x14:sparkline>
              <xm:f>ecommerce_dataset_10000!B2182:T2182</xm:f>
              <xm:sqref>U2182</xm:sqref>
            </x14:sparkline>
            <x14:sparkline>
              <xm:f>ecommerce_dataset_10000!B2183:T2183</xm:f>
              <xm:sqref>U2183</xm:sqref>
            </x14:sparkline>
            <x14:sparkline>
              <xm:f>ecommerce_dataset_10000!B2184:T2184</xm:f>
              <xm:sqref>U2184</xm:sqref>
            </x14:sparkline>
            <x14:sparkline>
              <xm:f>ecommerce_dataset_10000!B2185:T2185</xm:f>
              <xm:sqref>U2185</xm:sqref>
            </x14:sparkline>
            <x14:sparkline>
              <xm:f>ecommerce_dataset_10000!B2186:T2186</xm:f>
              <xm:sqref>U2186</xm:sqref>
            </x14:sparkline>
            <x14:sparkline>
              <xm:f>ecommerce_dataset_10000!B2187:T2187</xm:f>
              <xm:sqref>U2187</xm:sqref>
            </x14:sparkline>
            <x14:sparkline>
              <xm:f>ecommerce_dataset_10000!B2188:T2188</xm:f>
              <xm:sqref>U2188</xm:sqref>
            </x14:sparkline>
            <x14:sparkline>
              <xm:f>ecommerce_dataset_10000!B2189:T2189</xm:f>
              <xm:sqref>U2189</xm:sqref>
            </x14:sparkline>
            <x14:sparkline>
              <xm:f>ecommerce_dataset_10000!B2190:T2190</xm:f>
              <xm:sqref>U2190</xm:sqref>
            </x14:sparkline>
            <x14:sparkline>
              <xm:f>ecommerce_dataset_10000!B2191:T2191</xm:f>
              <xm:sqref>U2191</xm:sqref>
            </x14:sparkline>
            <x14:sparkline>
              <xm:f>ecommerce_dataset_10000!B2192:T2192</xm:f>
              <xm:sqref>U2192</xm:sqref>
            </x14:sparkline>
            <x14:sparkline>
              <xm:f>ecommerce_dataset_10000!B2193:T2193</xm:f>
              <xm:sqref>U2193</xm:sqref>
            </x14:sparkline>
            <x14:sparkline>
              <xm:f>ecommerce_dataset_10000!B2194:T2194</xm:f>
              <xm:sqref>U2194</xm:sqref>
            </x14:sparkline>
            <x14:sparkline>
              <xm:f>ecommerce_dataset_10000!B2195:T2195</xm:f>
              <xm:sqref>U2195</xm:sqref>
            </x14:sparkline>
            <x14:sparkline>
              <xm:f>ecommerce_dataset_10000!B2196:T2196</xm:f>
              <xm:sqref>U2196</xm:sqref>
            </x14:sparkline>
            <x14:sparkline>
              <xm:f>ecommerce_dataset_10000!B2197:T2197</xm:f>
              <xm:sqref>U2197</xm:sqref>
            </x14:sparkline>
            <x14:sparkline>
              <xm:f>ecommerce_dataset_10000!B2198:T2198</xm:f>
              <xm:sqref>U2198</xm:sqref>
            </x14:sparkline>
            <x14:sparkline>
              <xm:f>ecommerce_dataset_10000!B2199:T2199</xm:f>
              <xm:sqref>U2199</xm:sqref>
            </x14:sparkline>
            <x14:sparkline>
              <xm:f>ecommerce_dataset_10000!B2200:T2200</xm:f>
              <xm:sqref>U2200</xm:sqref>
            </x14:sparkline>
            <x14:sparkline>
              <xm:f>ecommerce_dataset_10000!B2201:T2201</xm:f>
              <xm:sqref>U2201</xm:sqref>
            </x14:sparkline>
            <x14:sparkline>
              <xm:f>ecommerce_dataset_10000!B2202:T2202</xm:f>
              <xm:sqref>U2202</xm:sqref>
            </x14:sparkline>
            <x14:sparkline>
              <xm:f>ecommerce_dataset_10000!B2203:T2203</xm:f>
              <xm:sqref>U2203</xm:sqref>
            </x14:sparkline>
            <x14:sparkline>
              <xm:f>ecommerce_dataset_10000!B2204:T2204</xm:f>
              <xm:sqref>U2204</xm:sqref>
            </x14:sparkline>
            <x14:sparkline>
              <xm:f>ecommerce_dataset_10000!B2205:T2205</xm:f>
              <xm:sqref>U2205</xm:sqref>
            </x14:sparkline>
            <x14:sparkline>
              <xm:f>ecommerce_dataset_10000!B2206:T2206</xm:f>
              <xm:sqref>U2206</xm:sqref>
            </x14:sparkline>
            <x14:sparkline>
              <xm:f>ecommerce_dataset_10000!B2207:T2207</xm:f>
              <xm:sqref>U2207</xm:sqref>
            </x14:sparkline>
            <x14:sparkline>
              <xm:f>ecommerce_dataset_10000!B2208:T2208</xm:f>
              <xm:sqref>U2208</xm:sqref>
            </x14:sparkline>
            <x14:sparkline>
              <xm:f>ecommerce_dataset_10000!B2209:T2209</xm:f>
              <xm:sqref>U2209</xm:sqref>
            </x14:sparkline>
            <x14:sparkline>
              <xm:f>ecommerce_dataset_10000!B2210:T2210</xm:f>
              <xm:sqref>U2210</xm:sqref>
            </x14:sparkline>
            <x14:sparkline>
              <xm:f>ecommerce_dataset_10000!B2211:T2211</xm:f>
              <xm:sqref>U2211</xm:sqref>
            </x14:sparkline>
            <x14:sparkline>
              <xm:f>ecommerce_dataset_10000!B2212:T2212</xm:f>
              <xm:sqref>U2212</xm:sqref>
            </x14:sparkline>
            <x14:sparkline>
              <xm:f>ecommerce_dataset_10000!B2213:T2213</xm:f>
              <xm:sqref>U2213</xm:sqref>
            </x14:sparkline>
            <x14:sparkline>
              <xm:f>ecommerce_dataset_10000!B2214:T2214</xm:f>
              <xm:sqref>U2214</xm:sqref>
            </x14:sparkline>
            <x14:sparkline>
              <xm:f>ecommerce_dataset_10000!B2215:T2215</xm:f>
              <xm:sqref>U2215</xm:sqref>
            </x14:sparkline>
            <x14:sparkline>
              <xm:f>ecommerce_dataset_10000!B2216:T2216</xm:f>
              <xm:sqref>U2216</xm:sqref>
            </x14:sparkline>
            <x14:sparkline>
              <xm:f>ecommerce_dataset_10000!B2217:T2217</xm:f>
              <xm:sqref>U2217</xm:sqref>
            </x14:sparkline>
            <x14:sparkline>
              <xm:f>ecommerce_dataset_10000!B2218:T2218</xm:f>
              <xm:sqref>U2218</xm:sqref>
            </x14:sparkline>
            <x14:sparkline>
              <xm:f>ecommerce_dataset_10000!B2219:T2219</xm:f>
              <xm:sqref>U2219</xm:sqref>
            </x14:sparkline>
            <x14:sparkline>
              <xm:f>ecommerce_dataset_10000!B2220:T2220</xm:f>
              <xm:sqref>U2220</xm:sqref>
            </x14:sparkline>
            <x14:sparkline>
              <xm:f>ecommerce_dataset_10000!B2221:T2221</xm:f>
              <xm:sqref>U2221</xm:sqref>
            </x14:sparkline>
            <x14:sparkline>
              <xm:f>ecommerce_dataset_10000!B2222:T2222</xm:f>
              <xm:sqref>U2222</xm:sqref>
            </x14:sparkline>
            <x14:sparkline>
              <xm:f>ecommerce_dataset_10000!B2223:T2223</xm:f>
              <xm:sqref>U2223</xm:sqref>
            </x14:sparkline>
            <x14:sparkline>
              <xm:f>ecommerce_dataset_10000!B2224:T2224</xm:f>
              <xm:sqref>U2224</xm:sqref>
            </x14:sparkline>
            <x14:sparkline>
              <xm:f>ecommerce_dataset_10000!B2225:T2225</xm:f>
              <xm:sqref>U2225</xm:sqref>
            </x14:sparkline>
            <x14:sparkline>
              <xm:f>ecommerce_dataset_10000!B2226:T2226</xm:f>
              <xm:sqref>U2226</xm:sqref>
            </x14:sparkline>
            <x14:sparkline>
              <xm:f>ecommerce_dataset_10000!B2227:T2227</xm:f>
              <xm:sqref>U2227</xm:sqref>
            </x14:sparkline>
            <x14:sparkline>
              <xm:f>ecommerce_dataset_10000!B2228:T2228</xm:f>
              <xm:sqref>U2228</xm:sqref>
            </x14:sparkline>
            <x14:sparkline>
              <xm:f>ecommerce_dataset_10000!B2229:T2229</xm:f>
              <xm:sqref>U2229</xm:sqref>
            </x14:sparkline>
            <x14:sparkline>
              <xm:f>ecommerce_dataset_10000!B2230:T2230</xm:f>
              <xm:sqref>U2230</xm:sqref>
            </x14:sparkline>
            <x14:sparkline>
              <xm:f>ecommerce_dataset_10000!B2231:T2231</xm:f>
              <xm:sqref>U2231</xm:sqref>
            </x14:sparkline>
            <x14:sparkline>
              <xm:f>ecommerce_dataset_10000!B2232:T2232</xm:f>
              <xm:sqref>U2232</xm:sqref>
            </x14:sparkline>
            <x14:sparkline>
              <xm:f>ecommerce_dataset_10000!B2233:T2233</xm:f>
              <xm:sqref>U2233</xm:sqref>
            </x14:sparkline>
            <x14:sparkline>
              <xm:f>ecommerce_dataset_10000!B2234:T2234</xm:f>
              <xm:sqref>U2234</xm:sqref>
            </x14:sparkline>
            <x14:sparkline>
              <xm:f>ecommerce_dataset_10000!B2235:T2235</xm:f>
              <xm:sqref>U2235</xm:sqref>
            </x14:sparkline>
            <x14:sparkline>
              <xm:f>ecommerce_dataset_10000!B2236:T2236</xm:f>
              <xm:sqref>U2236</xm:sqref>
            </x14:sparkline>
            <x14:sparkline>
              <xm:f>ecommerce_dataset_10000!B2237:T2237</xm:f>
              <xm:sqref>U2237</xm:sqref>
            </x14:sparkline>
            <x14:sparkline>
              <xm:f>ecommerce_dataset_10000!B2238:T2238</xm:f>
              <xm:sqref>U2238</xm:sqref>
            </x14:sparkline>
            <x14:sparkline>
              <xm:f>ecommerce_dataset_10000!B2239:T2239</xm:f>
              <xm:sqref>U2239</xm:sqref>
            </x14:sparkline>
            <x14:sparkline>
              <xm:f>ecommerce_dataset_10000!B2240:T2240</xm:f>
              <xm:sqref>U2240</xm:sqref>
            </x14:sparkline>
            <x14:sparkline>
              <xm:f>ecommerce_dataset_10000!B2241:T2241</xm:f>
              <xm:sqref>U2241</xm:sqref>
            </x14:sparkline>
            <x14:sparkline>
              <xm:f>ecommerce_dataset_10000!B2242:T2242</xm:f>
              <xm:sqref>U2242</xm:sqref>
            </x14:sparkline>
            <x14:sparkline>
              <xm:f>ecommerce_dataset_10000!B2243:T2243</xm:f>
              <xm:sqref>U2243</xm:sqref>
            </x14:sparkline>
            <x14:sparkline>
              <xm:f>ecommerce_dataset_10000!B2244:T2244</xm:f>
              <xm:sqref>U2244</xm:sqref>
            </x14:sparkline>
            <x14:sparkline>
              <xm:f>ecommerce_dataset_10000!B2245:T2245</xm:f>
              <xm:sqref>U2245</xm:sqref>
            </x14:sparkline>
            <x14:sparkline>
              <xm:f>ecommerce_dataset_10000!B2246:T2246</xm:f>
              <xm:sqref>U2246</xm:sqref>
            </x14:sparkline>
            <x14:sparkline>
              <xm:f>ecommerce_dataset_10000!B2247:T2247</xm:f>
              <xm:sqref>U2247</xm:sqref>
            </x14:sparkline>
            <x14:sparkline>
              <xm:f>ecommerce_dataset_10000!B2248:T2248</xm:f>
              <xm:sqref>U2248</xm:sqref>
            </x14:sparkline>
            <x14:sparkline>
              <xm:f>ecommerce_dataset_10000!B2249:T2249</xm:f>
              <xm:sqref>U2249</xm:sqref>
            </x14:sparkline>
            <x14:sparkline>
              <xm:f>ecommerce_dataset_10000!B2250:T2250</xm:f>
              <xm:sqref>U2250</xm:sqref>
            </x14:sparkline>
            <x14:sparkline>
              <xm:f>ecommerce_dataset_10000!B2251:T2251</xm:f>
              <xm:sqref>U2251</xm:sqref>
            </x14:sparkline>
            <x14:sparkline>
              <xm:f>ecommerce_dataset_10000!B2252:T2252</xm:f>
              <xm:sqref>U2252</xm:sqref>
            </x14:sparkline>
            <x14:sparkline>
              <xm:f>ecommerce_dataset_10000!B2253:T2253</xm:f>
              <xm:sqref>U2253</xm:sqref>
            </x14:sparkline>
            <x14:sparkline>
              <xm:f>ecommerce_dataset_10000!B2254:T2254</xm:f>
              <xm:sqref>U2254</xm:sqref>
            </x14:sparkline>
            <x14:sparkline>
              <xm:f>ecommerce_dataset_10000!B2255:T2255</xm:f>
              <xm:sqref>U2255</xm:sqref>
            </x14:sparkline>
            <x14:sparkline>
              <xm:f>ecommerce_dataset_10000!B2256:T2256</xm:f>
              <xm:sqref>U2256</xm:sqref>
            </x14:sparkline>
            <x14:sparkline>
              <xm:f>ecommerce_dataset_10000!B2257:T2257</xm:f>
              <xm:sqref>U2257</xm:sqref>
            </x14:sparkline>
            <x14:sparkline>
              <xm:f>ecommerce_dataset_10000!B2258:T2258</xm:f>
              <xm:sqref>U2258</xm:sqref>
            </x14:sparkline>
            <x14:sparkline>
              <xm:f>ecommerce_dataset_10000!B2259:T2259</xm:f>
              <xm:sqref>U2259</xm:sqref>
            </x14:sparkline>
            <x14:sparkline>
              <xm:f>ecommerce_dataset_10000!B2260:T2260</xm:f>
              <xm:sqref>U2260</xm:sqref>
            </x14:sparkline>
            <x14:sparkline>
              <xm:f>ecommerce_dataset_10000!B2261:T2261</xm:f>
              <xm:sqref>U2261</xm:sqref>
            </x14:sparkline>
            <x14:sparkline>
              <xm:f>ecommerce_dataset_10000!B2262:T2262</xm:f>
              <xm:sqref>U2262</xm:sqref>
            </x14:sparkline>
            <x14:sparkline>
              <xm:f>ecommerce_dataset_10000!B2263:T2263</xm:f>
              <xm:sqref>U2263</xm:sqref>
            </x14:sparkline>
            <x14:sparkline>
              <xm:f>ecommerce_dataset_10000!B2264:T2264</xm:f>
              <xm:sqref>U2264</xm:sqref>
            </x14:sparkline>
            <x14:sparkline>
              <xm:f>ecommerce_dataset_10000!B2265:T2265</xm:f>
              <xm:sqref>U2265</xm:sqref>
            </x14:sparkline>
            <x14:sparkline>
              <xm:f>ecommerce_dataset_10000!B2266:T2266</xm:f>
              <xm:sqref>U2266</xm:sqref>
            </x14:sparkline>
            <x14:sparkline>
              <xm:f>ecommerce_dataset_10000!B2267:T2267</xm:f>
              <xm:sqref>U2267</xm:sqref>
            </x14:sparkline>
            <x14:sparkline>
              <xm:f>ecommerce_dataset_10000!B2268:T2268</xm:f>
              <xm:sqref>U2268</xm:sqref>
            </x14:sparkline>
            <x14:sparkline>
              <xm:f>ecommerce_dataset_10000!B2269:T2269</xm:f>
              <xm:sqref>U2269</xm:sqref>
            </x14:sparkline>
            <x14:sparkline>
              <xm:f>ecommerce_dataset_10000!B2270:T2270</xm:f>
              <xm:sqref>U2270</xm:sqref>
            </x14:sparkline>
            <x14:sparkline>
              <xm:f>ecommerce_dataset_10000!B2271:T2271</xm:f>
              <xm:sqref>U2271</xm:sqref>
            </x14:sparkline>
            <x14:sparkline>
              <xm:f>ecommerce_dataset_10000!B2272:T2272</xm:f>
              <xm:sqref>U2272</xm:sqref>
            </x14:sparkline>
            <x14:sparkline>
              <xm:f>ecommerce_dataset_10000!B2273:T2273</xm:f>
              <xm:sqref>U2273</xm:sqref>
            </x14:sparkline>
            <x14:sparkline>
              <xm:f>ecommerce_dataset_10000!B2274:T2274</xm:f>
              <xm:sqref>U2274</xm:sqref>
            </x14:sparkline>
            <x14:sparkline>
              <xm:f>ecommerce_dataset_10000!B2275:T2275</xm:f>
              <xm:sqref>U2275</xm:sqref>
            </x14:sparkline>
            <x14:sparkline>
              <xm:f>ecommerce_dataset_10000!B2276:T2276</xm:f>
              <xm:sqref>U2276</xm:sqref>
            </x14:sparkline>
            <x14:sparkline>
              <xm:f>ecommerce_dataset_10000!B2277:T2277</xm:f>
              <xm:sqref>U2277</xm:sqref>
            </x14:sparkline>
            <x14:sparkline>
              <xm:f>ecommerce_dataset_10000!B2278:T2278</xm:f>
              <xm:sqref>U2278</xm:sqref>
            </x14:sparkline>
            <x14:sparkline>
              <xm:f>ecommerce_dataset_10000!B2279:T2279</xm:f>
              <xm:sqref>U2279</xm:sqref>
            </x14:sparkline>
            <x14:sparkline>
              <xm:f>ecommerce_dataset_10000!B2280:T2280</xm:f>
              <xm:sqref>U2280</xm:sqref>
            </x14:sparkline>
            <x14:sparkline>
              <xm:f>ecommerce_dataset_10000!B2281:T2281</xm:f>
              <xm:sqref>U2281</xm:sqref>
            </x14:sparkline>
            <x14:sparkline>
              <xm:f>ecommerce_dataset_10000!B2282:T2282</xm:f>
              <xm:sqref>U2282</xm:sqref>
            </x14:sparkline>
            <x14:sparkline>
              <xm:f>ecommerce_dataset_10000!B2283:T2283</xm:f>
              <xm:sqref>U2283</xm:sqref>
            </x14:sparkline>
            <x14:sparkline>
              <xm:f>ecommerce_dataset_10000!B2284:T2284</xm:f>
              <xm:sqref>U2284</xm:sqref>
            </x14:sparkline>
            <x14:sparkline>
              <xm:f>ecommerce_dataset_10000!B2285:T2285</xm:f>
              <xm:sqref>U2285</xm:sqref>
            </x14:sparkline>
            <x14:sparkline>
              <xm:f>ecommerce_dataset_10000!B2286:T2286</xm:f>
              <xm:sqref>U2286</xm:sqref>
            </x14:sparkline>
            <x14:sparkline>
              <xm:f>ecommerce_dataset_10000!B2287:T2287</xm:f>
              <xm:sqref>U2287</xm:sqref>
            </x14:sparkline>
            <x14:sparkline>
              <xm:f>ecommerce_dataset_10000!B2288:T2288</xm:f>
              <xm:sqref>U2288</xm:sqref>
            </x14:sparkline>
            <x14:sparkline>
              <xm:f>ecommerce_dataset_10000!B2289:T2289</xm:f>
              <xm:sqref>U2289</xm:sqref>
            </x14:sparkline>
            <x14:sparkline>
              <xm:f>ecommerce_dataset_10000!B2290:T2290</xm:f>
              <xm:sqref>U2290</xm:sqref>
            </x14:sparkline>
            <x14:sparkline>
              <xm:f>ecommerce_dataset_10000!B2291:T2291</xm:f>
              <xm:sqref>U2291</xm:sqref>
            </x14:sparkline>
            <x14:sparkline>
              <xm:f>ecommerce_dataset_10000!B2292:T2292</xm:f>
              <xm:sqref>U2292</xm:sqref>
            </x14:sparkline>
            <x14:sparkline>
              <xm:f>ecommerce_dataset_10000!B2293:T2293</xm:f>
              <xm:sqref>U2293</xm:sqref>
            </x14:sparkline>
            <x14:sparkline>
              <xm:f>ecommerce_dataset_10000!B2294:T2294</xm:f>
              <xm:sqref>U2294</xm:sqref>
            </x14:sparkline>
            <x14:sparkline>
              <xm:f>ecommerce_dataset_10000!B2295:T2295</xm:f>
              <xm:sqref>U2295</xm:sqref>
            </x14:sparkline>
            <x14:sparkline>
              <xm:f>ecommerce_dataset_10000!B2296:T2296</xm:f>
              <xm:sqref>U2296</xm:sqref>
            </x14:sparkline>
            <x14:sparkline>
              <xm:f>ecommerce_dataset_10000!B2297:T2297</xm:f>
              <xm:sqref>U2297</xm:sqref>
            </x14:sparkline>
            <x14:sparkline>
              <xm:f>ecommerce_dataset_10000!B2298:T2298</xm:f>
              <xm:sqref>U2298</xm:sqref>
            </x14:sparkline>
            <x14:sparkline>
              <xm:f>ecommerce_dataset_10000!B2299:T2299</xm:f>
              <xm:sqref>U2299</xm:sqref>
            </x14:sparkline>
            <x14:sparkline>
              <xm:f>ecommerce_dataset_10000!B2300:T2300</xm:f>
              <xm:sqref>U2300</xm:sqref>
            </x14:sparkline>
            <x14:sparkline>
              <xm:f>ecommerce_dataset_10000!B2301:T2301</xm:f>
              <xm:sqref>U2301</xm:sqref>
            </x14:sparkline>
            <x14:sparkline>
              <xm:f>ecommerce_dataset_10000!B2302:T2302</xm:f>
              <xm:sqref>U2302</xm:sqref>
            </x14:sparkline>
            <x14:sparkline>
              <xm:f>ecommerce_dataset_10000!B2303:T2303</xm:f>
              <xm:sqref>U2303</xm:sqref>
            </x14:sparkline>
            <x14:sparkline>
              <xm:f>ecommerce_dataset_10000!B2304:T2304</xm:f>
              <xm:sqref>U2304</xm:sqref>
            </x14:sparkline>
            <x14:sparkline>
              <xm:f>ecommerce_dataset_10000!B2305:T2305</xm:f>
              <xm:sqref>U2305</xm:sqref>
            </x14:sparkline>
            <x14:sparkline>
              <xm:f>ecommerce_dataset_10000!B2306:T2306</xm:f>
              <xm:sqref>U2306</xm:sqref>
            </x14:sparkline>
            <x14:sparkline>
              <xm:f>ecommerce_dataset_10000!B2307:T2307</xm:f>
              <xm:sqref>U2307</xm:sqref>
            </x14:sparkline>
            <x14:sparkline>
              <xm:f>ecommerce_dataset_10000!B2308:T2308</xm:f>
              <xm:sqref>U2308</xm:sqref>
            </x14:sparkline>
            <x14:sparkline>
              <xm:f>ecommerce_dataset_10000!B2309:T2309</xm:f>
              <xm:sqref>U2309</xm:sqref>
            </x14:sparkline>
            <x14:sparkline>
              <xm:f>ecommerce_dataset_10000!B2310:T2310</xm:f>
              <xm:sqref>U2310</xm:sqref>
            </x14:sparkline>
            <x14:sparkline>
              <xm:f>ecommerce_dataset_10000!B2311:T2311</xm:f>
              <xm:sqref>U2311</xm:sqref>
            </x14:sparkline>
            <x14:sparkline>
              <xm:f>ecommerce_dataset_10000!B2312:T2312</xm:f>
              <xm:sqref>U2312</xm:sqref>
            </x14:sparkline>
            <x14:sparkline>
              <xm:f>ecommerce_dataset_10000!B2313:T2313</xm:f>
              <xm:sqref>U2313</xm:sqref>
            </x14:sparkline>
            <x14:sparkline>
              <xm:f>ecommerce_dataset_10000!B2314:T2314</xm:f>
              <xm:sqref>U2314</xm:sqref>
            </x14:sparkline>
            <x14:sparkline>
              <xm:f>ecommerce_dataset_10000!B2315:T2315</xm:f>
              <xm:sqref>U2315</xm:sqref>
            </x14:sparkline>
            <x14:sparkline>
              <xm:f>ecommerce_dataset_10000!B2316:T2316</xm:f>
              <xm:sqref>U2316</xm:sqref>
            </x14:sparkline>
            <x14:sparkline>
              <xm:f>ecommerce_dataset_10000!B2317:T2317</xm:f>
              <xm:sqref>U2317</xm:sqref>
            </x14:sparkline>
            <x14:sparkline>
              <xm:f>ecommerce_dataset_10000!B2318:T2318</xm:f>
              <xm:sqref>U2318</xm:sqref>
            </x14:sparkline>
            <x14:sparkline>
              <xm:f>ecommerce_dataset_10000!B2319:T2319</xm:f>
              <xm:sqref>U2319</xm:sqref>
            </x14:sparkline>
            <x14:sparkline>
              <xm:f>ecommerce_dataset_10000!B2320:T2320</xm:f>
              <xm:sqref>U2320</xm:sqref>
            </x14:sparkline>
            <x14:sparkline>
              <xm:f>ecommerce_dataset_10000!B2321:T2321</xm:f>
              <xm:sqref>U2321</xm:sqref>
            </x14:sparkline>
            <x14:sparkline>
              <xm:f>ecommerce_dataset_10000!B2322:T2322</xm:f>
              <xm:sqref>U2322</xm:sqref>
            </x14:sparkline>
            <x14:sparkline>
              <xm:f>ecommerce_dataset_10000!B2323:T2323</xm:f>
              <xm:sqref>U2323</xm:sqref>
            </x14:sparkline>
            <x14:sparkline>
              <xm:f>ecommerce_dataset_10000!B2324:T2324</xm:f>
              <xm:sqref>U2324</xm:sqref>
            </x14:sparkline>
            <x14:sparkline>
              <xm:f>ecommerce_dataset_10000!B2325:T2325</xm:f>
              <xm:sqref>U2325</xm:sqref>
            </x14:sparkline>
            <x14:sparkline>
              <xm:f>ecommerce_dataset_10000!B2326:T2326</xm:f>
              <xm:sqref>U2326</xm:sqref>
            </x14:sparkline>
            <x14:sparkline>
              <xm:f>ecommerce_dataset_10000!B2327:T2327</xm:f>
              <xm:sqref>U2327</xm:sqref>
            </x14:sparkline>
            <x14:sparkline>
              <xm:f>ecommerce_dataset_10000!B2328:T2328</xm:f>
              <xm:sqref>U2328</xm:sqref>
            </x14:sparkline>
            <x14:sparkline>
              <xm:f>ecommerce_dataset_10000!B2329:T2329</xm:f>
              <xm:sqref>U2329</xm:sqref>
            </x14:sparkline>
            <x14:sparkline>
              <xm:f>ecommerce_dataset_10000!B2330:T2330</xm:f>
              <xm:sqref>U2330</xm:sqref>
            </x14:sparkline>
            <x14:sparkline>
              <xm:f>ecommerce_dataset_10000!B2331:T2331</xm:f>
              <xm:sqref>U2331</xm:sqref>
            </x14:sparkline>
            <x14:sparkline>
              <xm:f>ecommerce_dataset_10000!B2332:T2332</xm:f>
              <xm:sqref>U2332</xm:sqref>
            </x14:sparkline>
            <x14:sparkline>
              <xm:f>ecommerce_dataset_10000!B2333:T2333</xm:f>
              <xm:sqref>U2333</xm:sqref>
            </x14:sparkline>
            <x14:sparkline>
              <xm:f>ecommerce_dataset_10000!B2334:T2334</xm:f>
              <xm:sqref>U2334</xm:sqref>
            </x14:sparkline>
            <x14:sparkline>
              <xm:f>ecommerce_dataset_10000!B2335:T2335</xm:f>
              <xm:sqref>U2335</xm:sqref>
            </x14:sparkline>
            <x14:sparkline>
              <xm:f>ecommerce_dataset_10000!B2336:T2336</xm:f>
              <xm:sqref>U2336</xm:sqref>
            </x14:sparkline>
            <x14:sparkline>
              <xm:f>ecommerce_dataset_10000!B2337:T2337</xm:f>
              <xm:sqref>U2337</xm:sqref>
            </x14:sparkline>
            <x14:sparkline>
              <xm:f>ecommerce_dataset_10000!B2338:T2338</xm:f>
              <xm:sqref>U2338</xm:sqref>
            </x14:sparkline>
            <x14:sparkline>
              <xm:f>ecommerce_dataset_10000!B2339:T2339</xm:f>
              <xm:sqref>U2339</xm:sqref>
            </x14:sparkline>
            <x14:sparkline>
              <xm:f>ecommerce_dataset_10000!B2340:T2340</xm:f>
              <xm:sqref>U2340</xm:sqref>
            </x14:sparkline>
            <x14:sparkline>
              <xm:f>ecommerce_dataset_10000!B2341:T2341</xm:f>
              <xm:sqref>U2341</xm:sqref>
            </x14:sparkline>
            <x14:sparkline>
              <xm:f>ecommerce_dataset_10000!B2342:T2342</xm:f>
              <xm:sqref>U2342</xm:sqref>
            </x14:sparkline>
            <x14:sparkline>
              <xm:f>ecommerce_dataset_10000!B2343:T2343</xm:f>
              <xm:sqref>U2343</xm:sqref>
            </x14:sparkline>
            <x14:sparkline>
              <xm:f>ecommerce_dataset_10000!B2344:T2344</xm:f>
              <xm:sqref>U2344</xm:sqref>
            </x14:sparkline>
            <x14:sparkline>
              <xm:f>ecommerce_dataset_10000!B2345:T2345</xm:f>
              <xm:sqref>U2345</xm:sqref>
            </x14:sparkline>
            <x14:sparkline>
              <xm:f>ecommerce_dataset_10000!B2346:T2346</xm:f>
              <xm:sqref>U2346</xm:sqref>
            </x14:sparkline>
            <x14:sparkline>
              <xm:f>ecommerce_dataset_10000!B2347:T2347</xm:f>
              <xm:sqref>U2347</xm:sqref>
            </x14:sparkline>
            <x14:sparkline>
              <xm:f>ecommerce_dataset_10000!B2348:T2348</xm:f>
              <xm:sqref>U2348</xm:sqref>
            </x14:sparkline>
            <x14:sparkline>
              <xm:f>ecommerce_dataset_10000!B2349:T2349</xm:f>
              <xm:sqref>U2349</xm:sqref>
            </x14:sparkline>
            <x14:sparkline>
              <xm:f>ecommerce_dataset_10000!B2350:T2350</xm:f>
              <xm:sqref>U2350</xm:sqref>
            </x14:sparkline>
            <x14:sparkline>
              <xm:f>ecommerce_dataset_10000!B2351:T2351</xm:f>
              <xm:sqref>U2351</xm:sqref>
            </x14:sparkline>
            <x14:sparkline>
              <xm:f>ecommerce_dataset_10000!B2352:T2352</xm:f>
              <xm:sqref>U2352</xm:sqref>
            </x14:sparkline>
            <x14:sparkline>
              <xm:f>ecommerce_dataset_10000!B2353:T2353</xm:f>
              <xm:sqref>U2353</xm:sqref>
            </x14:sparkline>
            <x14:sparkline>
              <xm:f>ecommerce_dataset_10000!B2354:T2354</xm:f>
              <xm:sqref>U2354</xm:sqref>
            </x14:sparkline>
            <x14:sparkline>
              <xm:f>ecommerce_dataset_10000!B2355:T2355</xm:f>
              <xm:sqref>U2355</xm:sqref>
            </x14:sparkline>
            <x14:sparkline>
              <xm:f>ecommerce_dataset_10000!B2356:T2356</xm:f>
              <xm:sqref>U2356</xm:sqref>
            </x14:sparkline>
            <x14:sparkline>
              <xm:f>ecommerce_dataset_10000!B2357:T2357</xm:f>
              <xm:sqref>U2357</xm:sqref>
            </x14:sparkline>
            <x14:sparkline>
              <xm:f>ecommerce_dataset_10000!B2358:T2358</xm:f>
              <xm:sqref>U2358</xm:sqref>
            </x14:sparkline>
            <x14:sparkline>
              <xm:f>ecommerce_dataset_10000!B2359:T2359</xm:f>
              <xm:sqref>U2359</xm:sqref>
            </x14:sparkline>
            <x14:sparkline>
              <xm:f>ecommerce_dataset_10000!B2360:T2360</xm:f>
              <xm:sqref>U2360</xm:sqref>
            </x14:sparkline>
            <x14:sparkline>
              <xm:f>ecommerce_dataset_10000!B2361:T2361</xm:f>
              <xm:sqref>U2361</xm:sqref>
            </x14:sparkline>
            <x14:sparkline>
              <xm:f>ecommerce_dataset_10000!B2362:T2362</xm:f>
              <xm:sqref>U2362</xm:sqref>
            </x14:sparkline>
            <x14:sparkline>
              <xm:f>ecommerce_dataset_10000!B2363:T2363</xm:f>
              <xm:sqref>U2363</xm:sqref>
            </x14:sparkline>
            <x14:sparkline>
              <xm:f>ecommerce_dataset_10000!B2364:T2364</xm:f>
              <xm:sqref>U2364</xm:sqref>
            </x14:sparkline>
            <x14:sparkline>
              <xm:f>ecommerce_dataset_10000!B2365:T2365</xm:f>
              <xm:sqref>U2365</xm:sqref>
            </x14:sparkline>
            <x14:sparkline>
              <xm:f>ecommerce_dataset_10000!B2366:T2366</xm:f>
              <xm:sqref>U2366</xm:sqref>
            </x14:sparkline>
            <x14:sparkline>
              <xm:f>ecommerce_dataset_10000!B2367:T2367</xm:f>
              <xm:sqref>U2367</xm:sqref>
            </x14:sparkline>
            <x14:sparkline>
              <xm:f>ecommerce_dataset_10000!B2368:T2368</xm:f>
              <xm:sqref>U2368</xm:sqref>
            </x14:sparkline>
            <x14:sparkline>
              <xm:f>ecommerce_dataset_10000!B2369:T2369</xm:f>
              <xm:sqref>U2369</xm:sqref>
            </x14:sparkline>
            <x14:sparkline>
              <xm:f>ecommerce_dataset_10000!B2370:T2370</xm:f>
              <xm:sqref>U2370</xm:sqref>
            </x14:sparkline>
            <x14:sparkline>
              <xm:f>ecommerce_dataset_10000!B2371:T2371</xm:f>
              <xm:sqref>U2371</xm:sqref>
            </x14:sparkline>
            <x14:sparkline>
              <xm:f>ecommerce_dataset_10000!B2372:T2372</xm:f>
              <xm:sqref>U2372</xm:sqref>
            </x14:sparkline>
            <x14:sparkline>
              <xm:f>ecommerce_dataset_10000!B2373:T2373</xm:f>
              <xm:sqref>U2373</xm:sqref>
            </x14:sparkline>
            <x14:sparkline>
              <xm:f>ecommerce_dataset_10000!B2374:T2374</xm:f>
              <xm:sqref>U2374</xm:sqref>
            </x14:sparkline>
            <x14:sparkline>
              <xm:f>ecommerce_dataset_10000!B2375:T2375</xm:f>
              <xm:sqref>U2375</xm:sqref>
            </x14:sparkline>
            <x14:sparkline>
              <xm:f>ecommerce_dataset_10000!B2376:T2376</xm:f>
              <xm:sqref>U2376</xm:sqref>
            </x14:sparkline>
            <x14:sparkline>
              <xm:f>ecommerce_dataset_10000!B2377:T2377</xm:f>
              <xm:sqref>U2377</xm:sqref>
            </x14:sparkline>
            <x14:sparkline>
              <xm:f>ecommerce_dataset_10000!B2378:T2378</xm:f>
              <xm:sqref>U2378</xm:sqref>
            </x14:sparkline>
            <x14:sparkline>
              <xm:f>ecommerce_dataset_10000!B2379:T2379</xm:f>
              <xm:sqref>U2379</xm:sqref>
            </x14:sparkline>
            <x14:sparkline>
              <xm:f>ecommerce_dataset_10000!B2380:T2380</xm:f>
              <xm:sqref>U2380</xm:sqref>
            </x14:sparkline>
            <x14:sparkline>
              <xm:f>ecommerce_dataset_10000!B2381:T2381</xm:f>
              <xm:sqref>U2381</xm:sqref>
            </x14:sparkline>
            <x14:sparkline>
              <xm:f>ecommerce_dataset_10000!B2382:T2382</xm:f>
              <xm:sqref>U2382</xm:sqref>
            </x14:sparkline>
            <x14:sparkline>
              <xm:f>ecommerce_dataset_10000!B2383:T2383</xm:f>
              <xm:sqref>U2383</xm:sqref>
            </x14:sparkline>
            <x14:sparkline>
              <xm:f>ecommerce_dataset_10000!B2384:T2384</xm:f>
              <xm:sqref>U2384</xm:sqref>
            </x14:sparkline>
            <x14:sparkline>
              <xm:f>ecommerce_dataset_10000!B2385:T2385</xm:f>
              <xm:sqref>U2385</xm:sqref>
            </x14:sparkline>
            <x14:sparkline>
              <xm:f>ecommerce_dataset_10000!B2386:T2386</xm:f>
              <xm:sqref>U2386</xm:sqref>
            </x14:sparkline>
            <x14:sparkline>
              <xm:f>ecommerce_dataset_10000!B2387:T2387</xm:f>
              <xm:sqref>U2387</xm:sqref>
            </x14:sparkline>
            <x14:sparkline>
              <xm:f>ecommerce_dataset_10000!B2388:T2388</xm:f>
              <xm:sqref>U2388</xm:sqref>
            </x14:sparkline>
            <x14:sparkline>
              <xm:f>ecommerce_dataset_10000!B2389:T2389</xm:f>
              <xm:sqref>U2389</xm:sqref>
            </x14:sparkline>
            <x14:sparkline>
              <xm:f>ecommerce_dataset_10000!B2390:T2390</xm:f>
              <xm:sqref>U2390</xm:sqref>
            </x14:sparkline>
            <x14:sparkline>
              <xm:f>ecommerce_dataset_10000!B2391:T2391</xm:f>
              <xm:sqref>U2391</xm:sqref>
            </x14:sparkline>
            <x14:sparkline>
              <xm:f>ecommerce_dataset_10000!B2392:T2392</xm:f>
              <xm:sqref>U2392</xm:sqref>
            </x14:sparkline>
            <x14:sparkline>
              <xm:f>ecommerce_dataset_10000!B2393:T2393</xm:f>
              <xm:sqref>U2393</xm:sqref>
            </x14:sparkline>
            <x14:sparkline>
              <xm:f>ecommerce_dataset_10000!B2394:T2394</xm:f>
              <xm:sqref>U2394</xm:sqref>
            </x14:sparkline>
            <x14:sparkline>
              <xm:f>ecommerce_dataset_10000!B2395:T2395</xm:f>
              <xm:sqref>U2395</xm:sqref>
            </x14:sparkline>
            <x14:sparkline>
              <xm:f>ecommerce_dataset_10000!B2396:T2396</xm:f>
              <xm:sqref>U2396</xm:sqref>
            </x14:sparkline>
            <x14:sparkline>
              <xm:f>ecommerce_dataset_10000!B2397:T2397</xm:f>
              <xm:sqref>U2397</xm:sqref>
            </x14:sparkline>
            <x14:sparkline>
              <xm:f>ecommerce_dataset_10000!B2398:T2398</xm:f>
              <xm:sqref>U2398</xm:sqref>
            </x14:sparkline>
            <x14:sparkline>
              <xm:f>ecommerce_dataset_10000!B2399:T2399</xm:f>
              <xm:sqref>U2399</xm:sqref>
            </x14:sparkline>
            <x14:sparkline>
              <xm:f>ecommerce_dataset_10000!B2400:T2400</xm:f>
              <xm:sqref>U2400</xm:sqref>
            </x14:sparkline>
            <x14:sparkline>
              <xm:f>ecommerce_dataset_10000!B2401:T2401</xm:f>
              <xm:sqref>U2401</xm:sqref>
            </x14:sparkline>
            <x14:sparkline>
              <xm:f>ecommerce_dataset_10000!B2402:T2402</xm:f>
              <xm:sqref>U2402</xm:sqref>
            </x14:sparkline>
            <x14:sparkline>
              <xm:f>ecommerce_dataset_10000!B2403:T2403</xm:f>
              <xm:sqref>U2403</xm:sqref>
            </x14:sparkline>
            <x14:sparkline>
              <xm:f>ecommerce_dataset_10000!B2404:T2404</xm:f>
              <xm:sqref>U2404</xm:sqref>
            </x14:sparkline>
            <x14:sparkline>
              <xm:f>ecommerce_dataset_10000!B2405:T2405</xm:f>
              <xm:sqref>U2405</xm:sqref>
            </x14:sparkline>
            <x14:sparkline>
              <xm:f>ecommerce_dataset_10000!B2406:T2406</xm:f>
              <xm:sqref>U2406</xm:sqref>
            </x14:sparkline>
            <x14:sparkline>
              <xm:f>ecommerce_dataset_10000!B2407:T2407</xm:f>
              <xm:sqref>U2407</xm:sqref>
            </x14:sparkline>
            <x14:sparkline>
              <xm:f>ecommerce_dataset_10000!B2408:T2408</xm:f>
              <xm:sqref>U2408</xm:sqref>
            </x14:sparkline>
            <x14:sparkline>
              <xm:f>ecommerce_dataset_10000!B2409:T2409</xm:f>
              <xm:sqref>U2409</xm:sqref>
            </x14:sparkline>
            <x14:sparkline>
              <xm:f>ecommerce_dataset_10000!B2410:T2410</xm:f>
              <xm:sqref>U2410</xm:sqref>
            </x14:sparkline>
            <x14:sparkline>
              <xm:f>ecommerce_dataset_10000!B2411:T2411</xm:f>
              <xm:sqref>U2411</xm:sqref>
            </x14:sparkline>
            <x14:sparkline>
              <xm:f>ecommerce_dataset_10000!B2412:T2412</xm:f>
              <xm:sqref>U2412</xm:sqref>
            </x14:sparkline>
            <x14:sparkline>
              <xm:f>ecommerce_dataset_10000!B2413:T2413</xm:f>
              <xm:sqref>U2413</xm:sqref>
            </x14:sparkline>
            <x14:sparkline>
              <xm:f>ecommerce_dataset_10000!B2414:T2414</xm:f>
              <xm:sqref>U2414</xm:sqref>
            </x14:sparkline>
            <x14:sparkline>
              <xm:f>ecommerce_dataset_10000!B2415:T2415</xm:f>
              <xm:sqref>U2415</xm:sqref>
            </x14:sparkline>
            <x14:sparkline>
              <xm:f>ecommerce_dataset_10000!B2416:T2416</xm:f>
              <xm:sqref>U2416</xm:sqref>
            </x14:sparkline>
            <x14:sparkline>
              <xm:f>ecommerce_dataset_10000!B2417:T2417</xm:f>
              <xm:sqref>U2417</xm:sqref>
            </x14:sparkline>
            <x14:sparkline>
              <xm:f>ecommerce_dataset_10000!B2418:T2418</xm:f>
              <xm:sqref>U2418</xm:sqref>
            </x14:sparkline>
            <x14:sparkline>
              <xm:f>ecommerce_dataset_10000!B2419:T2419</xm:f>
              <xm:sqref>U2419</xm:sqref>
            </x14:sparkline>
            <x14:sparkline>
              <xm:f>ecommerce_dataset_10000!B2420:T2420</xm:f>
              <xm:sqref>U2420</xm:sqref>
            </x14:sparkline>
            <x14:sparkline>
              <xm:f>ecommerce_dataset_10000!B2421:T2421</xm:f>
              <xm:sqref>U2421</xm:sqref>
            </x14:sparkline>
            <x14:sparkline>
              <xm:f>ecommerce_dataset_10000!B2422:T2422</xm:f>
              <xm:sqref>U2422</xm:sqref>
            </x14:sparkline>
            <x14:sparkline>
              <xm:f>ecommerce_dataset_10000!B2423:T2423</xm:f>
              <xm:sqref>U2423</xm:sqref>
            </x14:sparkline>
            <x14:sparkline>
              <xm:f>ecommerce_dataset_10000!B2424:T2424</xm:f>
              <xm:sqref>U2424</xm:sqref>
            </x14:sparkline>
            <x14:sparkline>
              <xm:f>ecommerce_dataset_10000!B2425:T2425</xm:f>
              <xm:sqref>U2425</xm:sqref>
            </x14:sparkline>
            <x14:sparkline>
              <xm:f>ecommerce_dataset_10000!B2426:T2426</xm:f>
              <xm:sqref>U2426</xm:sqref>
            </x14:sparkline>
            <x14:sparkline>
              <xm:f>ecommerce_dataset_10000!B2427:T2427</xm:f>
              <xm:sqref>U2427</xm:sqref>
            </x14:sparkline>
            <x14:sparkline>
              <xm:f>ecommerce_dataset_10000!B2428:T2428</xm:f>
              <xm:sqref>U2428</xm:sqref>
            </x14:sparkline>
            <x14:sparkline>
              <xm:f>ecommerce_dataset_10000!B2429:T2429</xm:f>
              <xm:sqref>U2429</xm:sqref>
            </x14:sparkline>
            <x14:sparkline>
              <xm:f>ecommerce_dataset_10000!B2430:T2430</xm:f>
              <xm:sqref>U2430</xm:sqref>
            </x14:sparkline>
            <x14:sparkline>
              <xm:f>ecommerce_dataset_10000!B2431:T2431</xm:f>
              <xm:sqref>U2431</xm:sqref>
            </x14:sparkline>
            <x14:sparkline>
              <xm:f>ecommerce_dataset_10000!B2432:T2432</xm:f>
              <xm:sqref>U2432</xm:sqref>
            </x14:sparkline>
            <x14:sparkline>
              <xm:f>ecommerce_dataset_10000!B2433:T2433</xm:f>
              <xm:sqref>U2433</xm:sqref>
            </x14:sparkline>
            <x14:sparkline>
              <xm:f>ecommerce_dataset_10000!B2434:T2434</xm:f>
              <xm:sqref>U2434</xm:sqref>
            </x14:sparkline>
            <x14:sparkline>
              <xm:f>ecommerce_dataset_10000!B2435:T2435</xm:f>
              <xm:sqref>U2435</xm:sqref>
            </x14:sparkline>
            <x14:sparkline>
              <xm:f>ecommerce_dataset_10000!B2436:T2436</xm:f>
              <xm:sqref>U2436</xm:sqref>
            </x14:sparkline>
            <x14:sparkline>
              <xm:f>ecommerce_dataset_10000!B2437:T2437</xm:f>
              <xm:sqref>U2437</xm:sqref>
            </x14:sparkline>
            <x14:sparkline>
              <xm:f>ecommerce_dataset_10000!B2438:T2438</xm:f>
              <xm:sqref>U2438</xm:sqref>
            </x14:sparkline>
            <x14:sparkline>
              <xm:f>ecommerce_dataset_10000!B2439:T2439</xm:f>
              <xm:sqref>U2439</xm:sqref>
            </x14:sparkline>
            <x14:sparkline>
              <xm:f>ecommerce_dataset_10000!B2440:T2440</xm:f>
              <xm:sqref>U2440</xm:sqref>
            </x14:sparkline>
            <x14:sparkline>
              <xm:f>ecommerce_dataset_10000!B2441:T2441</xm:f>
              <xm:sqref>U2441</xm:sqref>
            </x14:sparkline>
            <x14:sparkline>
              <xm:f>ecommerce_dataset_10000!B2442:T2442</xm:f>
              <xm:sqref>U2442</xm:sqref>
            </x14:sparkline>
            <x14:sparkline>
              <xm:f>ecommerce_dataset_10000!B2443:T2443</xm:f>
              <xm:sqref>U2443</xm:sqref>
            </x14:sparkline>
            <x14:sparkline>
              <xm:f>ecommerce_dataset_10000!B2444:T2444</xm:f>
              <xm:sqref>U2444</xm:sqref>
            </x14:sparkline>
            <x14:sparkline>
              <xm:f>ecommerce_dataset_10000!B2445:T2445</xm:f>
              <xm:sqref>U2445</xm:sqref>
            </x14:sparkline>
            <x14:sparkline>
              <xm:f>ecommerce_dataset_10000!B2446:T2446</xm:f>
              <xm:sqref>U2446</xm:sqref>
            </x14:sparkline>
            <x14:sparkline>
              <xm:f>ecommerce_dataset_10000!B2447:T2447</xm:f>
              <xm:sqref>U2447</xm:sqref>
            </x14:sparkline>
            <x14:sparkline>
              <xm:f>ecommerce_dataset_10000!B2448:T2448</xm:f>
              <xm:sqref>U2448</xm:sqref>
            </x14:sparkline>
            <x14:sparkline>
              <xm:f>ecommerce_dataset_10000!B2449:T2449</xm:f>
              <xm:sqref>U2449</xm:sqref>
            </x14:sparkline>
            <x14:sparkline>
              <xm:f>ecommerce_dataset_10000!B2450:T2450</xm:f>
              <xm:sqref>U2450</xm:sqref>
            </x14:sparkline>
            <x14:sparkline>
              <xm:f>ecommerce_dataset_10000!B2451:T2451</xm:f>
              <xm:sqref>U2451</xm:sqref>
            </x14:sparkline>
            <x14:sparkline>
              <xm:f>ecommerce_dataset_10000!B2452:T2452</xm:f>
              <xm:sqref>U2452</xm:sqref>
            </x14:sparkline>
            <x14:sparkline>
              <xm:f>ecommerce_dataset_10000!B2453:T2453</xm:f>
              <xm:sqref>U2453</xm:sqref>
            </x14:sparkline>
            <x14:sparkline>
              <xm:f>ecommerce_dataset_10000!B2454:T2454</xm:f>
              <xm:sqref>U2454</xm:sqref>
            </x14:sparkline>
            <x14:sparkline>
              <xm:f>ecommerce_dataset_10000!B2455:T2455</xm:f>
              <xm:sqref>U2455</xm:sqref>
            </x14:sparkline>
            <x14:sparkline>
              <xm:f>ecommerce_dataset_10000!B2456:T2456</xm:f>
              <xm:sqref>U2456</xm:sqref>
            </x14:sparkline>
            <x14:sparkline>
              <xm:f>ecommerce_dataset_10000!B2457:T2457</xm:f>
              <xm:sqref>U2457</xm:sqref>
            </x14:sparkline>
            <x14:sparkline>
              <xm:f>ecommerce_dataset_10000!B2458:T2458</xm:f>
              <xm:sqref>U2458</xm:sqref>
            </x14:sparkline>
            <x14:sparkline>
              <xm:f>ecommerce_dataset_10000!B2459:T2459</xm:f>
              <xm:sqref>U2459</xm:sqref>
            </x14:sparkline>
            <x14:sparkline>
              <xm:f>ecommerce_dataset_10000!B2460:T2460</xm:f>
              <xm:sqref>U2460</xm:sqref>
            </x14:sparkline>
            <x14:sparkline>
              <xm:f>ecommerce_dataset_10000!B2461:T2461</xm:f>
              <xm:sqref>U2461</xm:sqref>
            </x14:sparkline>
            <x14:sparkline>
              <xm:f>ecommerce_dataset_10000!B2462:T2462</xm:f>
              <xm:sqref>U2462</xm:sqref>
            </x14:sparkline>
            <x14:sparkline>
              <xm:f>ecommerce_dataset_10000!B2463:T2463</xm:f>
              <xm:sqref>U2463</xm:sqref>
            </x14:sparkline>
            <x14:sparkline>
              <xm:f>ecommerce_dataset_10000!B2464:T2464</xm:f>
              <xm:sqref>U2464</xm:sqref>
            </x14:sparkline>
            <x14:sparkline>
              <xm:f>ecommerce_dataset_10000!B2465:T2465</xm:f>
              <xm:sqref>U2465</xm:sqref>
            </x14:sparkline>
            <x14:sparkline>
              <xm:f>ecommerce_dataset_10000!B2466:T2466</xm:f>
              <xm:sqref>U2466</xm:sqref>
            </x14:sparkline>
            <x14:sparkline>
              <xm:f>ecommerce_dataset_10000!B2467:T2467</xm:f>
              <xm:sqref>U2467</xm:sqref>
            </x14:sparkline>
            <x14:sparkline>
              <xm:f>ecommerce_dataset_10000!B2468:T2468</xm:f>
              <xm:sqref>U2468</xm:sqref>
            </x14:sparkline>
            <x14:sparkline>
              <xm:f>ecommerce_dataset_10000!B2469:T2469</xm:f>
              <xm:sqref>U2469</xm:sqref>
            </x14:sparkline>
            <x14:sparkline>
              <xm:f>ecommerce_dataset_10000!B2470:T2470</xm:f>
              <xm:sqref>U2470</xm:sqref>
            </x14:sparkline>
            <x14:sparkline>
              <xm:f>ecommerce_dataset_10000!B2471:T2471</xm:f>
              <xm:sqref>U2471</xm:sqref>
            </x14:sparkline>
            <x14:sparkline>
              <xm:f>ecommerce_dataset_10000!B2472:T2472</xm:f>
              <xm:sqref>U2472</xm:sqref>
            </x14:sparkline>
            <x14:sparkline>
              <xm:f>ecommerce_dataset_10000!B2473:T2473</xm:f>
              <xm:sqref>U2473</xm:sqref>
            </x14:sparkline>
            <x14:sparkline>
              <xm:f>ecommerce_dataset_10000!B2474:T2474</xm:f>
              <xm:sqref>U2474</xm:sqref>
            </x14:sparkline>
            <x14:sparkline>
              <xm:f>ecommerce_dataset_10000!B2475:T2475</xm:f>
              <xm:sqref>U2475</xm:sqref>
            </x14:sparkline>
            <x14:sparkline>
              <xm:f>ecommerce_dataset_10000!B2476:T2476</xm:f>
              <xm:sqref>U2476</xm:sqref>
            </x14:sparkline>
            <x14:sparkline>
              <xm:f>ecommerce_dataset_10000!B2477:T2477</xm:f>
              <xm:sqref>U2477</xm:sqref>
            </x14:sparkline>
            <x14:sparkline>
              <xm:f>ecommerce_dataset_10000!B2478:T2478</xm:f>
              <xm:sqref>U2478</xm:sqref>
            </x14:sparkline>
            <x14:sparkline>
              <xm:f>ecommerce_dataset_10000!B2479:T2479</xm:f>
              <xm:sqref>U2479</xm:sqref>
            </x14:sparkline>
            <x14:sparkline>
              <xm:f>ecommerce_dataset_10000!B2480:T2480</xm:f>
              <xm:sqref>U2480</xm:sqref>
            </x14:sparkline>
            <x14:sparkline>
              <xm:f>ecommerce_dataset_10000!B2481:T2481</xm:f>
              <xm:sqref>U2481</xm:sqref>
            </x14:sparkline>
            <x14:sparkline>
              <xm:f>ecommerce_dataset_10000!B2482:T2482</xm:f>
              <xm:sqref>U2482</xm:sqref>
            </x14:sparkline>
            <x14:sparkline>
              <xm:f>ecommerce_dataset_10000!B2483:T2483</xm:f>
              <xm:sqref>U2483</xm:sqref>
            </x14:sparkline>
            <x14:sparkline>
              <xm:f>ecommerce_dataset_10000!B2484:T2484</xm:f>
              <xm:sqref>U2484</xm:sqref>
            </x14:sparkline>
            <x14:sparkline>
              <xm:f>ecommerce_dataset_10000!B2485:T2485</xm:f>
              <xm:sqref>U2485</xm:sqref>
            </x14:sparkline>
            <x14:sparkline>
              <xm:f>ecommerce_dataset_10000!B2486:T2486</xm:f>
              <xm:sqref>U2486</xm:sqref>
            </x14:sparkline>
            <x14:sparkline>
              <xm:f>ecommerce_dataset_10000!B2487:T2487</xm:f>
              <xm:sqref>U2487</xm:sqref>
            </x14:sparkline>
            <x14:sparkline>
              <xm:f>ecommerce_dataset_10000!B2488:T2488</xm:f>
              <xm:sqref>U2488</xm:sqref>
            </x14:sparkline>
            <x14:sparkline>
              <xm:f>ecommerce_dataset_10000!B2489:T2489</xm:f>
              <xm:sqref>U2489</xm:sqref>
            </x14:sparkline>
            <x14:sparkline>
              <xm:f>ecommerce_dataset_10000!B2490:T2490</xm:f>
              <xm:sqref>U2490</xm:sqref>
            </x14:sparkline>
            <x14:sparkline>
              <xm:f>ecommerce_dataset_10000!B2491:T2491</xm:f>
              <xm:sqref>U2491</xm:sqref>
            </x14:sparkline>
            <x14:sparkline>
              <xm:f>ecommerce_dataset_10000!B2492:T2492</xm:f>
              <xm:sqref>U2492</xm:sqref>
            </x14:sparkline>
            <x14:sparkline>
              <xm:f>ecommerce_dataset_10000!B2493:T2493</xm:f>
              <xm:sqref>U2493</xm:sqref>
            </x14:sparkline>
            <x14:sparkline>
              <xm:f>ecommerce_dataset_10000!B2494:T2494</xm:f>
              <xm:sqref>U2494</xm:sqref>
            </x14:sparkline>
            <x14:sparkline>
              <xm:f>ecommerce_dataset_10000!B2495:T2495</xm:f>
              <xm:sqref>U2495</xm:sqref>
            </x14:sparkline>
            <x14:sparkline>
              <xm:f>ecommerce_dataset_10000!B2496:T2496</xm:f>
              <xm:sqref>U2496</xm:sqref>
            </x14:sparkline>
            <x14:sparkline>
              <xm:f>ecommerce_dataset_10000!B2497:T2497</xm:f>
              <xm:sqref>U2497</xm:sqref>
            </x14:sparkline>
            <x14:sparkline>
              <xm:f>ecommerce_dataset_10000!B2498:T2498</xm:f>
              <xm:sqref>U2498</xm:sqref>
            </x14:sparkline>
            <x14:sparkline>
              <xm:f>ecommerce_dataset_10000!B2499:T2499</xm:f>
              <xm:sqref>U2499</xm:sqref>
            </x14:sparkline>
            <x14:sparkline>
              <xm:f>ecommerce_dataset_10000!B2500:T2500</xm:f>
              <xm:sqref>U2500</xm:sqref>
            </x14:sparkline>
            <x14:sparkline>
              <xm:f>ecommerce_dataset_10000!B2501:T2501</xm:f>
              <xm:sqref>U2501</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283DD-B507-4D81-84F9-02F5D3B8DF80}">
  <sheetPr codeName="Sheet6"/>
  <dimension ref="A1:G53"/>
  <sheetViews>
    <sheetView topLeftCell="A31" workbookViewId="0">
      <selection activeCell="A48" sqref="A48:B50"/>
    </sheetView>
  </sheetViews>
  <sheetFormatPr defaultColWidth="8.77734375" defaultRowHeight="13.8" x14ac:dyDescent="0.25"/>
  <cols>
    <col min="1" max="1" width="14.6640625" style="15" customWidth="1"/>
    <col min="2" max="2" width="13.77734375" style="15" bestFit="1" customWidth="1"/>
    <col min="3" max="3" width="19.77734375" style="15" bestFit="1" customWidth="1"/>
    <col min="4" max="4" width="9.77734375" style="15" bestFit="1" customWidth="1"/>
    <col min="5" max="5" width="19.77734375" style="15" bestFit="1" customWidth="1"/>
    <col min="6" max="6" width="16.88671875" style="15" bestFit="1" customWidth="1"/>
    <col min="7" max="7" width="19" style="15" bestFit="1" customWidth="1"/>
    <col min="8" max="9" width="17.88671875" style="15" bestFit="1" customWidth="1"/>
    <col min="10" max="11" width="20.6640625" style="15" bestFit="1" customWidth="1"/>
    <col min="12" max="16384" width="8.77734375" style="15"/>
  </cols>
  <sheetData>
    <row r="1" spans="1:7" ht="14.4" x14ac:dyDescent="0.25">
      <c r="B1" s="22" t="s">
        <v>0</v>
      </c>
      <c r="C1" s="18" t="s">
        <v>20</v>
      </c>
      <c r="D1" s="19" t="s">
        <v>34</v>
      </c>
      <c r="E1" s="18" t="s">
        <v>47</v>
      </c>
      <c r="F1" s="19" t="s">
        <v>59</v>
      </c>
      <c r="G1" s="18" t="s">
        <v>69</v>
      </c>
    </row>
    <row r="2" spans="1:7" ht="14.4" x14ac:dyDescent="0.25">
      <c r="B2" s="22" t="s">
        <v>1</v>
      </c>
      <c r="C2" s="18" t="s">
        <v>21</v>
      </c>
      <c r="D2" s="19" t="s">
        <v>35</v>
      </c>
      <c r="E2" s="18" t="s">
        <v>48</v>
      </c>
      <c r="F2" s="19" t="s">
        <v>60</v>
      </c>
      <c r="G2" s="18" t="s">
        <v>70</v>
      </c>
    </row>
    <row r="3" spans="1:7" ht="14.4" x14ac:dyDescent="0.25">
      <c r="B3" s="22" t="s">
        <v>2</v>
      </c>
      <c r="C3" s="18" t="s">
        <v>22</v>
      </c>
      <c r="D3" s="19" t="s">
        <v>36</v>
      </c>
      <c r="E3" s="18" t="s">
        <v>49</v>
      </c>
      <c r="F3" s="19" t="s">
        <v>61</v>
      </c>
      <c r="G3" s="18" t="s">
        <v>71</v>
      </c>
    </row>
    <row r="4" spans="1:7" ht="14.4" x14ac:dyDescent="0.25">
      <c r="B4" s="22" t="s">
        <v>3</v>
      </c>
      <c r="C4" s="18" t="s">
        <v>23</v>
      </c>
      <c r="D4" s="19" t="s">
        <v>37</v>
      </c>
      <c r="E4" s="18" t="s">
        <v>37</v>
      </c>
      <c r="F4" s="19" t="s">
        <v>37</v>
      </c>
      <c r="G4" s="18" t="s">
        <v>23</v>
      </c>
    </row>
    <row r="5" spans="1:7" ht="14.4" x14ac:dyDescent="0.25">
      <c r="B5" s="22" t="s">
        <v>4</v>
      </c>
      <c r="C5" s="18" t="s">
        <v>24</v>
      </c>
      <c r="D5" s="19" t="s">
        <v>38</v>
      </c>
      <c r="E5" s="18" t="s">
        <v>50</v>
      </c>
      <c r="F5" s="19" t="s">
        <v>24</v>
      </c>
      <c r="G5" s="18" t="s">
        <v>24</v>
      </c>
    </row>
    <row r="6" spans="1:7" ht="14.4" x14ac:dyDescent="0.25">
      <c r="B6" s="22" t="s">
        <v>5</v>
      </c>
      <c r="C6" s="20">
        <v>44741</v>
      </c>
      <c r="D6" s="21">
        <v>45162</v>
      </c>
      <c r="E6" s="20">
        <v>45125</v>
      </c>
      <c r="F6" s="21">
        <v>45891</v>
      </c>
      <c r="G6" s="20">
        <v>44278</v>
      </c>
    </row>
    <row r="7" spans="1:7" ht="14.4" x14ac:dyDescent="0.25">
      <c r="B7" s="22" t="s">
        <v>6</v>
      </c>
      <c r="C7" s="18" t="s">
        <v>25</v>
      </c>
      <c r="D7" s="19" t="s">
        <v>39</v>
      </c>
      <c r="E7" s="18" t="s">
        <v>51</v>
      </c>
      <c r="F7" s="19" t="s">
        <v>62</v>
      </c>
      <c r="G7" s="18" t="s">
        <v>72</v>
      </c>
    </row>
    <row r="8" spans="1:7" ht="14.4" x14ac:dyDescent="0.25">
      <c r="B8" s="22" t="s">
        <v>7</v>
      </c>
      <c r="C8" s="18" t="s">
        <v>26</v>
      </c>
      <c r="D8" s="19" t="s">
        <v>40</v>
      </c>
      <c r="E8" s="18" t="s">
        <v>52</v>
      </c>
      <c r="F8" s="19" t="s">
        <v>63</v>
      </c>
      <c r="G8" s="18" t="s">
        <v>73</v>
      </c>
    </row>
    <row r="9" spans="1:7" ht="14.4" x14ac:dyDescent="0.25">
      <c r="B9" s="22" t="s">
        <v>8</v>
      </c>
      <c r="C9" s="18" t="s">
        <v>27</v>
      </c>
      <c r="D9" s="19" t="s">
        <v>41</v>
      </c>
      <c r="E9" s="18" t="s">
        <v>53</v>
      </c>
      <c r="F9" s="19" t="s">
        <v>64</v>
      </c>
      <c r="G9" s="18" t="s">
        <v>74</v>
      </c>
    </row>
    <row r="10" spans="1:7" ht="14.4" x14ac:dyDescent="0.25">
      <c r="B10" s="22" t="s">
        <v>9</v>
      </c>
      <c r="C10" s="18" t="s">
        <v>28</v>
      </c>
      <c r="D10" s="19" t="s">
        <v>42</v>
      </c>
      <c r="E10" s="18" t="s">
        <v>54</v>
      </c>
      <c r="F10" s="19" t="s">
        <v>65</v>
      </c>
      <c r="G10" s="18" t="s">
        <v>42</v>
      </c>
    </row>
    <row r="11" spans="1:7" ht="14.4" x14ac:dyDescent="0.25">
      <c r="B11" s="22" t="s">
        <v>10</v>
      </c>
      <c r="C11" s="18">
        <v>3</v>
      </c>
      <c r="D11" s="19">
        <v>4</v>
      </c>
      <c r="E11" s="18">
        <v>2</v>
      </c>
      <c r="F11" s="19">
        <v>4</v>
      </c>
      <c r="G11" s="18">
        <v>1</v>
      </c>
    </row>
    <row r="12" spans="1:7" ht="14.4" x14ac:dyDescent="0.25">
      <c r="B12" s="22" t="s">
        <v>11</v>
      </c>
      <c r="C12" s="18">
        <v>229</v>
      </c>
      <c r="D12" s="19">
        <v>59</v>
      </c>
      <c r="E12" s="18">
        <v>59</v>
      </c>
      <c r="F12" s="19">
        <v>399</v>
      </c>
      <c r="G12" s="18">
        <v>110</v>
      </c>
    </row>
    <row r="14" spans="1:7" ht="14.4" x14ac:dyDescent="0.25">
      <c r="A14" s="24" t="s">
        <v>8175</v>
      </c>
      <c r="B14" s="16" t="s">
        <v>0</v>
      </c>
      <c r="C14" s="16" t="s">
        <v>9</v>
      </c>
      <c r="D14" s="16" t="s">
        <v>10</v>
      </c>
    </row>
    <row r="15" spans="1:7" x14ac:dyDescent="0.25">
      <c r="A15" s="25"/>
      <c r="B15" s="17" t="s">
        <v>34</v>
      </c>
      <c r="C15" s="17" t="str">
        <f>HLOOKUP(B15,$C$1:$G$12,10,FALSE)</f>
        <v>Apparel</v>
      </c>
      <c r="D15" s="17">
        <f>HLOOKUP(B15,$B$1:$G$12,11,FALSE)</f>
        <v>4</v>
      </c>
    </row>
    <row r="16" spans="1:7" x14ac:dyDescent="0.25">
      <c r="A16" s="25"/>
      <c r="B16" s="17" t="s">
        <v>59</v>
      </c>
      <c r="C16" s="17" t="str">
        <f>HLOOKUP(B16,$C$1:$G$12,10,FALSE)</f>
        <v>Home &amp; Kitchen</v>
      </c>
      <c r="D16" s="17">
        <f>HLOOKUP(B16,$B$1:$G$12,11,FALSE)</f>
        <v>4</v>
      </c>
    </row>
    <row r="20" spans="1:5" ht="14.4" x14ac:dyDescent="0.25">
      <c r="A20" s="24" t="s">
        <v>8170</v>
      </c>
      <c r="B20" s="16" t="s">
        <v>0</v>
      </c>
      <c r="C20" s="16" t="s">
        <v>1</v>
      </c>
      <c r="D20" s="16" t="s">
        <v>6</v>
      </c>
    </row>
    <row r="21" spans="1:5" x14ac:dyDescent="0.25">
      <c r="A21" s="25"/>
      <c r="B21" s="17" t="s">
        <v>59</v>
      </c>
      <c r="C21" s="17" t="str">
        <f>VLOOKUP(B21,Table1[[#Headers],[#Data]],2,FALSE)</f>
        <v>Jessica</v>
      </c>
      <c r="D21" s="17" t="str">
        <f>VLOOKUP(B21,Table1[[#Headers],[#Data]],7,FALSE)</f>
        <v>France</v>
      </c>
    </row>
    <row r="22" spans="1:5" x14ac:dyDescent="0.25">
      <c r="A22" s="25"/>
      <c r="B22" s="17" t="s">
        <v>149</v>
      </c>
      <c r="C22" s="17" t="str">
        <f>VLOOKUP(B22,Table1[[#Headers],[#Data]],2,FALSE)</f>
        <v>Anna</v>
      </c>
      <c r="D22" s="17" t="str">
        <f>VLOOKUP(B22,Table1[[#Headers],[#Data]],7,FALSE)</f>
        <v>USA</v>
      </c>
    </row>
    <row r="23" spans="1:5" x14ac:dyDescent="0.25">
      <c r="A23" s="25"/>
      <c r="B23" s="17" t="s">
        <v>6660</v>
      </c>
      <c r="C23" s="17" t="str">
        <f>VLOOKUP(B23,Table1[[#Headers],[#Data]],2,FALSE)</f>
        <v>Rachael</v>
      </c>
      <c r="D23" s="17" t="str">
        <f>VLOOKUP(B23,Table1[[#Headers],[#Data]],7,FALSE)</f>
        <v>Japan</v>
      </c>
    </row>
    <row r="24" spans="1:5" x14ac:dyDescent="0.25">
      <c r="A24" s="25"/>
      <c r="B24" s="17" t="s">
        <v>8039</v>
      </c>
      <c r="C24" s="17" t="str">
        <f>VLOOKUP(B24,Table1[[#Headers],[#Data]],2,FALSE)</f>
        <v>Matthew</v>
      </c>
      <c r="D24" s="17" t="str">
        <f>VLOOKUP(B24,Table1[[#Headers],[#Data]],7,FALSE)</f>
        <v>USA</v>
      </c>
    </row>
    <row r="25" spans="1:5" x14ac:dyDescent="0.25">
      <c r="A25" s="25"/>
      <c r="B25" s="17" t="s">
        <v>6543</v>
      </c>
      <c r="C25" s="17" t="str">
        <f>VLOOKUP(B25,Table1[[#Headers],[#Data]],2,FALSE)</f>
        <v>Maria</v>
      </c>
      <c r="D25" s="17" t="str">
        <f>VLOOKUP(B25,Table1[[#Headers],[#Data]],7,FALSE)</f>
        <v>India</v>
      </c>
    </row>
    <row r="26" spans="1:5" x14ac:dyDescent="0.25">
      <c r="A26" s="25"/>
    </row>
    <row r="27" spans="1:5" ht="18" x14ac:dyDescent="0.35">
      <c r="A27" s="24" t="s">
        <v>8176</v>
      </c>
      <c r="B27" s="23" t="s">
        <v>0</v>
      </c>
      <c r="C27" s="4" t="s">
        <v>9</v>
      </c>
      <c r="D27" s="4" t="s">
        <v>10</v>
      </c>
      <c r="E27" s="4" t="s">
        <v>11</v>
      </c>
    </row>
    <row r="28" spans="1:5" x14ac:dyDescent="0.25">
      <c r="B28" s="15" t="s">
        <v>69</v>
      </c>
      <c r="C28" s="15" t="str" cm="1">
        <f t="array" ref="C28:E28">_xlfn.XLOOKUP(B28,Table1[[#Headers],[#Data],[customer_id]],Table1[[#Headers],[#Data],[category]:[unit_price]])</f>
        <v>Apparel</v>
      </c>
      <c r="D28" s="15">
        <v>1</v>
      </c>
      <c r="E28" s="15">
        <v>110</v>
      </c>
    </row>
    <row r="30" spans="1:5" x14ac:dyDescent="0.25">
      <c r="A30" s="29" t="s">
        <v>8178</v>
      </c>
      <c r="B30" s="17">
        <f>SUM(Table1[unit_price])</f>
        <v>633875</v>
      </c>
      <c r="C30" s="17" t="s">
        <v>8212</v>
      </c>
    </row>
    <row r="31" spans="1:5" x14ac:dyDescent="0.25">
      <c r="A31" s="29" t="s">
        <v>8179</v>
      </c>
      <c r="B31" s="17">
        <f>AVERAGE(Table1[unit_price])</f>
        <v>253.55</v>
      </c>
      <c r="C31" s="17" t="s">
        <v>8213</v>
      </c>
    </row>
    <row r="32" spans="1:5" x14ac:dyDescent="0.25">
      <c r="A32" s="29" t="s">
        <v>8180</v>
      </c>
      <c r="B32" s="17">
        <f>COUNT(Table1[quantity])</f>
        <v>2500</v>
      </c>
      <c r="C32" s="17" t="s">
        <v>8214</v>
      </c>
    </row>
    <row r="33" spans="1:3" x14ac:dyDescent="0.25">
      <c r="A33" s="29" t="s">
        <v>8181</v>
      </c>
      <c r="B33" s="17">
        <f>MAX(Table1[unit_price])</f>
        <v>999</v>
      </c>
      <c r="C33" s="17" t="s">
        <v>8215</v>
      </c>
    </row>
    <row r="34" spans="1:3" x14ac:dyDescent="0.25">
      <c r="A34" s="29" t="s">
        <v>8182</v>
      </c>
      <c r="B34" s="17">
        <f>MIN(Table1[quantity])</f>
        <v>1</v>
      </c>
      <c r="C34" s="17" t="s">
        <v>8216</v>
      </c>
    </row>
    <row r="35" spans="1:3" x14ac:dyDescent="0.25">
      <c r="A35" s="29" t="s">
        <v>8183</v>
      </c>
      <c r="B35" s="17">
        <f>SUBTOTAL(9,Table1[unit_price])</f>
        <v>633875</v>
      </c>
      <c r="C35" s="17"/>
    </row>
    <row r="36" spans="1:3" x14ac:dyDescent="0.25">
      <c r="A36" s="29" t="s">
        <v>8184</v>
      </c>
      <c r="B36" s="17">
        <f>STDEV(Table1[unit_price])</f>
        <v>287.24997566476446</v>
      </c>
      <c r="C36" s="17"/>
    </row>
    <row r="37" spans="1:3" x14ac:dyDescent="0.25">
      <c r="A37" s="29" t="s">
        <v>8185</v>
      </c>
      <c r="B37" s="17">
        <f>VAR(Table1[unit_price])</f>
        <v>82512.548519407763</v>
      </c>
      <c r="C37" s="17"/>
    </row>
    <row r="38" spans="1:3" x14ac:dyDescent="0.25">
      <c r="A38" s="29" t="s">
        <v>8186</v>
      </c>
      <c r="B38" s="17">
        <f>_xlfn.VAR.P(Table1[rating])</f>
        <v>2.0329566400000001</v>
      </c>
      <c r="C38" s="17"/>
    </row>
    <row r="39" spans="1:3" x14ac:dyDescent="0.25">
      <c r="A39" s="29" t="s">
        <v>8189</v>
      </c>
      <c r="B39" s="18" t="s">
        <v>22</v>
      </c>
      <c r="C39" s="17" t="str">
        <f>INDEX(C1:C12,3)</f>
        <v>Oliver</v>
      </c>
    </row>
    <row r="40" spans="1:3" x14ac:dyDescent="0.25">
      <c r="A40" s="29" t="s">
        <v>8190</v>
      </c>
      <c r="B40" s="18" t="s">
        <v>22</v>
      </c>
      <c r="C40" s="17">
        <f>MATCH(B40,C1:C12,)</f>
        <v>3</v>
      </c>
    </row>
    <row r="41" spans="1:3" x14ac:dyDescent="0.25">
      <c r="A41" s="29" t="s">
        <v>8191</v>
      </c>
      <c r="B41" s="17">
        <f>SUMIFS(E27:E28,B27:B28,"CUST2353",C27:C28,"Electronics")</f>
        <v>0</v>
      </c>
      <c r="C41" s="17"/>
    </row>
    <row r="43" spans="1:3" ht="18" x14ac:dyDescent="0.35">
      <c r="A43" s="4" t="s">
        <v>9</v>
      </c>
      <c r="B43" s="4" t="s">
        <v>10</v>
      </c>
      <c r="C43" s="4" t="s">
        <v>11</v>
      </c>
    </row>
    <row r="44" spans="1:3" ht="15.6" x14ac:dyDescent="0.3">
      <c r="A44" s="7" t="s">
        <v>28</v>
      </c>
      <c r="B44" s="7">
        <v>3</v>
      </c>
      <c r="C44" s="7">
        <v>229</v>
      </c>
    </row>
    <row r="45" spans="1:3" ht="15.6" x14ac:dyDescent="0.3">
      <c r="A45" s="11" t="s">
        <v>42</v>
      </c>
      <c r="B45" s="11">
        <v>4</v>
      </c>
      <c r="C45" s="11">
        <v>59</v>
      </c>
    </row>
    <row r="46" spans="1:3" ht="15.6" x14ac:dyDescent="0.3">
      <c r="A46" s="7" t="s">
        <v>54</v>
      </c>
      <c r="B46" s="7">
        <v>2</v>
      </c>
      <c r="C46" s="7">
        <v>59</v>
      </c>
    </row>
    <row r="48" spans="1:3" x14ac:dyDescent="0.25">
      <c r="A48" s="29" t="s">
        <v>8192</v>
      </c>
      <c r="B48" s="15">
        <f>IFERROR(C44/B44,"ERROR")</f>
        <v>76.333333333333329</v>
      </c>
    </row>
    <row r="49" spans="1:2" x14ac:dyDescent="0.25">
      <c r="A49" s="29" t="s">
        <v>8193</v>
      </c>
      <c r="B49" s="15" t="b">
        <f>ISERROR(C44/B44)</f>
        <v>0</v>
      </c>
    </row>
    <row r="50" spans="1:2" x14ac:dyDescent="0.25">
      <c r="A50" s="29" t="s">
        <v>8194</v>
      </c>
      <c r="B50" s="15" t="b" cm="1">
        <f t="array" ref="B50:B53">ISBLANK(ecommerce_dataset_10000!Q2:Q5)</f>
        <v>0</v>
      </c>
    </row>
    <row r="51" spans="1:2" x14ac:dyDescent="0.25">
      <c r="B51" s="15" t="b">
        <v>0</v>
      </c>
    </row>
    <row r="52" spans="1:2" x14ac:dyDescent="0.25">
      <c r="B52" s="15" t="b">
        <v>0</v>
      </c>
    </row>
    <row r="53" spans="1:2" x14ac:dyDescent="0.25">
      <c r="B53" s="15" t="b">
        <v>0</v>
      </c>
    </row>
  </sheetData>
  <conditionalFormatting sqref="B5:G5">
    <cfRule type="dataBar" priority="11">
      <dataBar>
        <cfvo type="min"/>
        <cfvo type="max"/>
        <color rgb="FF638EC6"/>
      </dataBar>
      <extLst>
        <ext xmlns:x14="http://schemas.microsoft.com/office/spreadsheetml/2009/9/main" uri="{B025F937-C7B1-47D3-B67F-A62EFF666E3E}">
          <x14:id>{7A852BE3-05E4-4A4F-BB3B-3E3796B8F905}</x14:id>
        </ext>
      </extLst>
    </cfRule>
  </conditionalFormatting>
  <conditionalFormatting sqref="C43:C46">
    <cfRule type="cellIs" dxfId="115" priority="1" operator="between">
      <formula>500</formula>
      <formula>1000</formula>
    </cfRule>
    <cfRule type="cellIs" dxfId="114" priority="2" operator="between">
      <formula>150</formula>
      <formula>500</formula>
    </cfRule>
    <cfRule type="cellIs" dxfId="113" priority="3" operator="greaterThan">
      <formula>100</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A852BE3-05E4-4A4F-BB3B-3E3796B8F905}">
            <x14:dataBar minLength="0" maxLength="100" border="1" negativeBarBorderColorSameAsPositive="0">
              <x14:cfvo type="autoMin"/>
              <x14:cfvo type="autoMax"/>
              <x14:borderColor rgb="FF638EC6"/>
              <x14:negativeFillColor rgb="FFFF0000"/>
              <x14:negativeBorderColor rgb="FFFF0000"/>
              <x14:axisColor rgb="FF000000"/>
            </x14:dataBar>
          </x14:cfRule>
          <xm:sqref>B5:G5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9756730-FE04-40B8-A67D-D4AFF3EB67C8}">
          <x14:formula1>
            <xm:f>ecommerce_dataset_10000!$A:$A</xm:f>
          </x14:formula1>
          <xm:sqref>B28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B70F8-C855-4C77-AF14-34BA7ADA2194}">
  <sheetPr codeName="Sheet1"/>
  <dimension ref="A2:I84"/>
  <sheetViews>
    <sheetView topLeftCell="A41" zoomScale="70" zoomScaleNormal="70" workbookViewId="0">
      <selection activeCell="A70" sqref="A70:E84"/>
    </sheetView>
  </sheetViews>
  <sheetFormatPr defaultRowHeight="13.2" x14ac:dyDescent="0.25"/>
  <cols>
    <col min="1" max="1" width="25.88671875" bestFit="1" customWidth="1"/>
    <col min="2" max="2" width="16.21875" bestFit="1" customWidth="1"/>
    <col min="3" max="3" width="11.109375" bestFit="1" customWidth="1"/>
    <col min="4" max="4" width="6.88671875" bestFit="1" customWidth="1"/>
    <col min="5" max="5" width="11.33203125" bestFit="1" customWidth="1"/>
    <col min="6" max="6" width="9.77734375" bestFit="1" customWidth="1"/>
    <col min="7" max="7" width="11.33203125" bestFit="1" customWidth="1"/>
    <col min="8" max="8" width="14.88671875" bestFit="1" customWidth="1"/>
    <col min="9" max="9" width="16.44140625" bestFit="1" customWidth="1"/>
    <col min="10" max="10" width="3.6640625" bestFit="1" customWidth="1"/>
    <col min="11" max="11" width="4.77734375" bestFit="1" customWidth="1"/>
    <col min="12" max="12" width="20.88671875" bestFit="1" customWidth="1"/>
    <col min="13" max="13" width="13" bestFit="1" customWidth="1"/>
    <col min="14" max="14" width="6" bestFit="1" customWidth="1"/>
    <col min="15" max="15" width="7.5546875" bestFit="1" customWidth="1"/>
    <col min="16" max="16" width="6" bestFit="1" customWidth="1"/>
    <col min="17" max="17" width="7" bestFit="1" customWidth="1"/>
    <col min="19" max="19" width="5.109375" bestFit="1" customWidth="1"/>
    <col min="20" max="20" width="6.21875" bestFit="1" customWidth="1"/>
    <col min="21" max="21" width="3.6640625" bestFit="1" customWidth="1"/>
    <col min="22" max="22" width="4.77734375" bestFit="1" customWidth="1"/>
    <col min="23" max="23" width="16.109375" bestFit="1" customWidth="1"/>
    <col min="24" max="24" width="8.77734375" bestFit="1" customWidth="1"/>
    <col min="25" max="25" width="6" bestFit="1" customWidth="1"/>
    <col min="26" max="26" width="7.5546875" bestFit="1" customWidth="1"/>
    <col min="27" max="27" width="6" bestFit="1" customWidth="1"/>
    <col min="28" max="28" width="7" bestFit="1" customWidth="1"/>
    <col min="30" max="30" width="5.109375" bestFit="1" customWidth="1"/>
    <col min="31" max="31" width="6.21875" bestFit="1" customWidth="1"/>
    <col min="32" max="32" width="3.6640625" bestFit="1" customWidth="1"/>
    <col min="33" max="33" width="4.77734375" bestFit="1" customWidth="1"/>
    <col min="34" max="34" width="11.77734375" bestFit="1" customWidth="1"/>
    <col min="35" max="35" width="11.33203125" bestFit="1" customWidth="1"/>
  </cols>
  <sheetData>
    <row r="2" spans="1:9" x14ac:dyDescent="0.25">
      <c r="G2" s="1" t="s">
        <v>9</v>
      </c>
      <c r="H2" t="s">
        <v>8168</v>
      </c>
    </row>
    <row r="3" spans="1:9" x14ac:dyDescent="0.25">
      <c r="A3" s="1" t="s">
        <v>8165</v>
      </c>
      <c r="B3" t="s">
        <v>8163</v>
      </c>
    </row>
    <row r="4" spans="1:9" x14ac:dyDescent="0.25">
      <c r="A4" s="2" t="s">
        <v>186</v>
      </c>
      <c r="B4">
        <v>65980</v>
      </c>
      <c r="G4" s="1" t="s">
        <v>8165</v>
      </c>
      <c r="H4" t="s">
        <v>8162</v>
      </c>
      <c r="I4" t="s">
        <v>8163</v>
      </c>
    </row>
    <row r="5" spans="1:9" x14ac:dyDescent="0.25">
      <c r="A5" s="2" t="s">
        <v>72</v>
      </c>
      <c r="B5">
        <v>63036</v>
      </c>
      <c r="G5" s="2" t="s">
        <v>186</v>
      </c>
      <c r="H5">
        <v>840</v>
      </c>
      <c r="I5">
        <v>65980</v>
      </c>
    </row>
    <row r="6" spans="1:9" x14ac:dyDescent="0.25">
      <c r="A6" s="2" t="s">
        <v>25</v>
      </c>
      <c r="B6">
        <v>58571</v>
      </c>
      <c r="G6" s="2" t="s">
        <v>72</v>
      </c>
      <c r="H6">
        <v>754</v>
      </c>
      <c r="I6">
        <v>63036</v>
      </c>
    </row>
    <row r="7" spans="1:9" x14ac:dyDescent="0.25">
      <c r="A7" s="2" t="s">
        <v>39</v>
      </c>
      <c r="B7">
        <v>71496</v>
      </c>
      <c r="G7" s="2" t="s">
        <v>25</v>
      </c>
      <c r="H7">
        <v>691</v>
      </c>
      <c r="I7">
        <v>58571</v>
      </c>
    </row>
    <row r="8" spans="1:9" x14ac:dyDescent="0.25">
      <c r="A8" s="2" t="s">
        <v>62</v>
      </c>
      <c r="B8">
        <v>75467</v>
      </c>
      <c r="G8" s="2" t="s">
        <v>39</v>
      </c>
      <c r="H8">
        <v>793</v>
      </c>
      <c r="I8">
        <v>71496</v>
      </c>
    </row>
    <row r="9" spans="1:9" x14ac:dyDescent="0.25">
      <c r="A9" s="2" t="s">
        <v>51</v>
      </c>
      <c r="B9">
        <v>48750</v>
      </c>
      <c r="G9" s="2" t="s">
        <v>62</v>
      </c>
      <c r="H9">
        <v>819</v>
      </c>
      <c r="I9">
        <v>75467</v>
      </c>
    </row>
    <row r="10" spans="1:9" x14ac:dyDescent="0.25">
      <c r="A10" s="2" t="s">
        <v>180</v>
      </c>
      <c r="B10">
        <v>70519</v>
      </c>
      <c r="G10" s="2" t="s">
        <v>51</v>
      </c>
      <c r="H10">
        <v>603</v>
      </c>
      <c r="I10">
        <v>48750</v>
      </c>
    </row>
    <row r="11" spans="1:9" x14ac:dyDescent="0.25">
      <c r="A11" s="2" t="s">
        <v>120</v>
      </c>
      <c r="B11">
        <v>62016</v>
      </c>
      <c r="G11" s="2" t="s">
        <v>180</v>
      </c>
      <c r="H11">
        <v>779</v>
      </c>
      <c r="I11">
        <v>70519</v>
      </c>
    </row>
    <row r="12" spans="1:9" x14ac:dyDescent="0.25">
      <c r="A12" s="2" t="s">
        <v>94</v>
      </c>
      <c r="B12">
        <v>58816</v>
      </c>
      <c r="G12" s="2" t="s">
        <v>120</v>
      </c>
      <c r="H12">
        <v>793</v>
      </c>
      <c r="I12">
        <v>62016</v>
      </c>
    </row>
    <row r="13" spans="1:9" x14ac:dyDescent="0.25">
      <c r="A13" s="2" t="s">
        <v>152</v>
      </c>
      <c r="B13">
        <v>59224</v>
      </c>
      <c r="G13" s="2" t="s">
        <v>94</v>
      </c>
      <c r="H13">
        <v>690</v>
      </c>
      <c r="I13">
        <v>58816</v>
      </c>
    </row>
    <row r="14" spans="1:9" x14ac:dyDescent="0.25">
      <c r="A14" s="2" t="s">
        <v>8166</v>
      </c>
      <c r="B14">
        <v>633875</v>
      </c>
      <c r="G14" s="2" t="s">
        <v>152</v>
      </c>
      <c r="H14">
        <v>681</v>
      </c>
      <c r="I14">
        <v>59224</v>
      </c>
    </row>
    <row r="15" spans="1:9" x14ac:dyDescent="0.25">
      <c r="G15" s="2" t="s">
        <v>8166</v>
      </c>
      <c r="H15">
        <v>7443</v>
      </c>
      <c r="I15">
        <v>633875</v>
      </c>
    </row>
    <row r="36" spans="1:7" x14ac:dyDescent="0.25">
      <c r="A36" s="1" t="s">
        <v>9</v>
      </c>
      <c r="B36" t="s">
        <v>8168</v>
      </c>
    </row>
    <row r="38" spans="1:7" x14ac:dyDescent="0.25">
      <c r="A38" s="1" t="s">
        <v>8164</v>
      </c>
      <c r="B38" s="1" t="s">
        <v>8167</v>
      </c>
    </row>
    <row r="39" spans="1:7" x14ac:dyDescent="0.25">
      <c r="A39" s="1" t="s">
        <v>8165</v>
      </c>
      <c r="B39" t="s">
        <v>45</v>
      </c>
      <c r="C39" t="s">
        <v>104</v>
      </c>
      <c r="D39" t="s">
        <v>32</v>
      </c>
      <c r="E39" t="s">
        <v>133</v>
      </c>
      <c r="F39" t="s">
        <v>67</v>
      </c>
      <c r="G39" t="s">
        <v>8166</v>
      </c>
    </row>
    <row r="40" spans="1:7" x14ac:dyDescent="0.25">
      <c r="A40" s="2" t="s">
        <v>186</v>
      </c>
      <c r="B40">
        <v>165</v>
      </c>
      <c r="C40">
        <v>199</v>
      </c>
      <c r="D40">
        <v>126</v>
      </c>
      <c r="E40">
        <v>148</v>
      </c>
      <c r="F40">
        <v>189</v>
      </c>
      <c r="G40">
        <v>827</v>
      </c>
    </row>
    <row r="41" spans="1:7" x14ac:dyDescent="0.25">
      <c r="A41" s="2" t="s">
        <v>72</v>
      </c>
      <c r="B41">
        <v>143</v>
      </c>
      <c r="C41">
        <v>146</v>
      </c>
      <c r="D41">
        <v>168</v>
      </c>
      <c r="E41">
        <v>146</v>
      </c>
      <c r="F41">
        <v>205</v>
      </c>
      <c r="G41">
        <v>808</v>
      </c>
    </row>
    <row r="42" spans="1:7" x14ac:dyDescent="0.25">
      <c r="A42" s="2" t="s">
        <v>25</v>
      </c>
      <c r="B42">
        <v>159</v>
      </c>
      <c r="C42">
        <v>114</v>
      </c>
      <c r="D42">
        <v>94</v>
      </c>
      <c r="E42">
        <v>163</v>
      </c>
      <c r="F42">
        <v>151</v>
      </c>
      <c r="G42">
        <v>681</v>
      </c>
    </row>
    <row r="43" spans="1:7" x14ac:dyDescent="0.25">
      <c r="A43" s="2" t="s">
        <v>39</v>
      </c>
      <c r="B43">
        <v>155</v>
      </c>
      <c r="C43">
        <v>194</v>
      </c>
      <c r="D43">
        <v>147</v>
      </c>
      <c r="E43">
        <v>163</v>
      </c>
      <c r="F43">
        <v>157</v>
      </c>
      <c r="G43">
        <v>816</v>
      </c>
    </row>
    <row r="44" spans="1:7" x14ac:dyDescent="0.25">
      <c r="A44" s="2" t="s">
        <v>62</v>
      </c>
      <c r="B44">
        <v>153</v>
      </c>
      <c r="C44">
        <v>187</v>
      </c>
      <c r="D44">
        <v>134</v>
      </c>
      <c r="E44">
        <v>171</v>
      </c>
      <c r="F44">
        <v>167</v>
      </c>
      <c r="G44">
        <v>812</v>
      </c>
    </row>
    <row r="45" spans="1:7" x14ac:dyDescent="0.25">
      <c r="A45" s="2" t="s">
        <v>51</v>
      </c>
      <c r="B45">
        <v>110</v>
      </c>
      <c r="C45">
        <v>135</v>
      </c>
      <c r="D45">
        <v>137</v>
      </c>
      <c r="E45">
        <v>112</v>
      </c>
      <c r="F45">
        <v>145</v>
      </c>
      <c r="G45">
        <v>639</v>
      </c>
    </row>
    <row r="46" spans="1:7" x14ac:dyDescent="0.25">
      <c r="A46" s="2" t="s">
        <v>180</v>
      </c>
      <c r="B46">
        <v>162</v>
      </c>
      <c r="C46">
        <v>161</v>
      </c>
      <c r="D46">
        <v>192</v>
      </c>
      <c r="E46">
        <v>118</v>
      </c>
      <c r="F46">
        <v>162</v>
      </c>
      <c r="G46">
        <v>795</v>
      </c>
    </row>
    <row r="47" spans="1:7" x14ac:dyDescent="0.25">
      <c r="A47" s="2" t="s">
        <v>120</v>
      </c>
      <c r="B47">
        <v>140</v>
      </c>
      <c r="C47">
        <v>132</v>
      </c>
      <c r="D47">
        <v>193</v>
      </c>
      <c r="E47">
        <v>125</v>
      </c>
      <c r="F47">
        <v>157</v>
      </c>
      <c r="G47">
        <v>747</v>
      </c>
    </row>
    <row r="48" spans="1:7" x14ac:dyDescent="0.25">
      <c r="A48" s="2" t="s">
        <v>94</v>
      </c>
      <c r="B48">
        <v>166</v>
      </c>
      <c r="C48">
        <v>169</v>
      </c>
      <c r="D48">
        <v>101</v>
      </c>
      <c r="E48">
        <v>123</v>
      </c>
      <c r="F48">
        <v>141</v>
      </c>
      <c r="G48">
        <v>700</v>
      </c>
    </row>
    <row r="49" spans="1:9" x14ac:dyDescent="0.25">
      <c r="A49" s="2" t="s">
        <v>152</v>
      </c>
      <c r="B49">
        <v>102</v>
      </c>
      <c r="C49">
        <v>113</v>
      </c>
      <c r="D49">
        <v>140</v>
      </c>
      <c r="E49">
        <v>152</v>
      </c>
      <c r="F49">
        <v>129</v>
      </c>
      <c r="G49">
        <v>636</v>
      </c>
    </row>
    <row r="50" spans="1:9" x14ac:dyDescent="0.25">
      <c r="A50" s="2" t="s">
        <v>8166</v>
      </c>
      <c r="B50">
        <v>1455</v>
      </c>
      <c r="C50">
        <v>1550</v>
      </c>
      <c r="D50">
        <v>1432</v>
      </c>
      <c r="E50">
        <v>1421</v>
      </c>
      <c r="F50">
        <v>1603</v>
      </c>
      <c r="G50">
        <v>7461</v>
      </c>
    </row>
    <row r="52" spans="1:9" x14ac:dyDescent="0.25">
      <c r="H52" s="28" t="s">
        <v>8188</v>
      </c>
    </row>
    <row r="54" spans="1:9" x14ac:dyDescent="0.25">
      <c r="H54" t="s">
        <v>8187</v>
      </c>
      <c r="I54" s="27" t="s">
        <v>67</v>
      </c>
    </row>
    <row r="55" spans="1:9" x14ac:dyDescent="0.25">
      <c r="H55" s="2" t="s">
        <v>186</v>
      </c>
      <c r="I55">
        <f>GETPIVOTDATA("rating",$A$38,"country",$H55,"review_text",$I$54)</f>
        <v>189</v>
      </c>
    </row>
    <row r="56" spans="1:9" x14ac:dyDescent="0.25">
      <c r="H56" s="2" t="s">
        <v>72</v>
      </c>
      <c r="I56">
        <f t="shared" ref="I56:I64" si="0">GETPIVOTDATA("rating",$A$38,"country",$H56,"review_text",$I$54)</f>
        <v>205</v>
      </c>
    </row>
    <row r="57" spans="1:9" x14ac:dyDescent="0.25">
      <c r="H57" s="2" t="s">
        <v>25</v>
      </c>
      <c r="I57">
        <f t="shared" si="0"/>
        <v>151</v>
      </c>
    </row>
    <row r="58" spans="1:9" x14ac:dyDescent="0.25">
      <c r="H58" s="2" t="s">
        <v>39</v>
      </c>
      <c r="I58">
        <f t="shared" si="0"/>
        <v>157</v>
      </c>
    </row>
    <row r="59" spans="1:9" x14ac:dyDescent="0.25">
      <c r="H59" s="2" t="s">
        <v>62</v>
      </c>
      <c r="I59">
        <f t="shared" si="0"/>
        <v>167</v>
      </c>
    </row>
    <row r="60" spans="1:9" x14ac:dyDescent="0.25">
      <c r="H60" s="2" t="s">
        <v>51</v>
      </c>
      <c r="I60">
        <f t="shared" si="0"/>
        <v>145</v>
      </c>
    </row>
    <row r="61" spans="1:9" x14ac:dyDescent="0.25">
      <c r="H61" s="2" t="s">
        <v>180</v>
      </c>
      <c r="I61">
        <f t="shared" si="0"/>
        <v>162</v>
      </c>
    </row>
    <row r="62" spans="1:9" x14ac:dyDescent="0.25">
      <c r="H62" s="2" t="s">
        <v>120</v>
      </c>
      <c r="I62">
        <f t="shared" si="0"/>
        <v>157</v>
      </c>
    </row>
    <row r="63" spans="1:9" x14ac:dyDescent="0.25">
      <c r="H63" s="2" t="s">
        <v>94</v>
      </c>
      <c r="I63">
        <f t="shared" si="0"/>
        <v>141</v>
      </c>
    </row>
    <row r="64" spans="1:9" x14ac:dyDescent="0.25">
      <c r="H64" s="2" t="s">
        <v>152</v>
      </c>
      <c r="I64">
        <f t="shared" si="0"/>
        <v>129</v>
      </c>
    </row>
    <row r="70" spans="1:5" x14ac:dyDescent="0.25">
      <c r="A70" s="1" t="s">
        <v>9</v>
      </c>
      <c r="B70" t="s">
        <v>8168</v>
      </c>
    </row>
    <row r="72" spans="1:5" x14ac:dyDescent="0.25">
      <c r="A72" s="1" t="s">
        <v>8177</v>
      </c>
      <c r="B72" s="1" t="s">
        <v>8167</v>
      </c>
    </row>
    <row r="73" spans="1:5" x14ac:dyDescent="0.25">
      <c r="A73" s="1" t="s">
        <v>8165</v>
      </c>
      <c r="B73" t="s">
        <v>57</v>
      </c>
      <c r="C73" t="s">
        <v>31</v>
      </c>
      <c r="D73" t="s">
        <v>44</v>
      </c>
      <c r="E73" t="s">
        <v>8166</v>
      </c>
    </row>
    <row r="74" spans="1:5" x14ac:dyDescent="0.25">
      <c r="A74" s="2" t="s">
        <v>186</v>
      </c>
      <c r="B74">
        <v>94</v>
      </c>
      <c r="C74">
        <v>85</v>
      </c>
      <c r="D74">
        <v>95</v>
      </c>
      <c r="E74">
        <v>274</v>
      </c>
    </row>
    <row r="75" spans="1:5" x14ac:dyDescent="0.25">
      <c r="A75" s="2" t="s">
        <v>72</v>
      </c>
      <c r="B75">
        <v>100</v>
      </c>
      <c r="C75">
        <v>78</v>
      </c>
      <c r="D75">
        <v>85</v>
      </c>
      <c r="E75">
        <v>263</v>
      </c>
    </row>
    <row r="76" spans="1:5" x14ac:dyDescent="0.25">
      <c r="A76" s="2" t="s">
        <v>25</v>
      </c>
      <c r="B76">
        <v>70</v>
      </c>
      <c r="C76">
        <v>77</v>
      </c>
      <c r="D76">
        <v>81</v>
      </c>
      <c r="E76">
        <v>228</v>
      </c>
    </row>
    <row r="77" spans="1:5" x14ac:dyDescent="0.25">
      <c r="A77" s="2" t="s">
        <v>39</v>
      </c>
      <c r="B77">
        <v>87</v>
      </c>
      <c r="C77">
        <v>97</v>
      </c>
      <c r="D77">
        <v>91</v>
      </c>
      <c r="E77">
        <v>275</v>
      </c>
    </row>
    <row r="78" spans="1:5" x14ac:dyDescent="0.25">
      <c r="A78" s="2" t="s">
        <v>62</v>
      </c>
      <c r="B78">
        <v>95</v>
      </c>
      <c r="C78">
        <v>85</v>
      </c>
      <c r="D78">
        <v>96</v>
      </c>
      <c r="E78">
        <v>276</v>
      </c>
    </row>
    <row r="79" spans="1:5" x14ac:dyDescent="0.25">
      <c r="A79" s="2" t="s">
        <v>51</v>
      </c>
      <c r="B79">
        <v>63</v>
      </c>
      <c r="C79">
        <v>73</v>
      </c>
      <c r="D79">
        <v>72</v>
      </c>
      <c r="E79">
        <v>208</v>
      </c>
    </row>
    <row r="80" spans="1:5" x14ac:dyDescent="0.25">
      <c r="A80" s="2" t="s">
        <v>180</v>
      </c>
      <c r="B80">
        <v>98</v>
      </c>
      <c r="C80">
        <v>93</v>
      </c>
      <c r="D80">
        <v>80</v>
      </c>
      <c r="E80">
        <v>271</v>
      </c>
    </row>
    <row r="81" spans="1:5" x14ac:dyDescent="0.25">
      <c r="A81" s="2" t="s">
        <v>120</v>
      </c>
      <c r="B81">
        <v>83</v>
      </c>
      <c r="C81">
        <v>80</v>
      </c>
      <c r="D81">
        <v>89</v>
      </c>
      <c r="E81">
        <v>252</v>
      </c>
    </row>
    <row r="82" spans="1:5" x14ac:dyDescent="0.25">
      <c r="A82" s="2" t="s">
        <v>94</v>
      </c>
      <c r="B82">
        <v>64</v>
      </c>
      <c r="C82">
        <v>86</v>
      </c>
      <c r="D82">
        <v>83</v>
      </c>
      <c r="E82">
        <v>233</v>
      </c>
    </row>
    <row r="83" spans="1:5" x14ac:dyDescent="0.25">
      <c r="A83" s="2" t="s">
        <v>152</v>
      </c>
      <c r="B83">
        <v>77</v>
      </c>
      <c r="C83">
        <v>81</v>
      </c>
      <c r="D83">
        <v>62</v>
      </c>
      <c r="E83">
        <v>220</v>
      </c>
    </row>
    <row r="84" spans="1:5" x14ac:dyDescent="0.25">
      <c r="A84" s="2" t="s">
        <v>8166</v>
      </c>
      <c r="B84">
        <v>831</v>
      </c>
      <c r="C84">
        <v>835</v>
      </c>
      <c r="D84">
        <v>834</v>
      </c>
      <c r="E84">
        <v>2500</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9C747-3E62-4BCD-A9FC-4C9241FFA1A3}">
  <sheetPr codeName="Sheet2"/>
  <dimension ref="A1:C14"/>
  <sheetViews>
    <sheetView workbookViewId="0">
      <selection sqref="A1:C14"/>
    </sheetView>
  </sheetViews>
  <sheetFormatPr defaultRowHeight="13.2" x14ac:dyDescent="0.25"/>
  <cols>
    <col min="1" max="1" width="13.33203125" bestFit="1" customWidth="1"/>
    <col min="2" max="2" width="14.88671875" bestFit="1" customWidth="1"/>
    <col min="3" max="3" width="16.44140625" bestFit="1" customWidth="1"/>
    <col min="4" max="4" width="5.77734375" bestFit="1" customWidth="1"/>
    <col min="5" max="5" width="11.109375" bestFit="1" customWidth="1"/>
  </cols>
  <sheetData>
    <row r="1" spans="1:3" x14ac:dyDescent="0.25">
      <c r="A1" s="1" t="s">
        <v>9</v>
      </c>
      <c r="B1" t="s">
        <v>8168</v>
      </c>
    </row>
    <row r="3" spans="1:3" x14ac:dyDescent="0.25">
      <c r="A3" s="1" t="s">
        <v>8165</v>
      </c>
      <c r="B3" t="s">
        <v>8162</v>
      </c>
      <c r="C3" t="s">
        <v>8163</v>
      </c>
    </row>
    <row r="4" spans="1:3" x14ac:dyDescent="0.25">
      <c r="A4" s="2" t="s">
        <v>186</v>
      </c>
      <c r="B4">
        <v>840</v>
      </c>
      <c r="C4">
        <v>65980</v>
      </c>
    </row>
    <row r="5" spans="1:3" x14ac:dyDescent="0.25">
      <c r="A5" s="2" t="s">
        <v>72</v>
      </c>
      <c r="B5">
        <v>754</v>
      </c>
      <c r="C5">
        <v>63036</v>
      </c>
    </row>
    <row r="6" spans="1:3" x14ac:dyDescent="0.25">
      <c r="A6" s="2" t="s">
        <v>25</v>
      </c>
      <c r="B6">
        <v>691</v>
      </c>
      <c r="C6">
        <v>58571</v>
      </c>
    </row>
    <row r="7" spans="1:3" x14ac:dyDescent="0.25">
      <c r="A7" s="2" t="s">
        <v>39</v>
      </c>
      <c r="B7">
        <v>793</v>
      </c>
      <c r="C7">
        <v>71496</v>
      </c>
    </row>
    <row r="8" spans="1:3" x14ac:dyDescent="0.25">
      <c r="A8" s="2" t="s">
        <v>62</v>
      </c>
      <c r="B8">
        <v>819</v>
      </c>
      <c r="C8">
        <v>75467</v>
      </c>
    </row>
    <row r="9" spans="1:3" x14ac:dyDescent="0.25">
      <c r="A9" s="2" t="s">
        <v>51</v>
      </c>
      <c r="B9">
        <v>603</v>
      </c>
      <c r="C9">
        <v>48750</v>
      </c>
    </row>
    <row r="10" spans="1:3" x14ac:dyDescent="0.25">
      <c r="A10" s="2" t="s">
        <v>180</v>
      </c>
      <c r="B10">
        <v>779</v>
      </c>
      <c r="C10">
        <v>70519</v>
      </c>
    </row>
    <row r="11" spans="1:3" x14ac:dyDescent="0.25">
      <c r="A11" s="2" t="s">
        <v>120</v>
      </c>
      <c r="B11">
        <v>793</v>
      </c>
      <c r="C11">
        <v>62016</v>
      </c>
    </row>
    <row r="12" spans="1:3" x14ac:dyDescent="0.25">
      <c r="A12" s="2" t="s">
        <v>94</v>
      </c>
      <c r="B12">
        <v>690</v>
      </c>
      <c r="C12">
        <v>58816</v>
      </c>
    </row>
    <row r="13" spans="1:3" x14ac:dyDescent="0.25">
      <c r="A13" s="2" t="s">
        <v>152</v>
      </c>
      <c r="B13">
        <v>681</v>
      </c>
      <c r="C13">
        <v>59224</v>
      </c>
    </row>
    <row r="14" spans="1:3" x14ac:dyDescent="0.25">
      <c r="A14" s="2" t="s">
        <v>8166</v>
      </c>
      <c r="B14">
        <v>7443</v>
      </c>
      <c r="C14">
        <v>633875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3CF1B-596A-4690-BA54-4AF39159C4EB}">
  <sheetPr codeName="Sheet3"/>
  <dimension ref="A1:G15"/>
  <sheetViews>
    <sheetView workbookViewId="0">
      <selection sqref="A1:G15"/>
    </sheetView>
  </sheetViews>
  <sheetFormatPr defaultRowHeight="13.2" x14ac:dyDescent="0.25"/>
  <cols>
    <col min="1" max="1" width="14.33203125" bestFit="1" customWidth="1"/>
    <col min="2" max="2" width="16.21875" bestFit="1" customWidth="1"/>
    <col min="3" max="3" width="4.21875" bestFit="1" customWidth="1"/>
    <col min="4" max="4" width="5.44140625" bestFit="1" customWidth="1"/>
    <col min="5" max="5" width="8.5546875" bestFit="1" customWidth="1"/>
    <col min="6" max="6" width="9.77734375" bestFit="1" customWidth="1"/>
    <col min="7" max="7" width="11.33203125" bestFit="1" customWidth="1"/>
    <col min="8" max="8" width="6.109375" bestFit="1" customWidth="1"/>
    <col min="9" max="12" width="2" bestFit="1" customWidth="1"/>
    <col min="13" max="13" width="9.109375" bestFit="1" customWidth="1"/>
    <col min="14" max="14" width="7.33203125" bestFit="1" customWidth="1"/>
    <col min="15" max="18" width="2" bestFit="1" customWidth="1"/>
    <col min="19" max="19" width="10.33203125" bestFit="1" customWidth="1"/>
    <col min="20" max="20" width="10.44140625" bestFit="1" customWidth="1"/>
    <col min="21" max="24" width="2" bestFit="1" customWidth="1"/>
    <col min="25" max="25" width="13.5546875" bestFit="1" customWidth="1"/>
    <col min="26" max="26" width="11.6640625" bestFit="1" customWidth="1"/>
    <col min="27" max="30" width="2" bestFit="1" customWidth="1"/>
    <col min="31" max="31" width="14.77734375" bestFit="1" customWidth="1"/>
    <col min="32" max="32" width="11.33203125" bestFit="1" customWidth="1"/>
  </cols>
  <sheetData>
    <row r="1" spans="1:7" x14ac:dyDescent="0.25">
      <c r="A1" s="1" t="s">
        <v>9</v>
      </c>
      <c r="B1" t="s">
        <v>8168</v>
      </c>
    </row>
    <row r="3" spans="1:7" x14ac:dyDescent="0.25">
      <c r="A3" s="1" t="s">
        <v>8220</v>
      </c>
      <c r="B3" s="1" t="s">
        <v>8167</v>
      </c>
    </row>
    <row r="4" spans="1:7" x14ac:dyDescent="0.25">
      <c r="A4" s="1" t="s">
        <v>8165</v>
      </c>
      <c r="B4" t="s">
        <v>45</v>
      </c>
      <c r="C4" t="s">
        <v>104</v>
      </c>
      <c r="D4" t="s">
        <v>32</v>
      </c>
      <c r="E4" t="s">
        <v>133</v>
      </c>
      <c r="F4" t="s">
        <v>67</v>
      </c>
      <c r="G4" t="s">
        <v>8166</v>
      </c>
    </row>
    <row r="5" spans="1:7" x14ac:dyDescent="0.25">
      <c r="A5" s="2" t="s">
        <v>186</v>
      </c>
      <c r="B5">
        <v>53</v>
      </c>
      <c r="C5">
        <v>67</v>
      </c>
      <c r="D5">
        <v>40</v>
      </c>
      <c r="E5">
        <v>51</v>
      </c>
      <c r="F5">
        <v>63</v>
      </c>
      <c r="G5">
        <v>274</v>
      </c>
    </row>
    <row r="6" spans="1:7" x14ac:dyDescent="0.25">
      <c r="A6" s="2" t="s">
        <v>72</v>
      </c>
      <c r="B6">
        <v>47</v>
      </c>
      <c r="C6">
        <v>47</v>
      </c>
      <c r="D6">
        <v>53</v>
      </c>
      <c r="E6">
        <v>48</v>
      </c>
      <c r="F6">
        <v>68</v>
      </c>
      <c r="G6">
        <v>263</v>
      </c>
    </row>
    <row r="7" spans="1:7" x14ac:dyDescent="0.25">
      <c r="A7" s="2" t="s">
        <v>25</v>
      </c>
      <c r="B7">
        <v>50</v>
      </c>
      <c r="C7">
        <v>39</v>
      </c>
      <c r="D7">
        <v>36</v>
      </c>
      <c r="E7">
        <v>59</v>
      </c>
      <c r="F7">
        <v>44</v>
      </c>
      <c r="G7">
        <v>228</v>
      </c>
    </row>
    <row r="8" spans="1:7" x14ac:dyDescent="0.25">
      <c r="A8" s="2" t="s">
        <v>39</v>
      </c>
      <c r="B8">
        <v>52</v>
      </c>
      <c r="C8">
        <v>60</v>
      </c>
      <c r="D8">
        <v>55</v>
      </c>
      <c r="E8">
        <v>53</v>
      </c>
      <c r="F8">
        <v>55</v>
      </c>
      <c r="G8">
        <v>275</v>
      </c>
    </row>
    <row r="9" spans="1:7" x14ac:dyDescent="0.25">
      <c r="A9" s="2" t="s">
        <v>62</v>
      </c>
      <c r="B9">
        <v>51</v>
      </c>
      <c r="C9">
        <v>65</v>
      </c>
      <c r="D9">
        <v>48</v>
      </c>
      <c r="E9">
        <v>57</v>
      </c>
      <c r="F9">
        <v>55</v>
      </c>
      <c r="G9">
        <v>276</v>
      </c>
    </row>
    <row r="10" spans="1:7" x14ac:dyDescent="0.25">
      <c r="A10" s="2" t="s">
        <v>51</v>
      </c>
      <c r="B10">
        <v>35</v>
      </c>
      <c r="C10">
        <v>41</v>
      </c>
      <c r="D10">
        <v>44</v>
      </c>
      <c r="E10">
        <v>35</v>
      </c>
      <c r="F10">
        <v>53</v>
      </c>
      <c r="G10">
        <v>208</v>
      </c>
    </row>
    <row r="11" spans="1:7" x14ac:dyDescent="0.25">
      <c r="A11" s="2" t="s">
        <v>180</v>
      </c>
      <c r="B11">
        <v>56</v>
      </c>
      <c r="C11">
        <v>52</v>
      </c>
      <c r="D11">
        <v>62</v>
      </c>
      <c r="E11">
        <v>49</v>
      </c>
      <c r="F11">
        <v>52</v>
      </c>
      <c r="G11">
        <v>271</v>
      </c>
    </row>
    <row r="12" spans="1:7" x14ac:dyDescent="0.25">
      <c r="A12" s="2" t="s">
        <v>120</v>
      </c>
      <c r="B12">
        <v>46</v>
      </c>
      <c r="C12">
        <v>46</v>
      </c>
      <c r="D12">
        <v>68</v>
      </c>
      <c r="E12">
        <v>41</v>
      </c>
      <c r="F12">
        <v>51</v>
      </c>
      <c r="G12">
        <v>252</v>
      </c>
    </row>
    <row r="13" spans="1:7" x14ac:dyDescent="0.25">
      <c r="A13" s="2" t="s">
        <v>94</v>
      </c>
      <c r="B13">
        <v>50</v>
      </c>
      <c r="C13">
        <v>54</v>
      </c>
      <c r="D13">
        <v>36</v>
      </c>
      <c r="E13">
        <v>48</v>
      </c>
      <c r="F13">
        <v>45</v>
      </c>
      <c r="G13">
        <v>233</v>
      </c>
    </row>
    <row r="14" spans="1:7" x14ac:dyDescent="0.25">
      <c r="A14" s="2" t="s">
        <v>152</v>
      </c>
      <c r="B14">
        <v>39</v>
      </c>
      <c r="C14">
        <v>36</v>
      </c>
      <c r="D14">
        <v>43</v>
      </c>
      <c r="E14">
        <v>56</v>
      </c>
      <c r="F14">
        <v>46</v>
      </c>
      <c r="G14">
        <v>220</v>
      </c>
    </row>
    <row r="15" spans="1:7" x14ac:dyDescent="0.25">
      <c r="A15" s="2" t="s">
        <v>8166</v>
      </c>
      <c r="B15">
        <v>479</v>
      </c>
      <c r="C15">
        <v>507</v>
      </c>
      <c r="D15">
        <v>485</v>
      </c>
      <c r="E15">
        <v>497</v>
      </c>
      <c r="F15">
        <v>532</v>
      </c>
      <c r="G15">
        <v>2500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F72B3-5169-4798-A14C-FD695F439A55}">
  <sheetPr codeName="Sheet4"/>
  <dimension ref="A1:E6"/>
  <sheetViews>
    <sheetView workbookViewId="0">
      <selection sqref="A1:E9"/>
    </sheetView>
  </sheetViews>
  <sheetFormatPr defaultRowHeight="13.2" x14ac:dyDescent="0.25"/>
  <cols>
    <col min="1" max="1" width="16.44140625" bestFit="1" customWidth="1"/>
    <col min="2" max="2" width="16.21875" bestFit="1" customWidth="1"/>
    <col min="3" max="3" width="11.109375" bestFit="1" customWidth="1"/>
    <col min="4" max="4" width="6.88671875" bestFit="1" customWidth="1"/>
    <col min="5" max="5" width="11.33203125" bestFit="1" customWidth="1"/>
  </cols>
  <sheetData>
    <row r="1" spans="1:5" x14ac:dyDescent="0.25">
      <c r="A1" s="1" t="s">
        <v>9</v>
      </c>
      <c r="B1" t="s">
        <v>8168</v>
      </c>
    </row>
    <row r="3" spans="1:5" x14ac:dyDescent="0.25">
      <c r="A3" s="1" t="s">
        <v>8163</v>
      </c>
      <c r="B3" s="1" t="s">
        <v>8167</v>
      </c>
    </row>
    <row r="4" spans="1:5" x14ac:dyDescent="0.25">
      <c r="A4" s="1" t="s">
        <v>8165</v>
      </c>
      <c r="B4" t="s">
        <v>57</v>
      </c>
      <c r="C4" t="s">
        <v>31</v>
      </c>
      <c r="D4" t="s">
        <v>44</v>
      </c>
      <c r="E4" t="s">
        <v>8166</v>
      </c>
    </row>
    <row r="5" spans="1:5" x14ac:dyDescent="0.25">
      <c r="A5" s="2" t="s">
        <v>8169</v>
      </c>
      <c r="B5">
        <v>41278</v>
      </c>
      <c r="C5">
        <v>47879</v>
      </c>
      <c r="D5">
        <v>42852</v>
      </c>
      <c r="E5">
        <v>132009</v>
      </c>
    </row>
    <row r="6" spans="1:5" x14ac:dyDescent="0.25">
      <c r="A6" s="2" t="s">
        <v>8166</v>
      </c>
      <c r="B6">
        <v>41278</v>
      </c>
      <c r="C6">
        <v>47879</v>
      </c>
      <c r="D6">
        <v>42852</v>
      </c>
      <c r="E6">
        <v>132009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FCCCB-0BC6-48B7-B0F6-AFBBC62EFCDC}">
  <sheetPr codeName="Sheet7"/>
  <dimension ref="R11:Z18"/>
  <sheetViews>
    <sheetView showGridLines="0" showRowColHeaders="0" zoomScale="71" zoomScaleNormal="71" workbookViewId="0">
      <selection activeCell="Z7" sqref="Z7"/>
      <extLst>
        <ext xmlns:xlsdti="http://schemas.microsoft.com/office/spreadsheetml/2023/showDataTypeIcons" uri="{77bfe23e-c014-4d31-8a63-9c772dbf06b6}">
          <xlsdti:showDataTypeIcons visible="0"/>
        </ext>
      </extLst>
    </sheetView>
  </sheetViews>
  <sheetFormatPr defaultColWidth="8.77734375" defaultRowHeight="13.8" x14ac:dyDescent="0.25"/>
  <cols>
    <col min="1" max="16384" width="8.77734375" style="26"/>
  </cols>
  <sheetData>
    <row r="11" spans="18:18" x14ac:dyDescent="0.25">
      <c r="R11"/>
    </row>
    <row r="18" spans="26:26" x14ac:dyDescent="0.25">
      <c r="Z18"/>
    </row>
  </sheetData>
  <pageMargins left="0.7" right="0.7" top="0.75" bottom="0.75" header="0.3" footer="0.3"/>
  <pageSetup orientation="landscape" horizontalDpi="300" verticalDpi="300" r:id="rId1"/>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B937B-F743-4EFD-86F8-E9889FCAD2AA}">
  <sheetPr codeName="Sheet8"/>
  <dimension ref="A2:M12"/>
  <sheetViews>
    <sheetView workbookViewId="0">
      <selection activeCell="I12" sqref="I12"/>
    </sheetView>
  </sheetViews>
  <sheetFormatPr defaultRowHeight="13.2" x14ac:dyDescent="0.25"/>
  <cols>
    <col min="1" max="1" width="16.109375" bestFit="1" customWidth="1"/>
    <col min="2" max="3" width="10.77734375" bestFit="1" customWidth="1"/>
    <col min="8" max="8" width="49.21875" bestFit="1" customWidth="1"/>
    <col min="9" max="9" width="11" bestFit="1" customWidth="1"/>
    <col min="12" max="12" width="16.5546875" bestFit="1" customWidth="1"/>
    <col min="13" max="13" width="11" bestFit="1" customWidth="1"/>
  </cols>
  <sheetData>
    <row r="2" spans="1:13" x14ac:dyDescent="0.25">
      <c r="A2" s="70" t="s">
        <v>8195</v>
      </c>
      <c r="B2" s="70"/>
    </row>
    <row r="3" spans="1:13" ht="15.6" x14ac:dyDescent="0.3">
      <c r="A3" s="30" t="s">
        <v>8196</v>
      </c>
      <c r="B3" s="32">
        <f>SUBTOTAL(109,Table1[unit_price])</f>
        <v>633875</v>
      </c>
      <c r="H3" s="54" t="s">
        <v>8217</v>
      </c>
    </row>
    <row r="4" spans="1:13" x14ac:dyDescent="0.25">
      <c r="A4" s="30" t="s">
        <v>8197</v>
      </c>
      <c r="B4" s="45">
        <v>2500</v>
      </c>
    </row>
    <row r="5" spans="1:13" ht="26.4" x14ac:dyDescent="0.25">
      <c r="A5" s="30" t="s">
        <v>8198</v>
      </c>
      <c r="B5" s="31">
        <f>B3*B4</f>
        <v>1584687500</v>
      </c>
      <c r="H5" s="55" t="s">
        <v>8219</v>
      </c>
    </row>
    <row r="6" spans="1:13" x14ac:dyDescent="0.25">
      <c r="A6" s="30" t="s">
        <v>8200</v>
      </c>
      <c r="B6" s="33">
        <v>0.25</v>
      </c>
    </row>
    <row r="7" spans="1:13" x14ac:dyDescent="0.25">
      <c r="A7" s="30" t="s">
        <v>8201</v>
      </c>
      <c r="B7" s="31">
        <f>B5*0.25</f>
        <v>396171875</v>
      </c>
      <c r="C7">
        <v>0.1875</v>
      </c>
      <c r="D7" t="s">
        <v>8202</v>
      </c>
      <c r="H7" s="70" t="s">
        <v>8195</v>
      </c>
      <c r="I7" s="70"/>
      <c r="J7" s="71" t="s">
        <v>8218</v>
      </c>
      <c r="K7" s="71"/>
      <c r="L7" s="70" t="s">
        <v>8195</v>
      </c>
      <c r="M7" s="70"/>
    </row>
    <row r="8" spans="1:13" ht="15.6" x14ac:dyDescent="0.3">
      <c r="H8" s="30" t="s">
        <v>8196</v>
      </c>
      <c r="I8" s="32">
        <f>SUBTOTAL(109,Table1[unit_price])</f>
        <v>633875</v>
      </c>
      <c r="J8" s="71"/>
      <c r="K8" s="71"/>
      <c r="L8" s="30" t="s">
        <v>8196</v>
      </c>
      <c r="M8" s="32">
        <f>SUBTOTAL(109,Table1[unit_price])</f>
        <v>633875</v>
      </c>
    </row>
    <row r="9" spans="1:13" x14ac:dyDescent="0.25">
      <c r="H9" s="30" t="s">
        <v>8197</v>
      </c>
      <c r="I9" s="45">
        <v>2500</v>
      </c>
      <c r="J9" s="71"/>
      <c r="K9" s="71"/>
      <c r="L9" s="30" t="s">
        <v>8197</v>
      </c>
      <c r="M9" s="45">
        <v>2.5241569710117346</v>
      </c>
    </row>
    <row r="10" spans="1:13" x14ac:dyDescent="0.25">
      <c r="H10" s="30" t="s">
        <v>8198</v>
      </c>
      <c r="I10" s="31">
        <f>I8*I9</f>
        <v>1584687500</v>
      </c>
      <c r="J10" s="71"/>
      <c r="K10" s="71"/>
      <c r="L10" s="30" t="s">
        <v>8198</v>
      </c>
      <c r="M10" s="31">
        <f>M8*M9</f>
        <v>1600000.0000000633</v>
      </c>
    </row>
    <row r="11" spans="1:13" x14ac:dyDescent="0.25">
      <c r="H11" s="30" t="s">
        <v>8200</v>
      </c>
      <c r="I11" s="33">
        <v>0.25</v>
      </c>
      <c r="J11" s="71"/>
      <c r="K11" s="71"/>
      <c r="L11" s="30" t="s">
        <v>8200</v>
      </c>
      <c r="M11" s="33">
        <v>0.25</v>
      </c>
    </row>
    <row r="12" spans="1:13" x14ac:dyDescent="0.25">
      <c r="H12" s="30" t="s">
        <v>8201</v>
      </c>
      <c r="I12" s="31">
        <f>I10*0.25</f>
        <v>396171875</v>
      </c>
      <c r="J12" s="71"/>
      <c r="K12" s="71"/>
      <c r="L12" s="30" t="s">
        <v>8201</v>
      </c>
      <c r="M12" s="31">
        <f>M10*0.25</f>
        <v>400000.00000001583</v>
      </c>
    </row>
  </sheetData>
  <scenarios current="2" show="2" sqref="B7">
    <scenario name="3000" locked="1" count="1" user="Soundharya, Abirami (A.)" comment="CHANGING QTY FOR GETING PROFIT CHANGE_x000a_Modified by Soundharya, Abirami (A.) on 11/24/2025">
      <inputCells r="B4" val="3000"/>
    </scenario>
    <scenario name="4000" locked="1" count="1" user="Soundharya, Abirami (A.)" comment="CHANGING QTY FOR PROFT">
      <inputCells r="B4" val="4000"/>
    </scenario>
    <scenario name="5000" locked="1" count="1" user="Soundharya, Abirami (A.)" comment="CHANGING QTY FOR PROFT CHANGE">
      <inputCells r="B4" val="5000"/>
    </scenario>
  </scenarios>
  <mergeCells count="4">
    <mergeCell ref="A2:B2"/>
    <mergeCell ref="H7:I7"/>
    <mergeCell ref="J7:K12"/>
    <mergeCell ref="L7:M7"/>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3F897-824A-43B3-8D73-EBDC228C4FF6}">
  <sheetPr codeName="Sheet10">
    <outlinePr summaryBelow="0"/>
  </sheetPr>
  <dimension ref="A1:G19"/>
  <sheetViews>
    <sheetView showGridLines="0" workbookViewId="0">
      <selection activeCell="B2" sqref="B2:G11"/>
    </sheetView>
  </sheetViews>
  <sheetFormatPr defaultRowHeight="13.2" outlineLevelRow="1" outlineLevelCol="1" x14ac:dyDescent="0.25"/>
  <cols>
    <col min="1" max="1" width="16.109375" bestFit="1" customWidth="1"/>
    <col min="2" max="2" width="27" customWidth="1"/>
    <col min="3" max="3" width="7.44140625" bestFit="1" customWidth="1"/>
    <col min="4" max="7" width="12.109375" bestFit="1" customWidth="1" outlineLevel="1"/>
  </cols>
  <sheetData>
    <row r="1" spans="1:7" ht="13.8" thickBot="1" x14ac:dyDescent="0.3"/>
    <row r="2" spans="1:7" ht="13.8" x14ac:dyDescent="0.25">
      <c r="B2" s="36" t="s">
        <v>8206</v>
      </c>
      <c r="C2" s="36"/>
      <c r="D2" s="41"/>
      <c r="E2" s="41"/>
      <c r="F2" s="41" t="s">
        <v>8205</v>
      </c>
      <c r="G2" s="41"/>
    </row>
    <row r="3" spans="1:7" ht="13.8" collapsed="1" x14ac:dyDescent="0.25">
      <c r="B3" s="35" t="s">
        <v>8247</v>
      </c>
      <c r="C3" s="35"/>
      <c r="D3" s="42" t="s">
        <v>8248</v>
      </c>
      <c r="E3" s="42" t="s">
        <v>8249</v>
      </c>
      <c r="F3" s="42" t="s">
        <v>8250</v>
      </c>
      <c r="G3" s="42" t="s">
        <v>8251</v>
      </c>
    </row>
    <row r="4" spans="1:7" ht="81.599999999999994" hidden="1" outlineLevel="1" x14ac:dyDescent="0.25">
      <c r="B4" s="38"/>
      <c r="C4" s="38"/>
      <c r="E4" s="44" t="s">
        <v>8203</v>
      </c>
      <c r="F4" s="44" t="s">
        <v>8204</v>
      </c>
      <c r="G4" s="44" t="s">
        <v>8205</v>
      </c>
    </row>
    <row r="5" spans="1:7" x14ac:dyDescent="0.25">
      <c r="B5" s="39" t="s">
        <v>8207</v>
      </c>
      <c r="C5" s="39"/>
      <c r="D5" s="37"/>
      <c r="E5" s="37"/>
      <c r="F5" s="37"/>
      <c r="G5" s="37"/>
    </row>
    <row r="6" spans="1:7" outlineLevel="1" x14ac:dyDescent="0.25">
      <c r="B6" s="38"/>
      <c r="C6" s="38" t="s">
        <v>8197</v>
      </c>
      <c r="D6">
        <v>2500</v>
      </c>
      <c r="E6" s="43">
        <v>3000</v>
      </c>
      <c r="F6" s="43">
        <v>4000</v>
      </c>
      <c r="G6" s="43">
        <v>5000</v>
      </c>
    </row>
    <row r="7" spans="1:7" x14ac:dyDescent="0.25">
      <c r="B7" s="39" t="s">
        <v>8208</v>
      </c>
      <c r="C7" s="39"/>
      <c r="D7" s="37"/>
      <c r="E7" s="37"/>
      <c r="F7" s="37"/>
      <c r="G7" s="37"/>
    </row>
    <row r="8" spans="1:7" ht="13.8" outlineLevel="1" thickBot="1" x14ac:dyDescent="0.3">
      <c r="B8" s="40"/>
      <c r="C8" s="40" t="s">
        <v>8199</v>
      </c>
      <c r="D8" s="34">
        <v>396171875</v>
      </c>
      <c r="E8" s="34">
        <v>475406250</v>
      </c>
      <c r="F8" s="34">
        <v>633875000</v>
      </c>
      <c r="G8" s="34">
        <v>792343750</v>
      </c>
    </row>
    <row r="9" spans="1:7" x14ac:dyDescent="0.25">
      <c r="B9" t="s">
        <v>8209</v>
      </c>
    </row>
    <row r="10" spans="1:7" x14ac:dyDescent="0.25">
      <c r="B10" t="s">
        <v>8210</v>
      </c>
    </row>
    <row r="11" spans="1:7" x14ac:dyDescent="0.25">
      <c r="B11" t="s">
        <v>8211</v>
      </c>
    </row>
    <row r="14" spans="1:7" x14ac:dyDescent="0.25">
      <c r="A14" s="70" t="s">
        <v>8195</v>
      </c>
      <c r="B14" s="70"/>
    </row>
    <row r="15" spans="1:7" ht="15.6" x14ac:dyDescent="0.3">
      <c r="A15" s="30" t="s">
        <v>8196</v>
      </c>
      <c r="B15" s="32">
        <f>SUBTOTAL(109,Table1[unit_price])</f>
        <v>633875</v>
      </c>
    </row>
    <row r="16" spans="1:7" x14ac:dyDescent="0.25">
      <c r="A16" s="30" t="s">
        <v>8197</v>
      </c>
      <c r="B16" s="31">
        <v>2500</v>
      </c>
    </row>
    <row r="17" spans="1:3" x14ac:dyDescent="0.25">
      <c r="A17" s="30" t="s">
        <v>8198</v>
      </c>
      <c r="B17" s="31">
        <f>B15*B16</f>
        <v>1584687500</v>
      </c>
    </row>
    <row r="18" spans="1:3" x14ac:dyDescent="0.25">
      <c r="A18" s="30" t="s">
        <v>8200</v>
      </c>
      <c r="B18" s="33">
        <v>0.25</v>
      </c>
    </row>
    <row r="19" spans="1:3" x14ac:dyDescent="0.25">
      <c r="A19" s="30" t="s">
        <v>8201</v>
      </c>
      <c r="B19" s="31">
        <f>B17*0.25</f>
        <v>396171875</v>
      </c>
      <c r="C19">
        <v>0.1875</v>
      </c>
    </row>
  </sheetData>
  <mergeCells count="1">
    <mergeCell ref="A14:B1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8B755-C555-4AA8-BB4B-5CBF5BFF1F52}">
  <dimension ref="A1:T201"/>
  <sheetViews>
    <sheetView zoomScale="70" zoomScaleNormal="70" workbookViewId="0">
      <selection activeCell="X16" sqref="X16"/>
    </sheetView>
  </sheetViews>
  <sheetFormatPr defaultColWidth="8.77734375" defaultRowHeight="13.8" x14ac:dyDescent="0.25"/>
  <cols>
    <col min="1" max="1" width="12.44140625" style="26" bestFit="1" customWidth="1"/>
    <col min="2" max="2" width="11.109375" style="26" bestFit="1" customWidth="1"/>
    <col min="3" max="3" width="11.88671875" style="26" bestFit="1" customWidth="1"/>
    <col min="4" max="4" width="8.77734375" style="26"/>
    <col min="5" max="5" width="11.21875" style="26" bestFit="1" customWidth="1"/>
    <col min="6" max="6" width="12.44140625" style="46" bestFit="1" customWidth="1"/>
    <col min="7" max="7" width="8.88671875" style="26" bestFit="1" customWidth="1"/>
    <col min="8" max="8" width="8.77734375" style="26"/>
    <col min="9" max="9" width="21.109375" style="26" bestFit="1" customWidth="1"/>
    <col min="10" max="10" width="15.33203125" style="26" bestFit="1" customWidth="1"/>
    <col min="11" max="13" width="8.77734375" style="26"/>
    <col min="14" max="14" width="10.21875" style="46" bestFit="1" customWidth="1"/>
    <col min="15" max="15" width="11.88671875" style="26" bestFit="1" customWidth="1"/>
    <col min="16" max="18" width="8.77734375" style="26"/>
    <col min="19" max="19" width="9.88671875" style="26" bestFit="1" customWidth="1"/>
    <col min="20" max="20" width="10.109375" style="46" bestFit="1" customWidth="1"/>
    <col min="21" max="16384" width="8.77734375" style="26"/>
  </cols>
  <sheetData>
    <row r="1" spans="1:20" s="51" customFormat="1" ht="14.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5">
      <c r="A2" t="s">
        <v>20</v>
      </c>
      <c r="B2" t="s">
        <v>21</v>
      </c>
      <c r="C2" t="s">
        <v>22</v>
      </c>
      <c r="D2" t="s">
        <v>23</v>
      </c>
      <c r="E2" t="s">
        <v>24</v>
      </c>
      <c r="F2">
        <v>44741</v>
      </c>
      <c r="G2" t="s">
        <v>25</v>
      </c>
      <c r="H2" t="s">
        <v>26</v>
      </c>
      <c r="I2" t="s">
        <v>27</v>
      </c>
      <c r="J2" t="s">
        <v>28</v>
      </c>
      <c r="K2">
        <v>3</v>
      </c>
      <c r="L2">
        <v>229</v>
      </c>
      <c r="M2" t="s">
        <v>29</v>
      </c>
      <c r="N2">
        <v>45120</v>
      </c>
      <c r="O2" t="s">
        <v>30</v>
      </c>
      <c r="P2" t="s">
        <v>31</v>
      </c>
      <c r="Q2">
        <v>2</v>
      </c>
      <c r="R2" t="s">
        <v>32</v>
      </c>
      <c r="S2" t="s">
        <v>33</v>
      </c>
      <c r="T2">
        <v>45814</v>
      </c>
    </row>
    <row r="3" spans="1:20" x14ac:dyDescent="0.25">
      <c r="A3" t="s">
        <v>34</v>
      </c>
      <c r="B3" t="s">
        <v>35</v>
      </c>
      <c r="C3" t="s">
        <v>36</v>
      </c>
      <c r="D3" t="s">
        <v>37</v>
      </c>
      <c r="E3" t="s">
        <v>38</v>
      </c>
      <c r="F3">
        <v>45162</v>
      </c>
      <c r="G3" t="s">
        <v>39</v>
      </c>
      <c r="H3" t="s">
        <v>40</v>
      </c>
      <c r="I3" t="s">
        <v>41</v>
      </c>
      <c r="J3" t="s">
        <v>42</v>
      </c>
      <c r="K3">
        <v>4</v>
      </c>
      <c r="L3">
        <v>59</v>
      </c>
      <c r="M3" t="s">
        <v>43</v>
      </c>
      <c r="N3">
        <v>45516</v>
      </c>
      <c r="O3" t="s">
        <v>30</v>
      </c>
      <c r="P3" t="s">
        <v>44</v>
      </c>
      <c r="Q3">
        <v>2</v>
      </c>
      <c r="R3" t="s">
        <v>45</v>
      </c>
      <c r="S3" t="s">
        <v>46</v>
      </c>
      <c r="T3">
        <v>45143</v>
      </c>
    </row>
    <row r="4" spans="1:20" x14ac:dyDescent="0.25">
      <c r="A4" t="s">
        <v>47</v>
      </c>
      <c r="B4" t="s">
        <v>48</v>
      </c>
      <c r="C4" t="s">
        <v>49</v>
      </c>
      <c r="D4" t="s">
        <v>37</v>
      </c>
      <c r="E4" t="s">
        <v>50</v>
      </c>
      <c r="F4">
        <v>45125</v>
      </c>
      <c r="G4" t="s">
        <v>51</v>
      </c>
      <c r="H4" t="s">
        <v>52</v>
      </c>
      <c r="I4" t="s">
        <v>53</v>
      </c>
      <c r="J4" t="s">
        <v>54</v>
      </c>
      <c r="K4">
        <v>2</v>
      </c>
      <c r="L4">
        <v>59</v>
      </c>
      <c r="M4" t="s">
        <v>55</v>
      </c>
      <c r="N4">
        <v>45508</v>
      </c>
      <c r="O4" t="s">
        <v>56</v>
      </c>
      <c r="P4" t="s">
        <v>57</v>
      </c>
      <c r="Q4">
        <v>5</v>
      </c>
      <c r="R4" t="s">
        <v>32</v>
      </c>
      <c r="S4" t="s">
        <v>58</v>
      </c>
      <c r="T4">
        <v>44929</v>
      </c>
    </row>
    <row r="5" spans="1:20" x14ac:dyDescent="0.25">
      <c r="A5" t="s">
        <v>59</v>
      </c>
      <c r="B5" t="s">
        <v>60</v>
      </c>
      <c r="C5" t="s">
        <v>61</v>
      </c>
      <c r="D5" t="s">
        <v>37</v>
      </c>
      <c r="E5" t="s">
        <v>24</v>
      </c>
      <c r="F5">
        <v>45891</v>
      </c>
      <c r="G5" t="s">
        <v>62</v>
      </c>
      <c r="H5" t="s">
        <v>63</v>
      </c>
      <c r="I5" t="s">
        <v>64</v>
      </c>
      <c r="J5" t="s">
        <v>65</v>
      </c>
      <c r="K5">
        <v>4</v>
      </c>
      <c r="L5">
        <v>399</v>
      </c>
      <c r="M5" t="s">
        <v>66</v>
      </c>
      <c r="N5">
        <v>45800</v>
      </c>
      <c r="O5" t="s">
        <v>56</v>
      </c>
      <c r="P5" t="s">
        <v>57</v>
      </c>
      <c r="Q5">
        <v>2</v>
      </c>
      <c r="R5" t="s">
        <v>67</v>
      </c>
      <c r="S5" t="s">
        <v>68</v>
      </c>
      <c r="T5">
        <v>44999</v>
      </c>
    </row>
    <row r="6" spans="1:20" x14ac:dyDescent="0.25">
      <c r="A6" t="s">
        <v>69</v>
      </c>
      <c r="B6" t="s">
        <v>70</v>
      </c>
      <c r="C6" t="s">
        <v>71</v>
      </c>
      <c r="D6" t="s">
        <v>23</v>
      </c>
      <c r="E6" t="s">
        <v>24</v>
      </c>
      <c r="F6">
        <v>44278</v>
      </c>
      <c r="G6" t="s">
        <v>72</v>
      </c>
      <c r="H6" t="s">
        <v>73</v>
      </c>
      <c r="I6" t="s">
        <v>74</v>
      </c>
      <c r="J6" t="s">
        <v>42</v>
      </c>
      <c r="K6">
        <v>1</v>
      </c>
      <c r="L6">
        <v>110</v>
      </c>
      <c r="M6" t="s">
        <v>75</v>
      </c>
      <c r="N6">
        <v>45109</v>
      </c>
      <c r="O6" t="s">
        <v>76</v>
      </c>
      <c r="P6" t="s">
        <v>57</v>
      </c>
      <c r="Q6">
        <v>1</v>
      </c>
      <c r="R6" t="s">
        <v>67</v>
      </c>
      <c r="S6" t="s">
        <v>77</v>
      </c>
      <c r="T6">
        <v>45217</v>
      </c>
    </row>
    <row r="7" spans="1:20" x14ac:dyDescent="0.25">
      <c r="A7" t="s">
        <v>78</v>
      </c>
      <c r="B7" t="s">
        <v>79</v>
      </c>
      <c r="C7" t="s">
        <v>80</v>
      </c>
      <c r="D7" t="s">
        <v>81</v>
      </c>
      <c r="E7" t="s">
        <v>38</v>
      </c>
      <c r="F7">
        <v>45856</v>
      </c>
      <c r="G7" t="s">
        <v>25</v>
      </c>
      <c r="H7" t="s">
        <v>26</v>
      </c>
      <c r="I7" t="s">
        <v>27</v>
      </c>
      <c r="J7" t="s">
        <v>28</v>
      </c>
      <c r="K7">
        <v>5</v>
      </c>
      <c r="L7">
        <v>229</v>
      </c>
      <c r="M7" t="s">
        <v>82</v>
      </c>
      <c r="N7">
        <v>45029</v>
      </c>
      <c r="O7" t="s">
        <v>76</v>
      </c>
      <c r="P7" t="s">
        <v>44</v>
      </c>
      <c r="Q7">
        <v>3</v>
      </c>
      <c r="R7" t="s">
        <v>67</v>
      </c>
      <c r="S7" t="s">
        <v>83</v>
      </c>
      <c r="T7">
        <v>44971</v>
      </c>
    </row>
    <row r="8" spans="1:20" x14ac:dyDescent="0.25">
      <c r="A8" t="s">
        <v>84</v>
      </c>
      <c r="B8" t="s">
        <v>85</v>
      </c>
      <c r="C8" t="s">
        <v>86</v>
      </c>
      <c r="D8" t="s">
        <v>23</v>
      </c>
      <c r="E8" t="s">
        <v>50</v>
      </c>
      <c r="F8">
        <v>45260</v>
      </c>
      <c r="G8" t="s">
        <v>62</v>
      </c>
      <c r="H8" t="s">
        <v>87</v>
      </c>
      <c r="I8" t="s">
        <v>88</v>
      </c>
      <c r="J8" t="s">
        <v>65</v>
      </c>
      <c r="K8">
        <v>1</v>
      </c>
      <c r="L8">
        <v>99</v>
      </c>
      <c r="M8" t="s">
        <v>89</v>
      </c>
      <c r="N8">
        <v>45291</v>
      </c>
      <c r="O8" t="s">
        <v>76</v>
      </c>
      <c r="P8" t="s">
        <v>31</v>
      </c>
      <c r="Q8">
        <v>4</v>
      </c>
      <c r="R8" t="s">
        <v>67</v>
      </c>
      <c r="S8" t="s">
        <v>90</v>
      </c>
      <c r="T8">
        <v>45289</v>
      </c>
    </row>
    <row r="9" spans="1:20" x14ac:dyDescent="0.25">
      <c r="A9" t="s">
        <v>91</v>
      </c>
      <c r="B9" t="s">
        <v>92</v>
      </c>
      <c r="C9" t="s">
        <v>93</v>
      </c>
      <c r="D9" t="s">
        <v>23</v>
      </c>
      <c r="E9" t="s">
        <v>38</v>
      </c>
      <c r="F9">
        <v>45606</v>
      </c>
      <c r="G9" t="s">
        <v>94</v>
      </c>
      <c r="H9" t="s">
        <v>40</v>
      </c>
      <c r="I9" t="s">
        <v>41</v>
      </c>
      <c r="J9" t="s">
        <v>42</v>
      </c>
      <c r="K9">
        <v>2</v>
      </c>
      <c r="L9">
        <v>59</v>
      </c>
      <c r="M9" t="s">
        <v>95</v>
      </c>
      <c r="N9">
        <v>45320</v>
      </c>
      <c r="O9" t="s">
        <v>30</v>
      </c>
      <c r="P9" t="s">
        <v>31</v>
      </c>
      <c r="Q9">
        <v>1</v>
      </c>
      <c r="R9" t="s">
        <v>67</v>
      </c>
      <c r="S9" t="s">
        <v>96</v>
      </c>
      <c r="T9">
        <v>45810</v>
      </c>
    </row>
    <row r="10" spans="1:20" x14ac:dyDescent="0.25">
      <c r="A10" t="s">
        <v>97</v>
      </c>
      <c r="B10" t="s">
        <v>98</v>
      </c>
      <c r="C10" t="s">
        <v>99</v>
      </c>
      <c r="D10" t="s">
        <v>23</v>
      </c>
      <c r="E10" t="s">
        <v>38</v>
      </c>
      <c r="F10">
        <v>45229</v>
      </c>
      <c r="G10" t="s">
        <v>39</v>
      </c>
      <c r="H10" t="s">
        <v>100</v>
      </c>
      <c r="I10" t="s">
        <v>101</v>
      </c>
      <c r="J10" t="s">
        <v>28</v>
      </c>
      <c r="K10">
        <v>5</v>
      </c>
      <c r="L10">
        <v>199</v>
      </c>
      <c r="M10" t="s">
        <v>102</v>
      </c>
      <c r="N10">
        <v>44895</v>
      </c>
      <c r="O10" t="s">
        <v>103</v>
      </c>
      <c r="P10" t="s">
        <v>31</v>
      </c>
      <c r="Q10">
        <v>3</v>
      </c>
      <c r="R10" t="s">
        <v>104</v>
      </c>
      <c r="S10" t="s">
        <v>105</v>
      </c>
      <c r="T10">
        <v>45453</v>
      </c>
    </row>
    <row r="11" spans="1:20" x14ac:dyDescent="0.25">
      <c r="A11" t="s">
        <v>106</v>
      </c>
      <c r="B11" t="s">
        <v>107</v>
      </c>
      <c r="C11" t="s">
        <v>108</v>
      </c>
      <c r="D11" t="s">
        <v>81</v>
      </c>
      <c r="E11" t="s">
        <v>24</v>
      </c>
      <c r="F11">
        <v>45607</v>
      </c>
      <c r="G11" t="s">
        <v>72</v>
      </c>
      <c r="H11" t="s">
        <v>63</v>
      </c>
      <c r="I11" t="s">
        <v>64</v>
      </c>
      <c r="J11" t="s">
        <v>65</v>
      </c>
      <c r="K11">
        <v>4</v>
      </c>
      <c r="L11">
        <v>399</v>
      </c>
      <c r="M11" t="s">
        <v>109</v>
      </c>
      <c r="N11">
        <v>45793</v>
      </c>
      <c r="O11" t="s">
        <v>110</v>
      </c>
      <c r="P11" t="s">
        <v>44</v>
      </c>
      <c r="Q11">
        <v>5</v>
      </c>
      <c r="R11" t="s">
        <v>67</v>
      </c>
      <c r="S11" t="s">
        <v>111</v>
      </c>
      <c r="T11">
        <v>45629</v>
      </c>
    </row>
    <row r="12" spans="1:20" x14ac:dyDescent="0.25">
      <c r="A12" t="s">
        <v>112</v>
      </c>
      <c r="B12" t="s">
        <v>113</v>
      </c>
      <c r="C12" t="s">
        <v>114</v>
      </c>
      <c r="D12" t="s">
        <v>37</v>
      </c>
      <c r="E12" t="s">
        <v>24</v>
      </c>
      <c r="F12">
        <v>45477</v>
      </c>
      <c r="G12" t="s">
        <v>51</v>
      </c>
      <c r="H12" t="s">
        <v>63</v>
      </c>
      <c r="I12" t="s">
        <v>64</v>
      </c>
      <c r="J12" t="s">
        <v>65</v>
      </c>
      <c r="K12">
        <v>4</v>
      </c>
      <c r="L12">
        <v>399</v>
      </c>
      <c r="M12" t="s">
        <v>115</v>
      </c>
      <c r="N12">
        <v>45406</v>
      </c>
      <c r="O12" t="s">
        <v>76</v>
      </c>
      <c r="P12" t="s">
        <v>31</v>
      </c>
      <c r="Q12">
        <v>2</v>
      </c>
      <c r="R12" t="s">
        <v>67</v>
      </c>
      <c r="S12" t="s">
        <v>116</v>
      </c>
      <c r="T12">
        <v>45856</v>
      </c>
    </row>
    <row r="13" spans="1:20" x14ac:dyDescent="0.25">
      <c r="A13" t="s">
        <v>117</v>
      </c>
      <c r="B13" t="s">
        <v>118</v>
      </c>
      <c r="C13" t="s">
        <v>119</v>
      </c>
      <c r="D13" t="s">
        <v>37</v>
      </c>
      <c r="E13" t="s">
        <v>50</v>
      </c>
      <c r="F13">
        <v>44342</v>
      </c>
      <c r="G13" t="s">
        <v>120</v>
      </c>
      <c r="H13" t="s">
        <v>121</v>
      </c>
      <c r="I13" t="s">
        <v>122</v>
      </c>
      <c r="J13" t="s">
        <v>123</v>
      </c>
      <c r="K13">
        <v>2</v>
      </c>
      <c r="L13">
        <v>149</v>
      </c>
      <c r="M13" t="s">
        <v>124</v>
      </c>
      <c r="N13">
        <v>45672</v>
      </c>
      <c r="O13" t="s">
        <v>76</v>
      </c>
      <c r="P13" t="s">
        <v>31</v>
      </c>
      <c r="Q13">
        <v>4</v>
      </c>
      <c r="R13" t="s">
        <v>32</v>
      </c>
      <c r="S13" t="s">
        <v>125</v>
      </c>
      <c r="T13">
        <v>45773</v>
      </c>
    </row>
    <row r="14" spans="1:20" x14ac:dyDescent="0.25">
      <c r="A14" t="s">
        <v>126</v>
      </c>
      <c r="B14" t="s">
        <v>127</v>
      </c>
      <c r="C14" t="s">
        <v>128</v>
      </c>
      <c r="D14" t="s">
        <v>37</v>
      </c>
      <c r="E14" t="s">
        <v>38</v>
      </c>
      <c r="F14">
        <v>45118</v>
      </c>
      <c r="G14" t="s">
        <v>94</v>
      </c>
      <c r="H14" t="s">
        <v>129</v>
      </c>
      <c r="I14" t="s">
        <v>130</v>
      </c>
      <c r="J14" t="s">
        <v>131</v>
      </c>
      <c r="K14">
        <v>1</v>
      </c>
      <c r="L14">
        <v>129</v>
      </c>
      <c r="M14" t="s">
        <v>132</v>
      </c>
      <c r="N14">
        <v>45427</v>
      </c>
      <c r="O14" t="s">
        <v>103</v>
      </c>
      <c r="P14" t="s">
        <v>31</v>
      </c>
      <c r="Q14">
        <v>1</v>
      </c>
      <c r="R14" t="s">
        <v>133</v>
      </c>
      <c r="S14" t="s">
        <v>134</v>
      </c>
      <c r="T14">
        <v>45654</v>
      </c>
    </row>
    <row r="15" spans="1:20" x14ac:dyDescent="0.25">
      <c r="A15" t="s">
        <v>135</v>
      </c>
      <c r="B15" t="s">
        <v>136</v>
      </c>
      <c r="C15" t="s">
        <v>137</v>
      </c>
      <c r="D15" t="s">
        <v>23</v>
      </c>
      <c r="E15" t="s">
        <v>38</v>
      </c>
      <c r="F15">
        <v>45634</v>
      </c>
      <c r="G15" t="s">
        <v>39</v>
      </c>
      <c r="H15" t="s">
        <v>138</v>
      </c>
      <c r="I15" t="s">
        <v>139</v>
      </c>
      <c r="J15" t="s">
        <v>28</v>
      </c>
      <c r="K15">
        <v>2</v>
      </c>
      <c r="L15">
        <v>999</v>
      </c>
      <c r="M15" t="s">
        <v>140</v>
      </c>
      <c r="N15">
        <v>45252</v>
      </c>
      <c r="O15" t="s">
        <v>56</v>
      </c>
      <c r="P15" t="s">
        <v>31</v>
      </c>
      <c r="Q15">
        <v>1</v>
      </c>
      <c r="R15" t="s">
        <v>67</v>
      </c>
      <c r="S15" t="s">
        <v>141</v>
      </c>
      <c r="T15">
        <v>45286</v>
      </c>
    </row>
    <row r="16" spans="1:20" x14ac:dyDescent="0.25">
      <c r="A16" t="s">
        <v>142</v>
      </c>
      <c r="B16" t="s">
        <v>143</v>
      </c>
      <c r="C16" t="s">
        <v>144</v>
      </c>
      <c r="D16" t="s">
        <v>23</v>
      </c>
      <c r="E16" t="s">
        <v>50</v>
      </c>
      <c r="F16">
        <v>45853</v>
      </c>
      <c r="G16" t="s">
        <v>39</v>
      </c>
      <c r="H16" t="s">
        <v>145</v>
      </c>
      <c r="I16" t="s">
        <v>146</v>
      </c>
      <c r="J16" t="s">
        <v>54</v>
      </c>
      <c r="K16">
        <v>4</v>
      </c>
      <c r="L16">
        <v>199</v>
      </c>
      <c r="M16" t="s">
        <v>147</v>
      </c>
      <c r="N16">
        <v>45442</v>
      </c>
      <c r="O16" t="s">
        <v>110</v>
      </c>
      <c r="P16" t="s">
        <v>31</v>
      </c>
      <c r="Q16">
        <v>3</v>
      </c>
      <c r="R16" t="s">
        <v>133</v>
      </c>
      <c r="S16" t="s">
        <v>148</v>
      </c>
      <c r="T16">
        <v>45546</v>
      </c>
    </row>
    <row r="17" spans="1:20" x14ac:dyDescent="0.25">
      <c r="A17" t="s">
        <v>149</v>
      </c>
      <c r="B17" t="s">
        <v>150</v>
      </c>
      <c r="C17" t="s">
        <v>151</v>
      </c>
      <c r="D17" t="s">
        <v>81</v>
      </c>
      <c r="E17" t="s">
        <v>50</v>
      </c>
      <c r="F17">
        <v>44997</v>
      </c>
      <c r="G17" t="s">
        <v>152</v>
      </c>
      <c r="H17" t="s">
        <v>73</v>
      </c>
      <c r="I17" t="s">
        <v>74</v>
      </c>
      <c r="J17" t="s">
        <v>42</v>
      </c>
      <c r="K17">
        <v>1</v>
      </c>
      <c r="L17">
        <v>110</v>
      </c>
      <c r="M17" t="s">
        <v>153</v>
      </c>
      <c r="N17">
        <v>45015</v>
      </c>
      <c r="O17" t="s">
        <v>103</v>
      </c>
      <c r="P17" t="s">
        <v>31</v>
      </c>
      <c r="Q17">
        <v>3</v>
      </c>
      <c r="R17" t="s">
        <v>104</v>
      </c>
      <c r="S17" t="s">
        <v>154</v>
      </c>
      <c r="T17">
        <v>45685</v>
      </c>
    </row>
    <row r="18" spans="1:20" x14ac:dyDescent="0.25">
      <c r="A18" t="s">
        <v>155</v>
      </c>
      <c r="B18" t="s">
        <v>156</v>
      </c>
      <c r="C18" t="s">
        <v>157</v>
      </c>
      <c r="D18" t="s">
        <v>23</v>
      </c>
      <c r="E18" t="s">
        <v>50</v>
      </c>
      <c r="F18">
        <v>45234</v>
      </c>
      <c r="G18" t="s">
        <v>120</v>
      </c>
      <c r="H18" t="s">
        <v>129</v>
      </c>
      <c r="I18" t="s">
        <v>130</v>
      </c>
      <c r="J18" t="s">
        <v>131</v>
      </c>
      <c r="K18">
        <v>5</v>
      </c>
      <c r="L18">
        <v>129</v>
      </c>
      <c r="M18" t="s">
        <v>158</v>
      </c>
      <c r="N18">
        <v>45799</v>
      </c>
      <c r="O18" t="s">
        <v>110</v>
      </c>
      <c r="P18" t="s">
        <v>31</v>
      </c>
      <c r="Q18">
        <v>1</v>
      </c>
      <c r="R18" t="s">
        <v>32</v>
      </c>
      <c r="S18" t="s">
        <v>159</v>
      </c>
      <c r="T18">
        <v>45616</v>
      </c>
    </row>
    <row r="19" spans="1:20" x14ac:dyDescent="0.25">
      <c r="A19" t="s">
        <v>160</v>
      </c>
      <c r="B19" t="s">
        <v>161</v>
      </c>
      <c r="C19" t="s">
        <v>162</v>
      </c>
      <c r="D19" t="s">
        <v>81</v>
      </c>
      <c r="E19" t="s">
        <v>38</v>
      </c>
      <c r="F19">
        <v>44875</v>
      </c>
      <c r="G19" t="s">
        <v>39</v>
      </c>
      <c r="H19" t="s">
        <v>121</v>
      </c>
      <c r="I19" t="s">
        <v>122</v>
      </c>
      <c r="J19" t="s">
        <v>123</v>
      </c>
      <c r="K19">
        <v>2</v>
      </c>
      <c r="L19">
        <v>149</v>
      </c>
      <c r="M19" t="s">
        <v>163</v>
      </c>
      <c r="N19">
        <v>44924</v>
      </c>
      <c r="O19" t="s">
        <v>56</v>
      </c>
      <c r="P19" t="s">
        <v>44</v>
      </c>
      <c r="Q19">
        <v>2</v>
      </c>
      <c r="R19" t="s">
        <v>32</v>
      </c>
      <c r="S19" t="s">
        <v>164</v>
      </c>
      <c r="T19">
        <v>45224</v>
      </c>
    </row>
    <row r="20" spans="1:20" x14ac:dyDescent="0.25">
      <c r="A20" t="s">
        <v>165</v>
      </c>
      <c r="B20" t="s">
        <v>166</v>
      </c>
      <c r="C20" t="s">
        <v>167</v>
      </c>
      <c r="D20" t="s">
        <v>81</v>
      </c>
      <c r="E20" t="s">
        <v>50</v>
      </c>
      <c r="F20">
        <v>44756</v>
      </c>
      <c r="G20" t="s">
        <v>62</v>
      </c>
      <c r="H20" t="s">
        <v>168</v>
      </c>
      <c r="I20" t="s">
        <v>169</v>
      </c>
      <c r="J20" t="s">
        <v>131</v>
      </c>
      <c r="K20">
        <v>1</v>
      </c>
      <c r="L20">
        <v>80</v>
      </c>
      <c r="M20" t="s">
        <v>170</v>
      </c>
      <c r="N20">
        <v>44804</v>
      </c>
      <c r="O20" t="s">
        <v>56</v>
      </c>
      <c r="P20" t="s">
        <v>57</v>
      </c>
      <c r="Q20">
        <v>1</v>
      </c>
      <c r="R20" t="s">
        <v>133</v>
      </c>
      <c r="S20" t="s">
        <v>171</v>
      </c>
      <c r="T20">
        <v>44813</v>
      </c>
    </row>
    <row r="21" spans="1:20" x14ac:dyDescent="0.25">
      <c r="A21" t="s">
        <v>172</v>
      </c>
      <c r="B21" t="s">
        <v>173</v>
      </c>
      <c r="C21" t="s">
        <v>174</v>
      </c>
      <c r="D21" t="s">
        <v>23</v>
      </c>
      <c r="E21" t="s">
        <v>38</v>
      </c>
      <c r="F21">
        <v>44563</v>
      </c>
      <c r="G21" t="s">
        <v>25</v>
      </c>
      <c r="H21" t="s">
        <v>26</v>
      </c>
      <c r="I21" t="s">
        <v>27</v>
      </c>
      <c r="J21" t="s">
        <v>28</v>
      </c>
      <c r="K21">
        <v>3</v>
      </c>
      <c r="L21">
        <v>229</v>
      </c>
      <c r="M21" t="s">
        <v>175</v>
      </c>
      <c r="N21">
        <v>45586</v>
      </c>
      <c r="O21" t="s">
        <v>110</v>
      </c>
      <c r="P21" t="s">
        <v>57</v>
      </c>
      <c r="Q21">
        <v>4</v>
      </c>
      <c r="R21" t="s">
        <v>104</v>
      </c>
      <c r="S21" t="s">
        <v>176</v>
      </c>
      <c r="T21">
        <v>45570</v>
      </c>
    </row>
    <row r="22" spans="1:20" x14ac:dyDescent="0.25">
      <c r="A22" t="s">
        <v>177</v>
      </c>
      <c r="B22" t="s">
        <v>178</v>
      </c>
      <c r="C22" t="s">
        <v>179</v>
      </c>
      <c r="D22" t="s">
        <v>37</v>
      </c>
      <c r="E22" t="s">
        <v>24</v>
      </c>
      <c r="F22">
        <v>44251</v>
      </c>
      <c r="G22" t="s">
        <v>180</v>
      </c>
      <c r="H22" t="s">
        <v>145</v>
      </c>
      <c r="I22" t="s">
        <v>146</v>
      </c>
      <c r="J22" t="s">
        <v>54</v>
      </c>
      <c r="K22">
        <v>4</v>
      </c>
      <c r="L22">
        <v>199</v>
      </c>
      <c r="M22" t="s">
        <v>181</v>
      </c>
      <c r="N22">
        <v>45445</v>
      </c>
      <c r="O22" t="s">
        <v>30</v>
      </c>
      <c r="P22" t="s">
        <v>57</v>
      </c>
      <c r="Q22">
        <v>4</v>
      </c>
      <c r="R22" t="s">
        <v>104</v>
      </c>
      <c r="S22" t="s">
        <v>182</v>
      </c>
      <c r="T22">
        <v>45500</v>
      </c>
    </row>
    <row r="23" spans="1:20" x14ac:dyDescent="0.25">
      <c r="A23" t="s">
        <v>183</v>
      </c>
      <c r="B23" t="s">
        <v>184</v>
      </c>
      <c r="C23" t="s">
        <v>185</v>
      </c>
      <c r="D23" t="s">
        <v>23</v>
      </c>
      <c r="E23" t="s">
        <v>38</v>
      </c>
      <c r="F23">
        <v>45320</v>
      </c>
      <c r="G23" t="s">
        <v>186</v>
      </c>
      <c r="H23" t="s">
        <v>145</v>
      </c>
      <c r="I23" t="s">
        <v>146</v>
      </c>
      <c r="J23" t="s">
        <v>54</v>
      </c>
      <c r="K23">
        <v>5</v>
      </c>
      <c r="L23">
        <v>199</v>
      </c>
      <c r="M23" t="s">
        <v>187</v>
      </c>
      <c r="N23">
        <v>45858</v>
      </c>
      <c r="O23" t="s">
        <v>76</v>
      </c>
      <c r="P23" t="s">
        <v>44</v>
      </c>
      <c r="Q23">
        <v>1</v>
      </c>
      <c r="R23" t="s">
        <v>104</v>
      </c>
      <c r="S23" t="s">
        <v>188</v>
      </c>
      <c r="T23">
        <v>45038</v>
      </c>
    </row>
    <row r="24" spans="1:20" x14ac:dyDescent="0.25">
      <c r="A24" t="s">
        <v>189</v>
      </c>
      <c r="B24" t="s">
        <v>190</v>
      </c>
      <c r="C24" t="s">
        <v>71</v>
      </c>
      <c r="D24" t="s">
        <v>37</v>
      </c>
      <c r="E24" t="s">
        <v>50</v>
      </c>
      <c r="F24">
        <v>45422</v>
      </c>
      <c r="G24" t="s">
        <v>25</v>
      </c>
      <c r="H24" t="s">
        <v>191</v>
      </c>
      <c r="I24" t="s">
        <v>192</v>
      </c>
      <c r="J24" t="s">
        <v>42</v>
      </c>
      <c r="K24">
        <v>4</v>
      </c>
      <c r="L24">
        <v>120</v>
      </c>
      <c r="M24" t="s">
        <v>193</v>
      </c>
      <c r="N24">
        <v>44901</v>
      </c>
      <c r="O24" t="s">
        <v>56</v>
      </c>
      <c r="P24" t="s">
        <v>44</v>
      </c>
      <c r="Q24">
        <v>1</v>
      </c>
      <c r="R24" t="s">
        <v>45</v>
      </c>
      <c r="S24" t="s">
        <v>194</v>
      </c>
      <c r="T24">
        <v>45329</v>
      </c>
    </row>
    <row r="25" spans="1:20" x14ac:dyDescent="0.25">
      <c r="A25" t="s">
        <v>195</v>
      </c>
      <c r="B25" t="s">
        <v>196</v>
      </c>
      <c r="C25" t="s">
        <v>197</v>
      </c>
      <c r="D25" t="s">
        <v>81</v>
      </c>
      <c r="E25" t="s">
        <v>50</v>
      </c>
      <c r="F25">
        <v>44279</v>
      </c>
      <c r="G25" t="s">
        <v>62</v>
      </c>
      <c r="H25" t="s">
        <v>129</v>
      </c>
      <c r="I25" t="s">
        <v>130</v>
      </c>
      <c r="J25" t="s">
        <v>131</v>
      </c>
      <c r="K25">
        <v>2</v>
      </c>
      <c r="L25">
        <v>129</v>
      </c>
      <c r="M25" t="s">
        <v>198</v>
      </c>
      <c r="N25">
        <v>44974</v>
      </c>
      <c r="O25" t="s">
        <v>30</v>
      </c>
      <c r="P25" t="s">
        <v>57</v>
      </c>
      <c r="Q25">
        <v>1</v>
      </c>
      <c r="R25" t="s">
        <v>32</v>
      </c>
      <c r="S25" t="s">
        <v>199</v>
      </c>
      <c r="T25">
        <v>45602</v>
      </c>
    </row>
    <row r="26" spans="1:20" x14ac:dyDescent="0.25">
      <c r="A26" t="s">
        <v>200</v>
      </c>
      <c r="B26" t="s">
        <v>201</v>
      </c>
      <c r="C26" t="s">
        <v>202</v>
      </c>
      <c r="D26" t="s">
        <v>23</v>
      </c>
      <c r="E26" t="s">
        <v>50</v>
      </c>
      <c r="F26">
        <v>44650</v>
      </c>
      <c r="G26" t="s">
        <v>72</v>
      </c>
      <c r="H26" t="s">
        <v>138</v>
      </c>
      <c r="I26" t="s">
        <v>139</v>
      </c>
      <c r="J26" t="s">
        <v>28</v>
      </c>
      <c r="K26">
        <v>2</v>
      </c>
      <c r="L26">
        <v>999</v>
      </c>
      <c r="M26" t="s">
        <v>203</v>
      </c>
      <c r="N26">
        <v>45546</v>
      </c>
      <c r="O26" t="s">
        <v>30</v>
      </c>
      <c r="P26" t="s">
        <v>57</v>
      </c>
      <c r="Q26">
        <v>5</v>
      </c>
      <c r="R26" t="s">
        <v>133</v>
      </c>
      <c r="S26" t="s">
        <v>204</v>
      </c>
      <c r="T26">
        <v>45604</v>
      </c>
    </row>
    <row r="27" spans="1:20" x14ac:dyDescent="0.25">
      <c r="A27" t="s">
        <v>205</v>
      </c>
      <c r="B27" t="s">
        <v>206</v>
      </c>
      <c r="C27" t="s">
        <v>207</v>
      </c>
      <c r="D27" t="s">
        <v>23</v>
      </c>
      <c r="E27" t="s">
        <v>50</v>
      </c>
      <c r="F27">
        <v>44349</v>
      </c>
      <c r="G27" t="s">
        <v>152</v>
      </c>
      <c r="H27" t="s">
        <v>73</v>
      </c>
      <c r="I27" t="s">
        <v>74</v>
      </c>
      <c r="J27" t="s">
        <v>42</v>
      </c>
      <c r="K27">
        <v>3</v>
      </c>
      <c r="L27">
        <v>110</v>
      </c>
      <c r="M27" t="s">
        <v>208</v>
      </c>
      <c r="N27">
        <v>45433</v>
      </c>
      <c r="O27" t="s">
        <v>30</v>
      </c>
      <c r="P27" t="s">
        <v>57</v>
      </c>
      <c r="Q27">
        <v>2</v>
      </c>
      <c r="R27" t="s">
        <v>45</v>
      </c>
      <c r="S27" t="s">
        <v>209</v>
      </c>
      <c r="T27">
        <v>45082</v>
      </c>
    </row>
    <row r="28" spans="1:20" x14ac:dyDescent="0.25">
      <c r="A28" t="s">
        <v>210</v>
      </c>
      <c r="B28" t="s">
        <v>211</v>
      </c>
      <c r="C28" t="s">
        <v>212</v>
      </c>
      <c r="D28" t="s">
        <v>81</v>
      </c>
      <c r="E28" t="s">
        <v>24</v>
      </c>
      <c r="F28">
        <v>45122</v>
      </c>
      <c r="G28" t="s">
        <v>51</v>
      </c>
      <c r="H28" t="s">
        <v>129</v>
      </c>
      <c r="I28" t="s">
        <v>130</v>
      </c>
      <c r="J28" t="s">
        <v>131</v>
      </c>
      <c r="K28">
        <v>1</v>
      </c>
      <c r="L28">
        <v>129</v>
      </c>
      <c r="M28" t="s">
        <v>213</v>
      </c>
      <c r="N28">
        <v>44880</v>
      </c>
      <c r="O28" t="s">
        <v>76</v>
      </c>
      <c r="P28" t="s">
        <v>57</v>
      </c>
      <c r="Q28">
        <v>4</v>
      </c>
      <c r="R28" t="s">
        <v>45</v>
      </c>
      <c r="S28" t="s">
        <v>214</v>
      </c>
      <c r="T28">
        <v>45361</v>
      </c>
    </row>
    <row r="29" spans="1:20" x14ac:dyDescent="0.25">
      <c r="A29" t="s">
        <v>215</v>
      </c>
      <c r="B29" t="s">
        <v>216</v>
      </c>
      <c r="C29" t="s">
        <v>217</v>
      </c>
      <c r="D29" t="s">
        <v>37</v>
      </c>
      <c r="E29" t="s">
        <v>50</v>
      </c>
      <c r="F29">
        <v>44565</v>
      </c>
      <c r="G29" t="s">
        <v>62</v>
      </c>
      <c r="H29" t="s">
        <v>218</v>
      </c>
      <c r="I29" t="s">
        <v>219</v>
      </c>
      <c r="J29" t="s">
        <v>28</v>
      </c>
      <c r="K29">
        <v>3</v>
      </c>
      <c r="L29">
        <v>899</v>
      </c>
      <c r="M29" t="s">
        <v>220</v>
      </c>
      <c r="N29">
        <v>45074</v>
      </c>
      <c r="O29" t="s">
        <v>103</v>
      </c>
      <c r="P29" t="s">
        <v>57</v>
      </c>
      <c r="Q29">
        <v>4</v>
      </c>
      <c r="R29" t="s">
        <v>32</v>
      </c>
      <c r="S29" t="s">
        <v>221</v>
      </c>
      <c r="T29">
        <v>45049</v>
      </c>
    </row>
    <row r="30" spans="1:20" x14ac:dyDescent="0.25">
      <c r="A30" t="s">
        <v>222</v>
      </c>
      <c r="B30" t="s">
        <v>223</v>
      </c>
      <c r="C30" t="s">
        <v>224</v>
      </c>
      <c r="D30" t="s">
        <v>37</v>
      </c>
      <c r="E30" t="s">
        <v>50</v>
      </c>
      <c r="F30">
        <v>44507</v>
      </c>
      <c r="G30" t="s">
        <v>72</v>
      </c>
      <c r="H30" t="s">
        <v>26</v>
      </c>
      <c r="I30" t="s">
        <v>27</v>
      </c>
      <c r="J30" t="s">
        <v>28</v>
      </c>
      <c r="K30">
        <v>5</v>
      </c>
      <c r="L30">
        <v>229</v>
      </c>
      <c r="M30" t="s">
        <v>225</v>
      </c>
      <c r="N30">
        <v>45286</v>
      </c>
      <c r="O30" t="s">
        <v>30</v>
      </c>
      <c r="P30" t="s">
        <v>31</v>
      </c>
      <c r="Q30">
        <v>2</v>
      </c>
      <c r="R30" t="s">
        <v>67</v>
      </c>
      <c r="S30" t="s">
        <v>226</v>
      </c>
      <c r="T30">
        <v>45307</v>
      </c>
    </row>
    <row r="31" spans="1:20" x14ac:dyDescent="0.25">
      <c r="A31" t="s">
        <v>227</v>
      </c>
      <c r="B31" t="s">
        <v>228</v>
      </c>
      <c r="C31" t="s">
        <v>229</v>
      </c>
      <c r="D31" t="s">
        <v>23</v>
      </c>
      <c r="E31" t="s">
        <v>50</v>
      </c>
      <c r="F31">
        <v>44270</v>
      </c>
      <c r="G31" t="s">
        <v>152</v>
      </c>
      <c r="H31" t="s">
        <v>100</v>
      </c>
      <c r="I31" t="s">
        <v>101</v>
      </c>
      <c r="J31" t="s">
        <v>28</v>
      </c>
      <c r="K31">
        <v>5</v>
      </c>
      <c r="L31">
        <v>199</v>
      </c>
      <c r="M31" t="s">
        <v>230</v>
      </c>
      <c r="N31">
        <v>45657</v>
      </c>
      <c r="O31" t="s">
        <v>110</v>
      </c>
      <c r="P31" t="s">
        <v>31</v>
      </c>
      <c r="Q31">
        <v>5</v>
      </c>
      <c r="R31" t="s">
        <v>67</v>
      </c>
      <c r="S31" t="s">
        <v>231</v>
      </c>
      <c r="T31">
        <v>45630</v>
      </c>
    </row>
    <row r="32" spans="1:20" x14ac:dyDescent="0.25">
      <c r="A32" t="s">
        <v>232</v>
      </c>
      <c r="B32" t="s">
        <v>233</v>
      </c>
      <c r="C32" t="s">
        <v>234</v>
      </c>
      <c r="D32" t="s">
        <v>23</v>
      </c>
      <c r="E32" t="s">
        <v>24</v>
      </c>
      <c r="F32">
        <v>45852</v>
      </c>
      <c r="G32" t="s">
        <v>94</v>
      </c>
      <c r="H32" t="s">
        <v>218</v>
      </c>
      <c r="I32" t="s">
        <v>219</v>
      </c>
      <c r="J32" t="s">
        <v>28</v>
      </c>
      <c r="K32">
        <v>1</v>
      </c>
      <c r="L32">
        <v>899</v>
      </c>
      <c r="M32" t="s">
        <v>235</v>
      </c>
      <c r="N32">
        <v>45261</v>
      </c>
      <c r="O32" t="s">
        <v>76</v>
      </c>
      <c r="P32" t="s">
        <v>44</v>
      </c>
      <c r="Q32">
        <v>2</v>
      </c>
      <c r="R32" t="s">
        <v>133</v>
      </c>
      <c r="S32" t="s">
        <v>236</v>
      </c>
      <c r="T32">
        <v>45691</v>
      </c>
    </row>
    <row r="33" spans="1:20" x14ac:dyDescent="0.25">
      <c r="A33" t="s">
        <v>237</v>
      </c>
      <c r="B33" t="s">
        <v>238</v>
      </c>
      <c r="C33" t="s">
        <v>239</v>
      </c>
      <c r="D33" t="s">
        <v>37</v>
      </c>
      <c r="E33" t="s">
        <v>50</v>
      </c>
      <c r="F33">
        <v>45028</v>
      </c>
      <c r="G33" t="s">
        <v>62</v>
      </c>
      <c r="H33" t="s">
        <v>63</v>
      </c>
      <c r="I33" t="s">
        <v>64</v>
      </c>
      <c r="J33" t="s">
        <v>65</v>
      </c>
      <c r="K33">
        <v>4</v>
      </c>
      <c r="L33">
        <v>399</v>
      </c>
      <c r="M33" t="s">
        <v>240</v>
      </c>
      <c r="N33">
        <v>45520</v>
      </c>
      <c r="O33" t="s">
        <v>76</v>
      </c>
      <c r="P33" t="s">
        <v>44</v>
      </c>
      <c r="Q33">
        <v>4</v>
      </c>
      <c r="R33" t="s">
        <v>104</v>
      </c>
      <c r="S33" t="s">
        <v>241</v>
      </c>
      <c r="T33">
        <v>45815</v>
      </c>
    </row>
    <row r="34" spans="1:20" x14ac:dyDescent="0.25">
      <c r="A34" t="s">
        <v>242</v>
      </c>
      <c r="B34" t="s">
        <v>243</v>
      </c>
      <c r="C34" t="s">
        <v>244</v>
      </c>
      <c r="D34" t="s">
        <v>23</v>
      </c>
      <c r="E34" t="s">
        <v>50</v>
      </c>
      <c r="F34">
        <v>44288</v>
      </c>
      <c r="G34" t="s">
        <v>94</v>
      </c>
      <c r="H34" t="s">
        <v>73</v>
      </c>
      <c r="I34" t="s">
        <v>74</v>
      </c>
      <c r="J34" t="s">
        <v>42</v>
      </c>
      <c r="K34">
        <v>4</v>
      </c>
      <c r="L34">
        <v>110</v>
      </c>
      <c r="M34" t="s">
        <v>245</v>
      </c>
      <c r="N34">
        <v>45054</v>
      </c>
      <c r="O34" t="s">
        <v>110</v>
      </c>
      <c r="P34" t="s">
        <v>31</v>
      </c>
      <c r="Q34">
        <v>1</v>
      </c>
      <c r="R34" t="s">
        <v>67</v>
      </c>
      <c r="S34" t="s">
        <v>246</v>
      </c>
      <c r="T34">
        <v>45608</v>
      </c>
    </row>
    <row r="35" spans="1:20" x14ac:dyDescent="0.25">
      <c r="A35" t="s">
        <v>247</v>
      </c>
      <c r="B35" t="s">
        <v>248</v>
      </c>
      <c r="C35" t="s">
        <v>249</v>
      </c>
      <c r="D35" t="s">
        <v>37</v>
      </c>
      <c r="E35" t="s">
        <v>38</v>
      </c>
      <c r="F35">
        <v>45336</v>
      </c>
      <c r="G35" t="s">
        <v>180</v>
      </c>
      <c r="H35" t="s">
        <v>129</v>
      </c>
      <c r="I35" t="s">
        <v>130</v>
      </c>
      <c r="J35" t="s">
        <v>131</v>
      </c>
      <c r="K35">
        <v>3</v>
      </c>
      <c r="L35">
        <v>129</v>
      </c>
      <c r="M35" t="s">
        <v>250</v>
      </c>
      <c r="N35">
        <v>45358</v>
      </c>
      <c r="O35" t="s">
        <v>76</v>
      </c>
      <c r="P35" t="s">
        <v>31</v>
      </c>
      <c r="Q35">
        <v>5</v>
      </c>
      <c r="R35" t="s">
        <v>133</v>
      </c>
      <c r="S35" t="s">
        <v>251</v>
      </c>
      <c r="T35">
        <v>45572</v>
      </c>
    </row>
    <row r="36" spans="1:20" x14ac:dyDescent="0.25">
      <c r="A36" t="s">
        <v>252</v>
      </c>
      <c r="B36" t="s">
        <v>253</v>
      </c>
      <c r="C36" t="s">
        <v>254</v>
      </c>
      <c r="D36" t="s">
        <v>81</v>
      </c>
      <c r="E36" t="s">
        <v>38</v>
      </c>
      <c r="F36">
        <v>45310</v>
      </c>
      <c r="G36" t="s">
        <v>186</v>
      </c>
      <c r="H36" t="s">
        <v>218</v>
      </c>
      <c r="I36" t="s">
        <v>219</v>
      </c>
      <c r="J36" t="s">
        <v>28</v>
      </c>
      <c r="K36">
        <v>4</v>
      </c>
      <c r="L36">
        <v>899</v>
      </c>
      <c r="M36" t="s">
        <v>255</v>
      </c>
      <c r="N36">
        <v>45815</v>
      </c>
      <c r="O36" t="s">
        <v>76</v>
      </c>
      <c r="P36" t="s">
        <v>57</v>
      </c>
      <c r="Q36">
        <v>3</v>
      </c>
      <c r="R36" t="s">
        <v>32</v>
      </c>
      <c r="S36" t="s">
        <v>256</v>
      </c>
      <c r="T36">
        <v>44839</v>
      </c>
    </row>
    <row r="37" spans="1:20" x14ac:dyDescent="0.25">
      <c r="A37" t="s">
        <v>257</v>
      </c>
      <c r="B37" t="s">
        <v>258</v>
      </c>
      <c r="C37" t="s">
        <v>259</v>
      </c>
      <c r="D37" t="s">
        <v>37</v>
      </c>
      <c r="E37" t="s">
        <v>50</v>
      </c>
      <c r="F37">
        <v>44994</v>
      </c>
      <c r="G37" t="s">
        <v>94</v>
      </c>
      <c r="H37" t="s">
        <v>121</v>
      </c>
      <c r="I37" t="s">
        <v>122</v>
      </c>
      <c r="J37" t="s">
        <v>123</v>
      </c>
      <c r="K37">
        <v>3</v>
      </c>
      <c r="L37">
        <v>149</v>
      </c>
      <c r="M37" t="s">
        <v>260</v>
      </c>
      <c r="N37">
        <v>44906</v>
      </c>
      <c r="O37" t="s">
        <v>110</v>
      </c>
      <c r="P37" t="s">
        <v>44</v>
      </c>
      <c r="Q37">
        <v>5</v>
      </c>
      <c r="R37" t="s">
        <v>45</v>
      </c>
      <c r="S37" t="s">
        <v>261</v>
      </c>
      <c r="T37">
        <v>45342</v>
      </c>
    </row>
    <row r="38" spans="1:20" x14ac:dyDescent="0.25">
      <c r="A38" t="s">
        <v>262</v>
      </c>
      <c r="B38" t="s">
        <v>263</v>
      </c>
      <c r="C38" t="s">
        <v>264</v>
      </c>
      <c r="D38" t="s">
        <v>23</v>
      </c>
      <c r="E38" t="s">
        <v>38</v>
      </c>
      <c r="F38">
        <v>45247</v>
      </c>
      <c r="G38" t="s">
        <v>25</v>
      </c>
      <c r="H38" t="s">
        <v>100</v>
      </c>
      <c r="I38" t="s">
        <v>101</v>
      </c>
      <c r="J38" t="s">
        <v>28</v>
      </c>
      <c r="K38">
        <v>1</v>
      </c>
      <c r="L38">
        <v>199</v>
      </c>
      <c r="M38" t="s">
        <v>265</v>
      </c>
      <c r="N38">
        <v>44971</v>
      </c>
      <c r="O38" t="s">
        <v>56</v>
      </c>
      <c r="P38" t="s">
        <v>57</v>
      </c>
      <c r="Q38">
        <v>3</v>
      </c>
      <c r="R38" t="s">
        <v>32</v>
      </c>
      <c r="S38" t="s">
        <v>266</v>
      </c>
      <c r="T38">
        <v>45223</v>
      </c>
    </row>
    <row r="39" spans="1:20" x14ac:dyDescent="0.25">
      <c r="A39" t="s">
        <v>267</v>
      </c>
      <c r="B39" t="s">
        <v>35</v>
      </c>
      <c r="C39" t="s">
        <v>268</v>
      </c>
      <c r="D39" t="s">
        <v>37</v>
      </c>
      <c r="E39" t="s">
        <v>50</v>
      </c>
      <c r="F39">
        <v>45583</v>
      </c>
      <c r="G39" t="s">
        <v>62</v>
      </c>
      <c r="H39" t="s">
        <v>138</v>
      </c>
      <c r="I39" t="s">
        <v>139</v>
      </c>
      <c r="J39" t="s">
        <v>28</v>
      </c>
      <c r="K39">
        <v>2</v>
      </c>
      <c r="L39">
        <v>999</v>
      </c>
      <c r="M39" t="s">
        <v>269</v>
      </c>
      <c r="N39">
        <v>45699</v>
      </c>
      <c r="O39" t="s">
        <v>76</v>
      </c>
      <c r="P39" t="s">
        <v>44</v>
      </c>
      <c r="Q39">
        <v>1</v>
      </c>
      <c r="R39" t="s">
        <v>104</v>
      </c>
      <c r="S39" t="s">
        <v>270</v>
      </c>
      <c r="T39">
        <v>45652</v>
      </c>
    </row>
    <row r="40" spans="1:20" x14ac:dyDescent="0.25">
      <c r="A40" t="s">
        <v>271</v>
      </c>
      <c r="B40" t="s">
        <v>184</v>
      </c>
      <c r="C40" t="s">
        <v>264</v>
      </c>
      <c r="D40" t="s">
        <v>23</v>
      </c>
      <c r="E40" t="s">
        <v>50</v>
      </c>
      <c r="F40">
        <v>44666</v>
      </c>
      <c r="G40" t="s">
        <v>51</v>
      </c>
      <c r="H40" t="s">
        <v>138</v>
      </c>
      <c r="I40" t="s">
        <v>139</v>
      </c>
      <c r="J40" t="s">
        <v>28</v>
      </c>
      <c r="K40">
        <v>4</v>
      </c>
      <c r="L40">
        <v>999</v>
      </c>
      <c r="M40" t="s">
        <v>272</v>
      </c>
      <c r="N40">
        <v>45411</v>
      </c>
      <c r="O40" t="s">
        <v>110</v>
      </c>
      <c r="P40" t="s">
        <v>31</v>
      </c>
      <c r="Q40">
        <v>2</v>
      </c>
      <c r="R40" t="s">
        <v>67</v>
      </c>
      <c r="S40" t="s">
        <v>273</v>
      </c>
      <c r="T40">
        <v>45165</v>
      </c>
    </row>
    <row r="41" spans="1:20" x14ac:dyDescent="0.25">
      <c r="A41" t="s">
        <v>274</v>
      </c>
      <c r="B41" t="s">
        <v>275</v>
      </c>
      <c r="C41" t="s">
        <v>276</v>
      </c>
      <c r="D41" t="s">
        <v>81</v>
      </c>
      <c r="E41" t="s">
        <v>38</v>
      </c>
      <c r="F41">
        <v>44607</v>
      </c>
      <c r="G41" t="s">
        <v>72</v>
      </c>
      <c r="H41" t="s">
        <v>191</v>
      </c>
      <c r="I41" t="s">
        <v>192</v>
      </c>
      <c r="J41" t="s">
        <v>42</v>
      </c>
      <c r="K41">
        <v>3</v>
      </c>
      <c r="L41">
        <v>120</v>
      </c>
      <c r="M41" t="s">
        <v>277</v>
      </c>
      <c r="N41">
        <v>45799</v>
      </c>
      <c r="O41" t="s">
        <v>103</v>
      </c>
      <c r="P41" t="s">
        <v>44</v>
      </c>
      <c r="Q41">
        <v>1</v>
      </c>
      <c r="R41" t="s">
        <v>32</v>
      </c>
      <c r="S41" t="s">
        <v>278</v>
      </c>
      <c r="T41">
        <v>45634</v>
      </c>
    </row>
    <row r="42" spans="1:20" x14ac:dyDescent="0.25">
      <c r="A42" t="s">
        <v>279</v>
      </c>
      <c r="B42" t="s">
        <v>280</v>
      </c>
      <c r="C42" t="s">
        <v>281</v>
      </c>
      <c r="D42" t="s">
        <v>37</v>
      </c>
      <c r="E42" t="s">
        <v>38</v>
      </c>
      <c r="F42">
        <v>45180</v>
      </c>
      <c r="G42" t="s">
        <v>186</v>
      </c>
      <c r="H42" t="s">
        <v>40</v>
      </c>
      <c r="I42" t="s">
        <v>41</v>
      </c>
      <c r="J42" t="s">
        <v>42</v>
      </c>
      <c r="K42">
        <v>5</v>
      </c>
      <c r="L42">
        <v>59</v>
      </c>
      <c r="M42" t="s">
        <v>282</v>
      </c>
      <c r="N42">
        <v>45804</v>
      </c>
      <c r="O42" t="s">
        <v>30</v>
      </c>
      <c r="P42" t="s">
        <v>31</v>
      </c>
      <c r="Q42">
        <v>2</v>
      </c>
      <c r="R42" t="s">
        <v>32</v>
      </c>
      <c r="S42" t="s">
        <v>283</v>
      </c>
      <c r="T42">
        <v>45186</v>
      </c>
    </row>
    <row r="43" spans="1:20" x14ac:dyDescent="0.25">
      <c r="A43" t="s">
        <v>284</v>
      </c>
      <c r="B43" t="s">
        <v>285</v>
      </c>
      <c r="C43" t="s">
        <v>286</v>
      </c>
      <c r="D43" t="s">
        <v>37</v>
      </c>
      <c r="E43" t="s">
        <v>50</v>
      </c>
      <c r="F43">
        <v>44562</v>
      </c>
      <c r="G43" t="s">
        <v>120</v>
      </c>
      <c r="H43" t="s">
        <v>129</v>
      </c>
      <c r="I43" t="s">
        <v>130</v>
      </c>
      <c r="J43" t="s">
        <v>131</v>
      </c>
      <c r="K43">
        <v>4</v>
      </c>
      <c r="L43">
        <v>129</v>
      </c>
      <c r="M43" t="s">
        <v>287</v>
      </c>
      <c r="N43">
        <v>45133</v>
      </c>
      <c r="O43" t="s">
        <v>103</v>
      </c>
      <c r="P43" t="s">
        <v>44</v>
      </c>
      <c r="Q43">
        <v>4</v>
      </c>
      <c r="R43" t="s">
        <v>133</v>
      </c>
      <c r="S43" t="s">
        <v>288</v>
      </c>
      <c r="T43">
        <v>45591</v>
      </c>
    </row>
    <row r="44" spans="1:20" x14ac:dyDescent="0.25">
      <c r="A44" t="s">
        <v>289</v>
      </c>
      <c r="B44" t="s">
        <v>290</v>
      </c>
      <c r="C44" t="s">
        <v>291</v>
      </c>
      <c r="D44" t="s">
        <v>37</v>
      </c>
      <c r="E44" t="s">
        <v>24</v>
      </c>
      <c r="F44">
        <v>44353</v>
      </c>
      <c r="G44" t="s">
        <v>94</v>
      </c>
      <c r="H44" t="s">
        <v>87</v>
      </c>
      <c r="I44" t="s">
        <v>88</v>
      </c>
      <c r="J44" t="s">
        <v>65</v>
      </c>
      <c r="K44">
        <v>2</v>
      </c>
      <c r="L44">
        <v>99</v>
      </c>
      <c r="M44" t="s">
        <v>292</v>
      </c>
      <c r="N44">
        <v>45276</v>
      </c>
      <c r="O44" t="s">
        <v>30</v>
      </c>
      <c r="P44" t="s">
        <v>57</v>
      </c>
      <c r="Q44">
        <v>5</v>
      </c>
      <c r="R44" t="s">
        <v>104</v>
      </c>
      <c r="S44" t="s">
        <v>293</v>
      </c>
      <c r="T44">
        <v>45806</v>
      </c>
    </row>
    <row r="45" spans="1:20" x14ac:dyDescent="0.25">
      <c r="A45" t="s">
        <v>294</v>
      </c>
      <c r="B45" t="s">
        <v>295</v>
      </c>
      <c r="C45" t="s">
        <v>296</v>
      </c>
      <c r="D45" t="s">
        <v>23</v>
      </c>
      <c r="E45" t="s">
        <v>50</v>
      </c>
      <c r="F45">
        <v>45250</v>
      </c>
      <c r="G45" t="s">
        <v>186</v>
      </c>
      <c r="H45" t="s">
        <v>26</v>
      </c>
      <c r="I45" t="s">
        <v>27</v>
      </c>
      <c r="J45" t="s">
        <v>28</v>
      </c>
      <c r="K45">
        <v>4</v>
      </c>
      <c r="L45">
        <v>229</v>
      </c>
      <c r="M45" t="s">
        <v>297</v>
      </c>
      <c r="N45">
        <v>45662</v>
      </c>
      <c r="O45" t="s">
        <v>76</v>
      </c>
      <c r="P45" t="s">
        <v>44</v>
      </c>
      <c r="Q45">
        <v>1</v>
      </c>
      <c r="R45" t="s">
        <v>67</v>
      </c>
      <c r="S45" t="s">
        <v>298</v>
      </c>
      <c r="T45">
        <v>45155</v>
      </c>
    </row>
    <row r="46" spans="1:20" x14ac:dyDescent="0.25">
      <c r="A46" t="s">
        <v>299</v>
      </c>
      <c r="B46" t="s">
        <v>300</v>
      </c>
      <c r="C46" t="s">
        <v>301</v>
      </c>
      <c r="D46" t="s">
        <v>23</v>
      </c>
      <c r="E46" t="s">
        <v>50</v>
      </c>
      <c r="F46">
        <v>44907</v>
      </c>
      <c r="G46" t="s">
        <v>62</v>
      </c>
      <c r="H46" t="s">
        <v>40</v>
      </c>
      <c r="I46" t="s">
        <v>41</v>
      </c>
      <c r="J46" t="s">
        <v>42</v>
      </c>
      <c r="K46">
        <v>1</v>
      </c>
      <c r="L46">
        <v>59</v>
      </c>
      <c r="M46" t="s">
        <v>302</v>
      </c>
      <c r="N46">
        <v>45003</v>
      </c>
      <c r="O46" t="s">
        <v>56</v>
      </c>
      <c r="P46" t="s">
        <v>57</v>
      </c>
      <c r="Q46">
        <v>2</v>
      </c>
      <c r="R46" t="s">
        <v>32</v>
      </c>
      <c r="S46" t="s">
        <v>303</v>
      </c>
      <c r="T46">
        <v>45578</v>
      </c>
    </row>
    <row r="47" spans="1:20" x14ac:dyDescent="0.25">
      <c r="A47" t="s">
        <v>304</v>
      </c>
      <c r="B47" t="s">
        <v>305</v>
      </c>
      <c r="C47" t="s">
        <v>306</v>
      </c>
      <c r="D47" t="s">
        <v>81</v>
      </c>
      <c r="E47" t="s">
        <v>38</v>
      </c>
      <c r="F47">
        <v>44151</v>
      </c>
      <c r="G47" t="s">
        <v>39</v>
      </c>
      <c r="H47" t="s">
        <v>145</v>
      </c>
      <c r="I47" t="s">
        <v>146</v>
      </c>
      <c r="J47" t="s">
        <v>54</v>
      </c>
      <c r="K47">
        <v>1</v>
      </c>
      <c r="L47">
        <v>199</v>
      </c>
      <c r="M47" t="s">
        <v>307</v>
      </c>
      <c r="N47">
        <v>45042</v>
      </c>
      <c r="O47" t="s">
        <v>76</v>
      </c>
      <c r="P47" t="s">
        <v>57</v>
      </c>
      <c r="Q47">
        <v>1</v>
      </c>
      <c r="R47" t="s">
        <v>45</v>
      </c>
      <c r="S47" t="s">
        <v>308</v>
      </c>
      <c r="T47">
        <v>45451</v>
      </c>
    </row>
    <row r="48" spans="1:20" x14ac:dyDescent="0.25">
      <c r="A48" t="s">
        <v>309</v>
      </c>
      <c r="B48" t="s">
        <v>310</v>
      </c>
      <c r="C48" t="s">
        <v>311</v>
      </c>
      <c r="D48" t="s">
        <v>81</v>
      </c>
      <c r="E48" t="s">
        <v>50</v>
      </c>
      <c r="F48">
        <v>45598</v>
      </c>
      <c r="G48" t="s">
        <v>72</v>
      </c>
      <c r="H48" t="s">
        <v>218</v>
      </c>
      <c r="I48" t="s">
        <v>219</v>
      </c>
      <c r="J48" t="s">
        <v>28</v>
      </c>
      <c r="K48">
        <v>1</v>
      </c>
      <c r="L48">
        <v>899</v>
      </c>
      <c r="M48" t="s">
        <v>312</v>
      </c>
      <c r="N48">
        <v>45714</v>
      </c>
      <c r="O48" t="s">
        <v>30</v>
      </c>
      <c r="P48" t="s">
        <v>57</v>
      </c>
      <c r="Q48">
        <v>4</v>
      </c>
      <c r="R48" t="s">
        <v>32</v>
      </c>
      <c r="S48" t="s">
        <v>313</v>
      </c>
      <c r="T48">
        <v>45584</v>
      </c>
    </row>
    <row r="49" spans="1:20" x14ac:dyDescent="0.25">
      <c r="A49" t="s">
        <v>314</v>
      </c>
      <c r="B49" t="s">
        <v>315</v>
      </c>
      <c r="C49" t="s">
        <v>316</v>
      </c>
      <c r="D49" t="s">
        <v>37</v>
      </c>
      <c r="E49" t="s">
        <v>38</v>
      </c>
      <c r="F49">
        <v>44142</v>
      </c>
      <c r="G49" t="s">
        <v>152</v>
      </c>
      <c r="H49" t="s">
        <v>145</v>
      </c>
      <c r="I49" t="s">
        <v>146</v>
      </c>
      <c r="J49" t="s">
        <v>54</v>
      </c>
      <c r="K49">
        <v>3</v>
      </c>
      <c r="L49">
        <v>199</v>
      </c>
      <c r="M49" t="s">
        <v>317</v>
      </c>
      <c r="N49">
        <v>45654</v>
      </c>
      <c r="O49" t="s">
        <v>110</v>
      </c>
      <c r="P49" t="s">
        <v>31</v>
      </c>
      <c r="Q49">
        <v>1</v>
      </c>
      <c r="R49" t="s">
        <v>45</v>
      </c>
      <c r="S49" t="s">
        <v>318</v>
      </c>
      <c r="T49">
        <v>45633</v>
      </c>
    </row>
    <row r="50" spans="1:20" x14ac:dyDescent="0.25">
      <c r="A50" t="s">
        <v>319</v>
      </c>
      <c r="B50" t="s">
        <v>320</v>
      </c>
      <c r="C50" t="s">
        <v>321</v>
      </c>
      <c r="D50" t="s">
        <v>23</v>
      </c>
      <c r="E50" t="s">
        <v>24</v>
      </c>
      <c r="F50">
        <v>45437</v>
      </c>
      <c r="G50" t="s">
        <v>39</v>
      </c>
      <c r="H50" t="s">
        <v>168</v>
      </c>
      <c r="I50" t="s">
        <v>169</v>
      </c>
      <c r="J50" t="s">
        <v>131</v>
      </c>
      <c r="K50">
        <v>1</v>
      </c>
      <c r="L50">
        <v>80</v>
      </c>
      <c r="M50" t="s">
        <v>322</v>
      </c>
      <c r="N50">
        <v>45240</v>
      </c>
      <c r="O50" t="s">
        <v>76</v>
      </c>
      <c r="P50" t="s">
        <v>31</v>
      </c>
      <c r="Q50">
        <v>3</v>
      </c>
      <c r="R50" t="s">
        <v>67</v>
      </c>
      <c r="S50" t="s">
        <v>323</v>
      </c>
      <c r="T50">
        <v>45777</v>
      </c>
    </row>
    <row r="51" spans="1:20" x14ac:dyDescent="0.25">
      <c r="A51" t="s">
        <v>324</v>
      </c>
      <c r="B51" t="s">
        <v>325</v>
      </c>
      <c r="C51" t="s">
        <v>326</v>
      </c>
      <c r="D51" t="s">
        <v>81</v>
      </c>
      <c r="E51" t="s">
        <v>38</v>
      </c>
      <c r="F51">
        <v>45853</v>
      </c>
      <c r="G51" t="s">
        <v>25</v>
      </c>
      <c r="H51" t="s">
        <v>40</v>
      </c>
      <c r="I51" t="s">
        <v>41</v>
      </c>
      <c r="J51" t="s">
        <v>42</v>
      </c>
      <c r="K51">
        <v>2</v>
      </c>
      <c r="L51">
        <v>59</v>
      </c>
      <c r="M51" t="s">
        <v>327</v>
      </c>
      <c r="N51">
        <v>45733</v>
      </c>
      <c r="O51" t="s">
        <v>56</v>
      </c>
      <c r="P51" t="s">
        <v>31</v>
      </c>
      <c r="Q51">
        <v>3</v>
      </c>
      <c r="R51" t="s">
        <v>133</v>
      </c>
      <c r="S51" t="s">
        <v>328</v>
      </c>
      <c r="T51">
        <v>45417</v>
      </c>
    </row>
    <row r="52" spans="1:20" x14ac:dyDescent="0.25">
      <c r="A52" t="s">
        <v>329</v>
      </c>
      <c r="B52" t="s">
        <v>85</v>
      </c>
      <c r="C52" t="s">
        <v>330</v>
      </c>
      <c r="D52" t="s">
        <v>23</v>
      </c>
      <c r="E52" t="s">
        <v>50</v>
      </c>
      <c r="F52">
        <v>45793</v>
      </c>
      <c r="G52" t="s">
        <v>39</v>
      </c>
      <c r="H52" t="s">
        <v>63</v>
      </c>
      <c r="I52" t="s">
        <v>64</v>
      </c>
      <c r="J52" t="s">
        <v>65</v>
      </c>
      <c r="K52">
        <v>5</v>
      </c>
      <c r="L52">
        <v>399</v>
      </c>
      <c r="M52" t="s">
        <v>331</v>
      </c>
      <c r="N52">
        <v>45660</v>
      </c>
      <c r="O52" t="s">
        <v>30</v>
      </c>
      <c r="P52" t="s">
        <v>57</v>
      </c>
      <c r="Q52">
        <v>4</v>
      </c>
      <c r="R52" t="s">
        <v>104</v>
      </c>
      <c r="S52" t="s">
        <v>332</v>
      </c>
      <c r="T52">
        <v>45348</v>
      </c>
    </row>
    <row r="53" spans="1:20" x14ac:dyDescent="0.25">
      <c r="A53" t="s">
        <v>333</v>
      </c>
      <c r="B53" t="s">
        <v>334</v>
      </c>
      <c r="C53" t="s">
        <v>335</v>
      </c>
      <c r="D53" t="s">
        <v>23</v>
      </c>
      <c r="E53" t="s">
        <v>24</v>
      </c>
      <c r="F53">
        <v>44902</v>
      </c>
      <c r="G53" t="s">
        <v>51</v>
      </c>
      <c r="H53" t="s">
        <v>26</v>
      </c>
      <c r="I53" t="s">
        <v>27</v>
      </c>
      <c r="J53" t="s">
        <v>28</v>
      </c>
      <c r="K53">
        <v>2</v>
      </c>
      <c r="L53">
        <v>229</v>
      </c>
      <c r="M53" t="s">
        <v>336</v>
      </c>
      <c r="N53">
        <v>45091</v>
      </c>
      <c r="O53" t="s">
        <v>76</v>
      </c>
      <c r="P53" t="s">
        <v>57</v>
      </c>
      <c r="Q53">
        <v>3</v>
      </c>
      <c r="R53" t="s">
        <v>32</v>
      </c>
      <c r="S53" t="s">
        <v>337</v>
      </c>
      <c r="T53">
        <v>45035</v>
      </c>
    </row>
    <row r="54" spans="1:20" x14ac:dyDescent="0.25">
      <c r="A54" t="s">
        <v>338</v>
      </c>
      <c r="B54" t="s">
        <v>339</v>
      </c>
      <c r="C54" t="s">
        <v>340</v>
      </c>
      <c r="D54" t="s">
        <v>23</v>
      </c>
      <c r="E54" t="s">
        <v>24</v>
      </c>
      <c r="F54">
        <v>44882</v>
      </c>
      <c r="G54" t="s">
        <v>120</v>
      </c>
      <c r="H54" t="s">
        <v>26</v>
      </c>
      <c r="I54" t="s">
        <v>27</v>
      </c>
      <c r="J54" t="s">
        <v>28</v>
      </c>
      <c r="K54">
        <v>1</v>
      </c>
      <c r="L54">
        <v>229</v>
      </c>
      <c r="M54" t="s">
        <v>341</v>
      </c>
      <c r="N54">
        <v>45053</v>
      </c>
      <c r="O54" t="s">
        <v>110</v>
      </c>
      <c r="P54" t="s">
        <v>44</v>
      </c>
      <c r="Q54">
        <v>3</v>
      </c>
      <c r="R54" t="s">
        <v>104</v>
      </c>
      <c r="S54" t="s">
        <v>342</v>
      </c>
      <c r="T54">
        <v>45161</v>
      </c>
    </row>
    <row r="55" spans="1:20" x14ac:dyDescent="0.25">
      <c r="A55" t="s">
        <v>343</v>
      </c>
      <c r="B55" t="s">
        <v>344</v>
      </c>
      <c r="C55" t="s">
        <v>345</v>
      </c>
      <c r="D55" t="s">
        <v>23</v>
      </c>
      <c r="E55" t="s">
        <v>50</v>
      </c>
      <c r="F55">
        <v>45267</v>
      </c>
      <c r="G55" t="s">
        <v>120</v>
      </c>
      <c r="H55" t="s">
        <v>52</v>
      </c>
      <c r="I55" t="s">
        <v>53</v>
      </c>
      <c r="J55" t="s">
        <v>54</v>
      </c>
      <c r="K55">
        <v>5</v>
      </c>
      <c r="L55">
        <v>59</v>
      </c>
      <c r="M55" t="s">
        <v>346</v>
      </c>
      <c r="N55">
        <v>45173</v>
      </c>
      <c r="O55" t="s">
        <v>30</v>
      </c>
      <c r="P55" t="s">
        <v>31</v>
      </c>
      <c r="Q55">
        <v>2</v>
      </c>
      <c r="R55" t="s">
        <v>133</v>
      </c>
      <c r="S55" t="s">
        <v>347</v>
      </c>
      <c r="T55">
        <v>45660</v>
      </c>
    </row>
    <row r="56" spans="1:20" x14ac:dyDescent="0.25">
      <c r="A56" t="s">
        <v>348</v>
      </c>
      <c r="B56" t="s">
        <v>349</v>
      </c>
      <c r="C56" t="s">
        <v>137</v>
      </c>
      <c r="D56" t="s">
        <v>37</v>
      </c>
      <c r="E56" t="s">
        <v>38</v>
      </c>
      <c r="F56">
        <v>45249</v>
      </c>
      <c r="G56" t="s">
        <v>180</v>
      </c>
      <c r="H56" t="s">
        <v>100</v>
      </c>
      <c r="I56" t="s">
        <v>101</v>
      </c>
      <c r="J56" t="s">
        <v>28</v>
      </c>
      <c r="K56">
        <v>5</v>
      </c>
      <c r="L56">
        <v>199</v>
      </c>
      <c r="M56" t="s">
        <v>350</v>
      </c>
      <c r="N56">
        <v>45818</v>
      </c>
      <c r="O56" t="s">
        <v>30</v>
      </c>
      <c r="P56" t="s">
        <v>57</v>
      </c>
      <c r="Q56">
        <v>3</v>
      </c>
      <c r="R56" t="s">
        <v>104</v>
      </c>
      <c r="S56" t="s">
        <v>351</v>
      </c>
      <c r="T56">
        <v>44998</v>
      </c>
    </row>
    <row r="57" spans="1:20" x14ac:dyDescent="0.25">
      <c r="A57" t="s">
        <v>352</v>
      </c>
      <c r="B57" t="s">
        <v>353</v>
      </c>
      <c r="C57" t="s">
        <v>354</v>
      </c>
      <c r="D57" t="s">
        <v>81</v>
      </c>
      <c r="E57" t="s">
        <v>24</v>
      </c>
      <c r="F57">
        <v>44470</v>
      </c>
      <c r="G57" t="s">
        <v>152</v>
      </c>
      <c r="H57" t="s">
        <v>138</v>
      </c>
      <c r="I57" t="s">
        <v>139</v>
      </c>
      <c r="J57" t="s">
        <v>28</v>
      </c>
      <c r="K57">
        <v>5</v>
      </c>
      <c r="L57">
        <v>999</v>
      </c>
      <c r="M57" t="s">
        <v>355</v>
      </c>
      <c r="N57">
        <v>45697</v>
      </c>
      <c r="O57" t="s">
        <v>56</v>
      </c>
      <c r="P57" t="s">
        <v>31</v>
      </c>
      <c r="Q57">
        <v>3</v>
      </c>
      <c r="R57" t="s">
        <v>32</v>
      </c>
      <c r="S57" t="s">
        <v>356</v>
      </c>
      <c r="T57">
        <v>45415</v>
      </c>
    </row>
    <row r="58" spans="1:20" x14ac:dyDescent="0.25">
      <c r="A58" t="s">
        <v>357</v>
      </c>
      <c r="B58" t="s">
        <v>358</v>
      </c>
      <c r="C58" t="s">
        <v>359</v>
      </c>
      <c r="D58" t="s">
        <v>23</v>
      </c>
      <c r="E58" t="s">
        <v>38</v>
      </c>
      <c r="F58">
        <v>44230</v>
      </c>
      <c r="G58" t="s">
        <v>62</v>
      </c>
      <c r="H58" t="s">
        <v>145</v>
      </c>
      <c r="I58" t="s">
        <v>146</v>
      </c>
      <c r="J58" t="s">
        <v>54</v>
      </c>
      <c r="K58">
        <v>2</v>
      </c>
      <c r="L58">
        <v>199</v>
      </c>
      <c r="M58" t="s">
        <v>360</v>
      </c>
      <c r="N58">
        <v>45884</v>
      </c>
      <c r="O58" t="s">
        <v>103</v>
      </c>
      <c r="P58" t="s">
        <v>57</v>
      </c>
      <c r="Q58">
        <v>3</v>
      </c>
      <c r="R58" t="s">
        <v>45</v>
      </c>
      <c r="S58" t="s">
        <v>361</v>
      </c>
      <c r="T58">
        <v>45627</v>
      </c>
    </row>
    <row r="59" spans="1:20" x14ac:dyDescent="0.25">
      <c r="A59" t="s">
        <v>362</v>
      </c>
      <c r="B59" t="s">
        <v>363</v>
      </c>
      <c r="C59" t="s">
        <v>354</v>
      </c>
      <c r="D59" t="s">
        <v>23</v>
      </c>
      <c r="E59" t="s">
        <v>38</v>
      </c>
      <c r="F59">
        <v>44947</v>
      </c>
      <c r="G59" t="s">
        <v>94</v>
      </c>
      <c r="H59" t="s">
        <v>26</v>
      </c>
      <c r="I59" t="s">
        <v>27</v>
      </c>
      <c r="J59" t="s">
        <v>28</v>
      </c>
      <c r="K59">
        <v>2</v>
      </c>
      <c r="L59">
        <v>229</v>
      </c>
      <c r="M59" t="s">
        <v>364</v>
      </c>
      <c r="N59">
        <v>45329</v>
      </c>
      <c r="O59" t="s">
        <v>76</v>
      </c>
      <c r="P59" t="s">
        <v>31</v>
      </c>
      <c r="Q59">
        <v>3</v>
      </c>
      <c r="R59" t="s">
        <v>133</v>
      </c>
      <c r="S59" t="s">
        <v>365</v>
      </c>
      <c r="T59">
        <v>45117</v>
      </c>
    </row>
    <row r="60" spans="1:20" x14ac:dyDescent="0.25">
      <c r="A60" t="s">
        <v>366</v>
      </c>
      <c r="B60" t="s">
        <v>367</v>
      </c>
      <c r="C60" t="s">
        <v>36</v>
      </c>
      <c r="D60" t="s">
        <v>23</v>
      </c>
      <c r="E60" t="s">
        <v>24</v>
      </c>
      <c r="F60">
        <v>44885</v>
      </c>
      <c r="G60" t="s">
        <v>51</v>
      </c>
      <c r="H60" t="s">
        <v>73</v>
      </c>
      <c r="I60" t="s">
        <v>74</v>
      </c>
      <c r="J60" t="s">
        <v>42</v>
      </c>
      <c r="K60">
        <v>4</v>
      </c>
      <c r="L60">
        <v>110</v>
      </c>
      <c r="M60" t="s">
        <v>368</v>
      </c>
      <c r="N60">
        <v>45586</v>
      </c>
      <c r="O60" t="s">
        <v>30</v>
      </c>
      <c r="P60" t="s">
        <v>57</v>
      </c>
      <c r="Q60">
        <v>2</v>
      </c>
      <c r="R60" t="s">
        <v>133</v>
      </c>
      <c r="S60" t="s">
        <v>369</v>
      </c>
      <c r="T60">
        <v>45862</v>
      </c>
    </row>
    <row r="61" spans="1:20" x14ac:dyDescent="0.25">
      <c r="A61" t="s">
        <v>370</v>
      </c>
      <c r="B61" t="s">
        <v>371</v>
      </c>
      <c r="C61" t="s">
        <v>372</v>
      </c>
      <c r="D61" t="s">
        <v>23</v>
      </c>
      <c r="E61" t="s">
        <v>38</v>
      </c>
      <c r="F61">
        <v>45749</v>
      </c>
      <c r="G61" t="s">
        <v>180</v>
      </c>
      <c r="H61" t="s">
        <v>138</v>
      </c>
      <c r="I61" t="s">
        <v>139</v>
      </c>
      <c r="J61" t="s">
        <v>28</v>
      </c>
      <c r="K61">
        <v>2</v>
      </c>
      <c r="L61">
        <v>999</v>
      </c>
      <c r="M61" t="s">
        <v>373</v>
      </c>
      <c r="N61">
        <v>45056</v>
      </c>
      <c r="O61" t="s">
        <v>56</v>
      </c>
      <c r="P61" t="s">
        <v>31</v>
      </c>
      <c r="Q61">
        <v>3</v>
      </c>
      <c r="R61" t="s">
        <v>67</v>
      </c>
      <c r="S61" t="s">
        <v>374</v>
      </c>
      <c r="T61">
        <v>44886</v>
      </c>
    </row>
    <row r="62" spans="1:20" x14ac:dyDescent="0.25">
      <c r="A62" t="s">
        <v>375</v>
      </c>
      <c r="B62" t="s">
        <v>376</v>
      </c>
      <c r="C62" t="s">
        <v>377</v>
      </c>
      <c r="D62" t="s">
        <v>37</v>
      </c>
      <c r="E62" t="s">
        <v>50</v>
      </c>
      <c r="F62">
        <v>45164</v>
      </c>
      <c r="G62" t="s">
        <v>120</v>
      </c>
      <c r="H62" t="s">
        <v>63</v>
      </c>
      <c r="I62" t="s">
        <v>64</v>
      </c>
      <c r="J62" t="s">
        <v>65</v>
      </c>
      <c r="K62">
        <v>3</v>
      </c>
      <c r="L62">
        <v>399</v>
      </c>
      <c r="M62" t="s">
        <v>378</v>
      </c>
      <c r="N62">
        <v>45460</v>
      </c>
      <c r="O62" t="s">
        <v>76</v>
      </c>
      <c r="P62" t="s">
        <v>31</v>
      </c>
      <c r="Q62">
        <v>1</v>
      </c>
      <c r="R62" t="s">
        <v>133</v>
      </c>
      <c r="S62" t="s">
        <v>379</v>
      </c>
      <c r="T62">
        <v>45504</v>
      </c>
    </row>
    <row r="63" spans="1:20" x14ac:dyDescent="0.25">
      <c r="A63" t="s">
        <v>380</v>
      </c>
      <c r="B63" t="s">
        <v>258</v>
      </c>
      <c r="C63" t="s">
        <v>381</v>
      </c>
      <c r="D63" t="s">
        <v>37</v>
      </c>
      <c r="E63" t="s">
        <v>24</v>
      </c>
      <c r="F63">
        <v>45101</v>
      </c>
      <c r="G63" t="s">
        <v>25</v>
      </c>
      <c r="H63" t="s">
        <v>145</v>
      </c>
      <c r="I63" t="s">
        <v>146</v>
      </c>
      <c r="J63" t="s">
        <v>54</v>
      </c>
      <c r="K63">
        <v>4</v>
      </c>
      <c r="L63">
        <v>199</v>
      </c>
      <c r="M63" t="s">
        <v>382</v>
      </c>
      <c r="N63">
        <v>45691</v>
      </c>
      <c r="O63" t="s">
        <v>103</v>
      </c>
      <c r="P63" t="s">
        <v>57</v>
      </c>
      <c r="Q63">
        <v>5</v>
      </c>
      <c r="R63" t="s">
        <v>32</v>
      </c>
      <c r="S63" t="s">
        <v>383</v>
      </c>
      <c r="T63">
        <v>45312</v>
      </c>
    </row>
    <row r="64" spans="1:20" x14ac:dyDescent="0.25">
      <c r="A64" t="s">
        <v>384</v>
      </c>
      <c r="B64" t="s">
        <v>385</v>
      </c>
      <c r="C64" t="s">
        <v>386</v>
      </c>
      <c r="D64" t="s">
        <v>81</v>
      </c>
      <c r="E64" t="s">
        <v>38</v>
      </c>
      <c r="F64">
        <v>44113</v>
      </c>
      <c r="G64" t="s">
        <v>152</v>
      </c>
      <c r="H64" t="s">
        <v>168</v>
      </c>
      <c r="I64" t="s">
        <v>169</v>
      </c>
      <c r="J64" t="s">
        <v>131</v>
      </c>
      <c r="K64">
        <v>1</v>
      </c>
      <c r="L64">
        <v>80</v>
      </c>
      <c r="M64" t="s">
        <v>387</v>
      </c>
      <c r="N64">
        <v>45124</v>
      </c>
      <c r="O64" t="s">
        <v>76</v>
      </c>
      <c r="P64" t="s">
        <v>31</v>
      </c>
      <c r="Q64">
        <v>5</v>
      </c>
      <c r="R64" t="s">
        <v>67</v>
      </c>
      <c r="S64" t="s">
        <v>388</v>
      </c>
      <c r="T64">
        <v>44924</v>
      </c>
    </row>
    <row r="65" spans="1:20" x14ac:dyDescent="0.25">
      <c r="A65" t="s">
        <v>389</v>
      </c>
      <c r="B65" t="s">
        <v>243</v>
      </c>
      <c r="C65" t="s">
        <v>390</v>
      </c>
      <c r="D65" t="s">
        <v>37</v>
      </c>
      <c r="E65" t="s">
        <v>24</v>
      </c>
      <c r="F65">
        <v>45449</v>
      </c>
      <c r="G65" t="s">
        <v>25</v>
      </c>
      <c r="H65" t="s">
        <v>391</v>
      </c>
      <c r="I65" t="s">
        <v>392</v>
      </c>
      <c r="J65" t="s">
        <v>123</v>
      </c>
      <c r="K65">
        <v>2</v>
      </c>
      <c r="L65">
        <v>25</v>
      </c>
      <c r="M65" t="s">
        <v>393</v>
      </c>
      <c r="N65">
        <v>45048</v>
      </c>
      <c r="O65" t="s">
        <v>30</v>
      </c>
      <c r="P65" t="s">
        <v>44</v>
      </c>
      <c r="Q65">
        <v>1</v>
      </c>
      <c r="R65" t="s">
        <v>104</v>
      </c>
      <c r="S65" t="s">
        <v>394</v>
      </c>
      <c r="T65">
        <v>44827</v>
      </c>
    </row>
    <row r="66" spans="1:20" x14ac:dyDescent="0.25">
      <c r="A66" t="s">
        <v>395</v>
      </c>
      <c r="B66" t="s">
        <v>290</v>
      </c>
      <c r="C66" t="s">
        <v>396</v>
      </c>
      <c r="D66" t="s">
        <v>23</v>
      </c>
      <c r="E66" t="s">
        <v>50</v>
      </c>
      <c r="F66">
        <v>45810</v>
      </c>
      <c r="G66" t="s">
        <v>94</v>
      </c>
      <c r="H66" t="s">
        <v>100</v>
      </c>
      <c r="I66" t="s">
        <v>101</v>
      </c>
      <c r="J66" t="s">
        <v>28</v>
      </c>
      <c r="K66">
        <v>3</v>
      </c>
      <c r="L66">
        <v>199</v>
      </c>
      <c r="M66" t="s">
        <v>397</v>
      </c>
      <c r="N66">
        <v>44993</v>
      </c>
      <c r="O66" t="s">
        <v>56</v>
      </c>
      <c r="P66" t="s">
        <v>31</v>
      </c>
      <c r="Q66">
        <v>2</v>
      </c>
      <c r="R66" t="s">
        <v>133</v>
      </c>
      <c r="S66" t="s">
        <v>398</v>
      </c>
      <c r="T66">
        <v>45414</v>
      </c>
    </row>
    <row r="67" spans="1:20" x14ac:dyDescent="0.25">
      <c r="A67" t="s">
        <v>399</v>
      </c>
      <c r="B67" t="s">
        <v>113</v>
      </c>
      <c r="C67" t="s">
        <v>400</v>
      </c>
      <c r="D67" t="s">
        <v>37</v>
      </c>
      <c r="E67" t="s">
        <v>38</v>
      </c>
      <c r="F67">
        <v>44488</v>
      </c>
      <c r="G67" t="s">
        <v>72</v>
      </c>
      <c r="H67" t="s">
        <v>87</v>
      </c>
      <c r="I67" t="s">
        <v>88</v>
      </c>
      <c r="J67" t="s">
        <v>65</v>
      </c>
      <c r="K67">
        <v>1</v>
      </c>
      <c r="L67">
        <v>99</v>
      </c>
      <c r="M67" t="s">
        <v>401</v>
      </c>
      <c r="N67">
        <v>45604</v>
      </c>
      <c r="O67" t="s">
        <v>56</v>
      </c>
      <c r="P67" t="s">
        <v>57</v>
      </c>
      <c r="Q67">
        <v>5</v>
      </c>
      <c r="R67" t="s">
        <v>67</v>
      </c>
      <c r="S67" t="s">
        <v>402</v>
      </c>
      <c r="T67">
        <v>45788</v>
      </c>
    </row>
    <row r="68" spans="1:20" x14ac:dyDescent="0.25">
      <c r="A68" t="s">
        <v>403</v>
      </c>
      <c r="B68" t="s">
        <v>206</v>
      </c>
      <c r="C68" t="s">
        <v>268</v>
      </c>
      <c r="D68" t="s">
        <v>81</v>
      </c>
      <c r="E68" t="s">
        <v>50</v>
      </c>
      <c r="F68">
        <v>45359</v>
      </c>
      <c r="G68" t="s">
        <v>120</v>
      </c>
      <c r="H68" t="s">
        <v>73</v>
      </c>
      <c r="I68" t="s">
        <v>74</v>
      </c>
      <c r="J68" t="s">
        <v>42</v>
      </c>
      <c r="K68">
        <v>4</v>
      </c>
      <c r="L68">
        <v>110</v>
      </c>
      <c r="M68" t="s">
        <v>404</v>
      </c>
      <c r="N68">
        <v>44870</v>
      </c>
      <c r="O68" t="s">
        <v>30</v>
      </c>
      <c r="P68" t="s">
        <v>44</v>
      </c>
      <c r="Q68">
        <v>1</v>
      </c>
      <c r="R68" t="s">
        <v>45</v>
      </c>
      <c r="S68" t="s">
        <v>405</v>
      </c>
      <c r="T68">
        <v>45463</v>
      </c>
    </row>
    <row r="69" spans="1:20" x14ac:dyDescent="0.25">
      <c r="A69" t="s">
        <v>406</v>
      </c>
      <c r="B69" t="s">
        <v>407</v>
      </c>
      <c r="C69" t="s">
        <v>408</v>
      </c>
      <c r="D69" t="s">
        <v>23</v>
      </c>
      <c r="E69" t="s">
        <v>50</v>
      </c>
      <c r="F69">
        <v>45283</v>
      </c>
      <c r="G69" t="s">
        <v>62</v>
      </c>
      <c r="H69" t="s">
        <v>121</v>
      </c>
      <c r="I69" t="s">
        <v>122</v>
      </c>
      <c r="J69" t="s">
        <v>123</v>
      </c>
      <c r="K69">
        <v>2</v>
      </c>
      <c r="L69">
        <v>149</v>
      </c>
      <c r="M69" t="s">
        <v>409</v>
      </c>
      <c r="N69">
        <v>45401</v>
      </c>
      <c r="O69" t="s">
        <v>30</v>
      </c>
      <c r="P69" t="s">
        <v>57</v>
      </c>
      <c r="Q69">
        <v>2</v>
      </c>
      <c r="R69" t="s">
        <v>67</v>
      </c>
      <c r="S69" t="s">
        <v>410</v>
      </c>
      <c r="T69">
        <v>45060</v>
      </c>
    </row>
    <row r="70" spans="1:20" x14ac:dyDescent="0.25">
      <c r="A70" t="s">
        <v>411</v>
      </c>
      <c r="B70" t="s">
        <v>412</v>
      </c>
      <c r="C70" t="s">
        <v>71</v>
      </c>
      <c r="D70" t="s">
        <v>23</v>
      </c>
      <c r="E70" t="s">
        <v>24</v>
      </c>
      <c r="F70">
        <v>44684</v>
      </c>
      <c r="G70" t="s">
        <v>180</v>
      </c>
      <c r="H70" t="s">
        <v>121</v>
      </c>
      <c r="I70" t="s">
        <v>122</v>
      </c>
      <c r="J70" t="s">
        <v>123</v>
      </c>
      <c r="K70">
        <v>5</v>
      </c>
      <c r="L70">
        <v>149</v>
      </c>
      <c r="M70" t="s">
        <v>413</v>
      </c>
      <c r="N70">
        <v>45500</v>
      </c>
      <c r="O70" t="s">
        <v>76</v>
      </c>
      <c r="P70" t="s">
        <v>57</v>
      </c>
      <c r="Q70">
        <v>1</v>
      </c>
      <c r="R70" t="s">
        <v>32</v>
      </c>
      <c r="S70" t="s">
        <v>414</v>
      </c>
      <c r="T70">
        <v>45727</v>
      </c>
    </row>
    <row r="71" spans="1:20" x14ac:dyDescent="0.25">
      <c r="A71" t="s">
        <v>415</v>
      </c>
      <c r="B71" t="s">
        <v>416</v>
      </c>
      <c r="C71" t="s">
        <v>417</v>
      </c>
      <c r="D71" t="s">
        <v>23</v>
      </c>
      <c r="E71" t="s">
        <v>24</v>
      </c>
      <c r="F71">
        <v>44875</v>
      </c>
      <c r="G71" t="s">
        <v>120</v>
      </c>
      <c r="H71" t="s">
        <v>40</v>
      </c>
      <c r="I71" t="s">
        <v>41</v>
      </c>
      <c r="J71" t="s">
        <v>42</v>
      </c>
      <c r="K71">
        <v>2</v>
      </c>
      <c r="L71">
        <v>59</v>
      </c>
      <c r="M71" t="s">
        <v>418</v>
      </c>
      <c r="N71">
        <v>45679</v>
      </c>
      <c r="O71" t="s">
        <v>30</v>
      </c>
      <c r="P71" t="s">
        <v>31</v>
      </c>
      <c r="Q71">
        <v>2</v>
      </c>
      <c r="R71" t="s">
        <v>67</v>
      </c>
      <c r="S71" t="s">
        <v>419</v>
      </c>
      <c r="T71">
        <v>45452</v>
      </c>
    </row>
    <row r="72" spans="1:20" x14ac:dyDescent="0.25">
      <c r="A72" t="s">
        <v>420</v>
      </c>
      <c r="B72" t="s">
        <v>421</v>
      </c>
      <c r="C72" t="s">
        <v>249</v>
      </c>
      <c r="D72" t="s">
        <v>37</v>
      </c>
      <c r="E72" t="s">
        <v>24</v>
      </c>
      <c r="F72">
        <v>44779</v>
      </c>
      <c r="G72" t="s">
        <v>51</v>
      </c>
      <c r="H72" t="s">
        <v>73</v>
      </c>
      <c r="I72" t="s">
        <v>74</v>
      </c>
      <c r="J72" t="s">
        <v>42</v>
      </c>
      <c r="K72">
        <v>3</v>
      </c>
      <c r="L72">
        <v>110</v>
      </c>
      <c r="M72" t="s">
        <v>422</v>
      </c>
      <c r="N72">
        <v>45361</v>
      </c>
      <c r="O72" t="s">
        <v>30</v>
      </c>
      <c r="P72" t="s">
        <v>57</v>
      </c>
      <c r="Q72">
        <v>2</v>
      </c>
      <c r="R72" t="s">
        <v>67</v>
      </c>
      <c r="S72" t="s">
        <v>423</v>
      </c>
      <c r="T72">
        <v>45334</v>
      </c>
    </row>
    <row r="73" spans="1:20" x14ac:dyDescent="0.25">
      <c r="A73" t="s">
        <v>424</v>
      </c>
      <c r="B73" t="s">
        <v>425</v>
      </c>
      <c r="C73" t="s">
        <v>426</v>
      </c>
      <c r="D73" t="s">
        <v>23</v>
      </c>
      <c r="E73" t="s">
        <v>38</v>
      </c>
      <c r="F73">
        <v>45172</v>
      </c>
      <c r="G73" t="s">
        <v>62</v>
      </c>
      <c r="H73" t="s">
        <v>121</v>
      </c>
      <c r="I73" t="s">
        <v>122</v>
      </c>
      <c r="J73" t="s">
        <v>123</v>
      </c>
      <c r="K73">
        <v>3</v>
      </c>
      <c r="L73">
        <v>149</v>
      </c>
      <c r="M73" t="s">
        <v>427</v>
      </c>
      <c r="N73">
        <v>44839</v>
      </c>
      <c r="O73" t="s">
        <v>76</v>
      </c>
      <c r="P73" t="s">
        <v>57</v>
      </c>
      <c r="Q73">
        <v>3</v>
      </c>
      <c r="R73" t="s">
        <v>32</v>
      </c>
      <c r="S73" t="s">
        <v>428</v>
      </c>
      <c r="T73">
        <v>44882</v>
      </c>
    </row>
    <row r="74" spans="1:20" x14ac:dyDescent="0.25">
      <c r="A74" t="s">
        <v>429</v>
      </c>
      <c r="B74" t="s">
        <v>430</v>
      </c>
      <c r="C74" t="s">
        <v>431</v>
      </c>
      <c r="D74" t="s">
        <v>23</v>
      </c>
      <c r="E74" t="s">
        <v>38</v>
      </c>
      <c r="F74">
        <v>44440</v>
      </c>
      <c r="G74" t="s">
        <v>186</v>
      </c>
      <c r="H74" t="s">
        <v>87</v>
      </c>
      <c r="I74" t="s">
        <v>88</v>
      </c>
      <c r="J74" t="s">
        <v>65</v>
      </c>
      <c r="K74">
        <v>4</v>
      </c>
      <c r="L74">
        <v>99</v>
      </c>
      <c r="M74" t="s">
        <v>432</v>
      </c>
      <c r="N74">
        <v>45139</v>
      </c>
      <c r="O74" t="s">
        <v>110</v>
      </c>
      <c r="P74" t="s">
        <v>57</v>
      </c>
      <c r="Q74">
        <v>3</v>
      </c>
      <c r="R74" t="s">
        <v>104</v>
      </c>
      <c r="S74" t="s">
        <v>433</v>
      </c>
      <c r="T74">
        <v>45652</v>
      </c>
    </row>
    <row r="75" spans="1:20" x14ac:dyDescent="0.25">
      <c r="A75" t="s">
        <v>434</v>
      </c>
      <c r="B75" t="s">
        <v>385</v>
      </c>
      <c r="C75" t="s">
        <v>435</v>
      </c>
      <c r="D75" t="s">
        <v>81</v>
      </c>
      <c r="E75" t="s">
        <v>24</v>
      </c>
      <c r="F75">
        <v>44590</v>
      </c>
      <c r="G75" t="s">
        <v>25</v>
      </c>
      <c r="H75" t="s">
        <v>100</v>
      </c>
      <c r="I75" t="s">
        <v>101</v>
      </c>
      <c r="J75" t="s">
        <v>28</v>
      </c>
      <c r="K75">
        <v>3</v>
      </c>
      <c r="L75">
        <v>199</v>
      </c>
      <c r="M75" t="s">
        <v>436</v>
      </c>
      <c r="N75">
        <v>45414</v>
      </c>
      <c r="O75" t="s">
        <v>103</v>
      </c>
      <c r="P75" t="s">
        <v>44</v>
      </c>
      <c r="Q75">
        <v>1</v>
      </c>
      <c r="R75" t="s">
        <v>104</v>
      </c>
      <c r="S75" t="s">
        <v>437</v>
      </c>
      <c r="T75">
        <v>45609</v>
      </c>
    </row>
    <row r="76" spans="1:20" x14ac:dyDescent="0.25">
      <c r="A76" t="s">
        <v>438</v>
      </c>
      <c r="B76" t="s">
        <v>439</v>
      </c>
      <c r="C76" t="s">
        <v>244</v>
      </c>
      <c r="D76" t="s">
        <v>23</v>
      </c>
      <c r="E76" t="s">
        <v>50</v>
      </c>
      <c r="F76">
        <v>44512</v>
      </c>
      <c r="G76" t="s">
        <v>152</v>
      </c>
      <c r="H76" t="s">
        <v>73</v>
      </c>
      <c r="I76" t="s">
        <v>74</v>
      </c>
      <c r="J76" t="s">
        <v>42</v>
      </c>
      <c r="K76">
        <v>5</v>
      </c>
      <c r="L76">
        <v>110</v>
      </c>
      <c r="M76" t="s">
        <v>440</v>
      </c>
      <c r="N76">
        <v>44840</v>
      </c>
      <c r="O76" t="s">
        <v>76</v>
      </c>
      <c r="P76" t="s">
        <v>57</v>
      </c>
      <c r="Q76">
        <v>4</v>
      </c>
      <c r="R76" t="s">
        <v>67</v>
      </c>
      <c r="S76" t="s">
        <v>441</v>
      </c>
      <c r="T76">
        <v>44902</v>
      </c>
    </row>
    <row r="77" spans="1:20" x14ac:dyDescent="0.25">
      <c r="A77" t="s">
        <v>442</v>
      </c>
      <c r="B77" t="s">
        <v>85</v>
      </c>
      <c r="C77" t="s">
        <v>443</v>
      </c>
      <c r="D77" t="s">
        <v>81</v>
      </c>
      <c r="E77" t="s">
        <v>24</v>
      </c>
      <c r="F77">
        <v>44189</v>
      </c>
      <c r="G77" t="s">
        <v>120</v>
      </c>
      <c r="H77" t="s">
        <v>145</v>
      </c>
      <c r="I77" t="s">
        <v>146</v>
      </c>
      <c r="J77" t="s">
        <v>54</v>
      </c>
      <c r="K77">
        <v>1</v>
      </c>
      <c r="L77">
        <v>199</v>
      </c>
      <c r="M77" t="s">
        <v>444</v>
      </c>
      <c r="N77">
        <v>45255</v>
      </c>
      <c r="O77" t="s">
        <v>110</v>
      </c>
      <c r="P77" t="s">
        <v>44</v>
      </c>
      <c r="Q77">
        <v>1</v>
      </c>
      <c r="R77" t="s">
        <v>32</v>
      </c>
      <c r="S77" t="s">
        <v>445</v>
      </c>
      <c r="T77">
        <v>45834</v>
      </c>
    </row>
    <row r="78" spans="1:20" x14ac:dyDescent="0.25">
      <c r="A78" t="s">
        <v>446</v>
      </c>
      <c r="B78" t="s">
        <v>447</v>
      </c>
      <c r="C78" t="s">
        <v>448</v>
      </c>
      <c r="D78" t="s">
        <v>23</v>
      </c>
      <c r="E78" t="s">
        <v>24</v>
      </c>
      <c r="F78">
        <v>45674</v>
      </c>
      <c r="G78" t="s">
        <v>39</v>
      </c>
      <c r="H78" t="s">
        <v>73</v>
      </c>
      <c r="I78" t="s">
        <v>74</v>
      </c>
      <c r="J78" t="s">
        <v>42</v>
      </c>
      <c r="K78">
        <v>2</v>
      </c>
      <c r="L78">
        <v>110</v>
      </c>
      <c r="M78" t="s">
        <v>449</v>
      </c>
      <c r="N78">
        <v>45890</v>
      </c>
      <c r="O78" t="s">
        <v>103</v>
      </c>
      <c r="P78" t="s">
        <v>31</v>
      </c>
      <c r="Q78">
        <v>3</v>
      </c>
      <c r="R78" t="s">
        <v>133</v>
      </c>
      <c r="S78" t="s">
        <v>450</v>
      </c>
      <c r="T78">
        <v>45400</v>
      </c>
    </row>
    <row r="79" spans="1:20" x14ac:dyDescent="0.25">
      <c r="A79" t="s">
        <v>451</v>
      </c>
      <c r="B79" t="s">
        <v>452</v>
      </c>
      <c r="C79" t="s">
        <v>453</v>
      </c>
      <c r="D79" t="s">
        <v>23</v>
      </c>
      <c r="E79" t="s">
        <v>50</v>
      </c>
      <c r="F79">
        <v>45261</v>
      </c>
      <c r="G79" t="s">
        <v>120</v>
      </c>
      <c r="H79" t="s">
        <v>40</v>
      </c>
      <c r="I79" t="s">
        <v>41</v>
      </c>
      <c r="J79" t="s">
        <v>42</v>
      </c>
      <c r="K79">
        <v>3</v>
      </c>
      <c r="L79">
        <v>59</v>
      </c>
      <c r="M79" t="s">
        <v>454</v>
      </c>
      <c r="N79">
        <v>45822</v>
      </c>
      <c r="O79" t="s">
        <v>110</v>
      </c>
      <c r="P79" t="s">
        <v>31</v>
      </c>
      <c r="Q79">
        <v>5</v>
      </c>
      <c r="R79" t="s">
        <v>45</v>
      </c>
      <c r="S79" t="s">
        <v>455</v>
      </c>
      <c r="T79">
        <v>45031</v>
      </c>
    </row>
    <row r="80" spans="1:20" x14ac:dyDescent="0.25">
      <c r="A80" t="s">
        <v>456</v>
      </c>
      <c r="B80" t="s">
        <v>457</v>
      </c>
      <c r="C80" t="s">
        <v>458</v>
      </c>
      <c r="D80" t="s">
        <v>81</v>
      </c>
      <c r="E80" t="s">
        <v>50</v>
      </c>
      <c r="F80">
        <v>45803</v>
      </c>
      <c r="G80" t="s">
        <v>72</v>
      </c>
      <c r="H80" t="s">
        <v>40</v>
      </c>
      <c r="I80" t="s">
        <v>41</v>
      </c>
      <c r="J80" t="s">
        <v>42</v>
      </c>
      <c r="K80">
        <v>3</v>
      </c>
      <c r="L80">
        <v>59</v>
      </c>
      <c r="M80" t="s">
        <v>459</v>
      </c>
      <c r="N80">
        <v>45023</v>
      </c>
      <c r="O80" t="s">
        <v>30</v>
      </c>
      <c r="P80" t="s">
        <v>44</v>
      </c>
      <c r="Q80">
        <v>2</v>
      </c>
      <c r="R80" t="s">
        <v>67</v>
      </c>
      <c r="S80" t="s">
        <v>460</v>
      </c>
      <c r="T80">
        <v>45149</v>
      </c>
    </row>
    <row r="81" spans="1:20" x14ac:dyDescent="0.25">
      <c r="A81" t="s">
        <v>461</v>
      </c>
      <c r="B81" t="s">
        <v>334</v>
      </c>
      <c r="C81" t="s">
        <v>462</v>
      </c>
      <c r="D81" t="s">
        <v>23</v>
      </c>
      <c r="E81" t="s">
        <v>50</v>
      </c>
      <c r="F81">
        <v>44650</v>
      </c>
      <c r="G81" t="s">
        <v>39</v>
      </c>
      <c r="H81" t="s">
        <v>26</v>
      </c>
      <c r="I81" t="s">
        <v>27</v>
      </c>
      <c r="J81" t="s">
        <v>28</v>
      </c>
      <c r="K81">
        <v>3</v>
      </c>
      <c r="L81">
        <v>229</v>
      </c>
      <c r="M81" t="s">
        <v>463</v>
      </c>
      <c r="N81">
        <v>45847</v>
      </c>
      <c r="O81" t="s">
        <v>76</v>
      </c>
      <c r="P81" t="s">
        <v>31</v>
      </c>
      <c r="Q81">
        <v>4</v>
      </c>
      <c r="R81" t="s">
        <v>32</v>
      </c>
      <c r="S81" t="s">
        <v>464</v>
      </c>
      <c r="T81">
        <v>45487</v>
      </c>
    </row>
    <row r="82" spans="1:20" x14ac:dyDescent="0.25">
      <c r="A82" t="s">
        <v>465</v>
      </c>
      <c r="B82" t="s">
        <v>466</v>
      </c>
      <c r="C82" t="s">
        <v>467</v>
      </c>
      <c r="D82" t="s">
        <v>81</v>
      </c>
      <c r="E82" t="s">
        <v>38</v>
      </c>
      <c r="F82">
        <v>44611</v>
      </c>
      <c r="G82" t="s">
        <v>72</v>
      </c>
      <c r="H82" t="s">
        <v>52</v>
      </c>
      <c r="I82" t="s">
        <v>53</v>
      </c>
      <c r="J82" t="s">
        <v>54</v>
      </c>
      <c r="K82">
        <v>5</v>
      </c>
      <c r="L82">
        <v>59</v>
      </c>
      <c r="M82" t="s">
        <v>468</v>
      </c>
      <c r="N82">
        <v>44967</v>
      </c>
      <c r="O82" t="s">
        <v>76</v>
      </c>
      <c r="P82" t="s">
        <v>31</v>
      </c>
      <c r="Q82">
        <v>5</v>
      </c>
      <c r="R82" t="s">
        <v>67</v>
      </c>
      <c r="S82" t="s">
        <v>469</v>
      </c>
      <c r="T82">
        <v>45249</v>
      </c>
    </row>
    <row r="83" spans="1:20" x14ac:dyDescent="0.25">
      <c r="A83" t="s">
        <v>470</v>
      </c>
      <c r="B83" t="s">
        <v>416</v>
      </c>
      <c r="C83" t="s">
        <v>471</v>
      </c>
      <c r="D83" t="s">
        <v>23</v>
      </c>
      <c r="E83" t="s">
        <v>50</v>
      </c>
      <c r="F83">
        <v>44492</v>
      </c>
      <c r="G83" t="s">
        <v>25</v>
      </c>
      <c r="H83" t="s">
        <v>129</v>
      </c>
      <c r="I83" t="s">
        <v>130</v>
      </c>
      <c r="J83" t="s">
        <v>131</v>
      </c>
      <c r="K83">
        <v>4</v>
      </c>
      <c r="L83">
        <v>129</v>
      </c>
      <c r="M83" t="s">
        <v>472</v>
      </c>
      <c r="N83">
        <v>45012</v>
      </c>
      <c r="O83" t="s">
        <v>76</v>
      </c>
      <c r="P83" t="s">
        <v>57</v>
      </c>
      <c r="Q83">
        <v>4</v>
      </c>
      <c r="R83" t="s">
        <v>45</v>
      </c>
      <c r="S83" t="s">
        <v>473</v>
      </c>
      <c r="T83">
        <v>45497</v>
      </c>
    </row>
    <row r="84" spans="1:20" x14ac:dyDescent="0.25">
      <c r="A84" t="s">
        <v>474</v>
      </c>
      <c r="B84" t="s">
        <v>475</v>
      </c>
      <c r="C84" t="s">
        <v>476</v>
      </c>
      <c r="D84" t="s">
        <v>23</v>
      </c>
      <c r="E84" t="s">
        <v>38</v>
      </c>
      <c r="F84">
        <v>45099</v>
      </c>
      <c r="G84" t="s">
        <v>120</v>
      </c>
      <c r="H84" t="s">
        <v>26</v>
      </c>
      <c r="I84" t="s">
        <v>27</v>
      </c>
      <c r="J84" t="s">
        <v>28</v>
      </c>
      <c r="K84">
        <v>2</v>
      </c>
      <c r="L84">
        <v>229</v>
      </c>
      <c r="M84" t="s">
        <v>477</v>
      </c>
      <c r="N84">
        <v>45720</v>
      </c>
      <c r="O84" t="s">
        <v>56</v>
      </c>
      <c r="P84" t="s">
        <v>44</v>
      </c>
      <c r="Q84">
        <v>3</v>
      </c>
      <c r="R84" t="s">
        <v>104</v>
      </c>
      <c r="S84" t="s">
        <v>478</v>
      </c>
      <c r="T84">
        <v>45090</v>
      </c>
    </row>
    <row r="85" spans="1:20" x14ac:dyDescent="0.25">
      <c r="A85" t="s">
        <v>479</v>
      </c>
      <c r="B85" t="s">
        <v>480</v>
      </c>
      <c r="C85" t="s">
        <v>481</v>
      </c>
      <c r="D85" t="s">
        <v>23</v>
      </c>
      <c r="E85" t="s">
        <v>50</v>
      </c>
      <c r="F85">
        <v>44556</v>
      </c>
      <c r="G85" t="s">
        <v>120</v>
      </c>
      <c r="H85" t="s">
        <v>191</v>
      </c>
      <c r="I85" t="s">
        <v>192</v>
      </c>
      <c r="J85" t="s">
        <v>42</v>
      </c>
      <c r="K85">
        <v>2</v>
      </c>
      <c r="L85">
        <v>120</v>
      </c>
      <c r="M85" t="s">
        <v>482</v>
      </c>
      <c r="N85">
        <v>45208</v>
      </c>
      <c r="O85" t="s">
        <v>103</v>
      </c>
      <c r="P85" t="s">
        <v>57</v>
      </c>
      <c r="Q85">
        <v>1</v>
      </c>
      <c r="R85" t="s">
        <v>32</v>
      </c>
      <c r="S85" t="s">
        <v>483</v>
      </c>
      <c r="T85">
        <v>44944</v>
      </c>
    </row>
    <row r="86" spans="1:20" x14ac:dyDescent="0.25">
      <c r="A86" t="s">
        <v>484</v>
      </c>
      <c r="B86" t="s">
        <v>485</v>
      </c>
      <c r="C86" t="s">
        <v>486</v>
      </c>
      <c r="D86" t="s">
        <v>81</v>
      </c>
      <c r="E86" t="s">
        <v>38</v>
      </c>
      <c r="F86">
        <v>44877</v>
      </c>
      <c r="G86" t="s">
        <v>51</v>
      </c>
      <c r="H86" t="s">
        <v>40</v>
      </c>
      <c r="I86" t="s">
        <v>41</v>
      </c>
      <c r="J86" t="s">
        <v>42</v>
      </c>
      <c r="K86">
        <v>2</v>
      </c>
      <c r="L86">
        <v>59</v>
      </c>
      <c r="M86" t="s">
        <v>487</v>
      </c>
      <c r="N86">
        <v>45021</v>
      </c>
      <c r="O86" t="s">
        <v>56</v>
      </c>
      <c r="P86" t="s">
        <v>57</v>
      </c>
      <c r="Q86">
        <v>1</v>
      </c>
      <c r="R86" t="s">
        <v>133</v>
      </c>
      <c r="S86" t="s">
        <v>488</v>
      </c>
      <c r="T86">
        <v>45743</v>
      </c>
    </row>
    <row r="87" spans="1:20" x14ac:dyDescent="0.25">
      <c r="A87" t="s">
        <v>489</v>
      </c>
      <c r="B87" t="s">
        <v>416</v>
      </c>
      <c r="C87" t="s">
        <v>490</v>
      </c>
      <c r="D87" t="s">
        <v>37</v>
      </c>
      <c r="E87" t="s">
        <v>50</v>
      </c>
      <c r="F87">
        <v>44354</v>
      </c>
      <c r="G87" t="s">
        <v>39</v>
      </c>
      <c r="H87" t="s">
        <v>218</v>
      </c>
      <c r="I87" t="s">
        <v>219</v>
      </c>
      <c r="J87" t="s">
        <v>28</v>
      </c>
      <c r="K87">
        <v>2</v>
      </c>
      <c r="L87">
        <v>899</v>
      </c>
      <c r="M87" t="s">
        <v>491</v>
      </c>
      <c r="N87">
        <v>45098</v>
      </c>
      <c r="O87" t="s">
        <v>30</v>
      </c>
      <c r="P87" t="s">
        <v>57</v>
      </c>
      <c r="Q87">
        <v>1</v>
      </c>
      <c r="R87" t="s">
        <v>32</v>
      </c>
      <c r="S87" t="s">
        <v>492</v>
      </c>
      <c r="T87">
        <v>45870</v>
      </c>
    </row>
    <row r="88" spans="1:20" x14ac:dyDescent="0.25">
      <c r="A88" t="s">
        <v>493</v>
      </c>
      <c r="B88" t="s">
        <v>494</v>
      </c>
      <c r="C88" t="s">
        <v>495</v>
      </c>
      <c r="D88" t="s">
        <v>37</v>
      </c>
      <c r="E88" t="s">
        <v>38</v>
      </c>
      <c r="F88">
        <v>45468</v>
      </c>
      <c r="G88" t="s">
        <v>180</v>
      </c>
      <c r="H88" t="s">
        <v>129</v>
      </c>
      <c r="I88" t="s">
        <v>130</v>
      </c>
      <c r="J88" t="s">
        <v>131</v>
      </c>
      <c r="K88">
        <v>4</v>
      </c>
      <c r="L88">
        <v>129</v>
      </c>
      <c r="M88" t="s">
        <v>496</v>
      </c>
      <c r="N88">
        <v>45868</v>
      </c>
      <c r="O88" t="s">
        <v>76</v>
      </c>
      <c r="P88" t="s">
        <v>44</v>
      </c>
      <c r="Q88">
        <v>3</v>
      </c>
      <c r="R88" t="s">
        <v>32</v>
      </c>
      <c r="S88" t="s">
        <v>497</v>
      </c>
      <c r="T88">
        <v>45550</v>
      </c>
    </row>
    <row r="89" spans="1:20" x14ac:dyDescent="0.25">
      <c r="A89" t="s">
        <v>498</v>
      </c>
      <c r="B89" t="s">
        <v>499</v>
      </c>
      <c r="C89" t="s">
        <v>500</v>
      </c>
      <c r="D89" t="s">
        <v>23</v>
      </c>
      <c r="E89" t="s">
        <v>24</v>
      </c>
      <c r="F89">
        <v>45891</v>
      </c>
      <c r="G89" t="s">
        <v>180</v>
      </c>
      <c r="H89" t="s">
        <v>218</v>
      </c>
      <c r="I89" t="s">
        <v>219</v>
      </c>
      <c r="J89" t="s">
        <v>28</v>
      </c>
      <c r="K89">
        <v>4</v>
      </c>
      <c r="L89">
        <v>899</v>
      </c>
      <c r="M89" t="s">
        <v>501</v>
      </c>
      <c r="N89">
        <v>44829</v>
      </c>
      <c r="O89" t="s">
        <v>103</v>
      </c>
      <c r="P89" t="s">
        <v>31</v>
      </c>
      <c r="Q89">
        <v>2</v>
      </c>
      <c r="R89" t="s">
        <v>45</v>
      </c>
      <c r="S89" t="s">
        <v>502</v>
      </c>
      <c r="T89">
        <v>45554</v>
      </c>
    </row>
    <row r="90" spans="1:20" x14ac:dyDescent="0.25">
      <c r="A90" t="s">
        <v>503</v>
      </c>
      <c r="B90" t="s">
        <v>143</v>
      </c>
      <c r="C90" t="s">
        <v>504</v>
      </c>
      <c r="D90" t="s">
        <v>81</v>
      </c>
      <c r="E90" t="s">
        <v>24</v>
      </c>
      <c r="F90">
        <v>44679</v>
      </c>
      <c r="G90" t="s">
        <v>120</v>
      </c>
      <c r="H90" t="s">
        <v>191</v>
      </c>
      <c r="I90" t="s">
        <v>192</v>
      </c>
      <c r="J90" t="s">
        <v>42</v>
      </c>
      <c r="K90">
        <v>2</v>
      </c>
      <c r="L90">
        <v>120</v>
      </c>
      <c r="M90" t="s">
        <v>505</v>
      </c>
      <c r="N90">
        <v>45859</v>
      </c>
      <c r="O90" t="s">
        <v>110</v>
      </c>
      <c r="P90" t="s">
        <v>57</v>
      </c>
      <c r="Q90">
        <v>3</v>
      </c>
      <c r="R90" t="s">
        <v>32</v>
      </c>
      <c r="S90" t="s">
        <v>506</v>
      </c>
      <c r="T90">
        <v>45779</v>
      </c>
    </row>
    <row r="91" spans="1:20" x14ac:dyDescent="0.25">
      <c r="A91" t="s">
        <v>507</v>
      </c>
      <c r="B91" t="s">
        <v>248</v>
      </c>
      <c r="C91" t="s">
        <v>276</v>
      </c>
      <c r="D91" t="s">
        <v>81</v>
      </c>
      <c r="E91" t="s">
        <v>24</v>
      </c>
      <c r="F91">
        <v>44255</v>
      </c>
      <c r="G91" t="s">
        <v>39</v>
      </c>
      <c r="H91" t="s">
        <v>121</v>
      </c>
      <c r="I91" t="s">
        <v>122</v>
      </c>
      <c r="J91" t="s">
        <v>123</v>
      </c>
      <c r="K91">
        <v>3</v>
      </c>
      <c r="L91">
        <v>149</v>
      </c>
      <c r="M91" t="s">
        <v>508</v>
      </c>
      <c r="N91">
        <v>45882</v>
      </c>
      <c r="O91" t="s">
        <v>30</v>
      </c>
      <c r="P91" t="s">
        <v>57</v>
      </c>
      <c r="Q91">
        <v>5</v>
      </c>
      <c r="R91" t="s">
        <v>104</v>
      </c>
      <c r="S91" t="s">
        <v>509</v>
      </c>
      <c r="T91">
        <v>45109</v>
      </c>
    </row>
    <row r="92" spans="1:20" x14ac:dyDescent="0.25">
      <c r="A92" t="s">
        <v>510</v>
      </c>
      <c r="B92" t="s">
        <v>511</v>
      </c>
      <c r="C92" t="s">
        <v>417</v>
      </c>
      <c r="D92" t="s">
        <v>81</v>
      </c>
      <c r="E92" t="s">
        <v>50</v>
      </c>
      <c r="F92">
        <v>45016</v>
      </c>
      <c r="G92" t="s">
        <v>180</v>
      </c>
      <c r="H92" t="s">
        <v>100</v>
      </c>
      <c r="I92" t="s">
        <v>101</v>
      </c>
      <c r="J92" t="s">
        <v>28</v>
      </c>
      <c r="K92">
        <v>2</v>
      </c>
      <c r="L92">
        <v>199</v>
      </c>
      <c r="M92" t="s">
        <v>512</v>
      </c>
      <c r="N92">
        <v>45881</v>
      </c>
      <c r="O92" t="s">
        <v>76</v>
      </c>
      <c r="P92" t="s">
        <v>44</v>
      </c>
      <c r="Q92">
        <v>5</v>
      </c>
      <c r="R92" t="s">
        <v>67</v>
      </c>
      <c r="S92" t="s">
        <v>513</v>
      </c>
      <c r="T92">
        <v>45821</v>
      </c>
    </row>
    <row r="93" spans="1:20" x14ac:dyDescent="0.25">
      <c r="A93" t="s">
        <v>514</v>
      </c>
      <c r="B93" t="s">
        <v>515</v>
      </c>
      <c r="C93" t="s">
        <v>516</v>
      </c>
      <c r="D93" t="s">
        <v>81</v>
      </c>
      <c r="E93" t="s">
        <v>24</v>
      </c>
      <c r="F93">
        <v>45043</v>
      </c>
      <c r="G93" t="s">
        <v>180</v>
      </c>
      <c r="H93" t="s">
        <v>100</v>
      </c>
      <c r="I93" t="s">
        <v>101</v>
      </c>
      <c r="J93" t="s">
        <v>28</v>
      </c>
      <c r="K93">
        <v>5</v>
      </c>
      <c r="L93">
        <v>199</v>
      </c>
      <c r="M93" t="s">
        <v>517</v>
      </c>
      <c r="N93">
        <v>45183</v>
      </c>
      <c r="O93" t="s">
        <v>56</v>
      </c>
      <c r="P93" t="s">
        <v>31</v>
      </c>
      <c r="Q93">
        <v>5</v>
      </c>
      <c r="R93" t="s">
        <v>67</v>
      </c>
      <c r="S93" t="s">
        <v>518</v>
      </c>
      <c r="T93">
        <v>45087</v>
      </c>
    </row>
    <row r="94" spans="1:20" x14ac:dyDescent="0.25">
      <c r="A94" t="s">
        <v>519</v>
      </c>
      <c r="B94" t="s">
        <v>520</v>
      </c>
      <c r="C94" t="s">
        <v>521</v>
      </c>
      <c r="D94" t="s">
        <v>81</v>
      </c>
      <c r="E94" t="s">
        <v>38</v>
      </c>
      <c r="F94">
        <v>45810</v>
      </c>
      <c r="G94" t="s">
        <v>62</v>
      </c>
      <c r="H94" t="s">
        <v>391</v>
      </c>
      <c r="I94" t="s">
        <v>392</v>
      </c>
      <c r="J94" t="s">
        <v>123</v>
      </c>
      <c r="K94">
        <v>4</v>
      </c>
      <c r="L94">
        <v>25</v>
      </c>
      <c r="M94" t="s">
        <v>522</v>
      </c>
      <c r="N94">
        <v>45300</v>
      </c>
      <c r="O94" t="s">
        <v>110</v>
      </c>
      <c r="P94" t="s">
        <v>44</v>
      </c>
      <c r="Q94">
        <v>2</v>
      </c>
      <c r="R94" t="s">
        <v>32</v>
      </c>
      <c r="S94" t="s">
        <v>523</v>
      </c>
      <c r="T94">
        <v>44935</v>
      </c>
    </row>
    <row r="95" spans="1:20" x14ac:dyDescent="0.25">
      <c r="A95" t="s">
        <v>524</v>
      </c>
      <c r="B95" t="s">
        <v>525</v>
      </c>
      <c r="C95" t="s">
        <v>526</v>
      </c>
      <c r="D95" t="s">
        <v>23</v>
      </c>
      <c r="E95" t="s">
        <v>38</v>
      </c>
      <c r="F95">
        <v>45009</v>
      </c>
      <c r="G95" t="s">
        <v>25</v>
      </c>
      <c r="H95" t="s">
        <v>121</v>
      </c>
      <c r="I95" t="s">
        <v>122</v>
      </c>
      <c r="J95" t="s">
        <v>123</v>
      </c>
      <c r="K95">
        <v>2</v>
      </c>
      <c r="L95">
        <v>149</v>
      </c>
      <c r="M95" t="s">
        <v>527</v>
      </c>
      <c r="N95">
        <v>45114</v>
      </c>
      <c r="O95" t="s">
        <v>76</v>
      </c>
      <c r="P95" t="s">
        <v>31</v>
      </c>
      <c r="Q95">
        <v>2</v>
      </c>
      <c r="R95" t="s">
        <v>67</v>
      </c>
      <c r="S95" t="s">
        <v>528</v>
      </c>
      <c r="T95">
        <v>45727</v>
      </c>
    </row>
    <row r="96" spans="1:20" x14ac:dyDescent="0.25">
      <c r="A96" t="s">
        <v>529</v>
      </c>
      <c r="B96" t="s">
        <v>530</v>
      </c>
      <c r="C96" t="s">
        <v>531</v>
      </c>
      <c r="D96" t="s">
        <v>37</v>
      </c>
      <c r="E96" t="s">
        <v>24</v>
      </c>
      <c r="F96">
        <v>44923</v>
      </c>
      <c r="G96" t="s">
        <v>62</v>
      </c>
      <c r="H96" t="s">
        <v>191</v>
      </c>
      <c r="I96" t="s">
        <v>192</v>
      </c>
      <c r="J96" t="s">
        <v>42</v>
      </c>
      <c r="K96">
        <v>3</v>
      </c>
      <c r="L96">
        <v>120</v>
      </c>
      <c r="M96" t="s">
        <v>532</v>
      </c>
      <c r="N96">
        <v>45290</v>
      </c>
      <c r="O96" t="s">
        <v>30</v>
      </c>
      <c r="P96" t="s">
        <v>31</v>
      </c>
      <c r="Q96">
        <v>2</v>
      </c>
      <c r="R96" t="s">
        <v>104</v>
      </c>
      <c r="S96" t="s">
        <v>533</v>
      </c>
      <c r="T96">
        <v>45838</v>
      </c>
    </row>
    <row r="97" spans="1:20" x14ac:dyDescent="0.25">
      <c r="A97" t="s">
        <v>534</v>
      </c>
      <c r="B97" t="s">
        <v>535</v>
      </c>
      <c r="C97" t="s">
        <v>536</v>
      </c>
      <c r="D97" t="s">
        <v>37</v>
      </c>
      <c r="E97" t="s">
        <v>24</v>
      </c>
      <c r="F97">
        <v>44876</v>
      </c>
      <c r="G97" t="s">
        <v>51</v>
      </c>
      <c r="H97" t="s">
        <v>73</v>
      </c>
      <c r="I97" t="s">
        <v>74</v>
      </c>
      <c r="J97" t="s">
        <v>42</v>
      </c>
      <c r="K97">
        <v>3</v>
      </c>
      <c r="L97">
        <v>110</v>
      </c>
      <c r="M97" t="s">
        <v>537</v>
      </c>
      <c r="N97">
        <v>45473</v>
      </c>
      <c r="O97" t="s">
        <v>103</v>
      </c>
      <c r="P97" t="s">
        <v>31</v>
      </c>
      <c r="Q97">
        <v>5</v>
      </c>
      <c r="R97" t="s">
        <v>45</v>
      </c>
      <c r="S97" t="s">
        <v>538</v>
      </c>
      <c r="T97">
        <v>45659</v>
      </c>
    </row>
    <row r="98" spans="1:20" x14ac:dyDescent="0.25">
      <c r="A98" t="s">
        <v>539</v>
      </c>
      <c r="B98" t="s">
        <v>190</v>
      </c>
      <c r="C98" t="s">
        <v>540</v>
      </c>
      <c r="D98" t="s">
        <v>23</v>
      </c>
      <c r="E98" t="s">
        <v>50</v>
      </c>
      <c r="F98">
        <v>45521</v>
      </c>
      <c r="G98" t="s">
        <v>120</v>
      </c>
      <c r="H98" t="s">
        <v>391</v>
      </c>
      <c r="I98" t="s">
        <v>392</v>
      </c>
      <c r="J98" t="s">
        <v>123</v>
      </c>
      <c r="K98">
        <v>2</v>
      </c>
      <c r="L98">
        <v>25</v>
      </c>
      <c r="M98" t="s">
        <v>541</v>
      </c>
      <c r="N98">
        <v>45117</v>
      </c>
      <c r="O98" t="s">
        <v>103</v>
      </c>
      <c r="P98" t="s">
        <v>31</v>
      </c>
      <c r="Q98">
        <v>4</v>
      </c>
      <c r="R98" t="s">
        <v>45</v>
      </c>
      <c r="S98" t="s">
        <v>542</v>
      </c>
      <c r="T98">
        <v>45058</v>
      </c>
    </row>
    <row r="99" spans="1:20" x14ac:dyDescent="0.25">
      <c r="A99" t="s">
        <v>543</v>
      </c>
      <c r="B99" t="s">
        <v>85</v>
      </c>
      <c r="C99" t="s">
        <v>544</v>
      </c>
      <c r="D99" t="s">
        <v>23</v>
      </c>
      <c r="E99" t="s">
        <v>50</v>
      </c>
      <c r="F99">
        <v>45425</v>
      </c>
      <c r="G99" t="s">
        <v>51</v>
      </c>
      <c r="H99" t="s">
        <v>40</v>
      </c>
      <c r="I99" t="s">
        <v>41</v>
      </c>
      <c r="J99" t="s">
        <v>42</v>
      </c>
      <c r="K99">
        <v>1</v>
      </c>
      <c r="L99">
        <v>59</v>
      </c>
      <c r="M99" t="s">
        <v>545</v>
      </c>
      <c r="N99">
        <v>45415</v>
      </c>
      <c r="O99" t="s">
        <v>76</v>
      </c>
      <c r="P99" t="s">
        <v>31</v>
      </c>
      <c r="Q99">
        <v>4</v>
      </c>
      <c r="R99" t="s">
        <v>104</v>
      </c>
      <c r="S99" t="s">
        <v>546</v>
      </c>
      <c r="T99">
        <v>45260</v>
      </c>
    </row>
    <row r="100" spans="1:20" x14ac:dyDescent="0.25">
      <c r="A100" t="s">
        <v>547</v>
      </c>
      <c r="B100" t="s">
        <v>494</v>
      </c>
      <c r="C100" t="s">
        <v>548</v>
      </c>
      <c r="D100" t="s">
        <v>81</v>
      </c>
      <c r="E100" t="s">
        <v>38</v>
      </c>
      <c r="F100">
        <v>45788</v>
      </c>
      <c r="G100" t="s">
        <v>51</v>
      </c>
      <c r="H100" t="s">
        <v>218</v>
      </c>
      <c r="I100" t="s">
        <v>219</v>
      </c>
      <c r="J100" t="s">
        <v>28</v>
      </c>
      <c r="K100">
        <v>5</v>
      </c>
      <c r="L100">
        <v>899</v>
      </c>
      <c r="M100" t="s">
        <v>549</v>
      </c>
      <c r="N100">
        <v>45654</v>
      </c>
      <c r="O100" t="s">
        <v>110</v>
      </c>
      <c r="P100" t="s">
        <v>31</v>
      </c>
      <c r="Q100">
        <v>5</v>
      </c>
      <c r="R100" t="s">
        <v>67</v>
      </c>
      <c r="S100" t="s">
        <v>550</v>
      </c>
      <c r="T100">
        <v>45331</v>
      </c>
    </row>
    <row r="101" spans="1:20" x14ac:dyDescent="0.25">
      <c r="A101" t="s">
        <v>551</v>
      </c>
      <c r="B101" t="s">
        <v>196</v>
      </c>
      <c r="C101" t="s">
        <v>552</v>
      </c>
      <c r="D101" t="s">
        <v>81</v>
      </c>
      <c r="E101" t="s">
        <v>38</v>
      </c>
      <c r="F101">
        <v>44310</v>
      </c>
      <c r="G101" t="s">
        <v>62</v>
      </c>
      <c r="H101" t="s">
        <v>168</v>
      </c>
      <c r="I101" t="s">
        <v>169</v>
      </c>
      <c r="J101" t="s">
        <v>131</v>
      </c>
      <c r="K101">
        <v>1</v>
      </c>
      <c r="L101">
        <v>80</v>
      </c>
      <c r="M101" t="s">
        <v>553</v>
      </c>
      <c r="N101">
        <v>45584</v>
      </c>
      <c r="O101" t="s">
        <v>103</v>
      </c>
      <c r="P101" t="s">
        <v>44</v>
      </c>
      <c r="Q101">
        <v>3</v>
      </c>
      <c r="R101" t="s">
        <v>104</v>
      </c>
      <c r="S101" t="s">
        <v>554</v>
      </c>
      <c r="T101">
        <v>45705</v>
      </c>
    </row>
    <row r="102" spans="1:20" x14ac:dyDescent="0.25">
      <c r="A102" t="s">
        <v>555</v>
      </c>
      <c r="B102" t="s">
        <v>556</v>
      </c>
      <c r="C102" t="s">
        <v>557</v>
      </c>
      <c r="D102" t="s">
        <v>81</v>
      </c>
      <c r="E102" t="s">
        <v>50</v>
      </c>
      <c r="F102">
        <v>44251</v>
      </c>
      <c r="G102" t="s">
        <v>180</v>
      </c>
      <c r="H102" t="s">
        <v>63</v>
      </c>
      <c r="I102" t="s">
        <v>64</v>
      </c>
      <c r="J102" t="s">
        <v>65</v>
      </c>
      <c r="K102">
        <v>2</v>
      </c>
      <c r="L102">
        <v>399</v>
      </c>
      <c r="M102" t="s">
        <v>558</v>
      </c>
      <c r="N102">
        <v>44953</v>
      </c>
      <c r="O102" t="s">
        <v>103</v>
      </c>
      <c r="P102" t="s">
        <v>57</v>
      </c>
      <c r="Q102">
        <v>4</v>
      </c>
      <c r="R102" t="s">
        <v>104</v>
      </c>
      <c r="S102" t="s">
        <v>559</v>
      </c>
      <c r="T102">
        <v>44981</v>
      </c>
    </row>
    <row r="103" spans="1:20" x14ac:dyDescent="0.25">
      <c r="A103" t="s">
        <v>560</v>
      </c>
      <c r="B103" t="s">
        <v>561</v>
      </c>
      <c r="C103" t="s">
        <v>259</v>
      </c>
      <c r="D103" t="s">
        <v>23</v>
      </c>
      <c r="E103" t="s">
        <v>24</v>
      </c>
      <c r="F103">
        <v>44613</v>
      </c>
      <c r="G103" t="s">
        <v>51</v>
      </c>
      <c r="H103" t="s">
        <v>63</v>
      </c>
      <c r="I103" t="s">
        <v>64</v>
      </c>
      <c r="J103" t="s">
        <v>65</v>
      </c>
      <c r="K103">
        <v>1</v>
      </c>
      <c r="L103">
        <v>399</v>
      </c>
      <c r="M103" t="s">
        <v>562</v>
      </c>
      <c r="N103">
        <v>45528</v>
      </c>
      <c r="O103" t="s">
        <v>30</v>
      </c>
      <c r="P103" t="s">
        <v>31</v>
      </c>
      <c r="Q103">
        <v>5</v>
      </c>
      <c r="R103" t="s">
        <v>104</v>
      </c>
      <c r="S103" t="s">
        <v>563</v>
      </c>
      <c r="T103">
        <v>44912</v>
      </c>
    </row>
    <row r="104" spans="1:20" x14ac:dyDescent="0.25">
      <c r="A104" t="s">
        <v>564</v>
      </c>
      <c r="B104" t="s">
        <v>565</v>
      </c>
      <c r="C104" t="s">
        <v>212</v>
      </c>
      <c r="D104" t="s">
        <v>81</v>
      </c>
      <c r="E104" t="s">
        <v>38</v>
      </c>
      <c r="F104">
        <v>45033</v>
      </c>
      <c r="G104" t="s">
        <v>72</v>
      </c>
      <c r="H104" t="s">
        <v>145</v>
      </c>
      <c r="I104" t="s">
        <v>146</v>
      </c>
      <c r="J104" t="s">
        <v>54</v>
      </c>
      <c r="K104">
        <v>1</v>
      </c>
      <c r="L104">
        <v>199</v>
      </c>
      <c r="M104" t="s">
        <v>566</v>
      </c>
      <c r="N104">
        <v>45794</v>
      </c>
      <c r="O104" t="s">
        <v>76</v>
      </c>
      <c r="P104" t="s">
        <v>31</v>
      </c>
      <c r="Q104">
        <v>1</v>
      </c>
      <c r="R104" t="s">
        <v>45</v>
      </c>
      <c r="S104" t="s">
        <v>567</v>
      </c>
      <c r="T104">
        <v>45512</v>
      </c>
    </row>
    <row r="105" spans="1:20" x14ac:dyDescent="0.25">
      <c r="A105" t="s">
        <v>568</v>
      </c>
      <c r="B105" t="s">
        <v>569</v>
      </c>
      <c r="C105" t="s">
        <v>570</v>
      </c>
      <c r="D105" t="s">
        <v>37</v>
      </c>
      <c r="E105" t="s">
        <v>50</v>
      </c>
      <c r="F105">
        <v>44544</v>
      </c>
      <c r="G105" t="s">
        <v>94</v>
      </c>
      <c r="H105" t="s">
        <v>52</v>
      </c>
      <c r="I105" t="s">
        <v>53</v>
      </c>
      <c r="J105" t="s">
        <v>54</v>
      </c>
      <c r="K105">
        <v>2</v>
      </c>
      <c r="L105">
        <v>59</v>
      </c>
      <c r="M105" t="s">
        <v>571</v>
      </c>
      <c r="N105">
        <v>45281</v>
      </c>
      <c r="O105" t="s">
        <v>110</v>
      </c>
      <c r="P105" t="s">
        <v>31</v>
      </c>
      <c r="Q105">
        <v>1</v>
      </c>
      <c r="R105" t="s">
        <v>45</v>
      </c>
      <c r="S105" t="s">
        <v>572</v>
      </c>
      <c r="T105">
        <v>44915</v>
      </c>
    </row>
    <row r="106" spans="1:20" x14ac:dyDescent="0.25">
      <c r="A106" t="s">
        <v>573</v>
      </c>
      <c r="B106" t="s">
        <v>515</v>
      </c>
      <c r="C106" t="s">
        <v>574</v>
      </c>
      <c r="D106" t="s">
        <v>23</v>
      </c>
      <c r="E106" t="s">
        <v>50</v>
      </c>
      <c r="F106">
        <v>45229</v>
      </c>
      <c r="G106" t="s">
        <v>152</v>
      </c>
      <c r="H106" t="s">
        <v>191</v>
      </c>
      <c r="I106" t="s">
        <v>192</v>
      </c>
      <c r="J106" t="s">
        <v>42</v>
      </c>
      <c r="K106">
        <v>5</v>
      </c>
      <c r="L106">
        <v>120</v>
      </c>
      <c r="M106" t="s">
        <v>575</v>
      </c>
      <c r="N106">
        <v>44824</v>
      </c>
      <c r="O106" t="s">
        <v>103</v>
      </c>
      <c r="P106" t="s">
        <v>57</v>
      </c>
      <c r="Q106">
        <v>2</v>
      </c>
      <c r="R106" t="s">
        <v>133</v>
      </c>
      <c r="S106" t="s">
        <v>576</v>
      </c>
      <c r="T106">
        <v>45158</v>
      </c>
    </row>
    <row r="107" spans="1:20" x14ac:dyDescent="0.25">
      <c r="A107" t="s">
        <v>577</v>
      </c>
      <c r="B107" t="s">
        <v>253</v>
      </c>
      <c r="C107" t="s">
        <v>578</v>
      </c>
      <c r="D107" t="s">
        <v>23</v>
      </c>
      <c r="E107" t="s">
        <v>24</v>
      </c>
      <c r="F107">
        <v>44544</v>
      </c>
      <c r="G107" t="s">
        <v>51</v>
      </c>
      <c r="H107" t="s">
        <v>26</v>
      </c>
      <c r="I107" t="s">
        <v>27</v>
      </c>
      <c r="J107" t="s">
        <v>28</v>
      </c>
      <c r="K107">
        <v>1</v>
      </c>
      <c r="L107">
        <v>229</v>
      </c>
      <c r="M107" t="s">
        <v>579</v>
      </c>
      <c r="N107">
        <v>45514</v>
      </c>
      <c r="O107" t="s">
        <v>56</v>
      </c>
      <c r="P107" t="s">
        <v>31</v>
      </c>
      <c r="Q107">
        <v>2</v>
      </c>
      <c r="R107" t="s">
        <v>104</v>
      </c>
      <c r="S107" t="s">
        <v>580</v>
      </c>
      <c r="T107">
        <v>45370</v>
      </c>
    </row>
    <row r="108" spans="1:20" x14ac:dyDescent="0.25">
      <c r="A108" t="s">
        <v>581</v>
      </c>
      <c r="B108" t="s">
        <v>113</v>
      </c>
      <c r="C108" t="s">
        <v>582</v>
      </c>
      <c r="D108" t="s">
        <v>37</v>
      </c>
      <c r="E108" t="s">
        <v>24</v>
      </c>
      <c r="F108">
        <v>45097</v>
      </c>
      <c r="G108" t="s">
        <v>72</v>
      </c>
      <c r="H108" t="s">
        <v>391</v>
      </c>
      <c r="I108" t="s">
        <v>392</v>
      </c>
      <c r="J108" t="s">
        <v>123</v>
      </c>
      <c r="K108">
        <v>4</v>
      </c>
      <c r="L108">
        <v>25</v>
      </c>
      <c r="M108" t="s">
        <v>583</v>
      </c>
      <c r="N108">
        <v>45205</v>
      </c>
      <c r="O108" t="s">
        <v>110</v>
      </c>
      <c r="P108" t="s">
        <v>31</v>
      </c>
      <c r="Q108">
        <v>5</v>
      </c>
      <c r="R108" t="s">
        <v>104</v>
      </c>
      <c r="S108" t="s">
        <v>584</v>
      </c>
      <c r="T108">
        <v>44856</v>
      </c>
    </row>
    <row r="109" spans="1:20" x14ac:dyDescent="0.25">
      <c r="A109" t="s">
        <v>585</v>
      </c>
      <c r="B109" t="s">
        <v>586</v>
      </c>
      <c r="C109" t="s">
        <v>587</v>
      </c>
      <c r="D109" t="s">
        <v>37</v>
      </c>
      <c r="E109" t="s">
        <v>50</v>
      </c>
      <c r="F109">
        <v>44990</v>
      </c>
      <c r="G109" t="s">
        <v>72</v>
      </c>
      <c r="H109" t="s">
        <v>40</v>
      </c>
      <c r="I109" t="s">
        <v>41</v>
      </c>
      <c r="J109" t="s">
        <v>42</v>
      </c>
      <c r="K109">
        <v>4</v>
      </c>
      <c r="L109">
        <v>59</v>
      </c>
      <c r="M109" t="s">
        <v>588</v>
      </c>
      <c r="N109">
        <v>45492</v>
      </c>
      <c r="O109" t="s">
        <v>76</v>
      </c>
      <c r="P109" t="s">
        <v>44</v>
      </c>
      <c r="Q109">
        <v>5</v>
      </c>
      <c r="R109" t="s">
        <v>104</v>
      </c>
      <c r="S109" t="s">
        <v>589</v>
      </c>
      <c r="T109">
        <v>45175</v>
      </c>
    </row>
    <row r="110" spans="1:20" x14ac:dyDescent="0.25">
      <c r="A110" t="s">
        <v>590</v>
      </c>
      <c r="B110" t="s">
        <v>591</v>
      </c>
      <c r="C110" t="s">
        <v>592</v>
      </c>
      <c r="D110" t="s">
        <v>37</v>
      </c>
      <c r="E110" t="s">
        <v>50</v>
      </c>
      <c r="F110">
        <v>44939</v>
      </c>
      <c r="G110" t="s">
        <v>39</v>
      </c>
      <c r="H110" t="s">
        <v>391</v>
      </c>
      <c r="I110" t="s">
        <v>392</v>
      </c>
      <c r="J110" t="s">
        <v>123</v>
      </c>
      <c r="K110">
        <v>1</v>
      </c>
      <c r="L110">
        <v>25</v>
      </c>
      <c r="M110" t="s">
        <v>593</v>
      </c>
      <c r="N110">
        <v>44937</v>
      </c>
      <c r="O110" t="s">
        <v>56</v>
      </c>
      <c r="P110" t="s">
        <v>31</v>
      </c>
      <c r="Q110">
        <v>4</v>
      </c>
      <c r="R110" t="s">
        <v>133</v>
      </c>
      <c r="S110" t="s">
        <v>594</v>
      </c>
      <c r="T110">
        <v>45104</v>
      </c>
    </row>
    <row r="111" spans="1:20" x14ac:dyDescent="0.25">
      <c r="A111" t="s">
        <v>595</v>
      </c>
      <c r="B111" t="s">
        <v>243</v>
      </c>
      <c r="C111" t="s">
        <v>596</v>
      </c>
      <c r="D111" t="s">
        <v>81</v>
      </c>
      <c r="E111" t="s">
        <v>50</v>
      </c>
      <c r="F111">
        <v>44871</v>
      </c>
      <c r="G111" t="s">
        <v>39</v>
      </c>
      <c r="H111" t="s">
        <v>168</v>
      </c>
      <c r="I111" t="s">
        <v>169</v>
      </c>
      <c r="J111" t="s">
        <v>131</v>
      </c>
      <c r="K111">
        <v>2</v>
      </c>
      <c r="L111">
        <v>80</v>
      </c>
      <c r="M111" t="s">
        <v>597</v>
      </c>
      <c r="N111">
        <v>45237</v>
      </c>
      <c r="O111" t="s">
        <v>103</v>
      </c>
      <c r="P111" t="s">
        <v>31</v>
      </c>
      <c r="Q111">
        <v>1</v>
      </c>
      <c r="R111" t="s">
        <v>32</v>
      </c>
      <c r="S111" t="s">
        <v>598</v>
      </c>
      <c r="T111">
        <v>45039</v>
      </c>
    </row>
    <row r="112" spans="1:20" x14ac:dyDescent="0.25">
      <c r="A112" t="s">
        <v>599</v>
      </c>
      <c r="B112" t="s">
        <v>600</v>
      </c>
      <c r="C112" t="s">
        <v>601</v>
      </c>
      <c r="D112" t="s">
        <v>81</v>
      </c>
      <c r="E112" t="s">
        <v>50</v>
      </c>
      <c r="F112">
        <v>45684</v>
      </c>
      <c r="G112" t="s">
        <v>51</v>
      </c>
      <c r="H112" t="s">
        <v>218</v>
      </c>
      <c r="I112" t="s">
        <v>219</v>
      </c>
      <c r="J112" t="s">
        <v>28</v>
      </c>
      <c r="K112">
        <v>5</v>
      </c>
      <c r="L112">
        <v>899</v>
      </c>
      <c r="M112" t="s">
        <v>602</v>
      </c>
      <c r="N112">
        <v>45018</v>
      </c>
      <c r="O112" t="s">
        <v>110</v>
      </c>
      <c r="P112" t="s">
        <v>44</v>
      </c>
      <c r="Q112">
        <v>2</v>
      </c>
      <c r="R112" t="s">
        <v>67</v>
      </c>
      <c r="S112" t="s">
        <v>603</v>
      </c>
      <c r="T112">
        <v>44835</v>
      </c>
    </row>
    <row r="113" spans="1:20" x14ac:dyDescent="0.25">
      <c r="A113" t="s">
        <v>604</v>
      </c>
      <c r="B113" t="s">
        <v>515</v>
      </c>
      <c r="C113" t="s">
        <v>417</v>
      </c>
      <c r="D113" t="s">
        <v>81</v>
      </c>
      <c r="E113" t="s">
        <v>24</v>
      </c>
      <c r="F113">
        <v>45165</v>
      </c>
      <c r="G113" t="s">
        <v>39</v>
      </c>
      <c r="H113" t="s">
        <v>40</v>
      </c>
      <c r="I113" t="s">
        <v>41</v>
      </c>
      <c r="J113" t="s">
        <v>42</v>
      </c>
      <c r="K113">
        <v>4</v>
      </c>
      <c r="L113">
        <v>59</v>
      </c>
      <c r="M113" t="s">
        <v>605</v>
      </c>
      <c r="N113">
        <v>45598</v>
      </c>
      <c r="O113" t="s">
        <v>103</v>
      </c>
      <c r="P113" t="s">
        <v>57</v>
      </c>
      <c r="Q113">
        <v>1</v>
      </c>
      <c r="R113" t="s">
        <v>67</v>
      </c>
      <c r="S113" t="s">
        <v>606</v>
      </c>
      <c r="T113">
        <v>45879</v>
      </c>
    </row>
    <row r="114" spans="1:20" x14ac:dyDescent="0.25">
      <c r="A114" t="s">
        <v>607</v>
      </c>
      <c r="B114" t="s">
        <v>320</v>
      </c>
      <c r="C114" t="s">
        <v>435</v>
      </c>
      <c r="D114" t="s">
        <v>81</v>
      </c>
      <c r="E114" t="s">
        <v>24</v>
      </c>
      <c r="F114">
        <v>44435</v>
      </c>
      <c r="G114" t="s">
        <v>51</v>
      </c>
      <c r="H114" t="s">
        <v>100</v>
      </c>
      <c r="I114" t="s">
        <v>101</v>
      </c>
      <c r="J114" t="s">
        <v>28</v>
      </c>
      <c r="K114">
        <v>1</v>
      </c>
      <c r="L114">
        <v>199</v>
      </c>
      <c r="M114" t="s">
        <v>608</v>
      </c>
      <c r="N114">
        <v>45472</v>
      </c>
      <c r="O114" t="s">
        <v>30</v>
      </c>
      <c r="P114" t="s">
        <v>57</v>
      </c>
      <c r="Q114">
        <v>5</v>
      </c>
      <c r="R114" t="s">
        <v>104</v>
      </c>
      <c r="S114" t="s">
        <v>609</v>
      </c>
      <c r="T114">
        <v>45015</v>
      </c>
    </row>
    <row r="115" spans="1:20" x14ac:dyDescent="0.25">
      <c r="A115" t="s">
        <v>610</v>
      </c>
      <c r="B115" t="s">
        <v>421</v>
      </c>
      <c r="C115" t="s">
        <v>611</v>
      </c>
      <c r="D115" t="s">
        <v>81</v>
      </c>
      <c r="E115" t="s">
        <v>38</v>
      </c>
      <c r="F115">
        <v>44521</v>
      </c>
      <c r="G115" t="s">
        <v>180</v>
      </c>
      <c r="H115" t="s">
        <v>40</v>
      </c>
      <c r="I115" t="s">
        <v>41</v>
      </c>
      <c r="J115" t="s">
        <v>42</v>
      </c>
      <c r="K115">
        <v>3</v>
      </c>
      <c r="L115">
        <v>59</v>
      </c>
      <c r="M115" t="s">
        <v>612</v>
      </c>
      <c r="N115">
        <v>45456</v>
      </c>
      <c r="O115" t="s">
        <v>56</v>
      </c>
      <c r="P115" t="s">
        <v>44</v>
      </c>
      <c r="Q115">
        <v>2</v>
      </c>
      <c r="R115" t="s">
        <v>32</v>
      </c>
      <c r="S115" t="s">
        <v>613</v>
      </c>
      <c r="T115">
        <v>45349</v>
      </c>
    </row>
    <row r="116" spans="1:20" x14ac:dyDescent="0.25">
      <c r="A116" t="s">
        <v>614</v>
      </c>
      <c r="B116" t="s">
        <v>615</v>
      </c>
      <c r="C116" t="s">
        <v>462</v>
      </c>
      <c r="D116" t="s">
        <v>23</v>
      </c>
      <c r="E116" t="s">
        <v>38</v>
      </c>
      <c r="F116">
        <v>45363</v>
      </c>
      <c r="G116" t="s">
        <v>120</v>
      </c>
      <c r="H116" t="s">
        <v>26</v>
      </c>
      <c r="I116" t="s">
        <v>27</v>
      </c>
      <c r="J116" t="s">
        <v>28</v>
      </c>
      <c r="K116">
        <v>2</v>
      </c>
      <c r="L116">
        <v>229</v>
      </c>
      <c r="M116" t="s">
        <v>616</v>
      </c>
      <c r="N116">
        <v>45139</v>
      </c>
      <c r="O116" t="s">
        <v>103</v>
      </c>
      <c r="P116" t="s">
        <v>44</v>
      </c>
      <c r="Q116">
        <v>2</v>
      </c>
      <c r="R116" t="s">
        <v>67</v>
      </c>
      <c r="S116" t="s">
        <v>617</v>
      </c>
      <c r="T116">
        <v>45283</v>
      </c>
    </row>
    <row r="117" spans="1:20" x14ac:dyDescent="0.25">
      <c r="A117" t="s">
        <v>618</v>
      </c>
      <c r="B117" t="s">
        <v>619</v>
      </c>
      <c r="C117" t="s">
        <v>620</v>
      </c>
      <c r="D117" t="s">
        <v>23</v>
      </c>
      <c r="E117" t="s">
        <v>24</v>
      </c>
      <c r="F117">
        <v>44661</v>
      </c>
      <c r="G117" t="s">
        <v>51</v>
      </c>
      <c r="H117" t="s">
        <v>391</v>
      </c>
      <c r="I117" t="s">
        <v>392</v>
      </c>
      <c r="J117" t="s">
        <v>123</v>
      </c>
      <c r="K117">
        <v>2</v>
      </c>
      <c r="L117">
        <v>25</v>
      </c>
      <c r="M117" t="s">
        <v>621</v>
      </c>
      <c r="N117">
        <v>45812</v>
      </c>
      <c r="O117" t="s">
        <v>76</v>
      </c>
      <c r="P117" t="s">
        <v>31</v>
      </c>
      <c r="Q117">
        <v>2</v>
      </c>
      <c r="R117" t="s">
        <v>32</v>
      </c>
      <c r="S117" t="s">
        <v>622</v>
      </c>
      <c r="T117">
        <v>45515</v>
      </c>
    </row>
    <row r="118" spans="1:20" x14ac:dyDescent="0.25">
      <c r="A118" t="s">
        <v>623</v>
      </c>
      <c r="B118" t="s">
        <v>624</v>
      </c>
      <c r="C118" t="s">
        <v>625</v>
      </c>
      <c r="D118" t="s">
        <v>81</v>
      </c>
      <c r="E118" t="s">
        <v>50</v>
      </c>
      <c r="F118">
        <v>44769</v>
      </c>
      <c r="G118" t="s">
        <v>152</v>
      </c>
      <c r="H118" t="s">
        <v>168</v>
      </c>
      <c r="I118" t="s">
        <v>169</v>
      </c>
      <c r="J118" t="s">
        <v>131</v>
      </c>
      <c r="K118">
        <v>1</v>
      </c>
      <c r="L118">
        <v>80</v>
      </c>
      <c r="M118" t="s">
        <v>626</v>
      </c>
      <c r="N118">
        <v>45300</v>
      </c>
      <c r="O118" t="s">
        <v>110</v>
      </c>
      <c r="P118" t="s">
        <v>44</v>
      </c>
      <c r="Q118">
        <v>1</v>
      </c>
      <c r="R118" t="s">
        <v>104</v>
      </c>
      <c r="S118" t="s">
        <v>627</v>
      </c>
      <c r="T118">
        <v>45527</v>
      </c>
    </row>
    <row r="119" spans="1:20" x14ac:dyDescent="0.25">
      <c r="A119" t="s">
        <v>628</v>
      </c>
      <c r="B119" t="s">
        <v>629</v>
      </c>
      <c r="C119" t="s">
        <v>540</v>
      </c>
      <c r="D119" t="s">
        <v>23</v>
      </c>
      <c r="E119" t="s">
        <v>24</v>
      </c>
      <c r="F119">
        <v>44514</v>
      </c>
      <c r="G119" t="s">
        <v>39</v>
      </c>
      <c r="H119" t="s">
        <v>145</v>
      </c>
      <c r="I119" t="s">
        <v>146</v>
      </c>
      <c r="J119" t="s">
        <v>54</v>
      </c>
      <c r="K119">
        <v>2</v>
      </c>
      <c r="L119">
        <v>199</v>
      </c>
      <c r="M119" t="s">
        <v>630</v>
      </c>
      <c r="N119">
        <v>45730</v>
      </c>
      <c r="O119" t="s">
        <v>103</v>
      </c>
      <c r="P119" t="s">
        <v>44</v>
      </c>
      <c r="Q119">
        <v>1</v>
      </c>
      <c r="R119" t="s">
        <v>32</v>
      </c>
      <c r="S119" t="s">
        <v>631</v>
      </c>
      <c r="T119">
        <v>45008</v>
      </c>
    </row>
    <row r="120" spans="1:20" x14ac:dyDescent="0.25">
      <c r="A120" t="s">
        <v>632</v>
      </c>
      <c r="B120" t="s">
        <v>70</v>
      </c>
      <c r="C120" t="s">
        <v>633</v>
      </c>
      <c r="D120" t="s">
        <v>81</v>
      </c>
      <c r="E120" t="s">
        <v>24</v>
      </c>
      <c r="F120">
        <v>45630</v>
      </c>
      <c r="G120" t="s">
        <v>39</v>
      </c>
      <c r="H120" t="s">
        <v>218</v>
      </c>
      <c r="I120" t="s">
        <v>219</v>
      </c>
      <c r="J120" t="s">
        <v>28</v>
      </c>
      <c r="K120">
        <v>1</v>
      </c>
      <c r="L120">
        <v>899</v>
      </c>
      <c r="M120" t="s">
        <v>634</v>
      </c>
      <c r="N120">
        <v>45004</v>
      </c>
      <c r="O120" t="s">
        <v>30</v>
      </c>
      <c r="P120" t="s">
        <v>31</v>
      </c>
      <c r="Q120">
        <v>5</v>
      </c>
      <c r="R120" t="s">
        <v>45</v>
      </c>
      <c r="S120" t="s">
        <v>635</v>
      </c>
      <c r="T120">
        <v>45793</v>
      </c>
    </row>
    <row r="121" spans="1:20" x14ac:dyDescent="0.25">
      <c r="A121" t="s">
        <v>636</v>
      </c>
      <c r="B121" t="s">
        <v>637</v>
      </c>
      <c r="C121" t="s">
        <v>179</v>
      </c>
      <c r="D121" t="s">
        <v>37</v>
      </c>
      <c r="E121" t="s">
        <v>24</v>
      </c>
      <c r="F121">
        <v>45563</v>
      </c>
      <c r="G121" t="s">
        <v>25</v>
      </c>
      <c r="H121" t="s">
        <v>121</v>
      </c>
      <c r="I121" t="s">
        <v>122</v>
      </c>
      <c r="J121" t="s">
        <v>123</v>
      </c>
      <c r="K121">
        <v>3</v>
      </c>
      <c r="L121">
        <v>149</v>
      </c>
      <c r="M121" t="s">
        <v>638</v>
      </c>
      <c r="N121">
        <v>45021</v>
      </c>
      <c r="O121" t="s">
        <v>56</v>
      </c>
      <c r="P121" t="s">
        <v>44</v>
      </c>
      <c r="Q121">
        <v>3</v>
      </c>
      <c r="R121" t="s">
        <v>133</v>
      </c>
      <c r="S121" t="s">
        <v>639</v>
      </c>
      <c r="T121">
        <v>45293</v>
      </c>
    </row>
    <row r="122" spans="1:20" x14ac:dyDescent="0.25">
      <c r="A122" t="s">
        <v>640</v>
      </c>
      <c r="B122" t="s">
        <v>248</v>
      </c>
      <c r="C122" t="s">
        <v>641</v>
      </c>
      <c r="D122" t="s">
        <v>37</v>
      </c>
      <c r="E122" t="s">
        <v>38</v>
      </c>
      <c r="F122">
        <v>44666</v>
      </c>
      <c r="G122" t="s">
        <v>62</v>
      </c>
      <c r="H122" t="s">
        <v>40</v>
      </c>
      <c r="I122" t="s">
        <v>41</v>
      </c>
      <c r="J122" t="s">
        <v>42</v>
      </c>
      <c r="K122">
        <v>4</v>
      </c>
      <c r="L122">
        <v>59</v>
      </c>
      <c r="M122" t="s">
        <v>642</v>
      </c>
      <c r="N122">
        <v>45853</v>
      </c>
      <c r="O122" t="s">
        <v>110</v>
      </c>
      <c r="P122" t="s">
        <v>57</v>
      </c>
      <c r="Q122">
        <v>1</v>
      </c>
      <c r="R122" t="s">
        <v>133</v>
      </c>
      <c r="S122" t="s">
        <v>643</v>
      </c>
      <c r="T122">
        <v>44872</v>
      </c>
    </row>
    <row r="123" spans="1:20" x14ac:dyDescent="0.25">
      <c r="A123" t="s">
        <v>644</v>
      </c>
      <c r="B123" t="s">
        <v>629</v>
      </c>
      <c r="C123" t="s">
        <v>645</v>
      </c>
      <c r="D123" t="s">
        <v>81</v>
      </c>
      <c r="E123" t="s">
        <v>24</v>
      </c>
      <c r="F123">
        <v>45139</v>
      </c>
      <c r="G123" t="s">
        <v>94</v>
      </c>
      <c r="H123" t="s">
        <v>168</v>
      </c>
      <c r="I123" t="s">
        <v>169</v>
      </c>
      <c r="J123" t="s">
        <v>131</v>
      </c>
      <c r="K123">
        <v>3</v>
      </c>
      <c r="L123">
        <v>80</v>
      </c>
      <c r="M123" t="s">
        <v>646</v>
      </c>
      <c r="N123">
        <v>45139</v>
      </c>
      <c r="O123" t="s">
        <v>110</v>
      </c>
      <c r="P123" t="s">
        <v>44</v>
      </c>
      <c r="Q123">
        <v>5</v>
      </c>
      <c r="R123" t="s">
        <v>104</v>
      </c>
      <c r="S123" t="s">
        <v>647</v>
      </c>
      <c r="T123">
        <v>45446</v>
      </c>
    </row>
    <row r="124" spans="1:20" x14ac:dyDescent="0.25">
      <c r="A124" t="s">
        <v>648</v>
      </c>
      <c r="B124" t="s">
        <v>150</v>
      </c>
      <c r="C124" t="s">
        <v>649</v>
      </c>
      <c r="D124" t="s">
        <v>81</v>
      </c>
      <c r="E124" t="s">
        <v>50</v>
      </c>
      <c r="F124">
        <v>44881</v>
      </c>
      <c r="G124" t="s">
        <v>180</v>
      </c>
      <c r="H124" t="s">
        <v>191</v>
      </c>
      <c r="I124" t="s">
        <v>192</v>
      </c>
      <c r="J124" t="s">
        <v>42</v>
      </c>
      <c r="K124">
        <v>3</v>
      </c>
      <c r="L124">
        <v>120</v>
      </c>
      <c r="M124" t="s">
        <v>650</v>
      </c>
      <c r="N124">
        <v>45132</v>
      </c>
      <c r="O124" t="s">
        <v>103</v>
      </c>
      <c r="P124" t="s">
        <v>57</v>
      </c>
      <c r="Q124">
        <v>1</v>
      </c>
      <c r="R124" t="s">
        <v>67</v>
      </c>
      <c r="S124" t="s">
        <v>651</v>
      </c>
      <c r="T124">
        <v>45630</v>
      </c>
    </row>
    <row r="125" spans="1:20" x14ac:dyDescent="0.25">
      <c r="A125" t="s">
        <v>652</v>
      </c>
      <c r="B125" t="s">
        <v>653</v>
      </c>
      <c r="C125" t="s">
        <v>654</v>
      </c>
      <c r="D125" t="s">
        <v>37</v>
      </c>
      <c r="E125" t="s">
        <v>24</v>
      </c>
      <c r="F125">
        <v>45853</v>
      </c>
      <c r="G125" t="s">
        <v>180</v>
      </c>
      <c r="H125" t="s">
        <v>218</v>
      </c>
      <c r="I125" t="s">
        <v>219</v>
      </c>
      <c r="J125" t="s">
        <v>28</v>
      </c>
      <c r="K125">
        <v>1</v>
      </c>
      <c r="L125">
        <v>899</v>
      </c>
      <c r="M125" t="s">
        <v>655</v>
      </c>
      <c r="N125">
        <v>45355</v>
      </c>
      <c r="O125" t="s">
        <v>30</v>
      </c>
      <c r="P125" t="s">
        <v>57</v>
      </c>
      <c r="Q125">
        <v>3</v>
      </c>
      <c r="R125" t="s">
        <v>67</v>
      </c>
      <c r="S125" t="s">
        <v>656</v>
      </c>
      <c r="T125">
        <v>45324</v>
      </c>
    </row>
    <row r="126" spans="1:20" x14ac:dyDescent="0.25">
      <c r="A126" t="s">
        <v>657</v>
      </c>
      <c r="B126" t="s">
        <v>658</v>
      </c>
      <c r="C126" t="s">
        <v>659</v>
      </c>
      <c r="D126" t="s">
        <v>23</v>
      </c>
      <c r="E126" t="s">
        <v>50</v>
      </c>
      <c r="F126">
        <v>44200</v>
      </c>
      <c r="G126" t="s">
        <v>51</v>
      </c>
      <c r="H126" t="s">
        <v>168</v>
      </c>
      <c r="I126" t="s">
        <v>169</v>
      </c>
      <c r="J126" t="s">
        <v>131</v>
      </c>
      <c r="K126">
        <v>1</v>
      </c>
      <c r="L126">
        <v>80</v>
      </c>
      <c r="M126" t="s">
        <v>660</v>
      </c>
      <c r="N126">
        <v>45420</v>
      </c>
      <c r="O126" t="s">
        <v>30</v>
      </c>
      <c r="P126" t="s">
        <v>57</v>
      </c>
      <c r="Q126">
        <v>2</v>
      </c>
      <c r="R126" t="s">
        <v>45</v>
      </c>
      <c r="S126" t="s">
        <v>661</v>
      </c>
      <c r="T126">
        <v>45488</v>
      </c>
    </row>
    <row r="127" spans="1:20" x14ac:dyDescent="0.25">
      <c r="A127" t="s">
        <v>662</v>
      </c>
      <c r="B127" t="s">
        <v>629</v>
      </c>
      <c r="C127" t="s">
        <v>663</v>
      </c>
      <c r="D127" t="s">
        <v>37</v>
      </c>
      <c r="E127" t="s">
        <v>50</v>
      </c>
      <c r="F127">
        <v>44189</v>
      </c>
      <c r="G127" t="s">
        <v>94</v>
      </c>
      <c r="H127" t="s">
        <v>73</v>
      </c>
      <c r="I127" t="s">
        <v>74</v>
      </c>
      <c r="J127" t="s">
        <v>42</v>
      </c>
      <c r="K127">
        <v>2</v>
      </c>
      <c r="L127">
        <v>110</v>
      </c>
      <c r="M127" t="s">
        <v>664</v>
      </c>
      <c r="N127">
        <v>45822</v>
      </c>
      <c r="O127" t="s">
        <v>30</v>
      </c>
      <c r="P127" t="s">
        <v>44</v>
      </c>
      <c r="Q127">
        <v>5</v>
      </c>
      <c r="R127" t="s">
        <v>32</v>
      </c>
      <c r="S127" t="s">
        <v>665</v>
      </c>
      <c r="T127">
        <v>45506</v>
      </c>
    </row>
    <row r="128" spans="1:20" x14ac:dyDescent="0.25">
      <c r="A128" t="s">
        <v>666</v>
      </c>
      <c r="B128" t="s">
        <v>667</v>
      </c>
      <c r="C128" t="s">
        <v>71</v>
      </c>
      <c r="D128" t="s">
        <v>37</v>
      </c>
      <c r="E128" t="s">
        <v>24</v>
      </c>
      <c r="F128">
        <v>44651</v>
      </c>
      <c r="G128" t="s">
        <v>25</v>
      </c>
      <c r="H128" t="s">
        <v>100</v>
      </c>
      <c r="I128" t="s">
        <v>101</v>
      </c>
      <c r="J128" t="s">
        <v>28</v>
      </c>
      <c r="K128">
        <v>4</v>
      </c>
      <c r="L128">
        <v>199</v>
      </c>
      <c r="M128" t="s">
        <v>668</v>
      </c>
      <c r="N128">
        <v>45708</v>
      </c>
      <c r="O128" t="s">
        <v>56</v>
      </c>
      <c r="P128" t="s">
        <v>44</v>
      </c>
      <c r="Q128">
        <v>2</v>
      </c>
      <c r="R128" t="s">
        <v>133</v>
      </c>
      <c r="S128" t="s">
        <v>669</v>
      </c>
      <c r="T128">
        <v>45276</v>
      </c>
    </row>
    <row r="129" spans="1:20" x14ac:dyDescent="0.25">
      <c r="A129" t="s">
        <v>670</v>
      </c>
      <c r="B129" t="s">
        <v>671</v>
      </c>
      <c r="C129" t="s">
        <v>672</v>
      </c>
      <c r="D129" t="s">
        <v>81</v>
      </c>
      <c r="E129" t="s">
        <v>38</v>
      </c>
      <c r="F129">
        <v>45248</v>
      </c>
      <c r="G129" t="s">
        <v>39</v>
      </c>
      <c r="H129" t="s">
        <v>138</v>
      </c>
      <c r="I129" t="s">
        <v>139</v>
      </c>
      <c r="J129" t="s">
        <v>28</v>
      </c>
      <c r="K129">
        <v>4</v>
      </c>
      <c r="L129">
        <v>999</v>
      </c>
      <c r="M129" t="s">
        <v>673</v>
      </c>
      <c r="N129">
        <v>45039</v>
      </c>
      <c r="O129" t="s">
        <v>103</v>
      </c>
      <c r="P129" t="s">
        <v>31</v>
      </c>
      <c r="Q129">
        <v>5</v>
      </c>
      <c r="R129" t="s">
        <v>67</v>
      </c>
      <c r="S129" t="s">
        <v>674</v>
      </c>
      <c r="T129">
        <v>45735</v>
      </c>
    </row>
    <row r="130" spans="1:20" x14ac:dyDescent="0.25">
      <c r="A130" t="s">
        <v>675</v>
      </c>
      <c r="B130" t="s">
        <v>416</v>
      </c>
      <c r="C130" t="s">
        <v>676</v>
      </c>
      <c r="D130" t="s">
        <v>37</v>
      </c>
      <c r="E130" t="s">
        <v>50</v>
      </c>
      <c r="F130">
        <v>45130</v>
      </c>
      <c r="G130" t="s">
        <v>62</v>
      </c>
      <c r="H130" t="s">
        <v>138</v>
      </c>
      <c r="I130" t="s">
        <v>139</v>
      </c>
      <c r="J130" t="s">
        <v>28</v>
      </c>
      <c r="K130">
        <v>1</v>
      </c>
      <c r="L130">
        <v>999</v>
      </c>
      <c r="M130" t="s">
        <v>677</v>
      </c>
      <c r="N130">
        <v>45161</v>
      </c>
      <c r="O130" t="s">
        <v>30</v>
      </c>
      <c r="P130" t="s">
        <v>44</v>
      </c>
      <c r="Q130">
        <v>4</v>
      </c>
      <c r="R130" t="s">
        <v>104</v>
      </c>
      <c r="S130" t="s">
        <v>678</v>
      </c>
      <c r="T130">
        <v>45136</v>
      </c>
    </row>
    <row r="131" spans="1:20" x14ac:dyDescent="0.25">
      <c r="A131" t="s">
        <v>679</v>
      </c>
      <c r="B131" t="s">
        <v>680</v>
      </c>
      <c r="C131" t="s">
        <v>681</v>
      </c>
      <c r="D131" t="s">
        <v>37</v>
      </c>
      <c r="E131" t="s">
        <v>24</v>
      </c>
      <c r="F131">
        <v>45341</v>
      </c>
      <c r="G131" t="s">
        <v>94</v>
      </c>
      <c r="H131" t="s">
        <v>138</v>
      </c>
      <c r="I131" t="s">
        <v>139</v>
      </c>
      <c r="J131" t="s">
        <v>28</v>
      </c>
      <c r="K131">
        <v>3</v>
      </c>
      <c r="L131">
        <v>999</v>
      </c>
      <c r="M131" t="s">
        <v>682</v>
      </c>
      <c r="N131">
        <v>45792</v>
      </c>
      <c r="O131" t="s">
        <v>30</v>
      </c>
      <c r="P131" t="s">
        <v>57</v>
      </c>
      <c r="Q131">
        <v>5</v>
      </c>
      <c r="R131" t="s">
        <v>32</v>
      </c>
      <c r="S131" t="s">
        <v>683</v>
      </c>
      <c r="T131">
        <v>45789</v>
      </c>
    </row>
    <row r="132" spans="1:20" x14ac:dyDescent="0.25">
      <c r="A132" t="s">
        <v>684</v>
      </c>
      <c r="B132" t="s">
        <v>258</v>
      </c>
      <c r="C132" t="s">
        <v>685</v>
      </c>
      <c r="D132" t="s">
        <v>37</v>
      </c>
      <c r="E132" t="s">
        <v>24</v>
      </c>
      <c r="F132">
        <v>44516</v>
      </c>
      <c r="G132" t="s">
        <v>39</v>
      </c>
      <c r="H132" t="s">
        <v>218</v>
      </c>
      <c r="I132" t="s">
        <v>219</v>
      </c>
      <c r="J132" t="s">
        <v>28</v>
      </c>
      <c r="K132">
        <v>5</v>
      </c>
      <c r="L132">
        <v>899</v>
      </c>
      <c r="M132" t="s">
        <v>686</v>
      </c>
      <c r="N132">
        <v>45530</v>
      </c>
      <c r="O132" t="s">
        <v>76</v>
      </c>
      <c r="P132" t="s">
        <v>44</v>
      </c>
      <c r="Q132">
        <v>1</v>
      </c>
      <c r="R132" t="s">
        <v>133</v>
      </c>
      <c r="S132" t="s">
        <v>687</v>
      </c>
      <c r="T132">
        <v>45415</v>
      </c>
    </row>
    <row r="133" spans="1:20" x14ac:dyDescent="0.25">
      <c r="A133" t="s">
        <v>688</v>
      </c>
      <c r="B133" t="s">
        <v>127</v>
      </c>
      <c r="C133" t="s">
        <v>689</v>
      </c>
      <c r="D133" t="s">
        <v>81</v>
      </c>
      <c r="E133" t="s">
        <v>50</v>
      </c>
      <c r="F133">
        <v>45888</v>
      </c>
      <c r="G133" t="s">
        <v>72</v>
      </c>
      <c r="H133" t="s">
        <v>73</v>
      </c>
      <c r="I133" t="s">
        <v>74</v>
      </c>
      <c r="J133" t="s">
        <v>42</v>
      </c>
      <c r="K133">
        <v>2</v>
      </c>
      <c r="L133">
        <v>110</v>
      </c>
      <c r="M133" t="s">
        <v>690</v>
      </c>
      <c r="N133">
        <v>45209</v>
      </c>
      <c r="O133" t="s">
        <v>103</v>
      </c>
      <c r="P133" t="s">
        <v>57</v>
      </c>
      <c r="Q133">
        <v>4</v>
      </c>
      <c r="R133" t="s">
        <v>67</v>
      </c>
      <c r="S133" t="s">
        <v>691</v>
      </c>
      <c r="T133">
        <v>45331</v>
      </c>
    </row>
    <row r="134" spans="1:20" x14ac:dyDescent="0.25">
      <c r="A134" t="s">
        <v>692</v>
      </c>
      <c r="B134" t="s">
        <v>233</v>
      </c>
      <c r="C134" t="s">
        <v>71</v>
      </c>
      <c r="D134" t="s">
        <v>23</v>
      </c>
      <c r="E134" t="s">
        <v>38</v>
      </c>
      <c r="F134">
        <v>45569</v>
      </c>
      <c r="G134" t="s">
        <v>25</v>
      </c>
      <c r="H134" t="s">
        <v>40</v>
      </c>
      <c r="I134" t="s">
        <v>41</v>
      </c>
      <c r="J134" t="s">
        <v>42</v>
      </c>
      <c r="K134">
        <v>2</v>
      </c>
      <c r="L134">
        <v>59</v>
      </c>
      <c r="M134" t="s">
        <v>693</v>
      </c>
      <c r="N134">
        <v>45001</v>
      </c>
      <c r="O134" t="s">
        <v>30</v>
      </c>
      <c r="P134" t="s">
        <v>31</v>
      </c>
      <c r="Q134">
        <v>5</v>
      </c>
      <c r="R134" t="s">
        <v>32</v>
      </c>
      <c r="S134" t="s">
        <v>694</v>
      </c>
      <c r="T134">
        <v>45493</v>
      </c>
    </row>
    <row r="135" spans="1:20" x14ac:dyDescent="0.25">
      <c r="A135" t="s">
        <v>695</v>
      </c>
      <c r="B135" t="s">
        <v>696</v>
      </c>
      <c r="C135" t="s">
        <v>697</v>
      </c>
      <c r="D135" t="s">
        <v>37</v>
      </c>
      <c r="E135" t="s">
        <v>50</v>
      </c>
      <c r="F135">
        <v>44169</v>
      </c>
      <c r="G135" t="s">
        <v>25</v>
      </c>
      <c r="H135" t="s">
        <v>100</v>
      </c>
      <c r="I135" t="s">
        <v>101</v>
      </c>
      <c r="J135" t="s">
        <v>28</v>
      </c>
      <c r="K135">
        <v>5</v>
      </c>
      <c r="L135">
        <v>199</v>
      </c>
      <c r="M135" t="s">
        <v>698</v>
      </c>
      <c r="N135">
        <v>45558</v>
      </c>
      <c r="O135" t="s">
        <v>110</v>
      </c>
      <c r="P135" t="s">
        <v>44</v>
      </c>
      <c r="Q135">
        <v>4</v>
      </c>
      <c r="R135" t="s">
        <v>67</v>
      </c>
      <c r="S135" t="s">
        <v>699</v>
      </c>
      <c r="T135">
        <v>45684</v>
      </c>
    </row>
    <row r="136" spans="1:20" x14ac:dyDescent="0.25">
      <c r="A136" t="s">
        <v>700</v>
      </c>
      <c r="B136" t="s">
        <v>701</v>
      </c>
      <c r="C136" t="s">
        <v>702</v>
      </c>
      <c r="D136" t="s">
        <v>81</v>
      </c>
      <c r="E136" t="s">
        <v>50</v>
      </c>
      <c r="F136">
        <v>45846</v>
      </c>
      <c r="G136" t="s">
        <v>152</v>
      </c>
      <c r="H136" t="s">
        <v>63</v>
      </c>
      <c r="I136" t="s">
        <v>64</v>
      </c>
      <c r="J136" t="s">
        <v>65</v>
      </c>
      <c r="K136">
        <v>3</v>
      </c>
      <c r="L136">
        <v>399</v>
      </c>
      <c r="M136" t="s">
        <v>703</v>
      </c>
      <c r="N136">
        <v>45459</v>
      </c>
      <c r="O136" t="s">
        <v>103</v>
      </c>
      <c r="P136" t="s">
        <v>44</v>
      </c>
      <c r="Q136">
        <v>4</v>
      </c>
      <c r="R136" t="s">
        <v>67</v>
      </c>
      <c r="S136" t="s">
        <v>704</v>
      </c>
      <c r="T136">
        <v>45493</v>
      </c>
    </row>
    <row r="137" spans="1:20" x14ac:dyDescent="0.25">
      <c r="A137" t="s">
        <v>705</v>
      </c>
      <c r="B137" t="s">
        <v>161</v>
      </c>
      <c r="C137" t="s">
        <v>706</v>
      </c>
      <c r="D137" t="s">
        <v>81</v>
      </c>
      <c r="E137" t="s">
        <v>24</v>
      </c>
      <c r="F137">
        <v>44567</v>
      </c>
      <c r="G137" t="s">
        <v>180</v>
      </c>
      <c r="H137" t="s">
        <v>145</v>
      </c>
      <c r="I137" t="s">
        <v>146</v>
      </c>
      <c r="J137" t="s">
        <v>54</v>
      </c>
      <c r="K137">
        <v>2</v>
      </c>
      <c r="L137">
        <v>199</v>
      </c>
      <c r="M137" t="s">
        <v>707</v>
      </c>
      <c r="N137">
        <v>45763</v>
      </c>
      <c r="O137" t="s">
        <v>103</v>
      </c>
      <c r="P137" t="s">
        <v>31</v>
      </c>
      <c r="Q137">
        <v>5</v>
      </c>
      <c r="R137" t="s">
        <v>32</v>
      </c>
      <c r="S137" t="s">
        <v>708</v>
      </c>
      <c r="T137">
        <v>45212</v>
      </c>
    </row>
    <row r="138" spans="1:20" x14ac:dyDescent="0.25">
      <c r="A138" t="s">
        <v>709</v>
      </c>
      <c r="B138" t="s">
        <v>689</v>
      </c>
      <c r="C138" t="s">
        <v>710</v>
      </c>
      <c r="D138" t="s">
        <v>81</v>
      </c>
      <c r="E138" t="s">
        <v>24</v>
      </c>
      <c r="F138">
        <v>44765</v>
      </c>
      <c r="G138" t="s">
        <v>120</v>
      </c>
      <c r="H138" t="s">
        <v>145</v>
      </c>
      <c r="I138" t="s">
        <v>146</v>
      </c>
      <c r="J138" t="s">
        <v>54</v>
      </c>
      <c r="K138">
        <v>4</v>
      </c>
      <c r="L138">
        <v>199</v>
      </c>
      <c r="M138" t="s">
        <v>711</v>
      </c>
      <c r="N138">
        <v>45227</v>
      </c>
      <c r="O138" t="s">
        <v>110</v>
      </c>
      <c r="P138" t="s">
        <v>57</v>
      </c>
      <c r="Q138">
        <v>5</v>
      </c>
      <c r="R138" t="s">
        <v>45</v>
      </c>
      <c r="S138" t="s">
        <v>712</v>
      </c>
      <c r="T138">
        <v>45728</v>
      </c>
    </row>
    <row r="139" spans="1:20" x14ac:dyDescent="0.25">
      <c r="A139" t="s">
        <v>713</v>
      </c>
      <c r="B139" t="s">
        <v>425</v>
      </c>
      <c r="C139" t="s">
        <v>714</v>
      </c>
      <c r="D139" t="s">
        <v>81</v>
      </c>
      <c r="E139" t="s">
        <v>50</v>
      </c>
      <c r="F139">
        <v>45410</v>
      </c>
      <c r="G139" t="s">
        <v>39</v>
      </c>
      <c r="H139" t="s">
        <v>26</v>
      </c>
      <c r="I139" t="s">
        <v>27</v>
      </c>
      <c r="J139" t="s">
        <v>28</v>
      </c>
      <c r="K139">
        <v>1</v>
      </c>
      <c r="L139">
        <v>229</v>
      </c>
      <c r="M139" t="s">
        <v>715</v>
      </c>
      <c r="N139">
        <v>45303</v>
      </c>
      <c r="O139" t="s">
        <v>110</v>
      </c>
      <c r="P139" t="s">
        <v>44</v>
      </c>
      <c r="Q139">
        <v>1</v>
      </c>
      <c r="R139" t="s">
        <v>104</v>
      </c>
      <c r="S139" t="s">
        <v>716</v>
      </c>
      <c r="T139">
        <v>45257</v>
      </c>
    </row>
    <row r="140" spans="1:20" x14ac:dyDescent="0.25">
      <c r="A140" t="s">
        <v>717</v>
      </c>
      <c r="B140" t="s">
        <v>718</v>
      </c>
      <c r="C140" t="s">
        <v>216</v>
      </c>
      <c r="D140" t="s">
        <v>23</v>
      </c>
      <c r="E140" t="s">
        <v>24</v>
      </c>
      <c r="F140">
        <v>45873</v>
      </c>
      <c r="G140" t="s">
        <v>120</v>
      </c>
      <c r="H140" t="s">
        <v>138</v>
      </c>
      <c r="I140" t="s">
        <v>139</v>
      </c>
      <c r="J140" t="s">
        <v>28</v>
      </c>
      <c r="K140">
        <v>5</v>
      </c>
      <c r="L140">
        <v>999</v>
      </c>
      <c r="M140" t="s">
        <v>719</v>
      </c>
      <c r="N140">
        <v>45455</v>
      </c>
      <c r="O140" t="s">
        <v>103</v>
      </c>
      <c r="P140" t="s">
        <v>57</v>
      </c>
      <c r="Q140">
        <v>4</v>
      </c>
      <c r="R140" t="s">
        <v>67</v>
      </c>
      <c r="S140" t="s">
        <v>720</v>
      </c>
      <c r="T140">
        <v>45429</v>
      </c>
    </row>
    <row r="141" spans="1:20" x14ac:dyDescent="0.25">
      <c r="A141" t="s">
        <v>721</v>
      </c>
      <c r="B141" t="s">
        <v>430</v>
      </c>
      <c r="C141" t="s">
        <v>71</v>
      </c>
      <c r="D141" t="s">
        <v>37</v>
      </c>
      <c r="E141" t="s">
        <v>38</v>
      </c>
      <c r="F141">
        <v>45257</v>
      </c>
      <c r="G141" t="s">
        <v>186</v>
      </c>
      <c r="H141" t="s">
        <v>52</v>
      </c>
      <c r="I141" t="s">
        <v>53</v>
      </c>
      <c r="J141" t="s">
        <v>54</v>
      </c>
      <c r="K141">
        <v>5</v>
      </c>
      <c r="L141">
        <v>59</v>
      </c>
      <c r="M141" t="s">
        <v>722</v>
      </c>
      <c r="N141">
        <v>45464</v>
      </c>
      <c r="O141" t="s">
        <v>76</v>
      </c>
      <c r="P141" t="s">
        <v>44</v>
      </c>
      <c r="Q141">
        <v>5</v>
      </c>
      <c r="R141" t="s">
        <v>45</v>
      </c>
      <c r="S141" t="s">
        <v>723</v>
      </c>
      <c r="T141">
        <v>45640</v>
      </c>
    </row>
    <row r="142" spans="1:20" x14ac:dyDescent="0.25">
      <c r="A142" t="s">
        <v>724</v>
      </c>
      <c r="B142" t="s">
        <v>725</v>
      </c>
      <c r="C142" t="s">
        <v>726</v>
      </c>
      <c r="D142" t="s">
        <v>81</v>
      </c>
      <c r="E142" t="s">
        <v>38</v>
      </c>
      <c r="F142">
        <v>45556</v>
      </c>
      <c r="G142" t="s">
        <v>94</v>
      </c>
      <c r="H142" t="s">
        <v>26</v>
      </c>
      <c r="I142" t="s">
        <v>27</v>
      </c>
      <c r="J142" t="s">
        <v>28</v>
      </c>
      <c r="K142">
        <v>3</v>
      </c>
      <c r="L142">
        <v>229</v>
      </c>
      <c r="M142" t="s">
        <v>727</v>
      </c>
      <c r="N142">
        <v>45223</v>
      </c>
      <c r="O142" t="s">
        <v>110</v>
      </c>
      <c r="P142" t="s">
        <v>31</v>
      </c>
      <c r="Q142">
        <v>3</v>
      </c>
      <c r="R142" t="s">
        <v>104</v>
      </c>
      <c r="S142" t="s">
        <v>728</v>
      </c>
      <c r="T142">
        <v>45450</v>
      </c>
    </row>
    <row r="143" spans="1:20" x14ac:dyDescent="0.25">
      <c r="A143" t="s">
        <v>729</v>
      </c>
      <c r="B143" t="s">
        <v>499</v>
      </c>
      <c r="C143" t="s">
        <v>730</v>
      </c>
      <c r="D143" t="s">
        <v>81</v>
      </c>
      <c r="E143" t="s">
        <v>24</v>
      </c>
      <c r="F143">
        <v>44384</v>
      </c>
      <c r="G143" t="s">
        <v>152</v>
      </c>
      <c r="H143" t="s">
        <v>100</v>
      </c>
      <c r="I143" t="s">
        <v>101</v>
      </c>
      <c r="J143" t="s">
        <v>28</v>
      </c>
      <c r="K143">
        <v>3</v>
      </c>
      <c r="L143">
        <v>199</v>
      </c>
      <c r="M143" t="s">
        <v>731</v>
      </c>
      <c r="N143">
        <v>45757</v>
      </c>
      <c r="O143" t="s">
        <v>56</v>
      </c>
      <c r="P143" t="s">
        <v>31</v>
      </c>
      <c r="Q143">
        <v>2</v>
      </c>
      <c r="R143" t="s">
        <v>67</v>
      </c>
      <c r="S143" t="s">
        <v>732</v>
      </c>
      <c r="T143">
        <v>45117</v>
      </c>
    </row>
    <row r="144" spans="1:20" x14ac:dyDescent="0.25">
      <c r="A144" t="s">
        <v>733</v>
      </c>
      <c r="B144" t="s">
        <v>734</v>
      </c>
      <c r="C144" t="s">
        <v>443</v>
      </c>
      <c r="D144" t="s">
        <v>81</v>
      </c>
      <c r="E144" t="s">
        <v>50</v>
      </c>
      <c r="F144">
        <v>45226</v>
      </c>
      <c r="G144" t="s">
        <v>72</v>
      </c>
      <c r="H144" t="s">
        <v>26</v>
      </c>
      <c r="I144" t="s">
        <v>27</v>
      </c>
      <c r="J144" t="s">
        <v>28</v>
      </c>
      <c r="K144">
        <v>4</v>
      </c>
      <c r="L144">
        <v>229</v>
      </c>
      <c r="M144" t="s">
        <v>735</v>
      </c>
      <c r="N144">
        <v>45687</v>
      </c>
      <c r="O144" t="s">
        <v>56</v>
      </c>
      <c r="P144" t="s">
        <v>57</v>
      </c>
      <c r="Q144">
        <v>4</v>
      </c>
      <c r="R144" t="s">
        <v>104</v>
      </c>
      <c r="S144" t="s">
        <v>736</v>
      </c>
      <c r="T144">
        <v>45374</v>
      </c>
    </row>
    <row r="145" spans="1:20" x14ac:dyDescent="0.25">
      <c r="A145" t="s">
        <v>737</v>
      </c>
      <c r="B145" t="s">
        <v>653</v>
      </c>
      <c r="C145" t="s">
        <v>738</v>
      </c>
      <c r="D145" t="s">
        <v>81</v>
      </c>
      <c r="E145" t="s">
        <v>38</v>
      </c>
      <c r="F145">
        <v>44555</v>
      </c>
      <c r="G145" t="s">
        <v>62</v>
      </c>
      <c r="H145" t="s">
        <v>129</v>
      </c>
      <c r="I145" t="s">
        <v>130</v>
      </c>
      <c r="J145" t="s">
        <v>131</v>
      </c>
      <c r="K145">
        <v>2</v>
      </c>
      <c r="L145">
        <v>129</v>
      </c>
      <c r="M145" t="s">
        <v>739</v>
      </c>
      <c r="N145">
        <v>45465</v>
      </c>
      <c r="O145" t="s">
        <v>30</v>
      </c>
      <c r="P145" t="s">
        <v>31</v>
      </c>
      <c r="Q145">
        <v>4</v>
      </c>
      <c r="R145" t="s">
        <v>45</v>
      </c>
      <c r="S145" t="s">
        <v>740</v>
      </c>
      <c r="T145">
        <v>45212</v>
      </c>
    </row>
    <row r="146" spans="1:20" x14ac:dyDescent="0.25">
      <c r="A146" t="s">
        <v>741</v>
      </c>
      <c r="B146" t="s">
        <v>248</v>
      </c>
      <c r="C146" t="s">
        <v>742</v>
      </c>
      <c r="D146" t="s">
        <v>37</v>
      </c>
      <c r="E146" t="s">
        <v>24</v>
      </c>
      <c r="F146">
        <v>45699</v>
      </c>
      <c r="G146" t="s">
        <v>25</v>
      </c>
      <c r="H146" t="s">
        <v>100</v>
      </c>
      <c r="I146" t="s">
        <v>101</v>
      </c>
      <c r="J146" t="s">
        <v>28</v>
      </c>
      <c r="K146">
        <v>3</v>
      </c>
      <c r="L146">
        <v>199</v>
      </c>
      <c r="M146" t="s">
        <v>743</v>
      </c>
      <c r="N146">
        <v>45151</v>
      </c>
      <c r="O146" t="s">
        <v>56</v>
      </c>
      <c r="P146" t="s">
        <v>31</v>
      </c>
      <c r="Q146">
        <v>3</v>
      </c>
      <c r="R146" t="s">
        <v>133</v>
      </c>
      <c r="S146" t="s">
        <v>744</v>
      </c>
      <c r="T146">
        <v>45037</v>
      </c>
    </row>
    <row r="147" spans="1:20" x14ac:dyDescent="0.25">
      <c r="A147" t="s">
        <v>745</v>
      </c>
      <c r="B147" t="s">
        <v>746</v>
      </c>
      <c r="C147" t="s">
        <v>276</v>
      </c>
      <c r="D147" t="s">
        <v>23</v>
      </c>
      <c r="E147" t="s">
        <v>50</v>
      </c>
      <c r="F147">
        <v>44959</v>
      </c>
      <c r="G147" t="s">
        <v>62</v>
      </c>
      <c r="H147" t="s">
        <v>73</v>
      </c>
      <c r="I147" t="s">
        <v>74</v>
      </c>
      <c r="J147" t="s">
        <v>42</v>
      </c>
      <c r="K147">
        <v>4</v>
      </c>
      <c r="L147">
        <v>110</v>
      </c>
      <c r="M147" t="s">
        <v>747</v>
      </c>
      <c r="N147">
        <v>45657</v>
      </c>
      <c r="O147" t="s">
        <v>56</v>
      </c>
      <c r="P147" t="s">
        <v>31</v>
      </c>
      <c r="Q147">
        <v>2</v>
      </c>
      <c r="R147" t="s">
        <v>32</v>
      </c>
      <c r="S147" t="s">
        <v>748</v>
      </c>
      <c r="T147">
        <v>44895</v>
      </c>
    </row>
    <row r="148" spans="1:20" x14ac:dyDescent="0.25">
      <c r="A148" t="s">
        <v>749</v>
      </c>
      <c r="B148" t="s">
        <v>750</v>
      </c>
      <c r="C148" t="s">
        <v>435</v>
      </c>
      <c r="D148" t="s">
        <v>37</v>
      </c>
      <c r="E148" t="s">
        <v>50</v>
      </c>
      <c r="F148">
        <v>44914</v>
      </c>
      <c r="G148" t="s">
        <v>186</v>
      </c>
      <c r="H148" t="s">
        <v>40</v>
      </c>
      <c r="I148" t="s">
        <v>41</v>
      </c>
      <c r="J148" t="s">
        <v>42</v>
      </c>
      <c r="K148">
        <v>1</v>
      </c>
      <c r="L148">
        <v>59</v>
      </c>
      <c r="M148" t="s">
        <v>751</v>
      </c>
      <c r="N148">
        <v>45064</v>
      </c>
      <c r="O148" t="s">
        <v>76</v>
      </c>
      <c r="P148" t="s">
        <v>31</v>
      </c>
      <c r="Q148">
        <v>2</v>
      </c>
      <c r="R148" t="s">
        <v>45</v>
      </c>
      <c r="S148" t="s">
        <v>752</v>
      </c>
      <c r="T148">
        <v>45420</v>
      </c>
    </row>
    <row r="149" spans="1:20" x14ac:dyDescent="0.25">
      <c r="A149" t="s">
        <v>753</v>
      </c>
      <c r="B149" t="s">
        <v>300</v>
      </c>
      <c r="C149" t="s">
        <v>61</v>
      </c>
      <c r="D149" t="s">
        <v>23</v>
      </c>
      <c r="E149" t="s">
        <v>24</v>
      </c>
      <c r="F149">
        <v>44817</v>
      </c>
      <c r="G149" t="s">
        <v>72</v>
      </c>
      <c r="H149" t="s">
        <v>145</v>
      </c>
      <c r="I149" t="s">
        <v>146</v>
      </c>
      <c r="J149" t="s">
        <v>54</v>
      </c>
      <c r="K149">
        <v>3</v>
      </c>
      <c r="L149">
        <v>199</v>
      </c>
      <c r="M149" t="s">
        <v>754</v>
      </c>
      <c r="N149">
        <v>45621</v>
      </c>
      <c r="O149" t="s">
        <v>56</v>
      </c>
      <c r="P149" t="s">
        <v>31</v>
      </c>
      <c r="Q149">
        <v>2</v>
      </c>
      <c r="R149" t="s">
        <v>45</v>
      </c>
      <c r="S149" t="s">
        <v>755</v>
      </c>
      <c r="T149">
        <v>45890</v>
      </c>
    </row>
    <row r="150" spans="1:20" x14ac:dyDescent="0.25">
      <c r="A150" t="s">
        <v>756</v>
      </c>
      <c r="B150" t="s">
        <v>216</v>
      </c>
      <c r="C150" t="s">
        <v>757</v>
      </c>
      <c r="D150" t="s">
        <v>37</v>
      </c>
      <c r="E150" t="s">
        <v>38</v>
      </c>
      <c r="F150">
        <v>44406</v>
      </c>
      <c r="G150" t="s">
        <v>152</v>
      </c>
      <c r="H150" t="s">
        <v>218</v>
      </c>
      <c r="I150" t="s">
        <v>219</v>
      </c>
      <c r="J150" t="s">
        <v>28</v>
      </c>
      <c r="K150">
        <v>3</v>
      </c>
      <c r="L150">
        <v>899</v>
      </c>
      <c r="M150" t="s">
        <v>758</v>
      </c>
      <c r="N150">
        <v>44996</v>
      </c>
      <c r="O150" t="s">
        <v>76</v>
      </c>
      <c r="P150" t="s">
        <v>31</v>
      </c>
      <c r="Q150">
        <v>5</v>
      </c>
      <c r="R150" t="s">
        <v>32</v>
      </c>
      <c r="S150" t="s">
        <v>759</v>
      </c>
      <c r="T150">
        <v>45367</v>
      </c>
    </row>
    <row r="151" spans="1:20" x14ac:dyDescent="0.25">
      <c r="A151" t="s">
        <v>760</v>
      </c>
      <c r="B151" t="s">
        <v>761</v>
      </c>
      <c r="C151" t="s">
        <v>746</v>
      </c>
      <c r="D151" t="s">
        <v>37</v>
      </c>
      <c r="E151" t="s">
        <v>24</v>
      </c>
      <c r="F151">
        <v>44444</v>
      </c>
      <c r="G151" t="s">
        <v>39</v>
      </c>
      <c r="H151" t="s">
        <v>52</v>
      </c>
      <c r="I151" t="s">
        <v>53</v>
      </c>
      <c r="J151" t="s">
        <v>54</v>
      </c>
      <c r="K151">
        <v>3</v>
      </c>
      <c r="L151">
        <v>59</v>
      </c>
      <c r="M151" t="s">
        <v>762</v>
      </c>
      <c r="N151">
        <v>45730</v>
      </c>
      <c r="O151" t="s">
        <v>30</v>
      </c>
      <c r="P151" t="s">
        <v>57</v>
      </c>
      <c r="Q151">
        <v>1</v>
      </c>
      <c r="R151" t="s">
        <v>32</v>
      </c>
      <c r="S151" t="s">
        <v>763</v>
      </c>
      <c r="T151">
        <v>45367</v>
      </c>
    </row>
    <row r="152" spans="1:20" x14ac:dyDescent="0.25">
      <c r="A152" t="s">
        <v>764</v>
      </c>
      <c r="B152" t="s">
        <v>511</v>
      </c>
      <c r="C152" t="s">
        <v>765</v>
      </c>
      <c r="D152" t="s">
        <v>81</v>
      </c>
      <c r="E152" t="s">
        <v>24</v>
      </c>
      <c r="F152">
        <v>45134</v>
      </c>
      <c r="G152" t="s">
        <v>62</v>
      </c>
      <c r="H152" t="s">
        <v>87</v>
      </c>
      <c r="I152" t="s">
        <v>88</v>
      </c>
      <c r="J152" t="s">
        <v>65</v>
      </c>
      <c r="K152">
        <v>4</v>
      </c>
      <c r="L152">
        <v>99</v>
      </c>
      <c r="M152" t="s">
        <v>766</v>
      </c>
      <c r="N152">
        <v>45818</v>
      </c>
      <c r="O152" t="s">
        <v>103</v>
      </c>
      <c r="P152" t="s">
        <v>44</v>
      </c>
      <c r="Q152">
        <v>1</v>
      </c>
      <c r="R152" t="s">
        <v>32</v>
      </c>
      <c r="S152" t="s">
        <v>767</v>
      </c>
      <c r="T152">
        <v>45325</v>
      </c>
    </row>
    <row r="153" spans="1:20" x14ac:dyDescent="0.25">
      <c r="A153" t="s">
        <v>768</v>
      </c>
      <c r="B153" t="s">
        <v>769</v>
      </c>
      <c r="C153" t="s">
        <v>620</v>
      </c>
      <c r="D153" t="s">
        <v>81</v>
      </c>
      <c r="E153" t="s">
        <v>38</v>
      </c>
      <c r="F153">
        <v>45300</v>
      </c>
      <c r="G153" t="s">
        <v>25</v>
      </c>
      <c r="H153" t="s">
        <v>52</v>
      </c>
      <c r="I153" t="s">
        <v>53</v>
      </c>
      <c r="J153" t="s">
        <v>54</v>
      </c>
      <c r="K153">
        <v>5</v>
      </c>
      <c r="L153">
        <v>59</v>
      </c>
      <c r="M153" t="s">
        <v>770</v>
      </c>
      <c r="N153">
        <v>45603</v>
      </c>
      <c r="O153" t="s">
        <v>110</v>
      </c>
      <c r="P153" t="s">
        <v>31</v>
      </c>
      <c r="Q153">
        <v>5</v>
      </c>
      <c r="R153" t="s">
        <v>67</v>
      </c>
      <c r="S153" t="s">
        <v>771</v>
      </c>
      <c r="T153">
        <v>45296</v>
      </c>
    </row>
    <row r="154" spans="1:20" x14ac:dyDescent="0.25">
      <c r="A154" t="s">
        <v>772</v>
      </c>
      <c r="B154" t="s">
        <v>696</v>
      </c>
      <c r="C154" t="s">
        <v>773</v>
      </c>
      <c r="D154" t="s">
        <v>23</v>
      </c>
      <c r="E154" t="s">
        <v>24</v>
      </c>
      <c r="F154">
        <v>44977</v>
      </c>
      <c r="G154" t="s">
        <v>94</v>
      </c>
      <c r="H154" t="s">
        <v>168</v>
      </c>
      <c r="I154" t="s">
        <v>169</v>
      </c>
      <c r="J154" t="s">
        <v>131</v>
      </c>
      <c r="K154">
        <v>3</v>
      </c>
      <c r="L154">
        <v>80</v>
      </c>
      <c r="M154" t="s">
        <v>774</v>
      </c>
      <c r="N154">
        <v>45509</v>
      </c>
      <c r="O154" t="s">
        <v>30</v>
      </c>
      <c r="P154" t="s">
        <v>44</v>
      </c>
      <c r="Q154">
        <v>4</v>
      </c>
      <c r="R154" t="s">
        <v>133</v>
      </c>
      <c r="S154" t="s">
        <v>775</v>
      </c>
      <c r="T154">
        <v>45256</v>
      </c>
    </row>
    <row r="155" spans="1:20" x14ac:dyDescent="0.25">
      <c r="A155" t="s">
        <v>776</v>
      </c>
      <c r="B155" t="s">
        <v>248</v>
      </c>
      <c r="C155" t="s">
        <v>777</v>
      </c>
      <c r="D155" t="s">
        <v>37</v>
      </c>
      <c r="E155" t="s">
        <v>38</v>
      </c>
      <c r="F155">
        <v>45091</v>
      </c>
      <c r="G155" t="s">
        <v>120</v>
      </c>
      <c r="H155" t="s">
        <v>129</v>
      </c>
      <c r="I155" t="s">
        <v>130</v>
      </c>
      <c r="J155" t="s">
        <v>131</v>
      </c>
      <c r="K155">
        <v>4</v>
      </c>
      <c r="L155">
        <v>129</v>
      </c>
      <c r="M155" t="s">
        <v>778</v>
      </c>
      <c r="N155">
        <v>45685</v>
      </c>
      <c r="O155" t="s">
        <v>103</v>
      </c>
      <c r="P155" t="s">
        <v>44</v>
      </c>
      <c r="Q155">
        <v>4</v>
      </c>
      <c r="R155" t="s">
        <v>104</v>
      </c>
      <c r="S155" t="s">
        <v>779</v>
      </c>
      <c r="T155">
        <v>45209</v>
      </c>
    </row>
    <row r="156" spans="1:20" x14ac:dyDescent="0.25">
      <c r="A156" t="s">
        <v>780</v>
      </c>
      <c r="B156" t="s">
        <v>425</v>
      </c>
      <c r="C156" t="s">
        <v>781</v>
      </c>
      <c r="D156" t="s">
        <v>23</v>
      </c>
      <c r="E156" t="s">
        <v>38</v>
      </c>
      <c r="F156">
        <v>45468</v>
      </c>
      <c r="G156" t="s">
        <v>152</v>
      </c>
      <c r="H156" t="s">
        <v>100</v>
      </c>
      <c r="I156" t="s">
        <v>101</v>
      </c>
      <c r="J156" t="s">
        <v>28</v>
      </c>
      <c r="K156">
        <v>2</v>
      </c>
      <c r="L156">
        <v>199</v>
      </c>
      <c r="M156" t="s">
        <v>782</v>
      </c>
      <c r="N156">
        <v>44963</v>
      </c>
      <c r="O156" t="s">
        <v>56</v>
      </c>
      <c r="P156" t="s">
        <v>57</v>
      </c>
      <c r="Q156">
        <v>1</v>
      </c>
      <c r="R156" t="s">
        <v>32</v>
      </c>
      <c r="S156" t="s">
        <v>783</v>
      </c>
      <c r="T156">
        <v>44912</v>
      </c>
    </row>
    <row r="157" spans="1:20" x14ac:dyDescent="0.25">
      <c r="A157" t="s">
        <v>784</v>
      </c>
      <c r="B157" t="s">
        <v>21</v>
      </c>
      <c r="C157" t="s">
        <v>785</v>
      </c>
      <c r="D157" t="s">
        <v>37</v>
      </c>
      <c r="E157" t="s">
        <v>24</v>
      </c>
      <c r="F157">
        <v>45753</v>
      </c>
      <c r="G157" t="s">
        <v>152</v>
      </c>
      <c r="H157" t="s">
        <v>218</v>
      </c>
      <c r="I157" t="s">
        <v>219</v>
      </c>
      <c r="J157" t="s">
        <v>28</v>
      </c>
      <c r="K157">
        <v>4</v>
      </c>
      <c r="L157">
        <v>899</v>
      </c>
      <c r="M157" t="s">
        <v>786</v>
      </c>
      <c r="N157">
        <v>45111</v>
      </c>
      <c r="O157" t="s">
        <v>76</v>
      </c>
      <c r="P157" t="s">
        <v>57</v>
      </c>
      <c r="Q157">
        <v>3</v>
      </c>
      <c r="R157" t="s">
        <v>67</v>
      </c>
      <c r="S157" t="s">
        <v>787</v>
      </c>
      <c r="T157">
        <v>44883</v>
      </c>
    </row>
    <row r="158" spans="1:20" x14ac:dyDescent="0.25">
      <c r="A158" t="s">
        <v>788</v>
      </c>
      <c r="B158" t="s">
        <v>789</v>
      </c>
      <c r="C158" t="s">
        <v>552</v>
      </c>
      <c r="D158" t="s">
        <v>37</v>
      </c>
      <c r="E158" t="s">
        <v>50</v>
      </c>
      <c r="F158">
        <v>44796</v>
      </c>
      <c r="G158" t="s">
        <v>186</v>
      </c>
      <c r="H158" t="s">
        <v>145</v>
      </c>
      <c r="I158" t="s">
        <v>146</v>
      </c>
      <c r="J158" t="s">
        <v>54</v>
      </c>
      <c r="K158">
        <v>1</v>
      </c>
      <c r="L158">
        <v>199</v>
      </c>
      <c r="M158" t="s">
        <v>790</v>
      </c>
      <c r="N158">
        <v>45079</v>
      </c>
      <c r="O158" t="s">
        <v>76</v>
      </c>
      <c r="P158" t="s">
        <v>57</v>
      </c>
      <c r="Q158">
        <v>4</v>
      </c>
      <c r="R158" t="s">
        <v>45</v>
      </c>
      <c r="S158" t="s">
        <v>791</v>
      </c>
      <c r="T158">
        <v>45027</v>
      </c>
    </row>
    <row r="159" spans="1:20" x14ac:dyDescent="0.25">
      <c r="A159" t="s">
        <v>792</v>
      </c>
      <c r="B159" t="s">
        <v>412</v>
      </c>
      <c r="C159" t="s">
        <v>793</v>
      </c>
      <c r="D159" t="s">
        <v>37</v>
      </c>
      <c r="E159" t="s">
        <v>38</v>
      </c>
      <c r="F159">
        <v>45706</v>
      </c>
      <c r="G159" t="s">
        <v>152</v>
      </c>
      <c r="H159" t="s">
        <v>391</v>
      </c>
      <c r="I159" t="s">
        <v>392</v>
      </c>
      <c r="J159" t="s">
        <v>123</v>
      </c>
      <c r="K159">
        <v>1</v>
      </c>
      <c r="L159">
        <v>25</v>
      </c>
      <c r="M159" t="s">
        <v>794</v>
      </c>
      <c r="N159">
        <v>44944</v>
      </c>
      <c r="O159" t="s">
        <v>103</v>
      </c>
      <c r="P159" t="s">
        <v>44</v>
      </c>
      <c r="Q159">
        <v>2</v>
      </c>
      <c r="R159" t="s">
        <v>67</v>
      </c>
      <c r="S159" t="s">
        <v>795</v>
      </c>
      <c r="T159">
        <v>45474</v>
      </c>
    </row>
    <row r="160" spans="1:20" x14ac:dyDescent="0.25">
      <c r="A160" t="s">
        <v>796</v>
      </c>
      <c r="B160" t="s">
        <v>637</v>
      </c>
      <c r="C160" t="s">
        <v>486</v>
      </c>
      <c r="D160" t="s">
        <v>23</v>
      </c>
      <c r="E160" t="s">
        <v>38</v>
      </c>
      <c r="F160">
        <v>44323</v>
      </c>
      <c r="G160" t="s">
        <v>25</v>
      </c>
      <c r="H160" t="s">
        <v>63</v>
      </c>
      <c r="I160" t="s">
        <v>64</v>
      </c>
      <c r="J160" t="s">
        <v>65</v>
      </c>
      <c r="K160">
        <v>5</v>
      </c>
      <c r="L160">
        <v>399</v>
      </c>
      <c r="M160" t="s">
        <v>797</v>
      </c>
      <c r="N160">
        <v>45031</v>
      </c>
      <c r="O160" t="s">
        <v>30</v>
      </c>
      <c r="P160" t="s">
        <v>31</v>
      </c>
      <c r="Q160">
        <v>4</v>
      </c>
      <c r="R160" t="s">
        <v>67</v>
      </c>
      <c r="S160" t="s">
        <v>798</v>
      </c>
      <c r="T160">
        <v>45418</v>
      </c>
    </row>
    <row r="161" spans="1:20" x14ac:dyDescent="0.25">
      <c r="A161" t="s">
        <v>799</v>
      </c>
      <c r="B161" t="s">
        <v>800</v>
      </c>
      <c r="C161" t="s">
        <v>801</v>
      </c>
      <c r="D161" t="s">
        <v>81</v>
      </c>
      <c r="E161" t="s">
        <v>38</v>
      </c>
      <c r="F161">
        <v>44891</v>
      </c>
      <c r="G161" t="s">
        <v>72</v>
      </c>
      <c r="H161" t="s">
        <v>145</v>
      </c>
      <c r="I161" t="s">
        <v>146</v>
      </c>
      <c r="J161" t="s">
        <v>54</v>
      </c>
      <c r="K161">
        <v>4</v>
      </c>
      <c r="L161">
        <v>199</v>
      </c>
      <c r="M161" t="s">
        <v>802</v>
      </c>
      <c r="N161">
        <v>45550</v>
      </c>
      <c r="O161" t="s">
        <v>110</v>
      </c>
      <c r="P161" t="s">
        <v>44</v>
      </c>
      <c r="Q161">
        <v>2</v>
      </c>
      <c r="R161" t="s">
        <v>32</v>
      </c>
      <c r="S161" t="s">
        <v>803</v>
      </c>
      <c r="T161">
        <v>45137</v>
      </c>
    </row>
    <row r="162" spans="1:20" x14ac:dyDescent="0.25">
      <c r="A162" t="s">
        <v>804</v>
      </c>
      <c r="B162" t="s">
        <v>258</v>
      </c>
      <c r="C162" t="s">
        <v>805</v>
      </c>
      <c r="D162" t="s">
        <v>37</v>
      </c>
      <c r="E162" t="s">
        <v>24</v>
      </c>
      <c r="F162">
        <v>44621</v>
      </c>
      <c r="G162" t="s">
        <v>51</v>
      </c>
      <c r="H162" t="s">
        <v>129</v>
      </c>
      <c r="I162" t="s">
        <v>130</v>
      </c>
      <c r="J162" t="s">
        <v>131</v>
      </c>
      <c r="K162">
        <v>1</v>
      </c>
      <c r="L162">
        <v>129</v>
      </c>
      <c r="M162" t="s">
        <v>806</v>
      </c>
      <c r="N162">
        <v>45131</v>
      </c>
      <c r="O162" t="s">
        <v>110</v>
      </c>
      <c r="P162" t="s">
        <v>31</v>
      </c>
      <c r="Q162">
        <v>4</v>
      </c>
      <c r="R162" t="s">
        <v>32</v>
      </c>
      <c r="S162" t="s">
        <v>807</v>
      </c>
      <c r="T162">
        <v>45422</v>
      </c>
    </row>
    <row r="163" spans="1:20" x14ac:dyDescent="0.25">
      <c r="A163" t="s">
        <v>808</v>
      </c>
      <c r="B163" t="s">
        <v>809</v>
      </c>
      <c r="C163" t="s">
        <v>212</v>
      </c>
      <c r="D163" t="s">
        <v>37</v>
      </c>
      <c r="E163" t="s">
        <v>24</v>
      </c>
      <c r="F163">
        <v>44439</v>
      </c>
      <c r="G163" t="s">
        <v>186</v>
      </c>
      <c r="H163" t="s">
        <v>100</v>
      </c>
      <c r="I163" t="s">
        <v>101</v>
      </c>
      <c r="J163" t="s">
        <v>28</v>
      </c>
      <c r="K163">
        <v>3</v>
      </c>
      <c r="L163">
        <v>199</v>
      </c>
      <c r="M163" t="s">
        <v>810</v>
      </c>
      <c r="N163">
        <v>44991</v>
      </c>
      <c r="O163" t="s">
        <v>30</v>
      </c>
      <c r="P163" t="s">
        <v>31</v>
      </c>
      <c r="Q163">
        <v>3</v>
      </c>
      <c r="R163" t="s">
        <v>67</v>
      </c>
      <c r="S163" t="s">
        <v>811</v>
      </c>
      <c r="T163">
        <v>45496</v>
      </c>
    </row>
    <row r="164" spans="1:20" x14ac:dyDescent="0.25">
      <c r="A164" t="s">
        <v>812</v>
      </c>
      <c r="B164" t="s">
        <v>211</v>
      </c>
      <c r="C164" t="s">
        <v>813</v>
      </c>
      <c r="D164" t="s">
        <v>81</v>
      </c>
      <c r="E164" t="s">
        <v>24</v>
      </c>
      <c r="F164">
        <v>45443</v>
      </c>
      <c r="G164" t="s">
        <v>120</v>
      </c>
      <c r="H164" t="s">
        <v>145</v>
      </c>
      <c r="I164" t="s">
        <v>146</v>
      </c>
      <c r="J164" t="s">
        <v>54</v>
      </c>
      <c r="K164">
        <v>1</v>
      </c>
      <c r="L164">
        <v>199</v>
      </c>
      <c r="M164" t="s">
        <v>814</v>
      </c>
      <c r="N164">
        <v>45064</v>
      </c>
      <c r="O164" t="s">
        <v>30</v>
      </c>
      <c r="P164" t="s">
        <v>31</v>
      </c>
      <c r="Q164">
        <v>4</v>
      </c>
      <c r="R164" t="s">
        <v>133</v>
      </c>
      <c r="S164" t="s">
        <v>815</v>
      </c>
      <c r="T164">
        <v>45175</v>
      </c>
    </row>
    <row r="165" spans="1:20" x14ac:dyDescent="0.25">
      <c r="A165" t="s">
        <v>816</v>
      </c>
      <c r="B165" t="s">
        <v>565</v>
      </c>
      <c r="C165" t="s">
        <v>817</v>
      </c>
      <c r="D165" t="s">
        <v>81</v>
      </c>
      <c r="E165" t="s">
        <v>38</v>
      </c>
      <c r="F165">
        <v>44310</v>
      </c>
      <c r="G165" t="s">
        <v>25</v>
      </c>
      <c r="H165" t="s">
        <v>87</v>
      </c>
      <c r="I165" t="s">
        <v>88</v>
      </c>
      <c r="J165" t="s">
        <v>65</v>
      </c>
      <c r="K165">
        <v>1</v>
      </c>
      <c r="L165">
        <v>99</v>
      </c>
      <c r="M165" t="s">
        <v>818</v>
      </c>
      <c r="N165">
        <v>45660</v>
      </c>
      <c r="O165" t="s">
        <v>110</v>
      </c>
      <c r="P165" t="s">
        <v>31</v>
      </c>
      <c r="Q165">
        <v>1</v>
      </c>
      <c r="R165" t="s">
        <v>32</v>
      </c>
      <c r="S165" t="s">
        <v>819</v>
      </c>
      <c r="T165">
        <v>44946</v>
      </c>
    </row>
    <row r="166" spans="1:20" x14ac:dyDescent="0.25">
      <c r="A166" t="s">
        <v>820</v>
      </c>
      <c r="B166" t="s">
        <v>258</v>
      </c>
      <c r="C166" t="s">
        <v>71</v>
      </c>
      <c r="D166" t="s">
        <v>23</v>
      </c>
      <c r="E166" t="s">
        <v>38</v>
      </c>
      <c r="F166">
        <v>45192</v>
      </c>
      <c r="G166" t="s">
        <v>180</v>
      </c>
      <c r="H166" t="s">
        <v>129</v>
      </c>
      <c r="I166" t="s">
        <v>130</v>
      </c>
      <c r="J166" t="s">
        <v>131</v>
      </c>
      <c r="K166">
        <v>4</v>
      </c>
      <c r="L166">
        <v>129</v>
      </c>
      <c r="M166" t="s">
        <v>821</v>
      </c>
      <c r="N166">
        <v>45076</v>
      </c>
      <c r="O166" t="s">
        <v>76</v>
      </c>
      <c r="P166" t="s">
        <v>44</v>
      </c>
      <c r="Q166">
        <v>3</v>
      </c>
      <c r="R166" t="s">
        <v>32</v>
      </c>
      <c r="S166" t="s">
        <v>822</v>
      </c>
      <c r="T166">
        <v>45002</v>
      </c>
    </row>
    <row r="167" spans="1:20" x14ac:dyDescent="0.25">
      <c r="A167" t="s">
        <v>823</v>
      </c>
      <c r="B167" t="s">
        <v>824</v>
      </c>
      <c r="C167" t="s">
        <v>825</v>
      </c>
      <c r="D167" t="s">
        <v>37</v>
      </c>
      <c r="E167" t="s">
        <v>24</v>
      </c>
      <c r="F167">
        <v>44137</v>
      </c>
      <c r="G167" t="s">
        <v>94</v>
      </c>
      <c r="H167" t="s">
        <v>87</v>
      </c>
      <c r="I167" t="s">
        <v>88</v>
      </c>
      <c r="J167" t="s">
        <v>65</v>
      </c>
      <c r="K167">
        <v>1</v>
      </c>
      <c r="L167">
        <v>99</v>
      </c>
      <c r="M167" t="s">
        <v>826</v>
      </c>
      <c r="N167">
        <v>45064</v>
      </c>
      <c r="O167" t="s">
        <v>30</v>
      </c>
      <c r="P167" t="s">
        <v>44</v>
      </c>
      <c r="Q167">
        <v>3</v>
      </c>
      <c r="R167" t="s">
        <v>104</v>
      </c>
      <c r="S167" t="s">
        <v>827</v>
      </c>
      <c r="T167">
        <v>45805</v>
      </c>
    </row>
    <row r="168" spans="1:20" x14ac:dyDescent="0.25">
      <c r="A168" t="s">
        <v>828</v>
      </c>
      <c r="B168" t="s">
        <v>829</v>
      </c>
      <c r="C168" t="s">
        <v>830</v>
      </c>
      <c r="D168" t="s">
        <v>23</v>
      </c>
      <c r="E168" t="s">
        <v>24</v>
      </c>
      <c r="F168">
        <v>45160</v>
      </c>
      <c r="G168" t="s">
        <v>120</v>
      </c>
      <c r="H168" t="s">
        <v>218</v>
      </c>
      <c r="I168" t="s">
        <v>219</v>
      </c>
      <c r="J168" t="s">
        <v>28</v>
      </c>
      <c r="K168">
        <v>2</v>
      </c>
      <c r="L168">
        <v>899</v>
      </c>
      <c r="M168" t="s">
        <v>831</v>
      </c>
      <c r="N168">
        <v>45164</v>
      </c>
      <c r="O168" t="s">
        <v>56</v>
      </c>
      <c r="P168" t="s">
        <v>31</v>
      </c>
      <c r="Q168">
        <v>5</v>
      </c>
      <c r="R168" t="s">
        <v>133</v>
      </c>
      <c r="S168" t="s">
        <v>832</v>
      </c>
      <c r="T168">
        <v>45754</v>
      </c>
    </row>
    <row r="169" spans="1:20" x14ac:dyDescent="0.25">
      <c r="A169" t="s">
        <v>833</v>
      </c>
      <c r="B169" t="s">
        <v>70</v>
      </c>
      <c r="C169" t="s">
        <v>540</v>
      </c>
      <c r="D169" t="s">
        <v>23</v>
      </c>
      <c r="E169" t="s">
        <v>24</v>
      </c>
      <c r="F169">
        <v>45145</v>
      </c>
      <c r="G169" t="s">
        <v>25</v>
      </c>
      <c r="H169" t="s">
        <v>63</v>
      </c>
      <c r="I169" t="s">
        <v>64</v>
      </c>
      <c r="J169" t="s">
        <v>65</v>
      </c>
      <c r="K169">
        <v>4</v>
      </c>
      <c r="L169">
        <v>399</v>
      </c>
      <c r="M169" t="s">
        <v>834</v>
      </c>
      <c r="N169">
        <v>45511</v>
      </c>
      <c r="O169" t="s">
        <v>103</v>
      </c>
      <c r="P169" t="s">
        <v>31</v>
      </c>
      <c r="Q169">
        <v>3</v>
      </c>
      <c r="R169" t="s">
        <v>67</v>
      </c>
      <c r="S169" t="s">
        <v>835</v>
      </c>
      <c r="T169">
        <v>45651</v>
      </c>
    </row>
    <row r="170" spans="1:20" x14ac:dyDescent="0.25">
      <c r="A170" t="s">
        <v>836</v>
      </c>
      <c r="B170" t="s">
        <v>667</v>
      </c>
      <c r="C170" t="s">
        <v>321</v>
      </c>
      <c r="D170" t="s">
        <v>37</v>
      </c>
      <c r="E170" t="s">
        <v>50</v>
      </c>
      <c r="F170">
        <v>45358</v>
      </c>
      <c r="G170" t="s">
        <v>152</v>
      </c>
      <c r="H170" t="s">
        <v>168</v>
      </c>
      <c r="I170" t="s">
        <v>169</v>
      </c>
      <c r="J170" t="s">
        <v>131</v>
      </c>
      <c r="K170">
        <v>4</v>
      </c>
      <c r="L170">
        <v>80</v>
      </c>
      <c r="M170" t="s">
        <v>837</v>
      </c>
      <c r="N170">
        <v>45669</v>
      </c>
      <c r="O170" t="s">
        <v>110</v>
      </c>
      <c r="P170" t="s">
        <v>44</v>
      </c>
      <c r="Q170">
        <v>2</v>
      </c>
      <c r="R170" t="s">
        <v>67</v>
      </c>
      <c r="S170" t="s">
        <v>838</v>
      </c>
      <c r="T170">
        <v>44976</v>
      </c>
    </row>
    <row r="171" spans="1:20" x14ac:dyDescent="0.25">
      <c r="A171" t="s">
        <v>839</v>
      </c>
      <c r="B171" t="s">
        <v>840</v>
      </c>
      <c r="C171" t="s">
        <v>841</v>
      </c>
      <c r="D171" t="s">
        <v>37</v>
      </c>
      <c r="E171" t="s">
        <v>24</v>
      </c>
      <c r="F171">
        <v>44611</v>
      </c>
      <c r="G171" t="s">
        <v>25</v>
      </c>
      <c r="H171" t="s">
        <v>26</v>
      </c>
      <c r="I171" t="s">
        <v>27</v>
      </c>
      <c r="J171" t="s">
        <v>28</v>
      </c>
      <c r="K171">
        <v>5</v>
      </c>
      <c r="L171">
        <v>229</v>
      </c>
      <c r="M171" t="s">
        <v>842</v>
      </c>
      <c r="N171">
        <v>45148</v>
      </c>
      <c r="O171" t="s">
        <v>30</v>
      </c>
      <c r="P171" t="s">
        <v>57</v>
      </c>
      <c r="Q171">
        <v>3</v>
      </c>
      <c r="R171" t="s">
        <v>45</v>
      </c>
      <c r="S171" t="s">
        <v>843</v>
      </c>
      <c r="T171">
        <v>45271</v>
      </c>
    </row>
    <row r="172" spans="1:20" x14ac:dyDescent="0.25">
      <c r="A172" t="s">
        <v>844</v>
      </c>
      <c r="B172" t="s">
        <v>845</v>
      </c>
      <c r="C172" t="s">
        <v>846</v>
      </c>
      <c r="D172" t="s">
        <v>37</v>
      </c>
      <c r="E172" t="s">
        <v>50</v>
      </c>
      <c r="F172">
        <v>45493</v>
      </c>
      <c r="G172" t="s">
        <v>120</v>
      </c>
      <c r="H172" t="s">
        <v>145</v>
      </c>
      <c r="I172" t="s">
        <v>146</v>
      </c>
      <c r="J172" t="s">
        <v>54</v>
      </c>
      <c r="K172">
        <v>3</v>
      </c>
      <c r="L172">
        <v>199</v>
      </c>
      <c r="M172" t="s">
        <v>847</v>
      </c>
      <c r="N172">
        <v>45389</v>
      </c>
      <c r="O172" t="s">
        <v>103</v>
      </c>
      <c r="P172" t="s">
        <v>57</v>
      </c>
      <c r="Q172">
        <v>5</v>
      </c>
      <c r="R172" t="s">
        <v>67</v>
      </c>
      <c r="S172" t="s">
        <v>848</v>
      </c>
      <c r="T172">
        <v>45175</v>
      </c>
    </row>
    <row r="173" spans="1:20" x14ac:dyDescent="0.25">
      <c r="A173" t="s">
        <v>849</v>
      </c>
      <c r="B173" t="s">
        <v>850</v>
      </c>
      <c r="C173" t="s">
        <v>161</v>
      </c>
      <c r="D173" t="s">
        <v>81</v>
      </c>
      <c r="E173" t="s">
        <v>24</v>
      </c>
      <c r="F173">
        <v>45090</v>
      </c>
      <c r="G173" t="s">
        <v>72</v>
      </c>
      <c r="H173" t="s">
        <v>73</v>
      </c>
      <c r="I173" t="s">
        <v>74</v>
      </c>
      <c r="J173" t="s">
        <v>42</v>
      </c>
      <c r="K173">
        <v>5</v>
      </c>
      <c r="L173">
        <v>110</v>
      </c>
      <c r="M173" t="s">
        <v>851</v>
      </c>
      <c r="N173">
        <v>45754</v>
      </c>
      <c r="O173" t="s">
        <v>56</v>
      </c>
      <c r="P173" t="s">
        <v>31</v>
      </c>
      <c r="Q173">
        <v>3</v>
      </c>
      <c r="R173" t="s">
        <v>32</v>
      </c>
      <c r="S173" t="s">
        <v>852</v>
      </c>
      <c r="T173">
        <v>45613</v>
      </c>
    </row>
    <row r="174" spans="1:20" x14ac:dyDescent="0.25">
      <c r="A174" t="s">
        <v>853</v>
      </c>
      <c r="B174" t="s">
        <v>184</v>
      </c>
      <c r="C174" t="s">
        <v>268</v>
      </c>
      <c r="D174" t="s">
        <v>37</v>
      </c>
      <c r="E174" t="s">
        <v>38</v>
      </c>
      <c r="F174">
        <v>45600</v>
      </c>
      <c r="G174" t="s">
        <v>180</v>
      </c>
      <c r="H174" t="s">
        <v>218</v>
      </c>
      <c r="I174" t="s">
        <v>219</v>
      </c>
      <c r="J174" t="s">
        <v>28</v>
      </c>
      <c r="K174">
        <v>5</v>
      </c>
      <c r="L174">
        <v>899</v>
      </c>
      <c r="M174" t="s">
        <v>854</v>
      </c>
      <c r="N174">
        <v>45773</v>
      </c>
      <c r="O174" t="s">
        <v>30</v>
      </c>
      <c r="P174" t="s">
        <v>57</v>
      </c>
      <c r="Q174">
        <v>3</v>
      </c>
      <c r="R174" t="s">
        <v>32</v>
      </c>
      <c r="S174" t="s">
        <v>855</v>
      </c>
      <c r="T174">
        <v>45310</v>
      </c>
    </row>
    <row r="175" spans="1:20" x14ac:dyDescent="0.25">
      <c r="A175" t="s">
        <v>856</v>
      </c>
      <c r="B175" t="s">
        <v>857</v>
      </c>
      <c r="C175" t="s">
        <v>858</v>
      </c>
      <c r="D175" t="s">
        <v>23</v>
      </c>
      <c r="E175" t="s">
        <v>24</v>
      </c>
      <c r="F175">
        <v>45567</v>
      </c>
      <c r="G175" t="s">
        <v>152</v>
      </c>
      <c r="H175" t="s">
        <v>87</v>
      </c>
      <c r="I175" t="s">
        <v>88</v>
      </c>
      <c r="J175" t="s">
        <v>65</v>
      </c>
      <c r="K175">
        <v>3</v>
      </c>
      <c r="L175">
        <v>99</v>
      </c>
      <c r="M175" t="s">
        <v>859</v>
      </c>
      <c r="N175">
        <v>45708</v>
      </c>
      <c r="O175" t="s">
        <v>76</v>
      </c>
      <c r="P175" t="s">
        <v>57</v>
      </c>
      <c r="Q175">
        <v>2</v>
      </c>
      <c r="R175" t="s">
        <v>133</v>
      </c>
      <c r="S175" t="s">
        <v>860</v>
      </c>
      <c r="T175">
        <v>45023</v>
      </c>
    </row>
    <row r="176" spans="1:20" x14ac:dyDescent="0.25">
      <c r="A176" t="s">
        <v>861</v>
      </c>
      <c r="B176" t="s">
        <v>862</v>
      </c>
      <c r="C176" t="s">
        <v>863</v>
      </c>
      <c r="D176" t="s">
        <v>23</v>
      </c>
      <c r="E176" t="s">
        <v>50</v>
      </c>
      <c r="F176">
        <v>45144</v>
      </c>
      <c r="G176" t="s">
        <v>152</v>
      </c>
      <c r="H176" t="s">
        <v>26</v>
      </c>
      <c r="I176" t="s">
        <v>27</v>
      </c>
      <c r="J176" t="s">
        <v>28</v>
      </c>
      <c r="K176">
        <v>4</v>
      </c>
      <c r="L176">
        <v>229</v>
      </c>
      <c r="M176" t="s">
        <v>864</v>
      </c>
      <c r="N176">
        <v>45058</v>
      </c>
      <c r="O176" t="s">
        <v>103</v>
      </c>
      <c r="P176" t="s">
        <v>57</v>
      </c>
      <c r="Q176">
        <v>4</v>
      </c>
      <c r="R176" t="s">
        <v>133</v>
      </c>
      <c r="S176" t="s">
        <v>865</v>
      </c>
      <c r="T176">
        <v>44898</v>
      </c>
    </row>
    <row r="177" spans="1:20" x14ac:dyDescent="0.25">
      <c r="A177" t="s">
        <v>866</v>
      </c>
      <c r="B177" t="s">
        <v>867</v>
      </c>
      <c r="C177" t="s">
        <v>868</v>
      </c>
      <c r="D177" t="s">
        <v>37</v>
      </c>
      <c r="E177" t="s">
        <v>24</v>
      </c>
      <c r="F177">
        <v>44669</v>
      </c>
      <c r="G177" t="s">
        <v>186</v>
      </c>
      <c r="H177" t="s">
        <v>168</v>
      </c>
      <c r="I177" t="s">
        <v>169</v>
      </c>
      <c r="J177" t="s">
        <v>131</v>
      </c>
      <c r="K177">
        <v>1</v>
      </c>
      <c r="L177">
        <v>80</v>
      </c>
      <c r="M177" t="s">
        <v>869</v>
      </c>
      <c r="N177">
        <v>44809</v>
      </c>
      <c r="O177" t="s">
        <v>56</v>
      </c>
      <c r="P177" t="s">
        <v>31</v>
      </c>
      <c r="Q177">
        <v>4</v>
      </c>
      <c r="R177" t="s">
        <v>67</v>
      </c>
      <c r="S177" t="s">
        <v>870</v>
      </c>
      <c r="T177">
        <v>45577</v>
      </c>
    </row>
    <row r="178" spans="1:20" x14ac:dyDescent="0.25">
      <c r="A178" t="s">
        <v>871</v>
      </c>
      <c r="B178" t="s">
        <v>872</v>
      </c>
      <c r="C178" t="s">
        <v>873</v>
      </c>
      <c r="D178" t="s">
        <v>37</v>
      </c>
      <c r="E178" t="s">
        <v>38</v>
      </c>
      <c r="F178">
        <v>44192</v>
      </c>
      <c r="G178" t="s">
        <v>180</v>
      </c>
      <c r="H178" t="s">
        <v>52</v>
      </c>
      <c r="I178" t="s">
        <v>53</v>
      </c>
      <c r="J178" t="s">
        <v>54</v>
      </c>
      <c r="K178">
        <v>4</v>
      </c>
      <c r="L178">
        <v>59</v>
      </c>
      <c r="M178" t="s">
        <v>874</v>
      </c>
      <c r="N178">
        <v>44886</v>
      </c>
      <c r="O178" t="s">
        <v>30</v>
      </c>
      <c r="P178" t="s">
        <v>31</v>
      </c>
      <c r="Q178">
        <v>1</v>
      </c>
      <c r="R178" t="s">
        <v>104</v>
      </c>
      <c r="S178" t="s">
        <v>875</v>
      </c>
      <c r="T178">
        <v>45119</v>
      </c>
    </row>
    <row r="179" spans="1:20" x14ac:dyDescent="0.25">
      <c r="A179" t="s">
        <v>876</v>
      </c>
      <c r="B179" t="s">
        <v>877</v>
      </c>
      <c r="C179" t="s">
        <v>878</v>
      </c>
      <c r="D179" t="s">
        <v>23</v>
      </c>
      <c r="E179" t="s">
        <v>24</v>
      </c>
      <c r="F179">
        <v>45005</v>
      </c>
      <c r="G179" t="s">
        <v>72</v>
      </c>
      <c r="H179" t="s">
        <v>191</v>
      </c>
      <c r="I179" t="s">
        <v>192</v>
      </c>
      <c r="J179" t="s">
        <v>42</v>
      </c>
      <c r="K179">
        <v>3</v>
      </c>
      <c r="L179">
        <v>120</v>
      </c>
      <c r="M179" t="s">
        <v>879</v>
      </c>
      <c r="N179">
        <v>45038</v>
      </c>
      <c r="O179" t="s">
        <v>30</v>
      </c>
      <c r="P179" t="s">
        <v>57</v>
      </c>
      <c r="Q179">
        <v>3</v>
      </c>
      <c r="R179" t="s">
        <v>67</v>
      </c>
      <c r="S179" t="s">
        <v>880</v>
      </c>
      <c r="T179">
        <v>45006</v>
      </c>
    </row>
    <row r="180" spans="1:20" x14ac:dyDescent="0.25">
      <c r="A180" t="s">
        <v>881</v>
      </c>
      <c r="B180" t="s">
        <v>882</v>
      </c>
      <c r="C180" t="s">
        <v>883</v>
      </c>
      <c r="D180" t="s">
        <v>81</v>
      </c>
      <c r="E180" t="s">
        <v>24</v>
      </c>
      <c r="F180">
        <v>44673</v>
      </c>
      <c r="G180" t="s">
        <v>62</v>
      </c>
      <c r="H180" t="s">
        <v>26</v>
      </c>
      <c r="I180" t="s">
        <v>27</v>
      </c>
      <c r="J180" t="s">
        <v>28</v>
      </c>
      <c r="K180">
        <v>2</v>
      </c>
      <c r="L180">
        <v>229</v>
      </c>
      <c r="M180" t="s">
        <v>884</v>
      </c>
      <c r="N180">
        <v>45218</v>
      </c>
      <c r="O180" t="s">
        <v>103</v>
      </c>
      <c r="P180" t="s">
        <v>31</v>
      </c>
      <c r="Q180">
        <v>5</v>
      </c>
      <c r="R180" t="s">
        <v>67</v>
      </c>
      <c r="S180" t="s">
        <v>885</v>
      </c>
      <c r="T180">
        <v>45375</v>
      </c>
    </row>
    <row r="181" spans="1:20" x14ac:dyDescent="0.25">
      <c r="A181" t="s">
        <v>886</v>
      </c>
      <c r="B181" t="s">
        <v>887</v>
      </c>
      <c r="C181" t="s">
        <v>888</v>
      </c>
      <c r="D181" t="s">
        <v>37</v>
      </c>
      <c r="E181" t="s">
        <v>24</v>
      </c>
      <c r="F181">
        <v>44311</v>
      </c>
      <c r="G181" t="s">
        <v>25</v>
      </c>
      <c r="H181" t="s">
        <v>40</v>
      </c>
      <c r="I181" t="s">
        <v>41</v>
      </c>
      <c r="J181" t="s">
        <v>42</v>
      </c>
      <c r="K181">
        <v>2</v>
      </c>
      <c r="L181">
        <v>59</v>
      </c>
      <c r="M181" t="s">
        <v>889</v>
      </c>
      <c r="N181">
        <v>45540</v>
      </c>
      <c r="O181" t="s">
        <v>103</v>
      </c>
      <c r="P181" t="s">
        <v>44</v>
      </c>
      <c r="Q181">
        <v>2</v>
      </c>
      <c r="R181" t="s">
        <v>67</v>
      </c>
      <c r="S181" t="s">
        <v>890</v>
      </c>
      <c r="T181">
        <v>45377</v>
      </c>
    </row>
    <row r="182" spans="1:20" x14ac:dyDescent="0.25">
      <c r="A182" t="s">
        <v>568</v>
      </c>
      <c r="B182" t="s">
        <v>569</v>
      </c>
      <c r="C182" t="s">
        <v>570</v>
      </c>
      <c r="D182" t="s">
        <v>37</v>
      </c>
      <c r="E182" t="s">
        <v>50</v>
      </c>
      <c r="F182">
        <v>44544</v>
      </c>
      <c r="G182" t="s">
        <v>94</v>
      </c>
      <c r="H182" t="s">
        <v>121</v>
      </c>
      <c r="I182" t="s">
        <v>122</v>
      </c>
      <c r="J182" t="s">
        <v>123</v>
      </c>
      <c r="K182">
        <v>4</v>
      </c>
      <c r="L182">
        <v>149</v>
      </c>
      <c r="M182" t="s">
        <v>891</v>
      </c>
      <c r="N182">
        <v>45582</v>
      </c>
      <c r="O182" t="s">
        <v>110</v>
      </c>
      <c r="P182" t="s">
        <v>44</v>
      </c>
      <c r="Q182">
        <v>3</v>
      </c>
      <c r="R182" t="s">
        <v>133</v>
      </c>
      <c r="S182" t="s">
        <v>892</v>
      </c>
      <c r="T182">
        <v>45356</v>
      </c>
    </row>
    <row r="183" spans="1:20" x14ac:dyDescent="0.25">
      <c r="A183" t="s">
        <v>893</v>
      </c>
      <c r="B183" t="s">
        <v>894</v>
      </c>
      <c r="C183" t="s">
        <v>895</v>
      </c>
      <c r="D183" t="s">
        <v>37</v>
      </c>
      <c r="E183" t="s">
        <v>24</v>
      </c>
      <c r="F183">
        <v>44988</v>
      </c>
      <c r="G183" t="s">
        <v>186</v>
      </c>
      <c r="H183" t="s">
        <v>100</v>
      </c>
      <c r="I183" t="s">
        <v>101</v>
      </c>
      <c r="J183" t="s">
        <v>28</v>
      </c>
      <c r="K183">
        <v>3</v>
      </c>
      <c r="L183">
        <v>199</v>
      </c>
      <c r="M183" t="s">
        <v>896</v>
      </c>
      <c r="N183">
        <v>44883</v>
      </c>
      <c r="O183" t="s">
        <v>76</v>
      </c>
      <c r="P183" t="s">
        <v>44</v>
      </c>
      <c r="Q183">
        <v>4</v>
      </c>
      <c r="R183" t="s">
        <v>67</v>
      </c>
      <c r="S183" t="s">
        <v>897</v>
      </c>
      <c r="T183">
        <v>45210</v>
      </c>
    </row>
    <row r="184" spans="1:20" x14ac:dyDescent="0.25">
      <c r="A184" t="s">
        <v>898</v>
      </c>
      <c r="B184" t="s">
        <v>98</v>
      </c>
      <c r="C184" t="s">
        <v>899</v>
      </c>
      <c r="D184" t="s">
        <v>81</v>
      </c>
      <c r="E184" t="s">
        <v>24</v>
      </c>
      <c r="F184">
        <v>45386</v>
      </c>
      <c r="G184" t="s">
        <v>51</v>
      </c>
      <c r="H184" t="s">
        <v>129</v>
      </c>
      <c r="I184" t="s">
        <v>130</v>
      </c>
      <c r="J184" t="s">
        <v>131</v>
      </c>
      <c r="K184">
        <v>2</v>
      </c>
      <c r="L184">
        <v>129</v>
      </c>
      <c r="M184" t="s">
        <v>900</v>
      </c>
      <c r="N184">
        <v>44884</v>
      </c>
      <c r="O184" t="s">
        <v>76</v>
      </c>
      <c r="P184" t="s">
        <v>44</v>
      </c>
      <c r="Q184">
        <v>1</v>
      </c>
      <c r="R184" t="s">
        <v>67</v>
      </c>
      <c r="S184" t="s">
        <v>901</v>
      </c>
      <c r="T184">
        <v>44990</v>
      </c>
    </row>
    <row r="185" spans="1:20" x14ac:dyDescent="0.25">
      <c r="A185" t="s">
        <v>902</v>
      </c>
      <c r="B185" t="s">
        <v>903</v>
      </c>
      <c r="C185" t="s">
        <v>904</v>
      </c>
      <c r="D185" t="s">
        <v>81</v>
      </c>
      <c r="E185" t="s">
        <v>50</v>
      </c>
      <c r="F185">
        <v>45007</v>
      </c>
      <c r="G185" t="s">
        <v>51</v>
      </c>
      <c r="H185" t="s">
        <v>26</v>
      </c>
      <c r="I185" t="s">
        <v>27</v>
      </c>
      <c r="J185" t="s">
        <v>28</v>
      </c>
      <c r="K185">
        <v>3</v>
      </c>
      <c r="L185">
        <v>229</v>
      </c>
      <c r="M185" t="s">
        <v>905</v>
      </c>
      <c r="N185">
        <v>45716</v>
      </c>
      <c r="O185" t="s">
        <v>56</v>
      </c>
      <c r="P185" t="s">
        <v>44</v>
      </c>
      <c r="Q185">
        <v>4</v>
      </c>
      <c r="R185" t="s">
        <v>67</v>
      </c>
      <c r="S185" t="s">
        <v>906</v>
      </c>
      <c r="T185">
        <v>45603</v>
      </c>
    </row>
    <row r="186" spans="1:20" x14ac:dyDescent="0.25">
      <c r="A186" t="s">
        <v>907</v>
      </c>
      <c r="B186" t="s">
        <v>908</v>
      </c>
      <c r="C186" t="s">
        <v>909</v>
      </c>
      <c r="D186" t="s">
        <v>81</v>
      </c>
      <c r="E186" t="s">
        <v>50</v>
      </c>
      <c r="F186">
        <v>45493</v>
      </c>
      <c r="G186" t="s">
        <v>120</v>
      </c>
      <c r="H186" t="s">
        <v>191</v>
      </c>
      <c r="I186" t="s">
        <v>192</v>
      </c>
      <c r="J186" t="s">
        <v>42</v>
      </c>
      <c r="K186">
        <v>4</v>
      </c>
      <c r="L186">
        <v>120</v>
      </c>
      <c r="M186" t="s">
        <v>910</v>
      </c>
      <c r="N186">
        <v>45188</v>
      </c>
      <c r="O186" t="s">
        <v>76</v>
      </c>
      <c r="P186" t="s">
        <v>44</v>
      </c>
      <c r="Q186">
        <v>4</v>
      </c>
      <c r="R186" t="s">
        <v>45</v>
      </c>
      <c r="S186" t="s">
        <v>911</v>
      </c>
      <c r="T186">
        <v>45717</v>
      </c>
    </row>
    <row r="187" spans="1:20" x14ac:dyDescent="0.25">
      <c r="A187" t="s">
        <v>912</v>
      </c>
      <c r="B187" t="s">
        <v>913</v>
      </c>
      <c r="C187" t="s">
        <v>71</v>
      </c>
      <c r="D187" t="s">
        <v>23</v>
      </c>
      <c r="E187" t="s">
        <v>38</v>
      </c>
      <c r="F187">
        <v>45808</v>
      </c>
      <c r="G187" t="s">
        <v>51</v>
      </c>
      <c r="H187" t="s">
        <v>87</v>
      </c>
      <c r="I187" t="s">
        <v>88</v>
      </c>
      <c r="J187" t="s">
        <v>65</v>
      </c>
      <c r="K187">
        <v>5</v>
      </c>
      <c r="L187">
        <v>99</v>
      </c>
      <c r="M187" t="s">
        <v>914</v>
      </c>
      <c r="N187">
        <v>45153</v>
      </c>
      <c r="O187" t="s">
        <v>56</v>
      </c>
      <c r="P187" t="s">
        <v>31</v>
      </c>
      <c r="Q187">
        <v>4</v>
      </c>
      <c r="R187" t="s">
        <v>32</v>
      </c>
      <c r="S187" t="s">
        <v>915</v>
      </c>
      <c r="T187">
        <v>45431</v>
      </c>
    </row>
    <row r="188" spans="1:20" x14ac:dyDescent="0.25">
      <c r="A188" t="s">
        <v>916</v>
      </c>
      <c r="B188" t="s">
        <v>917</v>
      </c>
      <c r="C188" t="s">
        <v>730</v>
      </c>
      <c r="D188" t="s">
        <v>23</v>
      </c>
      <c r="E188" t="s">
        <v>24</v>
      </c>
      <c r="F188">
        <v>45871</v>
      </c>
      <c r="G188" t="s">
        <v>94</v>
      </c>
      <c r="H188" t="s">
        <v>100</v>
      </c>
      <c r="I188" t="s">
        <v>101</v>
      </c>
      <c r="J188" t="s">
        <v>28</v>
      </c>
      <c r="K188">
        <v>3</v>
      </c>
      <c r="L188">
        <v>199</v>
      </c>
      <c r="M188" t="s">
        <v>918</v>
      </c>
      <c r="N188">
        <v>44830</v>
      </c>
      <c r="O188" t="s">
        <v>30</v>
      </c>
      <c r="P188" t="s">
        <v>44</v>
      </c>
      <c r="Q188">
        <v>4</v>
      </c>
      <c r="R188" t="s">
        <v>133</v>
      </c>
      <c r="S188" t="s">
        <v>919</v>
      </c>
      <c r="T188">
        <v>45051</v>
      </c>
    </row>
    <row r="189" spans="1:20" x14ac:dyDescent="0.25">
      <c r="A189" t="s">
        <v>920</v>
      </c>
      <c r="B189" t="s">
        <v>921</v>
      </c>
      <c r="C189" t="s">
        <v>922</v>
      </c>
      <c r="D189" t="s">
        <v>37</v>
      </c>
      <c r="E189" t="s">
        <v>50</v>
      </c>
      <c r="F189">
        <v>44869</v>
      </c>
      <c r="G189" t="s">
        <v>120</v>
      </c>
      <c r="H189" t="s">
        <v>145</v>
      </c>
      <c r="I189" t="s">
        <v>146</v>
      </c>
      <c r="J189" t="s">
        <v>54</v>
      </c>
      <c r="K189">
        <v>2</v>
      </c>
      <c r="L189">
        <v>199</v>
      </c>
      <c r="M189" t="s">
        <v>923</v>
      </c>
      <c r="N189">
        <v>45520</v>
      </c>
      <c r="O189" t="s">
        <v>56</v>
      </c>
      <c r="P189" t="s">
        <v>57</v>
      </c>
      <c r="Q189">
        <v>4</v>
      </c>
      <c r="R189" t="s">
        <v>104</v>
      </c>
      <c r="S189" t="s">
        <v>924</v>
      </c>
      <c r="T189">
        <v>44862</v>
      </c>
    </row>
    <row r="190" spans="1:20" x14ac:dyDescent="0.25">
      <c r="A190" t="s">
        <v>925</v>
      </c>
      <c r="B190" t="s">
        <v>926</v>
      </c>
      <c r="C190" t="s">
        <v>927</v>
      </c>
      <c r="D190" t="s">
        <v>81</v>
      </c>
      <c r="E190" t="s">
        <v>38</v>
      </c>
      <c r="F190">
        <v>44949</v>
      </c>
      <c r="G190" t="s">
        <v>94</v>
      </c>
      <c r="H190" t="s">
        <v>218</v>
      </c>
      <c r="I190" t="s">
        <v>219</v>
      </c>
      <c r="J190" t="s">
        <v>28</v>
      </c>
      <c r="K190">
        <v>1</v>
      </c>
      <c r="L190">
        <v>899</v>
      </c>
      <c r="M190" t="s">
        <v>928</v>
      </c>
      <c r="N190">
        <v>45092</v>
      </c>
      <c r="O190" t="s">
        <v>56</v>
      </c>
      <c r="P190" t="s">
        <v>44</v>
      </c>
      <c r="Q190">
        <v>4</v>
      </c>
      <c r="R190" t="s">
        <v>104</v>
      </c>
      <c r="S190" t="s">
        <v>929</v>
      </c>
      <c r="T190">
        <v>45455</v>
      </c>
    </row>
    <row r="191" spans="1:20" x14ac:dyDescent="0.25">
      <c r="A191" t="s">
        <v>930</v>
      </c>
      <c r="B191" t="s">
        <v>931</v>
      </c>
      <c r="C191" t="s">
        <v>932</v>
      </c>
      <c r="D191" t="s">
        <v>23</v>
      </c>
      <c r="E191" t="s">
        <v>50</v>
      </c>
      <c r="F191">
        <v>44414</v>
      </c>
      <c r="G191" t="s">
        <v>120</v>
      </c>
      <c r="H191" t="s">
        <v>129</v>
      </c>
      <c r="I191" t="s">
        <v>130</v>
      </c>
      <c r="J191" t="s">
        <v>131</v>
      </c>
      <c r="K191">
        <v>4</v>
      </c>
      <c r="L191">
        <v>129</v>
      </c>
      <c r="M191" t="s">
        <v>933</v>
      </c>
      <c r="N191">
        <v>44858</v>
      </c>
      <c r="O191" t="s">
        <v>110</v>
      </c>
      <c r="P191" t="s">
        <v>44</v>
      </c>
      <c r="Q191">
        <v>4</v>
      </c>
      <c r="R191" t="s">
        <v>67</v>
      </c>
      <c r="S191" t="s">
        <v>934</v>
      </c>
      <c r="T191">
        <v>44903</v>
      </c>
    </row>
    <row r="192" spans="1:20" x14ac:dyDescent="0.25">
      <c r="A192" t="s">
        <v>935</v>
      </c>
      <c r="B192" t="s">
        <v>936</v>
      </c>
      <c r="C192" t="s">
        <v>863</v>
      </c>
      <c r="D192" t="s">
        <v>37</v>
      </c>
      <c r="E192" t="s">
        <v>38</v>
      </c>
      <c r="F192">
        <v>45579</v>
      </c>
      <c r="G192" t="s">
        <v>72</v>
      </c>
      <c r="H192" t="s">
        <v>121</v>
      </c>
      <c r="I192" t="s">
        <v>122</v>
      </c>
      <c r="J192" t="s">
        <v>123</v>
      </c>
      <c r="K192">
        <v>5</v>
      </c>
      <c r="L192">
        <v>149</v>
      </c>
      <c r="M192" t="s">
        <v>937</v>
      </c>
      <c r="N192">
        <v>45830</v>
      </c>
      <c r="O192" t="s">
        <v>103</v>
      </c>
      <c r="P192" t="s">
        <v>44</v>
      </c>
      <c r="Q192">
        <v>4</v>
      </c>
      <c r="R192" t="s">
        <v>133</v>
      </c>
      <c r="S192" t="s">
        <v>938</v>
      </c>
      <c r="T192">
        <v>45273</v>
      </c>
    </row>
    <row r="193" spans="1:20" x14ac:dyDescent="0.25">
      <c r="A193" t="s">
        <v>939</v>
      </c>
      <c r="B193" t="s">
        <v>940</v>
      </c>
      <c r="C193" t="s">
        <v>286</v>
      </c>
      <c r="D193" t="s">
        <v>81</v>
      </c>
      <c r="E193" t="s">
        <v>24</v>
      </c>
      <c r="F193">
        <v>44526</v>
      </c>
      <c r="G193" t="s">
        <v>39</v>
      </c>
      <c r="H193" t="s">
        <v>73</v>
      </c>
      <c r="I193" t="s">
        <v>74</v>
      </c>
      <c r="J193" t="s">
        <v>42</v>
      </c>
      <c r="K193">
        <v>5</v>
      </c>
      <c r="L193">
        <v>110</v>
      </c>
      <c r="M193" t="s">
        <v>941</v>
      </c>
      <c r="N193">
        <v>45288</v>
      </c>
      <c r="O193" t="s">
        <v>76</v>
      </c>
      <c r="P193" t="s">
        <v>57</v>
      </c>
      <c r="Q193">
        <v>5</v>
      </c>
      <c r="R193" t="s">
        <v>32</v>
      </c>
      <c r="S193" t="s">
        <v>942</v>
      </c>
      <c r="T193">
        <v>44907</v>
      </c>
    </row>
    <row r="194" spans="1:20" x14ac:dyDescent="0.25">
      <c r="A194" t="s">
        <v>943</v>
      </c>
      <c r="B194" t="s">
        <v>107</v>
      </c>
      <c r="C194" t="s">
        <v>557</v>
      </c>
      <c r="D194" t="s">
        <v>81</v>
      </c>
      <c r="E194" t="s">
        <v>24</v>
      </c>
      <c r="F194">
        <v>44713</v>
      </c>
      <c r="G194" t="s">
        <v>62</v>
      </c>
      <c r="H194" t="s">
        <v>100</v>
      </c>
      <c r="I194" t="s">
        <v>101</v>
      </c>
      <c r="J194" t="s">
        <v>28</v>
      </c>
      <c r="K194">
        <v>5</v>
      </c>
      <c r="L194">
        <v>199</v>
      </c>
      <c r="M194" t="s">
        <v>944</v>
      </c>
      <c r="N194">
        <v>45770</v>
      </c>
      <c r="O194" t="s">
        <v>30</v>
      </c>
      <c r="P194" t="s">
        <v>31</v>
      </c>
      <c r="Q194">
        <v>2</v>
      </c>
      <c r="R194" t="s">
        <v>45</v>
      </c>
      <c r="S194" t="s">
        <v>945</v>
      </c>
      <c r="T194">
        <v>44986</v>
      </c>
    </row>
    <row r="195" spans="1:20" x14ac:dyDescent="0.25">
      <c r="A195" t="s">
        <v>946</v>
      </c>
      <c r="B195" t="s">
        <v>60</v>
      </c>
      <c r="C195" t="s">
        <v>71</v>
      </c>
      <c r="D195" t="s">
        <v>23</v>
      </c>
      <c r="E195" t="s">
        <v>50</v>
      </c>
      <c r="F195">
        <v>44142</v>
      </c>
      <c r="G195" t="s">
        <v>25</v>
      </c>
      <c r="H195" t="s">
        <v>138</v>
      </c>
      <c r="I195" t="s">
        <v>139</v>
      </c>
      <c r="J195" t="s">
        <v>28</v>
      </c>
      <c r="K195">
        <v>5</v>
      </c>
      <c r="L195">
        <v>999</v>
      </c>
      <c r="M195" t="s">
        <v>947</v>
      </c>
      <c r="N195">
        <v>45423</v>
      </c>
      <c r="O195" t="s">
        <v>30</v>
      </c>
      <c r="P195" t="s">
        <v>44</v>
      </c>
      <c r="Q195">
        <v>5</v>
      </c>
      <c r="R195" t="s">
        <v>67</v>
      </c>
      <c r="S195" t="s">
        <v>948</v>
      </c>
      <c r="T195">
        <v>45882</v>
      </c>
    </row>
    <row r="196" spans="1:20" x14ac:dyDescent="0.25">
      <c r="A196" t="s">
        <v>949</v>
      </c>
      <c r="B196" t="s">
        <v>206</v>
      </c>
      <c r="C196" t="s">
        <v>620</v>
      </c>
      <c r="D196" t="s">
        <v>81</v>
      </c>
      <c r="E196" t="s">
        <v>38</v>
      </c>
      <c r="F196">
        <v>44698</v>
      </c>
      <c r="G196" t="s">
        <v>120</v>
      </c>
      <c r="H196" t="s">
        <v>52</v>
      </c>
      <c r="I196" t="s">
        <v>53</v>
      </c>
      <c r="J196" t="s">
        <v>54</v>
      </c>
      <c r="K196">
        <v>3</v>
      </c>
      <c r="L196">
        <v>59</v>
      </c>
      <c r="M196" t="s">
        <v>950</v>
      </c>
      <c r="N196">
        <v>45372</v>
      </c>
      <c r="O196" t="s">
        <v>76</v>
      </c>
      <c r="P196" t="s">
        <v>31</v>
      </c>
      <c r="Q196">
        <v>5</v>
      </c>
      <c r="R196" t="s">
        <v>104</v>
      </c>
      <c r="S196" t="s">
        <v>951</v>
      </c>
      <c r="T196">
        <v>45254</v>
      </c>
    </row>
    <row r="197" spans="1:20" x14ac:dyDescent="0.25">
      <c r="A197" t="s">
        <v>952</v>
      </c>
      <c r="B197" t="s">
        <v>750</v>
      </c>
      <c r="C197" t="s">
        <v>953</v>
      </c>
      <c r="D197" t="s">
        <v>37</v>
      </c>
      <c r="E197" t="s">
        <v>38</v>
      </c>
      <c r="F197">
        <v>45121</v>
      </c>
      <c r="G197" t="s">
        <v>186</v>
      </c>
      <c r="H197" t="s">
        <v>73</v>
      </c>
      <c r="I197" t="s">
        <v>74</v>
      </c>
      <c r="J197" t="s">
        <v>42</v>
      </c>
      <c r="K197">
        <v>2</v>
      </c>
      <c r="L197">
        <v>110</v>
      </c>
      <c r="M197" t="s">
        <v>954</v>
      </c>
      <c r="N197">
        <v>45647</v>
      </c>
      <c r="O197" t="s">
        <v>103</v>
      </c>
      <c r="P197" t="s">
        <v>57</v>
      </c>
      <c r="Q197">
        <v>5</v>
      </c>
      <c r="R197" t="s">
        <v>104</v>
      </c>
      <c r="S197" t="s">
        <v>955</v>
      </c>
      <c r="T197">
        <v>45592</v>
      </c>
    </row>
    <row r="198" spans="1:20" x14ac:dyDescent="0.25">
      <c r="A198" t="s">
        <v>956</v>
      </c>
      <c r="B198" t="s">
        <v>957</v>
      </c>
      <c r="C198" t="s">
        <v>197</v>
      </c>
      <c r="D198" t="s">
        <v>81</v>
      </c>
      <c r="E198" t="s">
        <v>38</v>
      </c>
      <c r="F198">
        <v>45500</v>
      </c>
      <c r="G198" t="s">
        <v>152</v>
      </c>
      <c r="H198" t="s">
        <v>145</v>
      </c>
      <c r="I198" t="s">
        <v>146</v>
      </c>
      <c r="J198" t="s">
        <v>54</v>
      </c>
      <c r="K198">
        <v>5</v>
      </c>
      <c r="L198">
        <v>199</v>
      </c>
      <c r="M198" t="s">
        <v>958</v>
      </c>
      <c r="N198">
        <v>45008</v>
      </c>
      <c r="O198" t="s">
        <v>76</v>
      </c>
      <c r="P198" t="s">
        <v>57</v>
      </c>
      <c r="Q198">
        <v>4</v>
      </c>
      <c r="R198" t="s">
        <v>45</v>
      </c>
      <c r="S198" t="s">
        <v>959</v>
      </c>
      <c r="T198">
        <v>45461</v>
      </c>
    </row>
    <row r="199" spans="1:20" x14ac:dyDescent="0.25">
      <c r="A199" t="s">
        <v>960</v>
      </c>
      <c r="B199" t="s">
        <v>206</v>
      </c>
      <c r="C199" t="s">
        <v>345</v>
      </c>
      <c r="D199" t="s">
        <v>81</v>
      </c>
      <c r="E199" t="s">
        <v>38</v>
      </c>
      <c r="F199">
        <v>45002</v>
      </c>
      <c r="G199" t="s">
        <v>25</v>
      </c>
      <c r="H199" t="s">
        <v>121</v>
      </c>
      <c r="I199" t="s">
        <v>122</v>
      </c>
      <c r="J199" t="s">
        <v>123</v>
      </c>
      <c r="K199">
        <v>2</v>
      </c>
      <c r="L199">
        <v>149</v>
      </c>
      <c r="M199" t="s">
        <v>961</v>
      </c>
      <c r="N199">
        <v>45522</v>
      </c>
      <c r="O199" t="s">
        <v>110</v>
      </c>
      <c r="P199" t="s">
        <v>57</v>
      </c>
      <c r="Q199">
        <v>2</v>
      </c>
      <c r="R199" t="s">
        <v>104</v>
      </c>
      <c r="S199" t="s">
        <v>962</v>
      </c>
      <c r="T199">
        <v>45029</v>
      </c>
    </row>
    <row r="200" spans="1:20" x14ac:dyDescent="0.25">
      <c r="A200" t="s">
        <v>963</v>
      </c>
      <c r="B200" t="s">
        <v>964</v>
      </c>
      <c r="C200" t="s">
        <v>965</v>
      </c>
      <c r="D200" t="s">
        <v>81</v>
      </c>
      <c r="E200" t="s">
        <v>38</v>
      </c>
      <c r="F200">
        <v>44806</v>
      </c>
      <c r="G200" t="s">
        <v>152</v>
      </c>
      <c r="H200" t="s">
        <v>191</v>
      </c>
      <c r="I200" t="s">
        <v>192</v>
      </c>
      <c r="J200" t="s">
        <v>42</v>
      </c>
      <c r="K200">
        <v>5</v>
      </c>
      <c r="L200">
        <v>120</v>
      </c>
      <c r="M200" t="s">
        <v>966</v>
      </c>
      <c r="N200">
        <v>45807</v>
      </c>
      <c r="O200" t="s">
        <v>103</v>
      </c>
      <c r="P200" t="s">
        <v>57</v>
      </c>
      <c r="Q200">
        <v>2</v>
      </c>
      <c r="R200" t="s">
        <v>45</v>
      </c>
      <c r="S200" t="s">
        <v>967</v>
      </c>
      <c r="T200">
        <v>45644</v>
      </c>
    </row>
    <row r="201" spans="1:20" x14ac:dyDescent="0.25">
      <c r="A201" t="s">
        <v>968</v>
      </c>
      <c r="B201" t="s">
        <v>629</v>
      </c>
      <c r="C201" t="s">
        <v>922</v>
      </c>
      <c r="D201" t="s">
        <v>81</v>
      </c>
      <c r="E201" t="s">
        <v>50</v>
      </c>
      <c r="F201">
        <v>45655</v>
      </c>
      <c r="G201" t="s">
        <v>72</v>
      </c>
      <c r="H201" t="s">
        <v>40</v>
      </c>
      <c r="I201" t="s">
        <v>41</v>
      </c>
      <c r="J201" t="s">
        <v>42</v>
      </c>
      <c r="K201">
        <v>4</v>
      </c>
      <c r="L201">
        <v>59</v>
      </c>
      <c r="M201" t="s">
        <v>969</v>
      </c>
      <c r="N201">
        <v>44985</v>
      </c>
      <c r="O201" t="s">
        <v>56</v>
      </c>
      <c r="P201" t="s">
        <v>31</v>
      </c>
      <c r="Q201">
        <v>2</v>
      </c>
      <c r="R201" t="s">
        <v>45</v>
      </c>
      <c r="S201" t="s">
        <v>970</v>
      </c>
      <c r="T201">
        <v>45166</v>
      </c>
    </row>
  </sheetData>
  <conditionalFormatting sqref="L202:L1048576">
    <cfRule type="dataBar" priority="19">
      <dataBar>
        <cfvo type="min"/>
        <cfvo type="max"/>
        <color rgb="FFFFB628"/>
      </dataBar>
      <extLst>
        <ext xmlns:x14="http://schemas.microsoft.com/office/spreadsheetml/2009/9/main" uri="{B025F937-C7B1-47D3-B67F-A62EFF666E3E}">
          <x14:id>{7C96AE88-F21C-4C2C-A26A-6746142F926D}</x14:id>
        </ext>
      </extLst>
    </cfRule>
    <cfRule type="colorScale" priority="20">
      <colorScale>
        <cfvo type="min"/>
        <cfvo type="percentile" val="50"/>
        <cfvo type="max"/>
        <color rgb="FFF8696B"/>
        <color rgb="FFFFEB84"/>
        <color rgb="FF63BE7B"/>
      </colorScale>
    </cfRule>
  </conditionalFormatting>
  <conditionalFormatting sqref="K202:K1048576">
    <cfRule type="dataBar" priority="18">
      <dataBar>
        <cfvo type="min"/>
        <cfvo type="max"/>
        <color rgb="FF008AEF"/>
      </dataBar>
      <extLst>
        <ext xmlns:x14="http://schemas.microsoft.com/office/spreadsheetml/2009/9/main" uri="{B025F937-C7B1-47D3-B67F-A62EFF666E3E}">
          <x14:id>{F52D79B2-1F99-4D87-91D0-8A8A006E7AC4}</x14:id>
        </ext>
      </extLst>
    </cfRule>
  </conditionalFormatting>
  <conditionalFormatting sqref="Q202:Q1048576">
    <cfRule type="iconSet" priority="17">
      <iconSet iconSet="3Arrows">
        <cfvo type="percent" val="0"/>
        <cfvo type="percent" val="33"/>
        <cfvo type="percent" val="67"/>
      </iconSet>
    </cfRule>
  </conditionalFormatting>
  <conditionalFormatting sqref="L202:L1048576">
    <cfRule type="dataBar" priority="15">
      <dataBar>
        <cfvo type="min"/>
        <cfvo type="max"/>
        <color rgb="FFFFB628"/>
      </dataBar>
      <extLst>
        <ext xmlns:x14="http://schemas.microsoft.com/office/spreadsheetml/2009/9/main" uri="{B025F937-C7B1-47D3-B67F-A62EFF666E3E}">
          <x14:id>{031D6478-2F48-42E6-AFA3-FBDD2695ECAD}</x14:id>
        </ext>
      </extLst>
    </cfRule>
    <cfRule type="colorScale" priority="16">
      <colorScale>
        <cfvo type="min"/>
        <cfvo type="percentile" val="50"/>
        <cfvo type="max"/>
        <color rgb="FFF8696B"/>
        <color rgb="FFFFEB84"/>
        <color rgb="FF63BE7B"/>
      </colorScale>
    </cfRule>
  </conditionalFormatting>
  <conditionalFormatting sqref="K202:K1048576">
    <cfRule type="dataBar" priority="14">
      <dataBar>
        <cfvo type="min"/>
        <cfvo type="max"/>
        <color rgb="FF008AEF"/>
      </dataBar>
      <extLst>
        <ext xmlns:x14="http://schemas.microsoft.com/office/spreadsheetml/2009/9/main" uri="{B025F937-C7B1-47D3-B67F-A62EFF666E3E}">
          <x14:id>{B1840BE2-FB68-4F89-AA46-388EA39BE7A5}</x14:id>
        </ext>
      </extLst>
    </cfRule>
  </conditionalFormatting>
  <conditionalFormatting sqref="Q202:Q1048576">
    <cfRule type="iconSet" priority="13">
      <iconSet iconSet="3Arrows">
        <cfvo type="percent" val="0"/>
        <cfvo type="percent" val="33"/>
        <cfvo type="percent" val="67"/>
      </iconSet>
    </cfRule>
  </conditionalFormatting>
  <conditionalFormatting sqref="L202:L1048576">
    <cfRule type="dataBar" priority="11">
      <dataBar>
        <cfvo type="min"/>
        <cfvo type="max"/>
        <color rgb="FFFFB628"/>
      </dataBar>
      <extLst>
        <ext xmlns:x14="http://schemas.microsoft.com/office/spreadsheetml/2009/9/main" uri="{B025F937-C7B1-47D3-B67F-A62EFF666E3E}">
          <x14:id>{4D0B4639-2F5B-431A-9411-BA746FEFE9D9}</x14:id>
        </ext>
      </extLst>
    </cfRule>
    <cfRule type="colorScale" priority="12">
      <colorScale>
        <cfvo type="min"/>
        <cfvo type="percentile" val="50"/>
        <cfvo type="max"/>
        <color rgb="FFF8696B"/>
        <color rgb="FFFFEB84"/>
        <color rgb="FF63BE7B"/>
      </colorScale>
    </cfRule>
  </conditionalFormatting>
  <conditionalFormatting sqref="K202:K1048576">
    <cfRule type="dataBar" priority="10">
      <dataBar>
        <cfvo type="min"/>
        <cfvo type="max"/>
        <color rgb="FF008AEF"/>
      </dataBar>
      <extLst>
        <ext xmlns:x14="http://schemas.microsoft.com/office/spreadsheetml/2009/9/main" uri="{B025F937-C7B1-47D3-B67F-A62EFF666E3E}">
          <x14:id>{3EB2466E-2A35-494E-AC29-B0663965FD54}</x14:id>
        </ext>
      </extLst>
    </cfRule>
  </conditionalFormatting>
  <conditionalFormatting sqref="Q202:Q1048576">
    <cfRule type="iconSet" priority="9">
      <iconSet iconSet="3Arrows">
        <cfvo type="percent" val="0"/>
        <cfvo type="percent" val="33"/>
        <cfvo type="percent" val="67"/>
      </iconSet>
    </cfRule>
  </conditionalFormatting>
  <conditionalFormatting sqref="L202:L1048576">
    <cfRule type="dataBar" priority="7">
      <dataBar>
        <cfvo type="min"/>
        <cfvo type="max"/>
        <color rgb="FFFFB628"/>
      </dataBar>
      <extLst>
        <ext xmlns:x14="http://schemas.microsoft.com/office/spreadsheetml/2009/9/main" uri="{B025F937-C7B1-47D3-B67F-A62EFF666E3E}">
          <x14:id>{86108E9D-9698-45D4-8422-2BC61D5B1521}</x14:id>
        </ext>
      </extLst>
    </cfRule>
    <cfRule type="colorScale" priority="8">
      <colorScale>
        <cfvo type="min"/>
        <cfvo type="percentile" val="50"/>
        <cfvo type="max"/>
        <color rgb="FFF8696B"/>
        <color rgb="FFFFEB84"/>
        <color rgb="FF63BE7B"/>
      </colorScale>
    </cfRule>
  </conditionalFormatting>
  <conditionalFormatting sqref="K202:K1048576">
    <cfRule type="dataBar" priority="6">
      <dataBar>
        <cfvo type="min"/>
        <cfvo type="max"/>
        <color rgb="FF008AEF"/>
      </dataBar>
      <extLst>
        <ext xmlns:x14="http://schemas.microsoft.com/office/spreadsheetml/2009/9/main" uri="{B025F937-C7B1-47D3-B67F-A62EFF666E3E}">
          <x14:id>{6629ED8D-94E9-41FA-9369-3101D3211A9B}</x14:id>
        </ext>
      </extLst>
    </cfRule>
  </conditionalFormatting>
  <conditionalFormatting sqref="Q202:Q1048576">
    <cfRule type="iconSet" priority="5">
      <iconSet iconSet="3Arrows">
        <cfvo type="percent" val="0"/>
        <cfvo type="percent" val="33"/>
        <cfvo type="percent" val="67"/>
      </iconSet>
    </cfRule>
  </conditionalFormatting>
  <conditionalFormatting sqref="L202:L1048576">
    <cfRule type="dataBar" priority="3">
      <dataBar>
        <cfvo type="min"/>
        <cfvo type="max"/>
        <color rgb="FFFFB628"/>
      </dataBar>
      <extLst>
        <ext xmlns:x14="http://schemas.microsoft.com/office/spreadsheetml/2009/9/main" uri="{B025F937-C7B1-47D3-B67F-A62EFF666E3E}">
          <x14:id>{A29B3FDE-39E4-4BF4-96AB-17BA41DCA08D}</x14:id>
        </ext>
      </extLst>
    </cfRule>
    <cfRule type="colorScale" priority="4">
      <colorScale>
        <cfvo type="min"/>
        <cfvo type="percentile" val="50"/>
        <cfvo type="max"/>
        <color rgb="FFF8696B"/>
        <color rgb="FFFFEB84"/>
        <color rgb="FF63BE7B"/>
      </colorScale>
    </cfRule>
  </conditionalFormatting>
  <conditionalFormatting sqref="K202:K1048576">
    <cfRule type="dataBar" priority="2">
      <dataBar>
        <cfvo type="min"/>
        <cfvo type="max"/>
        <color rgb="FF008AEF"/>
      </dataBar>
      <extLst>
        <ext xmlns:x14="http://schemas.microsoft.com/office/spreadsheetml/2009/9/main" uri="{B025F937-C7B1-47D3-B67F-A62EFF666E3E}">
          <x14:id>{D62C92DC-2C56-42DB-90BB-E798535CF054}</x14:id>
        </ext>
      </extLst>
    </cfRule>
  </conditionalFormatting>
  <conditionalFormatting sqref="Q202:Q1048576">
    <cfRule type="iconSet" priority="1">
      <iconSet iconSet="3Arrows">
        <cfvo type="percent" val="0"/>
        <cfvo type="percent" val="33"/>
        <cfvo type="percent" val="67"/>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COMM_DATA">
                <anchor moveWithCells="1" sizeWithCells="1">
                  <from>
                    <xdr:col>20</xdr:col>
                    <xdr:colOff>60960</xdr:colOff>
                    <xdr:row>3</xdr:row>
                    <xdr:rowOff>53340</xdr:rowOff>
                  </from>
                  <to>
                    <xdr:col>23</xdr:col>
                    <xdr:colOff>38100</xdr:colOff>
                    <xdr:row>10</xdr:row>
                    <xdr:rowOff>175260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C96AE88-F21C-4C2C-A26A-6746142F926D}">
            <x14:dataBar minLength="0" maxLength="100" border="1" negativeBarBorderColorSameAsPositive="0">
              <x14:cfvo type="autoMin"/>
              <x14:cfvo type="autoMax"/>
              <x14:borderColor rgb="FFFFB628"/>
              <x14:negativeFillColor rgb="FFFF0000"/>
              <x14:negativeBorderColor rgb="FFFF0000"/>
              <x14:axisColor rgb="FF000000"/>
            </x14:dataBar>
          </x14:cfRule>
          <xm:sqref>L202:L1048576</xm:sqref>
        </x14:conditionalFormatting>
        <x14:conditionalFormatting xmlns:xm="http://schemas.microsoft.com/office/excel/2006/main">
          <x14:cfRule type="dataBar" id="{F52D79B2-1F99-4D87-91D0-8A8A006E7AC4}">
            <x14:dataBar minLength="0" maxLength="100" border="1" negativeBarBorderColorSameAsPositive="0">
              <x14:cfvo type="autoMin"/>
              <x14:cfvo type="autoMax"/>
              <x14:borderColor rgb="FF008AEF"/>
              <x14:negativeFillColor rgb="FFFF0000"/>
              <x14:negativeBorderColor rgb="FFFF0000"/>
              <x14:axisColor rgb="FF000000"/>
            </x14:dataBar>
          </x14:cfRule>
          <xm:sqref>K202:K1048576</xm:sqref>
        </x14:conditionalFormatting>
        <x14:conditionalFormatting xmlns:xm="http://schemas.microsoft.com/office/excel/2006/main">
          <x14:cfRule type="dataBar" id="{031D6478-2F48-42E6-AFA3-FBDD2695ECAD}">
            <x14:dataBar minLength="0" maxLength="100" border="1" negativeBarBorderColorSameAsPositive="0">
              <x14:cfvo type="autoMin"/>
              <x14:cfvo type="autoMax"/>
              <x14:borderColor rgb="FFFFB628"/>
              <x14:negativeFillColor rgb="FFFF0000"/>
              <x14:negativeBorderColor rgb="FFFF0000"/>
              <x14:axisColor rgb="FF000000"/>
            </x14:dataBar>
          </x14:cfRule>
          <xm:sqref>L202:L1048576</xm:sqref>
        </x14:conditionalFormatting>
        <x14:conditionalFormatting xmlns:xm="http://schemas.microsoft.com/office/excel/2006/main">
          <x14:cfRule type="dataBar" id="{B1840BE2-FB68-4F89-AA46-388EA39BE7A5}">
            <x14:dataBar minLength="0" maxLength="100" border="1" negativeBarBorderColorSameAsPositive="0">
              <x14:cfvo type="autoMin"/>
              <x14:cfvo type="autoMax"/>
              <x14:borderColor rgb="FF008AEF"/>
              <x14:negativeFillColor rgb="FFFF0000"/>
              <x14:negativeBorderColor rgb="FFFF0000"/>
              <x14:axisColor rgb="FF000000"/>
            </x14:dataBar>
          </x14:cfRule>
          <xm:sqref>K202:K1048576</xm:sqref>
        </x14:conditionalFormatting>
        <x14:conditionalFormatting xmlns:xm="http://schemas.microsoft.com/office/excel/2006/main">
          <x14:cfRule type="dataBar" id="{4D0B4639-2F5B-431A-9411-BA746FEFE9D9}">
            <x14:dataBar minLength="0" maxLength="100" border="1" negativeBarBorderColorSameAsPositive="0">
              <x14:cfvo type="autoMin"/>
              <x14:cfvo type="autoMax"/>
              <x14:borderColor rgb="FFFFB628"/>
              <x14:negativeFillColor rgb="FFFF0000"/>
              <x14:negativeBorderColor rgb="FFFF0000"/>
              <x14:axisColor rgb="FF000000"/>
            </x14:dataBar>
          </x14:cfRule>
          <xm:sqref>L202:L1048576</xm:sqref>
        </x14:conditionalFormatting>
        <x14:conditionalFormatting xmlns:xm="http://schemas.microsoft.com/office/excel/2006/main">
          <x14:cfRule type="dataBar" id="{3EB2466E-2A35-494E-AC29-B0663965FD54}">
            <x14:dataBar minLength="0" maxLength="100" border="1" negativeBarBorderColorSameAsPositive="0">
              <x14:cfvo type="autoMin"/>
              <x14:cfvo type="autoMax"/>
              <x14:borderColor rgb="FF008AEF"/>
              <x14:negativeFillColor rgb="FFFF0000"/>
              <x14:negativeBorderColor rgb="FFFF0000"/>
              <x14:axisColor rgb="FF000000"/>
            </x14:dataBar>
          </x14:cfRule>
          <xm:sqref>K202:K1048576</xm:sqref>
        </x14:conditionalFormatting>
        <x14:conditionalFormatting xmlns:xm="http://schemas.microsoft.com/office/excel/2006/main">
          <x14:cfRule type="dataBar" id="{86108E9D-9698-45D4-8422-2BC61D5B1521}">
            <x14:dataBar minLength="0" maxLength="100" border="1" negativeBarBorderColorSameAsPositive="0">
              <x14:cfvo type="autoMin"/>
              <x14:cfvo type="autoMax"/>
              <x14:borderColor rgb="FFFFB628"/>
              <x14:negativeFillColor rgb="FFFF0000"/>
              <x14:negativeBorderColor rgb="FFFF0000"/>
              <x14:axisColor rgb="FF000000"/>
            </x14:dataBar>
          </x14:cfRule>
          <xm:sqref>L202:L1048576</xm:sqref>
        </x14:conditionalFormatting>
        <x14:conditionalFormatting xmlns:xm="http://schemas.microsoft.com/office/excel/2006/main">
          <x14:cfRule type="dataBar" id="{6629ED8D-94E9-41FA-9369-3101D3211A9B}">
            <x14:dataBar minLength="0" maxLength="100" border="1" negativeBarBorderColorSameAsPositive="0">
              <x14:cfvo type="autoMin"/>
              <x14:cfvo type="autoMax"/>
              <x14:borderColor rgb="FF008AEF"/>
              <x14:negativeFillColor rgb="FFFF0000"/>
              <x14:negativeBorderColor rgb="FFFF0000"/>
              <x14:axisColor rgb="FF000000"/>
            </x14:dataBar>
          </x14:cfRule>
          <xm:sqref>K202:K1048576</xm:sqref>
        </x14:conditionalFormatting>
        <x14:conditionalFormatting xmlns:xm="http://schemas.microsoft.com/office/excel/2006/main">
          <x14:cfRule type="dataBar" id="{A29B3FDE-39E4-4BF4-96AB-17BA41DCA08D}">
            <x14:dataBar minLength="0" maxLength="100" border="1" negativeBarBorderColorSameAsPositive="0">
              <x14:cfvo type="autoMin"/>
              <x14:cfvo type="autoMax"/>
              <x14:borderColor rgb="FFFFB628"/>
              <x14:negativeFillColor rgb="FFFF0000"/>
              <x14:negativeBorderColor rgb="FFFF0000"/>
              <x14:axisColor rgb="FF000000"/>
            </x14:dataBar>
          </x14:cfRule>
          <xm:sqref>L202:L1048576</xm:sqref>
        </x14:conditionalFormatting>
        <x14:conditionalFormatting xmlns:xm="http://schemas.microsoft.com/office/excel/2006/main">
          <x14:cfRule type="dataBar" id="{D62C92DC-2C56-42DB-90BB-E798535CF054}">
            <x14:dataBar minLength="0" maxLength="100" border="1" negativeBarBorderColorSameAsPositive="0">
              <x14:cfvo type="autoMin"/>
              <x14:cfvo type="autoMax"/>
              <x14:borderColor rgb="FF008AEF"/>
              <x14:negativeFillColor rgb="FFFF0000"/>
              <x14:negativeBorderColor rgb="FFFF0000"/>
              <x14:axisColor rgb="FF000000"/>
            </x14:dataBar>
          </x14:cfRule>
          <xm:sqref>K202:K1048576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C1FB21-5D1A-447E-AB26-115D1BA69D86}">
  <dimension ref="A1:E17"/>
  <sheetViews>
    <sheetView workbookViewId="0"/>
  </sheetViews>
  <sheetFormatPr defaultRowHeight="13.2" x14ac:dyDescent="0.25"/>
  <cols>
    <col min="1" max="1" width="13.33203125" bestFit="1" customWidth="1"/>
    <col min="2" max="2" width="18.6640625" bestFit="1" customWidth="1"/>
    <col min="3" max="3" width="12.6640625" bestFit="1" customWidth="1"/>
    <col min="4" max="4" width="17.6640625" bestFit="1" customWidth="1"/>
    <col min="5" max="5" width="19" bestFit="1" customWidth="1"/>
  </cols>
  <sheetData>
    <row r="1" spans="1:5" x14ac:dyDescent="0.25">
      <c r="A1" t="s">
        <v>8165</v>
      </c>
      <c r="B1" t="s">
        <v>8163</v>
      </c>
      <c r="C1" t="s">
        <v>8298</v>
      </c>
      <c r="D1" t="s">
        <v>8299</v>
      </c>
      <c r="E1" t="s">
        <v>8300</v>
      </c>
    </row>
    <row r="2" spans="1:5" x14ac:dyDescent="0.25">
      <c r="A2" s="72" t="s">
        <v>189</v>
      </c>
      <c r="B2">
        <v>120</v>
      </c>
      <c r="C2">
        <v>4</v>
      </c>
      <c r="D2">
        <v>120</v>
      </c>
      <c r="E2">
        <v>-1</v>
      </c>
    </row>
    <row r="3" spans="1:5" x14ac:dyDescent="0.25">
      <c r="A3" s="72" t="s">
        <v>142</v>
      </c>
      <c r="B3">
        <v>199</v>
      </c>
      <c r="C3">
        <v>4</v>
      </c>
      <c r="D3">
        <v>199</v>
      </c>
      <c r="E3">
        <v>-1</v>
      </c>
    </row>
    <row r="4" spans="1:5" x14ac:dyDescent="0.25">
      <c r="A4" s="72" t="s">
        <v>112</v>
      </c>
      <c r="B4">
        <v>399</v>
      </c>
      <c r="C4">
        <v>4</v>
      </c>
      <c r="D4">
        <v>399</v>
      </c>
      <c r="E4">
        <v>-1</v>
      </c>
    </row>
    <row r="5" spans="1:5" x14ac:dyDescent="0.25">
      <c r="A5" s="72" t="s">
        <v>91</v>
      </c>
      <c r="B5">
        <v>59</v>
      </c>
      <c r="C5">
        <v>2</v>
      </c>
      <c r="D5">
        <v>59</v>
      </c>
      <c r="E5">
        <v>0</v>
      </c>
    </row>
    <row r="6" spans="1:5" x14ac:dyDescent="0.25">
      <c r="A6" s="72" t="s">
        <v>135</v>
      </c>
      <c r="B6">
        <v>999</v>
      </c>
      <c r="C6">
        <v>2</v>
      </c>
      <c r="D6">
        <v>999</v>
      </c>
      <c r="E6">
        <v>0</v>
      </c>
    </row>
    <row r="7" spans="1:5" x14ac:dyDescent="0.25">
      <c r="A7" s="72" t="s">
        <v>78</v>
      </c>
      <c r="B7">
        <v>229</v>
      </c>
      <c r="C7">
        <v>5</v>
      </c>
      <c r="D7">
        <v>229</v>
      </c>
      <c r="E7">
        <v>-1</v>
      </c>
    </row>
    <row r="8" spans="1:5" x14ac:dyDescent="0.25">
      <c r="A8" s="72" t="s">
        <v>319</v>
      </c>
      <c r="B8">
        <v>80</v>
      </c>
      <c r="C8">
        <v>1</v>
      </c>
      <c r="D8">
        <v>80</v>
      </c>
      <c r="E8">
        <v>1</v>
      </c>
    </row>
    <row r="9" spans="1:5" x14ac:dyDescent="0.25">
      <c r="A9" s="72" t="s">
        <v>252</v>
      </c>
      <c r="B9">
        <v>899</v>
      </c>
      <c r="C9">
        <v>4</v>
      </c>
      <c r="D9">
        <v>899</v>
      </c>
      <c r="E9">
        <v>-1</v>
      </c>
    </row>
    <row r="10" spans="1:5" x14ac:dyDescent="0.25">
      <c r="A10" s="72" t="s">
        <v>267</v>
      </c>
      <c r="B10">
        <v>999</v>
      </c>
      <c r="C10">
        <v>2</v>
      </c>
      <c r="D10">
        <v>999</v>
      </c>
      <c r="E10">
        <v>0</v>
      </c>
    </row>
    <row r="11" spans="1:5" x14ac:dyDescent="0.25">
      <c r="A11" s="72" t="s">
        <v>309</v>
      </c>
      <c r="B11">
        <v>899</v>
      </c>
      <c r="C11">
        <v>1</v>
      </c>
      <c r="D11">
        <v>899</v>
      </c>
      <c r="E11">
        <v>1</v>
      </c>
    </row>
    <row r="12" spans="1:5" x14ac:dyDescent="0.25">
      <c r="A12" s="72" t="s">
        <v>232</v>
      </c>
      <c r="B12">
        <v>899</v>
      </c>
      <c r="C12">
        <v>1</v>
      </c>
      <c r="D12">
        <v>899</v>
      </c>
      <c r="E12">
        <v>1</v>
      </c>
    </row>
    <row r="13" spans="1:5" x14ac:dyDescent="0.25">
      <c r="A13" s="72" t="s">
        <v>183</v>
      </c>
      <c r="B13">
        <v>199</v>
      </c>
      <c r="C13">
        <v>5</v>
      </c>
      <c r="D13">
        <v>199</v>
      </c>
      <c r="E13">
        <v>-1</v>
      </c>
    </row>
    <row r="14" spans="1:5" x14ac:dyDescent="0.25">
      <c r="A14" s="72" t="s">
        <v>247</v>
      </c>
      <c r="B14">
        <v>129</v>
      </c>
      <c r="C14">
        <v>3</v>
      </c>
      <c r="D14">
        <v>129</v>
      </c>
      <c r="E14">
        <v>-1</v>
      </c>
    </row>
    <row r="15" spans="1:5" x14ac:dyDescent="0.25">
      <c r="A15" s="72" t="s">
        <v>106</v>
      </c>
      <c r="B15">
        <v>399</v>
      </c>
      <c r="C15">
        <v>4</v>
      </c>
      <c r="D15">
        <v>399</v>
      </c>
      <c r="E15">
        <v>-1</v>
      </c>
    </row>
    <row r="16" spans="1:5" x14ac:dyDescent="0.25">
      <c r="A16" s="72" t="s">
        <v>59</v>
      </c>
      <c r="B16">
        <v>399</v>
      </c>
      <c r="C16">
        <v>4</v>
      </c>
      <c r="D16">
        <v>399</v>
      </c>
      <c r="E16">
        <v>-1</v>
      </c>
    </row>
    <row r="17" spans="1:5" x14ac:dyDescent="0.25">
      <c r="A17" s="72" t="s">
        <v>8166</v>
      </c>
      <c r="B17">
        <v>6907</v>
      </c>
      <c r="C17">
        <v>46</v>
      </c>
      <c r="D17">
        <v>460.46666666666664</v>
      </c>
      <c r="E17">
        <v>-1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3B884-60EC-4C33-8B61-37E0CA969CBA}">
  <dimension ref="A1:S31"/>
  <sheetViews>
    <sheetView workbookViewId="0"/>
  </sheetViews>
  <sheetFormatPr defaultRowHeight="13.2" x14ac:dyDescent="0.25"/>
  <cols>
    <col min="1" max="1" width="14" bestFit="1" customWidth="1"/>
    <col min="2" max="2" width="17.33203125" bestFit="1" customWidth="1"/>
    <col min="3" max="3" width="9.33203125" bestFit="1" customWidth="1"/>
    <col min="4" max="4" width="12.5546875" bestFit="1" customWidth="1"/>
    <col min="5" max="5" width="13.88671875" bestFit="1" customWidth="1"/>
    <col min="6" max="6" width="10" bestFit="1" customWidth="1"/>
    <col min="7" max="7" width="12.6640625" bestFit="1" customWidth="1"/>
    <col min="8" max="8" width="19.6640625" bestFit="1" customWidth="1"/>
    <col min="9" max="9" width="14.21875" bestFit="1" customWidth="1"/>
    <col min="10" max="10" width="10.33203125" bestFit="1" customWidth="1"/>
    <col min="11" max="11" width="11.88671875" bestFit="1" customWidth="1"/>
    <col min="12" max="12" width="10.5546875" bestFit="1" customWidth="1"/>
    <col min="13" max="13" width="12.77734375" bestFit="1" customWidth="1"/>
    <col min="14" max="14" width="14.44140625" bestFit="1" customWidth="1"/>
    <col min="15" max="15" width="18.33203125" bestFit="1" customWidth="1"/>
    <col min="16" max="16" width="8.33203125" bestFit="1" customWidth="1"/>
    <col min="17" max="17" width="13.21875" bestFit="1" customWidth="1"/>
    <col min="18" max="18" width="11.44140625" bestFit="1" customWidth="1"/>
    <col min="19" max="19" width="13.6640625" bestFit="1" customWidth="1"/>
  </cols>
  <sheetData>
    <row r="1" spans="1:19" x14ac:dyDescent="0.25">
      <c r="A1" t="s">
        <v>0</v>
      </c>
      <c r="B1" t="s">
        <v>8252</v>
      </c>
      <c r="C1" t="s">
        <v>3</v>
      </c>
      <c r="D1" t="s">
        <v>4</v>
      </c>
      <c r="E1" t="s">
        <v>5</v>
      </c>
      <c r="F1" t="s">
        <v>6</v>
      </c>
      <c r="G1" t="s">
        <v>7</v>
      </c>
      <c r="H1" t="s">
        <v>8</v>
      </c>
      <c r="I1" t="s">
        <v>9</v>
      </c>
      <c r="J1" t="s">
        <v>10</v>
      </c>
      <c r="K1" t="s">
        <v>11</v>
      </c>
      <c r="L1" t="s">
        <v>12</v>
      </c>
      <c r="M1" t="s">
        <v>13</v>
      </c>
      <c r="N1" t="s">
        <v>14</v>
      </c>
      <c r="O1" t="s">
        <v>15</v>
      </c>
      <c r="P1" t="s">
        <v>16</v>
      </c>
      <c r="Q1" t="s">
        <v>17</v>
      </c>
      <c r="R1" t="s">
        <v>18</v>
      </c>
      <c r="S1" t="s">
        <v>19</v>
      </c>
    </row>
    <row r="2" spans="1:19" x14ac:dyDescent="0.25">
      <c r="A2" s="72" t="s">
        <v>69</v>
      </c>
      <c r="B2" s="72" t="s">
        <v>8253</v>
      </c>
      <c r="C2" s="72" t="s">
        <v>23</v>
      </c>
      <c r="D2" s="72" t="s">
        <v>24</v>
      </c>
      <c r="E2" s="73">
        <v>44278</v>
      </c>
      <c r="F2" s="72" t="s">
        <v>72</v>
      </c>
      <c r="G2" s="72" t="s">
        <v>73</v>
      </c>
      <c r="H2" s="72" t="s">
        <v>74</v>
      </c>
      <c r="I2" s="72" t="s">
        <v>42</v>
      </c>
      <c r="J2">
        <v>1</v>
      </c>
      <c r="K2">
        <v>110</v>
      </c>
      <c r="L2" s="72" t="s">
        <v>75</v>
      </c>
      <c r="M2" s="73">
        <v>45109</v>
      </c>
      <c r="N2" s="72" t="s">
        <v>76</v>
      </c>
      <c r="O2" s="72" t="s">
        <v>57</v>
      </c>
      <c r="P2">
        <v>1</v>
      </c>
      <c r="Q2" s="72" t="s">
        <v>67</v>
      </c>
      <c r="R2" s="72" t="s">
        <v>77</v>
      </c>
      <c r="S2" s="73">
        <v>45217</v>
      </c>
    </row>
    <row r="3" spans="1:19" x14ac:dyDescent="0.25">
      <c r="A3" s="72" t="s">
        <v>117</v>
      </c>
      <c r="B3" s="72" t="s">
        <v>8254</v>
      </c>
      <c r="C3" s="72" t="s">
        <v>37</v>
      </c>
      <c r="D3" s="72" t="s">
        <v>50</v>
      </c>
      <c r="E3" s="73">
        <v>44342</v>
      </c>
      <c r="F3" s="72" t="s">
        <v>120</v>
      </c>
      <c r="G3" s="72" t="s">
        <v>121</v>
      </c>
      <c r="H3" s="72" t="s">
        <v>122</v>
      </c>
      <c r="I3" s="72" t="s">
        <v>123</v>
      </c>
      <c r="J3">
        <v>2</v>
      </c>
      <c r="K3">
        <v>149</v>
      </c>
      <c r="L3" s="72" t="s">
        <v>124</v>
      </c>
      <c r="M3" s="73">
        <v>45672</v>
      </c>
      <c r="N3" s="72" t="s">
        <v>76</v>
      </c>
      <c r="O3" s="72" t="s">
        <v>31</v>
      </c>
      <c r="P3">
        <v>4</v>
      </c>
      <c r="Q3" s="72" t="s">
        <v>32</v>
      </c>
      <c r="R3" s="72" t="s">
        <v>125</v>
      </c>
      <c r="S3" s="73">
        <v>45773</v>
      </c>
    </row>
    <row r="4" spans="1:19" x14ac:dyDescent="0.25">
      <c r="A4" s="72" t="s">
        <v>177</v>
      </c>
      <c r="B4" s="72" t="s">
        <v>8255</v>
      </c>
      <c r="C4" s="72" t="s">
        <v>37</v>
      </c>
      <c r="D4" s="72" t="s">
        <v>24</v>
      </c>
      <c r="E4" s="73">
        <v>44251</v>
      </c>
      <c r="F4" s="72" t="s">
        <v>180</v>
      </c>
      <c r="G4" s="72" t="s">
        <v>145</v>
      </c>
      <c r="H4" s="72" t="s">
        <v>146</v>
      </c>
      <c r="I4" s="72" t="s">
        <v>54</v>
      </c>
      <c r="J4">
        <v>4</v>
      </c>
      <c r="K4">
        <v>199</v>
      </c>
      <c r="L4" s="72" t="s">
        <v>181</v>
      </c>
      <c r="M4" s="73">
        <v>45445</v>
      </c>
      <c r="N4" s="72" t="s">
        <v>30</v>
      </c>
      <c r="O4" s="72" t="s">
        <v>57</v>
      </c>
      <c r="P4">
        <v>4</v>
      </c>
      <c r="Q4" s="72" t="s">
        <v>104</v>
      </c>
      <c r="R4" s="72" t="s">
        <v>182</v>
      </c>
      <c r="S4" s="73">
        <v>45500</v>
      </c>
    </row>
    <row r="5" spans="1:19" x14ac:dyDescent="0.25">
      <c r="A5" s="72" t="s">
        <v>195</v>
      </c>
      <c r="B5" s="72" t="s">
        <v>8256</v>
      </c>
      <c r="C5" s="72" t="s">
        <v>81</v>
      </c>
      <c r="D5" s="72" t="s">
        <v>50</v>
      </c>
      <c r="E5" s="73">
        <v>44279</v>
      </c>
      <c r="F5" s="72" t="s">
        <v>62</v>
      </c>
      <c r="G5" s="72" t="s">
        <v>129</v>
      </c>
      <c r="H5" s="72" t="s">
        <v>130</v>
      </c>
      <c r="I5" s="72" t="s">
        <v>131</v>
      </c>
      <c r="J5">
        <v>2</v>
      </c>
      <c r="K5">
        <v>129</v>
      </c>
      <c r="L5" s="72" t="s">
        <v>198</v>
      </c>
      <c r="M5" s="73">
        <v>44974</v>
      </c>
      <c r="N5" s="72" t="s">
        <v>30</v>
      </c>
      <c r="O5" s="72" t="s">
        <v>57</v>
      </c>
      <c r="P5">
        <v>1</v>
      </c>
      <c r="Q5" s="72" t="s">
        <v>32</v>
      </c>
      <c r="R5" s="72" t="s">
        <v>199</v>
      </c>
      <c r="S5" s="73">
        <v>45602</v>
      </c>
    </row>
    <row r="6" spans="1:19" x14ac:dyDescent="0.25">
      <c r="A6" s="72" t="s">
        <v>205</v>
      </c>
      <c r="B6" s="72" t="s">
        <v>8257</v>
      </c>
      <c r="C6" s="72" t="s">
        <v>23</v>
      </c>
      <c r="D6" s="72" t="s">
        <v>50</v>
      </c>
      <c r="E6" s="73">
        <v>44349</v>
      </c>
      <c r="F6" s="72" t="s">
        <v>152</v>
      </c>
      <c r="G6" s="72" t="s">
        <v>73</v>
      </c>
      <c r="H6" s="72" t="s">
        <v>74</v>
      </c>
      <c r="I6" s="72" t="s">
        <v>42</v>
      </c>
      <c r="J6">
        <v>3</v>
      </c>
      <c r="K6">
        <v>110</v>
      </c>
      <c r="L6" s="72" t="s">
        <v>208</v>
      </c>
      <c r="M6" s="73">
        <v>45433</v>
      </c>
      <c r="N6" s="72" t="s">
        <v>30</v>
      </c>
      <c r="O6" s="72" t="s">
        <v>57</v>
      </c>
      <c r="P6">
        <v>2</v>
      </c>
      <c r="Q6" s="72" t="s">
        <v>45</v>
      </c>
      <c r="R6" s="72" t="s">
        <v>209</v>
      </c>
      <c r="S6" s="73">
        <v>45082</v>
      </c>
    </row>
    <row r="7" spans="1:19" x14ac:dyDescent="0.25">
      <c r="A7" s="72" t="s">
        <v>222</v>
      </c>
      <c r="B7" s="72" t="s">
        <v>8258</v>
      </c>
      <c r="C7" s="72" t="s">
        <v>37</v>
      </c>
      <c r="D7" s="72" t="s">
        <v>50</v>
      </c>
      <c r="E7" s="73">
        <v>44507</v>
      </c>
      <c r="F7" s="72" t="s">
        <v>72</v>
      </c>
      <c r="G7" s="72" t="s">
        <v>26</v>
      </c>
      <c r="H7" s="72" t="s">
        <v>27</v>
      </c>
      <c r="I7" s="72" t="s">
        <v>28</v>
      </c>
      <c r="J7">
        <v>5</v>
      </c>
      <c r="K7">
        <v>229</v>
      </c>
      <c r="L7" s="72" t="s">
        <v>225</v>
      </c>
      <c r="M7" s="73">
        <v>45286</v>
      </c>
      <c r="N7" s="72" t="s">
        <v>30</v>
      </c>
      <c r="O7" s="72" t="s">
        <v>31</v>
      </c>
      <c r="P7">
        <v>2</v>
      </c>
      <c r="Q7" s="72" t="s">
        <v>67</v>
      </c>
      <c r="R7" s="72" t="s">
        <v>226</v>
      </c>
      <c r="S7" s="73">
        <v>45307</v>
      </c>
    </row>
    <row r="8" spans="1:19" x14ac:dyDescent="0.25">
      <c r="A8" s="72" t="s">
        <v>227</v>
      </c>
      <c r="B8" s="72" t="s">
        <v>8259</v>
      </c>
      <c r="C8" s="72" t="s">
        <v>23</v>
      </c>
      <c r="D8" s="72" t="s">
        <v>50</v>
      </c>
      <c r="E8" s="73">
        <v>44270</v>
      </c>
      <c r="F8" s="72" t="s">
        <v>152</v>
      </c>
      <c r="G8" s="72" t="s">
        <v>100</v>
      </c>
      <c r="H8" s="72" t="s">
        <v>101</v>
      </c>
      <c r="I8" s="72" t="s">
        <v>28</v>
      </c>
      <c r="J8">
        <v>5</v>
      </c>
      <c r="K8">
        <v>199</v>
      </c>
      <c r="L8" s="72" t="s">
        <v>230</v>
      </c>
      <c r="M8" s="73">
        <v>45657</v>
      </c>
      <c r="N8" s="72" t="s">
        <v>110</v>
      </c>
      <c r="O8" s="72" t="s">
        <v>31</v>
      </c>
      <c r="P8">
        <v>5</v>
      </c>
      <c r="Q8" s="72" t="s">
        <v>67</v>
      </c>
      <c r="R8" s="72" t="s">
        <v>231</v>
      </c>
      <c r="S8" s="73">
        <v>45630</v>
      </c>
    </row>
    <row r="9" spans="1:19" x14ac:dyDescent="0.25">
      <c r="A9" s="72" t="s">
        <v>242</v>
      </c>
      <c r="B9" s="72" t="s">
        <v>8260</v>
      </c>
      <c r="C9" s="72" t="s">
        <v>23</v>
      </c>
      <c r="D9" s="72" t="s">
        <v>50</v>
      </c>
      <c r="E9" s="73">
        <v>44288</v>
      </c>
      <c r="F9" s="72" t="s">
        <v>94</v>
      </c>
      <c r="G9" s="72" t="s">
        <v>73</v>
      </c>
      <c r="H9" s="72" t="s">
        <v>74</v>
      </c>
      <c r="I9" s="72" t="s">
        <v>42</v>
      </c>
      <c r="J9">
        <v>4</v>
      </c>
      <c r="K9">
        <v>110</v>
      </c>
      <c r="L9" s="72" t="s">
        <v>245</v>
      </c>
      <c r="M9" s="73">
        <v>45054</v>
      </c>
      <c r="N9" s="72" t="s">
        <v>110</v>
      </c>
      <c r="O9" s="72" t="s">
        <v>31</v>
      </c>
      <c r="P9">
        <v>1</v>
      </c>
      <c r="Q9" s="72" t="s">
        <v>67</v>
      </c>
      <c r="R9" s="72" t="s">
        <v>246</v>
      </c>
      <c r="S9" s="73">
        <v>45608</v>
      </c>
    </row>
    <row r="10" spans="1:19" x14ac:dyDescent="0.25">
      <c r="A10" s="72" t="s">
        <v>289</v>
      </c>
      <c r="B10" s="72" t="s">
        <v>8261</v>
      </c>
      <c r="C10" s="72" t="s">
        <v>37</v>
      </c>
      <c r="D10" s="72" t="s">
        <v>24</v>
      </c>
      <c r="E10" s="73">
        <v>44353</v>
      </c>
      <c r="F10" s="72" t="s">
        <v>94</v>
      </c>
      <c r="G10" s="72" t="s">
        <v>87</v>
      </c>
      <c r="H10" s="72" t="s">
        <v>88</v>
      </c>
      <c r="I10" s="72" t="s">
        <v>65</v>
      </c>
      <c r="J10">
        <v>2</v>
      </c>
      <c r="K10">
        <v>99</v>
      </c>
      <c r="L10" s="72" t="s">
        <v>292</v>
      </c>
      <c r="M10" s="73">
        <v>45276</v>
      </c>
      <c r="N10" s="72" t="s">
        <v>30</v>
      </c>
      <c r="O10" s="72" t="s">
        <v>57</v>
      </c>
      <c r="P10">
        <v>5</v>
      </c>
      <c r="Q10" s="72" t="s">
        <v>104</v>
      </c>
      <c r="R10" s="72" t="s">
        <v>293</v>
      </c>
      <c r="S10" s="73">
        <v>45806</v>
      </c>
    </row>
    <row r="11" spans="1:19" x14ac:dyDescent="0.25">
      <c r="A11" s="72" t="s">
        <v>304</v>
      </c>
      <c r="B11" s="72" t="s">
        <v>8262</v>
      </c>
      <c r="C11" s="72" t="s">
        <v>81</v>
      </c>
      <c r="D11" s="72" t="s">
        <v>38</v>
      </c>
      <c r="E11" s="73">
        <v>44151</v>
      </c>
      <c r="F11" s="72" t="s">
        <v>39</v>
      </c>
      <c r="G11" s="72" t="s">
        <v>145</v>
      </c>
      <c r="H11" s="72" t="s">
        <v>146</v>
      </c>
      <c r="I11" s="72" t="s">
        <v>54</v>
      </c>
      <c r="J11">
        <v>1</v>
      </c>
      <c r="K11">
        <v>199</v>
      </c>
      <c r="L11" s="72" t="s">
        <v>307</v>
      </c>
      <c r="M11" s="73">
        <v>45042</v>
      </c>
      <c r="N11" s="72" t="s">
        <v>76</v>
      </c>
      <c r="O11" s="72" t="s">
        <v>57</v>
      </c>
      <c r="P11">
        <v>1</v>
      </c>
      <c r="Q11" s="72" t="s">
        <v>45</v>
      </c>
      <c r="R11" s="72" t="s">
        <v>308</v>
      </c>
      <c r="S11" s="73">
        <v>45451</v>
      </c>
    </row>
    <row r="12" spans="1:19" x14ac:dyDescent="0.25">
      <c r="A12" s="72" t="s">
        <v>314</v>
      </c>
      <c r="B12" s="72" t="s">
        <v>8263</v>
      </c>
      <c r="C12" s="72" t="s">
        <v>37</v>
      </c>
      <c r="D12" s="72" t="s">
        <v>38</v>
      </c>
      <c r="E12" s="73">
        <v>44142</v>
      </c>
      <c r="F12" s="72" t="s">
        <v>152</v>
      </c>
      <c r="G12" s="72" t="s">
        <v>145</v>
      </c>
      <c r="H12" s="72" t="s">
        <v>146</v>
      </c>
      <c r="I12" s="72" t="s">
        <v>54</v>
      </c>
      <c r="J12">
        <v>3</v>
      </c>
      <c r="K12">
        <v>199</v>
      </c>
      <c r="L12" s="72" t="s">
        <v>317</v>
      </c>
      <c r="M12" s="73">
        <v>45654</v>
      </c>
      <c r="N12" s="72" t="s">
        <v>110</v>
      </c>
      <c r="O12" s="72" t="s">
        <v>31</v>
      </c>
      <c r="P12">
        <v>1</v>
      </c>
      <c r="Q12" s="72" t="s">
        <v>45</v>
      </c>
      <c r="R12" s="72" t="s">
        <v>318</v>
      </c>
      <c r="S12" s="73">
        <v>45633</v>
      </c>
    </row>
    <row r="13" spans="1:19" x14ac:dyDescent="0.25">
      <c r="A13" s="72" t="s">
        <v>352</v>
      </c>
      <c r="B13" s="72" t="s">
        <v>8264</v>
      </c>
      <c r="C13" s="72" t="s">
        <v>81</v>
      </c>
      <c r="D13" s="72" t="s">
        <v>24</v>
      </c>
      <c r="E13" s="73">
        <v>44470</v>
      </c>
      <c r="F13" s="72" t="s">
        <v>152</v>
      </c>
      <c r="G13" s="72" t="s">
        <v>138</v>
      </c>
      <c r="H13" s="72" t="s">
        <v>139</v>
      </c>
      <c r="I13" s="72" t="s">
        <v>28</v>
      </c>
      <c r="J13">
        <v>5</v>
      </c>
      <c r="K13">
        <v>999</v>
      </c>
      <c r="L13" s="72" t="s">
        <v>355</v>
      </c>
      <c r="M13" s="73">
        <v>45697</v>
      </c>
      <c r="N13" s="72" t="s">
        <v>56</v>
      </c>
      <c r="O13" s="72" t="s">
        <v>31</v>
      </c>
      <c r="P13">
        <v>3</v>
      </c>
      <c r="Q13" s="72" t="s">
        <v>32</v>
      </c>
      <c r="R13" s="72" t="s">
        <v>356</v>
      </c>
      <c r="S13" s="73">
        <v>45415</v>
      </c>
    </row>
    <row r="14" spans="1:19" x14ac:dyDescent="0.25">
      <c r="A14" s="72" t="s">
        <v>357</v>
      </c>
      <c r="B14" s="72" t="s">
        <v>8265</v>
      </c>
      <c r="C14" s="72" t="s">
        <v>23</v>
      </c>
      <c r="D14" s="72" t="s">
        <v>38</v>
      </c>
      <c r="E14" s="73">
        <v>44230</v>
      </c>
      <c r="F14" s="72" t="s">
        <v>62</v>
      </c>
      <c r="G14" s="72" t="s">
        <v>145</v>
      </c>
      <c r="H14" s="72" t="s">
        <v>146</v>
      </c>
      <c r="I14" s="72" t="s">
        <v>54</v>
      </c>
      <c r="J14">
        <v>2</v>
      </c>
      <c r="K14">
        <v>199</v>
      </c>
      <c r="L14" s="72" t="s">
        <v>360</v>
      </c>
      <c r="M14" s="73">
        <v>45884</v>
      </c>
      <c r="N14" s="72" t="s">
        <v>103</v>
      </c>
      <c r="O14" s="72" t="s">
        <v>57</v>
      </c>
      <c r="P14">
        <v>3</v>
      </c>
      <c r="Q14" s="72" t="s">
        <v>45</v>
      </c>
      <c r="R14" s="72" t="s">
        <v>361</v>
      </c>
      <c r="S14" s="73">
        <v>45627</v>
      </c>
    </row>
    <row r="15" spans="1:19" x14ac:dyDescent="0.25">
      <c r="A15" s="72" t="s">
        <v>384</v>
      </c>
      <c r="B15" s="72" t="s">
        <v>8266</v>
      </c>
      <c r="C15" s="72" t="s">
        <v>81</v>
      </c>
      <c r="D15" s="72" t="s">
        <v>38</v>
      </c>
      <c r="E15" s="73">
        <v>44113</v>
      </c>
      <c r="F15" s="72" t="s">
        <v>152</v>
      </c>
      <c r="G15" s="72" t="s">
        <v>168</v>
      </c>
      <c r="H15" s="72" t="s">
        <v>169</v>
      </c>
      <c r="I15" s="72" t="s">
        <v>131</v>
      </c>
      <c r="J15">
        <v>1</v>
      </c>
      <c r="K15">
        <v>80</v>
      </c>
      <c r="L15" s="72" t="s">
        <v>387</v>
      </c>
      <c r="M15" s="73">
        <v>45124</v>
      </c>
      <c r="N15" s="72" t="s">
        <v>76</v>
      </c>
      <c r="O15" s="72" t="s">
        <v>31</v>
      </c>
      <c r="P15">
        <v>5</v>
      </c>
      <c r="Q15" s="72" t="s">
        <v>67</v>
      </c>
      <c r="R15" s="72" t="s">
        <v>388</v>
      </c>
      <c r="S15" s="73">
        <v>44924</v>
      </c>
    </row>
    <row r="16" spans="1:19" x14ac:dyDescent="0.25">
      <c r="A16" s="72" t="s">
        <v>399</v>
      </c>
      <c r="B16" s="72" t="s">
        <v>8267</v>
      </c>
      <c r="C16" s="72" t="s">
        <v>37</v>
      </c>
      <c r="D16" s="72" t="s">
        <v>38</v>
      </c>
      <c r="E16" s="73">
        <v>44488</v>
      </c>
      <c r="F16" s="72" t="s">
        <v>72</v>
      </c>
      <c r="G16" s="72" t="s">
        <v>87</v>
      </c>
      <c r="H16" s="72" t="s">
        <v>88</v>
      </c>
      <c r="I16" s="72" t="s">
        <v>65</v>
      </c>
      <c r="J16">
        <v>1</v>
      </c>
      <c r="K16">
        <v>99</v>
      </c>
      <c r="L16" s="72" t="s">
        <v>401</v>
      </c>
      <c r="M16" s="73">
        <v>45604</v>
      </c>
      <c r="N16" s="72" t="s">
        <v>56</v>
      </c>
      <c r="O16" s="72" t="s">
        <v>57</v>
      </c>
      <c r="P16">
        <v>5</v>
      </c>
      <c r="Q16" s="72" t="s">
        <v>67</v>
      </c>
      <c r="R16" s="72" t="s">
        <v>402</v>
      </c>
      <c r="S16" s="73">
        <v>45788</v>
      </c>
    </row>
    <row r="17" spans="1:19" x14ac:dyDescent="0.25">
      <c r="A17" s="72" t="s">
        <v>20</v>
      </c>
      <c r="B17" s="72" t="s">
        <v>8268</v>
      </c>
      <c r="C17" s="72" t="s">
        <v>23</v>
      </c>
      <c r="D17" s="72" t="s">
        <v>24</v>
      </c>
      <c r="E17" s="73">
        <v>44741</v>
      </c>
      <c r="F17" s="72" t="s">
        <v>25</v>
      </c>
      <c r="G17" s="72" t="s">
        <v>26</v>
      </c>
      <c r="H17" s="72" t="s">
        <v>27</v>
      </c>
      <c r="I17" s="72" t="s">
        <v>28</v>
      </c>
      <c r="J17">
        <v>3</v>
      </c>
      <c r="K17">
        <v>229</v>
      </c>
      <c r="L17" s="72" t="s">
        <v>29</v>
      </c>
      <c r="M17" s="73">
        <v>45120</v>
      </c>
      <c r="N17" s="72" t="s">
        <v>30</v>
      </c>
      <c r="O17" s="72" t="s">
        <v>31</v>
      </c>
      <c r="P17">
        <v>2</v>
      </c>
      <c r="Q17" s="72" t="s">
        <v>32</v>
      </c>
      <c r="R17" s="72" t="s">
        <v>33</v>
      </c>
      <c r="S17" s="73">
        <v>45814</v>
      </c>
    </row>
    <row r="18" spans="1:19" x14ac:dyDescent="0.25">
      <c r="A18" s="72" t="s">
        <v>34</v>
      </c>
      <c r="B18" s="72" t="s">
        <v>8269</v>
      </c>
      <c r="C18" s="72" t="s">
        <v>37</v>
      </c>
      <c r="D18" s="72" t="s">
        <v>38</v>
      </c>
      <c r="E18" s="73">
        <v>45162</v>
      </c>
      <c r="F18" s="72" t="s">
        <v>39</v>
      </c>
      <c r="G18" s="72" t="s">
        <v>40</v>
      </c>
      <c r="H18" s="72" t="s">
        <v>41</v>
      </c>
      <c r="I18" s="72" t="s">
        <v>42</v>
      </c>
      <c r="J18">
        <v>4</v>
      </c>
      <c r="K18">
        <v>59</v>
      </c>
      <c r="L18" s="72" t="s">
        <v>43</v>
      </c>
      <c r="M18" s="73">
        <v>45516</v>
      </c>
      <c r="N18" s="72" t="s">
        <v>30</v>
      </c>
      <c r="O18" s="72" t="s">
        <v>44</v>
      </c>
      <c r="P18">
        <v>2</v>
      </c>
      <c r="Q18" s="72" t="s">
        <v>45</v>
      </c>
      <c r="R18" s="72" t="s">
        <v>46</v>
      </c>
      <c r="S18" s="73">
        <v>45143</v>
      </c>
    </row>
    <row r="19" spans="1:19" x14ac:dyDescent="0.25">
      <c r="A19" s="72" t="s">
        <v>47</v>
      </c>
      <c r="B19" s="72" t="s">
        <v>8270</v>
      </c>
      <c r="C19" s="72" t="s">
        <v>37</v>
      </c>
      <c r="D19" s="72" t="s">
        <v>50</v>
      </c>
      <c r="E19" s="73">
        <v>45125</v>
      </c>
      <c r="F19" s="72" t="s">
        <v>51</v>
      </c>
      <c r="G19" s="72" t="s">
        <v>52</v>
      </c>
      <c r="H19" s="72" t="s">
        <v>53</v>
      </c>
      <c r="I19" s="72" t="s">
        <v>54</v>
      </c>
      <c r="J19">
        <v>2</v>
      </c>
      <c r="K19">
        <v>59</v>
      </c>
      <c r="L19" s="72" t="s">
        <v>55</v>
      </c>
      <c r="M19" s="73">
        <v>45508</v>
      </c>
      <c r="N19" s="72" t="s">
        <v>56</v>
      </c>
      <c r="O19" s="72" t="s">
        <v>57</v>
      </c>
      <c r="P19">
        <v>5</v>
      </c>
      <c r="Q19" s="72" t="s">
        <v>32</v>
      </c>
      <c r="R19" s="72" t="s">
        <v>58</v>
      </c>
      <c r="S19" s="73">
        <v>44929</v>
      </c>
    </row>
    <row r="20" spans="1:19" x14ac:dyDescent="0.25">
      <c r="A20" s="72" t="s">
        <v>84</v>
      </c>
      <c r="B20" s="72" t="s">
        <v>8271</v>
      </c>
      <c r="C20" s="72" t="s">
        <v>23</v>
      </c>
      <c r="D20" s="72" t="s">
        <v>50</v>
      </c>
      <c r="E20" s="73">
        <v>45260</v>
      </c>
      <c r="F20" s="72" t="s">
        <v>62</v>
      </c>
      <c r="G20" s="72" t="s">
        <v>87</v>
      </c>
      <c r="H20" s="72" t="s">
        <v>88</v>
      </c>
      <c r="I20" s="72" t="s">
        <v>65</v>
      </c>
      <c r="J20">
        <v>1</v>
      </c>
      <c r="K20">
        <v>99</v>
      </c>
      <c r="L20" s="72" t="s">
        <v>89</v>
      </c>
      <c r="M20" s="73">
        <v>45291</v>
      </c>
      <c r="N20" s="72" t="s">
        <v>76</v>
      </c>
      <c r="O20" s="72" t="s">
        <v>31</v>
      </c>
      <c r="P20">
        <v>4</v>
      </c>
      <c r="Q20" s="72" t="s">
        <v>67</v>
      </c>
      <c r="R20" s="72" t="s">
        <v>90</v>
      </c>
      <c r="S20" s="73">
        <v>45289</v>
      </c>
    </row>
    <row r="21" spans="1:19" x14ac:dyDescent="0.25">
      <c r="A21" s="72" t="s">
        <v>97</v>
      </c>
      <c r="B21" s="72" t="s">
        <v>8272</v>
      </c>
      <c r="C21" s="72" t="s">
        <v>23</v>
      </c>
      <c r="D21" s="72" t="s">
        <v>38</v>
      </c>
      <c r="E21" s="73">
        <v>45229</v>
      </c>
      <c r="F21" s="72" t="s">
        <v>39</v>
      </c>
      <c r="G21" s="72" t="s">
        <v>100</v>
      </c>
      <c r="H21" s="72" t="s">
        <v>101</v>
      </c>
      <c r="I21" s="72" t="s">
        <v>28</v>
      </c>
      <c r="J21">
        <v>5</v>
      </c>
      <c r="K21">
        <v>199</v>
      </c>
      <c r="L21" s="72" t="s">
        <v>102</v>
      </c>
      <c r="M21" s="73">
        <v>44895</v>
      </c>
      <c r="N21" s="72" t="s">
        <v>103</v>
      </c>
      <c r="O21" s="72" t="s">
        <v>31</v>
      </c>
      <c r="P21">
        <v>3</v>
      </c>
      <c r="Q21" s="72" t="s">
        <v>104</v>
      </c>
      <c r="R21" s="72" t="s">
        <v>105</v>
      </c>
      <c r="S21" s="73">
        <v>45453</v>
      </c>
    </row>
    <row r="22" spans="1:19" x14ac:dyDescent="0.25">
      <c r="A22" s="72" t="s">
        <v>126</v>
      </c>
      <c r="B22" s="72" t="s">
        <v>8273</v>
      </c>
      <c r="C22" s="72" t="s">
        <v>37</v>
      </c>
      <c r="D22" s="72" t="s">
        <v>38</v>
      </c>
      <c r="E22" s="73">
        <v>45118</v>
      </c>
      <c r="F22" s="72" t="s">
        <v>94</v>
      </c>
      <c r="G22" s="72" t="s">
        <v>129</v>
      </c>
      <c r="H22" s="72" t="s">
        <v>130</v>
      </c>
      <c r="I22" s="72" t="s">
        <v>131</v>
      </c>
      <c r="J22">
        <v>1</v>
      </c>
      <c r="K22">
        <v>129</v>
      </c>
      <c r="L22" s="72" t="s">
        <v>132</v>
      </c>
      <c r="M22" s="73">
        <v>45427</v>
      </c>
      <c r="N22" s="72" t="s">
        <v>103</v>
      </c>
      <c r="O22" s="72" t="s">
        <v>31</v>
      </c>
      <c r="P22">
        <v>1</v>
      </c>
      <c r="Q22" s="72" t="s">
        <v>133</v>
      </c>
      <c r="R22" s="72" t="s">
        <v>134</v>
      </c>
      <c r="S22" s="73">
        <v>45654</v>
      </c>
    </row>
    <row r="23" spans="1:19" x14ac:dyDescent="0.25">
      <c r="A23" s="72" t="s">
        <v>149</v>
      </c>
      <c r="B23" s="72" t="s">
        <v>8274</v>
      </c>
      <c r="C23" s="72" t="s">
        <v>81</v>
      </c>
      <c r="D23" s="72" t="s">
        <v>50</v>
      </c>
      <c r="E23" s="73">
        <v>44997</v>
      </c>
      <c r="F23" s="72" t="s">
        <v>152</v>
      </c>
      <c r="G23" s="72" t="s">
        <v>73</v>
      </c>
      <c r="H23" s="72" t="s">
        <v>74</v>
      </c>
      <c r="I23" s="72" t="s">
        <v>42</v>
      </c>
      <c r="J23">
        <v>1</v>
      </c>
      <c r="K23">
        <v>110</v>
      </c>
      <c r="L23" s="72" t="s">
        <v>153</v>
      </c>
      <c r="M23" s="73">
        <v>45015</v>
      </c>
      <c r="N23" s="72" t="s">
        <v>103</v>
      </c>
      <c r="O23" s="72" t="s">
        <v>31</v>
      </c>
      <c r="P23">
        <v>3</v>
      </c>
      <c r="Q23" s="72" t="s">
        <v>104</v>
      </c>
      <c r="R23" s="72" t="s">
        <v>154</v>
      </c>
      <c r="S23" s="73">
        <v>45685</v>
      </c>
    </row>
    <row r="24" spans="1:19" x14ac:dyDescent="0.25">
      <c r="A24" s="72" t="s">
        <v>155</v>
      </c>
      <c r="B24" s="72" t="s">
        <v>8275</v>
      </c>
      <c r="C24" s="72" t="s">
        <v>23</v>
      </c>
      <c r="D24" s="72" t="s">
        <v>50</v>
      </c>
      <c r="E24" s="73">
        <v>45234</v>
      </c>
      <c r="F24" s="72" t="s">
        <v>120</v>
      </c>
      <c r="G24" s="72" t="s">
        <v>129</v>
      </c>
      <c r="H24" s="72" t="s">
        <v>130</v>
      </c>
      <c r="I24" s="72" t="s">
        <v>131</v>
      </c>
      <c r="J24">
        <v>5</v>
      </c>
      <c r="K24">
        <v>129</v>
      </c>
      <c r="L24" s="72" t="s">
        <v>158</v>
      </c>
      <c r="M24" s="73">
        <v>45799</v>
      </c>
      <c r="N24" s="72" t="s">
        <v>110</v>
      </c>
      <c r="O24" s="72" t="s">
        <v>31</v>
      </c>
      <c r="P24">
        <v>1</v>
      </c>
      <c r="Q24" s="72" t="s">
        <v>32</v>
      </c>
      <c r="R24" s="72" t="s">
        <v>159</v>
      </c>
      <c r="S24" s="73">
        <v>45616</v>
      </c>
    </row>
    <row r="25" spans="1:19" x14ac:dyDescent="0.25">
      <c r="A25" s="72" t="s">
        <v>160</v>
      </c>
      <c r="B25" s="72" t="s">
        <v>8276</v>
      </c>
      <c r="C25" s="72" t="s">
        <v>81</v>
      </c>
      <c r="D25" s="72" t="s">
        <v>38</v>
      </c>
      <c r="E25" s="73">
        <v>44875</v>
      </c>
      <c r="F25" s="72" t="s">
        <v>39</v>
      </c>
      <c r="G25" s="72" t="s">
        <v>121</v>
      </c>
      <c r="H25" s="72" t="s">
        <v>122</v>
      </c>
      <c r="I25" s="72" t="s">
        <v>123</v>
      </c>
      <c r="J25">
        <v>2</v>
      </c>
      <c r="K25">
        <v>149</v>
      </c>
      <c r="L25" s="72" t="s">
        <v>163</v>
      </c>
      <c r="M25" s="73">
        <v>44924</v>
      </c>
      <c r="N25" s="72" t="s">
        <v>56</v>
      </c>
      <c r="O25" s="72" t="s">
        <v>44</v>
      </c>
      <c r="P25">
        <v>2</v>
      </c>
      <c r="Q25" s="72" t="s">
        <v>32</v>
      </c>
      <c r="R25" s="72" t="s">
        <v>164</v>
      </c>
      <c r="S25" s="73">
        <v>45224</v>
      </c>
    </row>
    <row r="26" spans="1:19" x14ac:dyDescent="0.25">
      <c r="A26" s="72" t="s">
        <v>165</v>
      </c>
      <c r="B26" s="72" t="s">
        <v>8277</v>
      </c>
      <c r="C26" s="72" t="s">
        <v>81</v>
      </c>
      <c r="D26" s="72" t="s">
        <v>50</v>
      </c>
      <c r="E26" s="73">
        <v>44756</v>
      </c>
      <c r="F26" s="72" t="s">
        <v>62</v>
      </c>
      <c r="G26" s="72" t="s">
        <v>168</v>
      </c>
      <c r="H26" s="72" t="s">
        <v>169</v>
      </c>
      <c r="I26" s="72" t="s">
        <v>131</v>
      </c>
      <c r="J26">
        <v>1</v>
      </c>
      <c r="K26">
        <v>80</v>
      </c>
      <c r="L26" s="72" t="s">
        <v>170</v>
      </c>
      <c r="M26" s="73">
        <v>44804</v>
      </c>
      <c r="N26" s="72" t="s">
        <v>56</v>
      </c>
      <c r="O26" s="72" t="s">
        <v>57</v>
      </c>
      <c r="P26">
        <v>1</v>
      </c>
      <c r="Q26" s="72" t="s">
        <v>133</v>
      </c>
      <c r="R26" s="72" t="s">
        <v>171</v>
      </c>
      <c r="S26" s="73">
        <v>44813</v>
      </c>
    </row>
    <row r="27" spans="1:19" x14ac:dyDescent="0.25">
      <c r="A27" s="72" t="s">
        <v>172</v>
      </c>
      <c r="B27" s="72" t="s">
        <v>8278</v>
      </c>
      <c r="C27" s="72" t="s">
        <v>23</v>
      </c>
      <c r="D27" s="72" t="s">
        <v>38</v>
      </c>
      <c r="E27" s="73">
        <v>44563</v>
      </c>
      <c r="F27" s="72" t="s">
        <v>25</v>
      </c>
      <c r="G27" s="72" t="s">
        <v>26</v>
      </c>
      <c r="H27" s="72" t="s">
        <v>27</v>
      </c>
      <c r="I27" s="72" t="s">
        <v>28</v>
      </c>
      <c r="J27">
        <v>3</v>
      </c>
      <c r="K27">
        <v>229</v>
      </c>
      <c r="L27" s="72" t="s">
        <v>175</v>
      </c>
      <c r="M27" s="73">
        <v>45586</v>
      </c>
      <c r="N27" s="72" t="s">
        <v>110</v>
      </c>
      <c r="O27" s="72" t="s">
        <v>57</v>
      </c>
      <c r="P27">
        <v>4</v>
      </c>
      <c r="Q27" s="72" t="s">
        <v>104</v>
      </c>
      <c r="R27" s="72" t="s">
        <v>176</v>
      </c>
      <c r="S27" s="73">
        <v>45570</v>
      </c>
    </row>
    <row r="28" spans="1:19" x14ac:dyDescent="0.25">
      <c r="A28" s="72" t="s">
        <v>200</v>
      </c>
      <c r="B28" s="72" t="s">
        <v>8279</v>
      </c>
      <c r="C28" s="72" t="s">
        <v>23</v>
      </c>
      <c r="D28" s="72" t="s">
        <v>50</v>
      </c>
      <c r="E28" s="73">
        <v>44650</v>
      </c>
      <c r="F28" s="72" t="s">
        <v>72</v>
      </c>
      <c r="G28" s="72" t="s">
        <v>138</v>
      </c>
      <c r="H28" s="72" t="s">
        <v>139</v>
      </c>
      <c r="I28" s="72" t="s">
        <v>28</v>
      </c>
      <c r="J28">
        <v>2</v>
      </c>
      <c r="K28">
        <v>999</v>
      </c>
      <c r="L28" s="72" t="s">
        <v>203</v>
      </c>
      <c r="M28" s="73">
        <v>45546</v>
      </c>
      <c r="N28" s="72" t="s">
        <v>30</v>
      </c>
      <c r="O28" s="72" t="s">
        <v>57</v>
      </c>
      <c r="P28">
        <v>5</v>
      </c>
      <c r="Q28" s="72" t="s">
        <v>133</v>
      </c>
      <c r="R28" s="72" t="s">
        <v>204</v>
      </c>
      <c r="S28" s="73">
        <v>45604</v>
      </c>
    </row>
    <row r="29" spans="1:19" x14ac:dyDescent="0.25">
      <c r="A29" s="72" t="s">
        <v>210</v>
      </c>
      <c r="B29" s="72" t="s">
        <v>8280</v>
      </c>
      <c r="C29" s="72" t="s">
        <v>81</v>
      </c>
      <c r="D29" s="72" t="s">
        <v>24</v>
      </c>
      <c r="E29" s="73">
        <v>45122</v>
      </c>
      <c r="F29" s="72" t="s">
        <v>51</v>
      </c>
      <c r="G29" s="72" t="s">
        <v>129</v>
      </c>
      <c r="H29" s="72" t="s">
        <v>130</v>
      </c>
      <c r="I29" s="72" t="s">
        <v>131</v>
      </c>
      <c r="J29">
        <v>1</v>
      </c>
      <c r="K29">
        <v>129</v>
      </c>
      <c r="L29" s="72" t="s">
        <v>213</v>
      </c>
      <c r="M29" s="73">
        <v>44880</v>
      </c>
      <c r="N29" s="72" t="s">
        <v>76</v>
      </c>
      <c r="O29" s="72" t="s">
        <v>57</v>
      </c>
      <c r="P29">
        <v>4</v>
      </c>
      <c r="Q29" s="72" t="s">
        <v>45</v>
      </c>
      <c r="R29" s="72" t="s">
        <v>214</v>
      </c>
      <c r="S29" s="73">
        <v>45361</v>
      </c>
    </row>
    <row r="30" spans="1:19" x14ac:dyDescent="0.25">
      <c r="A30" s="72" t="s">
        <v>215</v>
      </c>
      <c r="B30" s="72" t="s">
        <v>8281</v>
      </c>
      <c r="C30" s="72" t="s">
        <v>37</v>
      </c>
      <c r="D30" s="72" t="s">
        <v>50</v>
      </c>
      <c r="E30" s="73">
        <v>44565</v>
      </c>
      <c r="F30" s="72" t="s">
        <v>62</v>
      </c>
      <c r="G30" s="72" t="s">
        <v>218</v>
      </c>
      <c r="H30" s="72" t="s">
        <v>219</v>
      </c>
      <c r="I30" s="72" t="s">
        <v>28</v>
      </c>
      <c r="J30">
        <v>3</v>
      </c>
      <c r="K30">
        <v>899</v>
      </c>
      <c r="L30" s="72" t="s">
        <v>220</v>
      </c>
      <c r="M30" s="73">
        <v>45074</v>
      </c>
      <c r="N30" s="72" t="s">
        <v>103</v>
      </c>
      <c r="O30" s="72" t="s">
        <v>57</v>
      </c>
      <c r="P30">
        <v>4</v>
      </c>
      <c r="Q30" s="72" t="s">
        <v>32</v>
      </c>
      <c r="R30" s="72" t="s">
        <v>221</v>
      </c>
      <c r="S30" s="73">
        <v>45049</v>
      </c>
    </row>
    <row r="31" spans="1:19" x14ac:dyDescent="0.25">
      <c r="A31" s="72" t="s">
        <v>237</v>
      </c>
      <c r="B31" s="72" t="s">
        <v>8282</v>
      </c>
      <c r="C31" s="72" t="s">
        <v>37</v>
      </c>
      <c r="D31" s="72" t="s">
        <v>50</v>
      </c>
      <c r="E31" s="73">
        <v>45028</v>
      </c>
      <c r="F31" s="72" t="s">
        <v>62</v>
      </c>
      <c r="G31" s="72" t="s">
        <v>63</v>
      </c>
      <c r="H31" s="72" t="s">
        <v>64</v>
      </c>
      <c r="I31" s="72" t="s">
        <v>65</v>
      </c>
      <c r="J31">
        <v>4</v>
      </c>
      <c r="K31">
        <v>399</v>
      </c>
      <c r="L31" s="72" t="s">
        <v>240</v>
      </c>
      <c r="M31" s="73">
        <v>45520</v>
      </c>
      <c r="N31" s="72" t="s">
        <v>76</v>
      </c>
      <c r="O31" s="72" t="s">
        <v>44</v>
      </c>
      <c r="P31">
        <v>4</v>
      </c>
      <c r="Q31" s="72" t="s">
        <v>104</v>
      </c>
      <c r="R31" s="72" t="s">
        <v>241</v>
      </c>
      <c r="S31" s="73">
        <v>45815</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BF31A-3831-4C1D-8DD9-EE10CC299435}">
  <dimension ref="A1:S16"/>
  <sheetViews>
    <sheetView workbookViewId="0"/>
  </sheetViews>
  <sheetFormatPr defaultRowHeight="13.2" x14ac:dyDescent="0.25"/>
  <cols>
    <col min="1" max="1" width="14" bestFit="1" customWidth="1"/>
    <col min="2" max="2" width="19.88671875" bestFit="1" customWidth="1"/>
    <col min="3" max="3" width="9.33203125" bestFit="1" customWidth="1"/>
    <col min="4" max="4" width="12.5546875" bestFit="1" customWidth="1"/>
    <col min="5" max="5" width="13.88671875" bestFit="1" customWidth="1"/>
    <col min="6" max="6" width="10" bestFit="1" customWidth="1"/>
    <col min="7" max="7" width="12.6640625" bestFit="1" customWidth="1"/>
    <col min="8" max="8" width="18.5546875" bestFit="1" customWidth="1"/>
    <col min="9" max="9" width="14.21875" bestFit="1" customWidth="1"/>
    <col min="10" max="10" width="10.33203125" bestFit="1" customWidth="1"/>
    <col min="11" max="11" width="11.88671875" bestFit="1" customWidth="1"/>
    <col min="12" max="12" width="10.5546875" bestFit="1" customWidth="1"/>
    <col min="13" max="13" width="12.77734375" bestFit="1" customWidth="1"/>
    <col min="14" max="14" width="14.44140625" bestFit="1" customWidth="1"/>
    <col min="15" max="15" width="18.33203125" bestFit="1" customWidth="1"/>
    <col min="16" max="16" width="8.33203125" bestFit="1" customWidth="1"/>
    <col min="17" max="17" width="13.21875" bestFit="1" customWidth="1"/>
    <col min="18" max="18" width="11.44140625" bestFit="1" customWidth="1"/>
    <col min="19" max="19" width="13.6640625" bestFit="1" customWidth="1"/>
  </cols>
  <sheetData>
    <row r="1" spans="1:19" x14ac:dyDescent="0.25">
      <c r="A1" t="s">
        <v>0</v>
      </c>
      <c r="B1" t="s">
        <v>8252</v>
      </c>
      <c r="C1" t="s">
        <v>3</v>
      </c>
      <c r="D1" t="s">
        <v>4</v>
      </c>
      <c r="E1" t="s">
        <v>5</v>
      </c>
      <c r="F1" t="s">
        <v>6</v>
      </c>
      <c r="G1" t="s">
        <v>7</v>
      </c>
      <c r="H1" t="s">
        <v>8</v>
      </c>
      <c r="I1" t="s">
        <v>9</v>
      </c>
      <c r="J1" t="s">
        <v>10</v>
      </c>
      <c r="K1" t="s">
        <v>11</v>
      </c>
      <c r="L1" t="s">
        <v>12</v>
      </c>
      <c r="M1" t="s">
        <v>13</v>
      </c>
      <c r="N1" t="s">
        <v>14</v>
      </c>
      <c r="O1" t="s">
        <v>15</v>
      </c>
      <c r="P1" t="s">
        <v>16</v>
      </c>
      <c r="Q1" t="s">
        <v>17</v>
      </c>
      <c r="R1" t="s">
        <v>18</v>
      </c>
      <c r="S1" t="s">
        <v>19</v>
      </c>
    </row>
    <row r="2" spans="1:19" x14ac:dyDescent="0.25">
      <c r="A2" s="72" t="s">
        <v>59</v>
      </c>
      <c r="B2" s="72" t="s">
        <v>8283</v>
      </c>
      <c r="C2" s="72" t="s">
        <v>37</v>
      </c>
      <c r="D2" s="72" t="s">
        <v>24</v>
      </c>
      <c r="E2" s="73">
        <v>45891</v>
      </c>
      <c r="F2" s="72" t="s">
        <v>62</v>
      </c>
      <c r="G2" s="72" t="s">
        <v>63</v>
      </c>
      <c r="H2" s="72" t="s">
        <v>64</v>
      </c>
      <c r="I2" s="72" t="s">
        <v>65</v>
      </c>
      <c r="J2">
        <v>4</v>
      </c>
      <c r="K2">
        <v>399</v>
      </c>
      <c r="L2" s="72" t="s">
        <v>66</v>
      </c>
      <c r="M2" s="73">
        <v>45800</v>
      </c>
      <c r="N2" s="72" t="s">
        <v>56</v>
      </c>
      <c r="O2" s="72" t="s">
        <v>57</v>
      </c>
      <c r="P2">
        <v>2</v>
      </c>
      <c r="Q2" s="72" t="s">
        <v>67</v>
      </c>
      <c r="R2" s="72" t="s">
        <v>68</v>
      </c>
      <c r="S2" s="73">
        <v>44999</v>
      </c>
    </row>
    <row r="3" spans="1:19" x14ac:dyDescent="0.25">
      <c r="A3" s="72" t="s">
        <v>78</v>
      </c>
      <c r="B3" s="72" t="s">
        <v>8284</v>
      </c>
      <c r="C3" s="72" t="s">
        <v>81</v>
      </c>
      <c r="D3" s="72" t="s">
        <v>38</v>
      </c>
      <c r="E3" s="73">
        <v>45856</v>
      </c>
      <c r="F3" s="72" t="s">
        <v>25</v>
      </c>
      <c r="G3" s="72" t="s">
        <v>26</v>
      </c>
      <c r="H3" s="72" t="s">
        <v>27</v>
      </c>
      <c r="I3" s="72" t="s">
        <v>28</v>
      </c>
      <c r="J3">
        <v>5</v>
      </c>
      <c r="K3">
        <v>229</v>
      </c>
      <c r="L3" s="72" t="s">
        <v>82</v>
      </c>
      <c r="M3" s="73">
        <v>45029</v>
      </c>
      <c r="N3" s="72" t="s">
        <v>76</v>
      </c>
      <c r="O3" s="72" t="s">
        <v>44</v>
      </c>
      <c r="P3">
        <v>3</v>
      </c>
      <c r="Q3" s="72" t="s">
        <v>67</v>
      </c>
      <c r="R3" s="72" t="s">
        <v>83</v>
      </c>
      <c r="S3" s="73">
        <v>44971</v>
      </c>
    </row>
    <row r="4" spans="1:19" x14ac:dyDescent="0.25">
      <c r="A4" s="72" t="s">
        <v>91</v>
      </c>
      <c r="B4" s="72" t="s">
        <v>8285</v>
      </c>
      <c r="C4" s="72" t="s">
        <v>23</v>
      </c>
      <c r="D4" s="72" t="s">
        <v>38</v>
      </c>
      <c r="E4" s="73">
        <v>45606</v>
      </c>
      <c r="F4" s="72" t="s">
        <v>94</v>
      </c>
      <c r="G4" s="72" t="s">
        <v>40</v>
      </c>
      <c r="H4" s="72" t="s">
        <v>41</v>
      </c>
      <c r="I4" s="72" t="s">
        <v>42</v>
      </c>
      <c r="J4">
        <v>2</v>
      </c>
      <c r="K4">
        <v>59</v>
      </c>
      <c r="L4" s="72" t="s">
        <v>95</v>
      </c>
      <c r="M4" s="73">
        <v>45320</v>
      </c>
      <c r="N4" s="72" t="s">
        <v>30</v>
      </c>
      <c r="O4" s="72" t="s">
        <v>31</v>
      </c>
      <c r="P4">
        <v>1</v>
      </c>
      <c r="Q4" s="72" t="s">
        <v>67</v>
      </c>
      <c r="R4" s="72" t="s">
        <v>96</v>
      </c>
      <c r="S4" s="73">
        <v>45810</v>
      </c>
    </row>
    <row r="5" spans="1:19" x14ac:dyDescent="0.25">
      <c r="A5" s="72" t="s">
        <v>106</v>
      </c>
      <c r="B5" s="72" t="s">
        <v>8286</v>
      </c>
      <c r="C5" s="72" t="s">
        <v>81</v>
      </c>
      <c r="D5" s="72" t="s">
        <v>24</v>
      </c>
      <c r="E5" s="73">
        <v>45607</v>
      </c>
      <c r="F5" s="72" t="s">
        <v>72</v>
      </c>
      <c r="G5" s="72" t="s">
        <v>63</v>
      </c>
      <c r="H5" s="72" t="s">
        <v>64</v>
      </c>
      <c r="I5" s="72" t="s">
        <v>65</v>
      </c>
      <c r="J5">
        <v>4</v>
      </c>
      <c r="K5">
        <v>399</v>
      </c>
      <c r="L5" s="72" t="s">
        <v>109</v>
      </c>
      <c r="M5" s="73">
        <v>45793</v>
      </c>
      <c r="N5" s="72" t="s">
        <v>110</v>
      </c>
      <c r="O5" s="72" t="s">
        <v>44</v>
      </c>
      <c r="P5">
        <v>5</v>
      </c>
      <c r="Q5" s="72" t="s">
        <v>67</v>
      </c>
      <c r="R5" s="72" t="s">
        <v>111</v>
      </c>
      <c r="S5" s="73">
        <v>45629</v>
      </c>
    </row>
    <row r="6" spans="1:19" x14ac:dyDescent="0.25">
      <c r="A6" s="72" t="s">
        <v>112</v>
      </c>
      <c r="B6" s="72" t="s">
        <v>8287</v>
      </c>
      <c r="C6" s="72" t="s">
        <v>37</v>
      </c>
      <c r="D6" s="72" t="s">
        <v>24</v>
      </c>
      <c r="E6" s="73">
        <v>45477</v>
      </c>
      <c r="F6" s="72" t="s">
        <v>51</v>
      </c>
      <c r="G6" s="72" t="s">
        <v>63</v>
      </c>
      <c r="H6" s="72" t="s">
        <v>64</v>
      </c>
      <c r="I6" s="72" t="s">
        <v>65</v>
      </c>
      <c r="J6">
        <v>4</v>
      </c>
      <c r="K6">
        <v>399</v>
      </c>
      <c r="L6" s="72" t="s">
        <v>115</v>
      </c>
      <c r="M6" s="73">
        <v>45406</v>
      </c>
      <c r="N6" s="72" t="s">
        <v>76</v>
      </c>
      <c r="O6" s="72" t="s">
        <v>31</v>
      </c>
      <c r="P6">
        <v>2</v>
      </c>
      <c r="Q6" s="72" t="s">
        <v>67</v>
      </c>
      <c r="R6" s="72" t="s">
        <v>116</v>
      </c>
      <c r="S6" s="73">
        <v>45856</v>
      </c>
    </row>
    <row r="7" spans="1:19" x14ac:dyDescent="0.25">
      <c r="A7" s="72" t="s">
        <v>135</v>
      </c>
      <c r="B7" s="72" t="s">
        <v>8288</v>
      </c>
      <c r="C7" s="72" t="s">
        <v>23</v>
      </c>
      <c r="D7" s="72" t="s">
        <v>38</v>
      </c>
      <c r="E7" s="73">
        <v>45634</v>
      </c>
      <c r="F7" s="72" t="s">
        <v>39</v>
      </c>
      <c r="G7" s="72" t="s">
        <v>138</v>
      </c>
      <c r="H7" s="72" t="s">
        <v>139</v>
      </c>
      <c r="I7" s="72" t="s">
        <v>28</v>
      </c>
      <c r="J7">
        <v>2</v>
      </c>
      <c r="K7">
        <v>999</v>
      </c>
      <c r="L7" s="72" t="s">
        <v>140</v>
      </c>
      <c r="M7" s="73">
        <v>45252</v>
      </c>
      <c r="N7" s="72" t="s">
        <v>56</v>
      </c>
      <c r="O7" s="72" t="s">
        <v>31</v>
      </c>
      <c r="P7">
        <v>1</v>
      </c>
      <c r="Q7" s="72" t="s">
        <v>67</v>
      </c>
      <c r="R7" s="72" t="s">
        <v>141</v>
      </c>
      <c r="S7" s="73">
        <v>45286</v>
      </c>
    </row>
    <row r="8" spans="1:19" x14ac:dyDescent="0.25">
      <c r="A8" s="72" t="s">
        <v>142</v>
      </c>
      <c r="B8" s="72" t="s">
        <v>8289</v>
      </c>
      <c r="C8" s="72" t="s">
        <v>23</v>
      </c>
      <c r="D8" s="72" t="s">
        <v>50</v>
      </c>
      <c r="E8" s="73">
        <v>45853</v>
      </c>
      <c r="F8" s="72" t="s">
        <v>39</v>
      </c>
      <c r="G8" s="72" t="s">
        <v>145</v>
      </c>
      <c r="H8" s="72" t="s">
        <v>146</v>
      </c>
      <c r="I8" s="72" t="s">
        <v>54</v>
      </c>
      <c r="J8">
        <v>4</v>
      </c>
      <c r="K8">
        <v>199</v>
      </c>
      <c r="L8" s="72" t="s">
        <v>147</v>
      </c>
      <c r="M8" s="73">
        <v>45442</v>
      </c>
      <c r="N8" s="72" t="s">
        <v>110</v>
      </c>
      <c r="O8" s="72" t="s">
        <v>31</v>
      </c>
      <c r="P8">
        <v>3</v>
      </c>
      <c r="Q8" s="72" t="s">
        <v>133</v>
      </c>
      <c r="R8" s="72" t="s">
        <v>148</v>
      </c>
      <c r="S8" s="73">
        <v>45546</v>
      </c>
    </row>
    <row r="9" spans="1:19" x14ac:dyDescent="0.25">
      <c r="A9" s="72" t="s">
        <v>183</v>
      </c>
      <c r="B9" s="72" t="s">
        <v>8290</v>
      </c>
      <c r="C9" s="72" t="s">
        <v>23</v>
      </c>
      <c r="D9" s="72" t="s">
        <v>38</v>
      </c>
      <c r="E9" s="73">
        <v>45320</v>
      </c>
      <c r="F9" s="72" t="s">
        <v>186</v>
      </c>
      <c r="G9" s="72" t="s">
        <v>145</v>
      </c>
      <c r="H9" s="72" t="s">
        <v>146</v>
      </c>
      <c r="I9" s="72" t="s">
        <v>54</v>
      </c>
      <c r="J9">
        <v>5</v>
      </c>
      <c r="K9">
        <v>199</v>
      </c>
      <c r="L9" s="72" t="s">
        <v>187</v>
      </c>
      <c r="M9" s="73">
        <v>45858</v>
      </c>
      <c r="N9" s="72" t="s">
        <v>76</v>
      </c>
      <c r="O9" s="72" t="s">
        <v>44</v>
      </c>
      <c r="P9">
        <v>1</v>
      </c>
      <c r="Q9" s="72" t="s">
        <v>104</v>
      </c>
      <c r="R9" s="72" t="s">
        <v>188</v>
      </c>
      <c r="S9" s="73">
        <v>45038</v>
      </c>
    </row>
    <row r="10" spans="1:19" x14ac:dyDescent="0.25">
      <c r="A10" s="72" t="s">
        <v>189</v>
      </c>
      <c r="B10" s="72" t="s">
        <v>8291</v>
      </c>
      <c r="C10" s="72" t="s">
        <v>37</v>
      </c>
      <c r="D10" s="72" t="s">
        <v>50</v>
      </c>
      <c r="E10" s="73">
        <v>45422</v>
      </c>
      <c r="F10" s="72" t="s">
        <v>25</v>
      </c>
      <c r="G10" s="72" t="s">
        <v>191</v>
      </c>
      <c r="H10" s="72" t="s">
        <v>192</v>
      </c>
      <c r="I10" s="72" t="s">
        <v>42</v>
      </c>
      <c r="J10">
        <v>4</v>
      </c>
      <c r="K10">
        <v>120</v>
      </c>
      <c r="L10" s="72" t="s">
        <v>193</v>
      </c>
      <c r="M10" s="73">
        <v>44901</v>
      </c>
      <c r="N10" s="72" t="s">
        <v>56</v>
      </c>
      <c r="O10" s="72" t="s">
        <v>44</v>
      </c>
      <c r="P10">
        <v>1</v>
      </c>
      <c r="Q10" s="72" t="s">
        <v>45</v>
      </c>
      <c r="R10" s="72" t="s">
        <v>194</v>
      </c>
      <c r="S10" s="73">
        <v>45329</v>
      </c>
    </row>
    <row r="11" spans="1:19" x14ac:dyDescent="0.25">
      <c r="A11" s="72" t="s">
        <v>232</v>
      </c>
      <c r="B11" s="72" t="s">
        <v>8292</v>
      </c>
      <c r="C11" s="72" t="s">
        <v>23</v>
      </c>
      <c r="D11" s="72" t="s">
        <v>24</v>
      </c>
      <c r="E11" s="73">
        <v>45852</v>
      </c>
      <c r="F11" s="72" t="s">
        <v>94</v>
      </c>
      <c r="G11" s="72" t="s">
        <v>218</v>
      </c>
      <c r="H11" s="72" t="s">
        <v>219</v>
      </c>
      <c r="I11" s="72" t="s">
        <v>28</v>
      </c>
      <c r="J11">
        <v>1</v>
      </c>
      <c r="K11">
        <v>899</v>
      </c>
      <c r="L11" s="72" t="s">
        <v>235</v>
      </c>
      <c r="M11" s="73">
        <v>45261</v>
      </c>
      <c r="N11" s="72" t="s">
        <v>76</v>
      </c>
      <c r="O11" s="72" t="s">
        <v>44</v>
      </c>
      <c r="P11">
        <v>2</v>
      </c>
      <c r="Q11" s="72" t="s">
        <v>133</v>
      </c>
      <c r="R11" s="72" t="s">
        <v>236</v>
      </c>
      <c r="S11" s="73">
        <v>45691</v>
      </c>
    </row>
    <row r="12" spans="1:19" x14ac:dyDescent="0.25">
      <c r="A12" s="72" t="s">
        <v>247</v>
      </c>
      <c r="B12" s="72" t="s">
        <v>8293</v>
      </c>
      <c r="C12" s="72" t="s">
        <v>37</v>
      </c>
      <c r="D12" s="72" t="s">
        <v>38</v>
      </c>
      <c r="E12" s="73">
        <v>45336</v>
      </c>
      <c r="F12" s="72" t="s">
        <v>180</v>
      </c>
      <c r="G12" s="72" t="s">
        <v>129</v>
      </c>
      <c r="H12" s="72" t="s">
        <v>130</v>
      </c>
      <c r="I12" s="72" t="s">
        <v>131</v>
      </c>
      <c r="J12">
        <v>3</v>
      </c>
      <c r="K12">
        <v>129</v>
      </c>
      <c r="L12" s="72" t="s">
        <v>250</v>
      </c>
      <c r="M12" s="73">
        <v>45358</v>
      </c>
      <c r="N12" s="72" t="s">
        <v>76</v>
      </c>
      <c r="O12" s="72" t="s">
        <v>31</v>
      </c>
      <c r="P12">
        <v>5</v>
      </c>
      <c r="Q12" s="72" t="s">
        <v>133</v>
      </c>
      <c r="R12" s="72" t="s">
        <v>251</v>
      </c>
      <c r="S12" s="73">
        <v>45572</v>
      </c>
    </row>
    <row r="13" spans="1:19" x14ac:dyDescent="0.25">
      <c r="A13" s="72" t="s">
        <v>252</v>
      </c>
      <c r="B13" s="72" t="s">
        <v>8294</v>
      </c>
      <c r="C13" s="72" t="s">
        <v>81</v>
      </c>
      <c r="D13" s="72" t="s">
        <v>38</v>
      </c>
      <c r="E13" s="73">
        <v>45310</v>
      </c>
      <c r="F13" s="72" t="s">
        <v>186</v>
      </c>
      <c r="G13" s="72" t="s">
        <v>218</v>
      </c>
      <c r="H13" s="72" t="s">
        <v>219</v>
      </c>
      <c r="I13" s="72" t="s">
        <v>28</v>
      </c>
      <c r="J13">
        <v>4</v>
      </c>
      <c r="K13">
        <v>899</v>
      </c>
      <c r="L13" s="72" t="s">
        <v>255</v>
      </c>
      <c r="M13" s="73">
        <v>45815</v>
      </c>
      <c r="N13" s="72" t="s">
        <v>76</v>
      </c>
      <c r="O13" s="72" t="s">
        <v>57</v>
      </c>
      <c r="P13">
        <v>3</v>
      </c>
      <c r="Q13" s="72" t="s">
        <v>32</v>
      </c>
      <c r="R13" s="72" t="s">
        <v>256</v>
      </c>
      <c r="S13" s="73">
        <v>44839</v>
      </c>
    </row>
    <row r="14" spans="1:19" x14ac:dyDescent="0.25">
      <c r="A14" s="72" t="s">
        <v>267</v>
      </c>
      <c r="B14" s="72" t="s">
        <v>8295</v>
      </c>
      <c r="C14" s="72" t="s">
        <v>37</v>
      </c>
      <c r="D14" s="72" t="s">
        <v>50</v>
      </c>
      <c r="E14" s="73">
        <v>45583</v>
      </c>
      <c r="F14" s="72" t="s">
        <v>62</v>
      </c>
      <c r="G14" s="72" t="s">
        <v>138</v>
      </c>
      <c r="H14" s="72" t="s">
        <v>139</v>
      </c>
      <c r="I14" s="72" t="s">
        <v>28</v>
      </c>
      <c r="J14">
        <v>2</v>
      </c>
      <c r="K14">
        <v>999</v>
      </c>
      <c r="L14" s="72" t="s">
        <v>269</v>
      </c>
      <c r="M14" s="73">
        <v>45699</v>
      </c>
      <c r="N14" s="72" t="s">
        <v>76</v>
      </c>
      <c r="O14" s="72" t="s">
        <v>44</v>
      </c>
      <c r="P14">
        <v>1</v>
      </c>
      <c r="Q14" s="72" t="s">
        <v>104</v>
      </c>
      <c r="R14" s="72" t="s">
        <v>270</v>
      </c>
      <c r="S14" s="73">
        <v>45652</v>
      </c>
    </row>
    <row r="15" spans="1:19" x14ac:dyDescent="0.25">
      <c r="A15" s="72" t="s">
        <v>309</v>
      </c>
      <c r="B15" s="72" t="s">
        <v>8296</v>
      </c>
      <c r="C15" s="72" t="s">
        <v>81</v>
      </c>
      <c r="D15" s="72" t="s">
        <v>50</v>
      </c>
      <c r="E15" s="73">
        <v>45598</v>
      </c>
      <c r="F15" s="72" t="s">
        <v>72</v>
      </c>
      <c r="G15" s="72" t="s">
        <v>218</v>
      </c>
      <c r="H15" s="72" t="s">
        <v>219</v>
      </c>
      <c r="I15" s="72" t="s">
        <v>28</v>
      </c>
      <c r="J15">
        <v>1</v>
      </c>
      <c r="K15">
        <v>899</v>
      </c>
      <c r="L15" s="72" t="s">
        <v>312</v>
      </c>
      <c r="M15" s="73">
        <v>45714</v>
      </c>
      <c r="N15" s="72" t="s">
        <v>30</v>
      </c>
      <c r="O15" s="72" t="s">
        <v>57</v>
      </c>
      <c r="P15">
        <v>4</v>
      </c>
      <c r="Q15" s="72" t="s">
        <v>32</v>
      </c>
      <c r="R15" s="72" t="s">
        <v>313</v>
      </c>
      <c r="S15" s="73">
        <v>45584</v>
      </c>
    </row>
    <row r="16" spans="1:19" x14ac:dyDescent="0.25">
      <c r="A16" s="72" t="s">
        <v>319</v>
      </c>
      <c r="B16" s="72" t="s">
        <v>8297</v>
      </c>
      <c r="C16" s="72" t="s">
        <v>23</v>
      </c>
      <c r="D16" s="72" t="s">
        <v>24</v>
      </c>
      <c r="E16" s="73">
        <v>45437</v>
      </c>
      <c r="F16" s="72" t="s">
        <v>39</v>
      </c>
      <c r="G16" s="72" t="s">
        <v>168</v>
      </c>
      <c r="H16" s="72" t="s">
        <v>169</v>
      </c>
      <c r="I16" s="72" t="s">
        <v>131</v>
      </c>
      <c r="J16">
        <v>1</v>
      </c>
      <c r="K16">
        <v>80</v>
      </c>
      <c r="L16" s="72" t="s">
        <v>322</v>
      </c>
      <c r="M16" s="73">
        <v>45240</v>
      </c>
      <c r="N16" s="72" t="s">
        <v>76</v>
      </c>
      <c r="O16" s="72" t="s">
        <v>31</v>
      </c>
      <c r="P16">
        <v>3</v>
      </c>
      <c r="Q16" s="72" t="s">
        <v>67</v>
      </c>
      <c r="R16" s="72" t="s">
        <v>323</v>
      </c>
      <c r="S16" s="73">
        <v>45777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1A65E-ADC7-40AF-A7A4-5C44E82216DF}">
  <dimension ref="A1:S31"/>
  <sheetViews>
    <sheetView workbookViewId="0"/>
  </sheetViews>
  <sheetFormatPr defaultRowHeight="13.2" x14ac:dyDescent="0.25"/>
  <cols>
    <col min="1" max="1" width="14" bestFit="1" customWidth="1"/>
    <col min="2" max="2" width="17.33203125" bestFit="1" customWidth="1"/>
    <col min="3" max="3" width="9.33203125" bestFit="1" customWidth="1"/>
    <col min="4" max="4" width="12.5546875" bestFit="1" customWidth="1"/>
    <col min="5" max="5" width="13.88671875" bestFit="1" customWidth="1"/>
    <col min="6" max="6" width="10" bestFit="1" customWidth="1"/>
    <col min="7" max="7" width="12.6640625" bestFit="1" customWidth="1"/>
    <col min="8" max="8" width="19.6640625" bestFit="1" customWidth="1"/>
    <col min="9" max="9" width="14.21875" bestFit="1" customWidth="1"/>
    <col min="10" max="10" width="10.33203125" bestFit="1" customWidth="1"/>
    <col min="11" max="11" width="11.88671875" bestFit="1" customWidth="1"/>
    <col min="12" max="12" width="10.5546875" bestFit="1" customWidth="1"/>
    <col min="13" max="13" width="12.77734375" bestFit="1" customWidth="1"/>
    <col min="14" max="14" width="14.44140625" bestFit="1" customWidth="1"/>
    <col min="15" max="15" width="18.33203125" bestFit="1" customWidth="1"/>
    <col min="16" max="16" width="8.33203125" bestFit="1" customWidth="1"/>
    <col min="17" max="17" width="13.21875" bestFit="1" customWidth="1"/>
    <col min="18" max="18" width="11.44140625" bestFit="1" customWidth="1"/>
    <col min="19" max="19" width="13.6640625" bestFit="1" customWidth="1"/>
  </cols>
  <sheetData>
    <row r="1" spans="1:19" x14ac:dyDescent="0.25">
      <c r="A1" t="s">
        <v>0</v>
      </c>
      <c r="B1" t="s">
        <v>8252</v>
      </c>
      <c r="C1" t="s">
        <v>3</v>
      </c>
      <c r="D1" t="s">
        <v>4</v>
      </c>
      <c r="E1" t="s">
        <v>5</v>
      </c>
      <c r="F1" t="s">
        <v>6</v>
      </c>
      <c r="G1" t="s">
        <v>7</v>
      </c>
      <c r="H1" t="s">
        <v>8</v>
      </c>
      <c r="I1" t="s">
        <v>9</v>
      </c>
      <c r="J1" t="s">
        <v>10</v>
      </c>
      <c r="K1" t="s">
        <v>11</v>
      </c>
      <c r="L1" t="s">
        <v>12</v>
      </c>
      <c r="M1" t="s">
        <v>13</v>
      </c>
      <c r="N1" t="s">
        <v>14</v>
      </c>
      <c r="O1" t="s">
        <v>15</v>
      </c>
      <c r="P1" t="s">
        <v>16</v>
      </c>
      <c r="Q1" t="s">
        <v>17</v>
      </c>
      <c r="R1" t="s">
        <v>18</v>
      </c>
      <c r="S1" t="s">
        <v>19</v>
      </c>
    </row>
    <row r="2" spans="1:19" x14ac:dyDescent="0.25">
      <c r="A2" s="72" t="s">
        <v>69</v>
      </c>
      <c r="B2" s="72" t="s">
        <v>8253</v>
      </c>
      <c r="C2" s="72" t="s">
        <v>23</v>
      </c>
      <c r="D2" s="72" t="s">
        <v>24</v>
      </c>
      <c r="E2" s="73">
        <v>44278</v>
      </c>
      <c r="F2" s="72" t="s">
        <v>72</v>
      </c>
      <c r="G2" s="72" t="s">
        <v>73</v>
      </c>
      <c r="H2" s="72" t="s">
        <v>74</v>
      </c>
      <c r="I2" s="72" t="s">
        <v>42</v>
      </c>
      <c r="J2">
        <v>1</v>
      </c>
      <c r="K2">
        <v>110</v>
      </c>
      <c r="L2" s="72" t="s">
        <v>75</v>
      </c>
      <c r="M2" s="73">
        <v>45109</v>
      </c>
      <c r="N2" s="72" t="s">
        <v>76</v>
      </c>
      <c r="O2" s="72" t="s">
        <v>57</v>
      </c>
      <c r="P2">
        <v>1</v>
      </c>
      <c r="Q2" s="72" t="s">
        <v>67</v>
      </c>
      <c r="R2" s="72" t="s">
        <v>77</v>
      </c>
      <c r="S2" s="73">
        <v>45217</v>
      </c>
    </row>
    <row r="3" spans="1:19" x14ac:dyDescent="0.25">
      <c r="A3" s="72" t="s">
        <v>117</v>
      </c>
      <c r="B3" s="72" t="s">
        <v>8254</v>
      </c>
      <c r="C3" s="72" t="s">
        <v>37</v>
      </c>
      <c r="D3" s="72" t="s">
        <v>50</v>
      </c>
      <c r="E3" s="73">
        <v>44342</v>
      </c>
      <c r="F3" s="72" t="s">
        <v>120</v>
      </c>
      <c r="G3" s="72" t="s">
        <v>121</v>
      </c>
      <c r="H3" s="72" t="s">
        <v>122</v>
      </c>
      <c r="I3" s="72" t="s">
        <v>123</v>
      </c>
      <c r="J3">
        <v>2</v>
      </c>
      <c r="K3">
        <v>149</v>
      </c>
      <c r="L3" s="72" t="s">
        <v>124</v>
      </c>
      <c r="M3" s="73">
        <v>45672</v>
      </c>
      <c r="N3" s="72" t="s">
        <v>76</v>
      </c>
      <c r="O3" s="72" t="s">
        <v>31</v>
      </c>
      <c r="P3">
        <v>4</v>
      </c>
      <c r="Q3" s="72" t="s">
        <v>32</v>
      </c>
      <c r="R3" s="72" t="s">
        <v>125</v>
      </c>
      <c r="S3" s="73">
        <v>45773</v>
      </c>
    </row>
    <row r="4" spans="1:19" x14ac:dyDescent="0.25">
      <c r="A4" s="72" t="s">
        <v>177</v>
      </c>
      <c r="B4" s="72" t="s">
        <v>8255</v>
      </c>
      <c r="C4" s="72" t="s">
        <v>37</v>
      </c>
      <c r="D4" s="72" t="s">
        <v>24</v>
      </c>
      <c r="E4" s="73">
        <v>44251</v>
      </c>
      <c r="F4" s="72" t="s">
        <v>180</v>
      </c>
      <c r="G4" s="72" t="s">
        <v>145</v>
      </c>
      <c r="H4" s="72" t="s">
        <v>146</v>
      </c>
      <c r="I4" s="72" t="s">
        <v>54</v>
      </c>
      <c r="J4">
        <v>4</v>
      </c>
      <c r="K4">
        <v>199</v>
      </c>
      <c r="L4" s="72" t="s">
        <v>181</v>
      </c>
      <c r="M4" s="73">
        <v>45445</v>
      </c>
      <c r="N4" s="72" t="s">
        <v>30</v>
      </c>
      <c r="O4" s="72" t="s">
        <v>57</v>
      </c>
      <c r="P4">
        <v>4</v>
      </c>
      <c r="Q4" s="72" t="s">
        <v>104</v>
      </c>
      <c r="R4" s="72" t="s">
        <v>182</v>
      </c>
      <c r="S4" s="73">
        <v>45500</v>
      </c>
    </row>
    <row r="5" spans="1:19" x14ac:dyDescent="0.25">
      <c r="A5" s="72" t="s">
        <v>195</v>
      </c>
      <c r="B5" s="72" t="s">
        <v>8256</v>
      </c>
      <c r="C5" s="72" t="s">
        <v>81</v>
      </c>
      <c r="D5" s="72" t="s">
        <v>50</v>
      </c>
      <c r="E5" s="73">
        <v>44279</v>
      </c>
      <c r="F5" s="72" t="s">
        <v>62</v>
      </c>
      <c r="G5" s="72" t="s">
        <v>129</v>
      </c>
      <c r="H5" s="72" t="s">
        <v>130</v>
      </c>
      <c r="I5" s="72" t="s">
        <v>131</v>
      </c>
      <c r="J5">
        <v>2</v>
      </c>
      <c r="K5">
        <v>129</v>
      </c>
      <c r="L5" s="72" t="s">
        <v>198</v>
      </c>
      <c r="M5" s="73">
        <v>44974</v>
      </c>
      <c r="N5" s="72" t="s">
        <v>30</v>
      </c>
      <c r="O5" s="72" t="s">
        <v>57</v>
      </c>
      <c r="P5">
        <v>1</v>
      </c>
      <c r="Q5" s="72" t="s">
        <v>32</v>
      </c>
      <c r="R5" s="72" t="s">
        <v>199</v>
      </c>
      <c r="S5" s="73">
        <v>45602</v>
      </c>
    </row>
    <row r="6" spans="1:19" x14ac:dyDescent="0.25">
      <c r="A6" s="72" t="s">
        <v>205</v>
      </c>
      <c r="B6" s="72" t="s">
        <v>8257</v>
      </c>
      <c r="C6" s="72" t="s">
        <v>23</v>
      </c>
      <c r="D6" s="72" t="s">
        <v>50</v>
      </c>
      <c r="E6" s="73">
        <v>44349</v>
      </c>
      <c r="F6" s="72" t="s">
        <v>152</v>
      </c>
      <c r="G6" s="72" t="s">
        <v>73</v>
      </c>
      <c r="H6" s="72" t="s">
        <v>74</v>
      </c>
      <c r="I6" s="72" t="s">
        <v>42</v>
      </c>
      <c r="J6">
        <v>3</v>
      </c>
      <c r="K6">
        <v>110</v>
      </c>
      <c r="L6" s="72" t="s">
        <v>208</v>
      </c>
      <c r="M6" s="73">
        <v>45433</v>
      </c>
      <c r="N6" s="72" t="s">
        <v>30</v>
      </c>
      <c r="O6" s="72" t="s">
        <v>57</v>
      </c>
      <c r="P6">
        <v>2</v>
      </c>
      <c r="Q6" s="72" t="s">
        <v>45</v>
      </c>
      <c r="R6" s="72" t="s">
        <v>209</v>
      </c>
      <c r="S6" s="73">
        <v>45082</v>
      </c>
    </row>
    <row r="7" spans="1:19" x14ac:dyDescent="0.25">
      <c r="A7" s="72" t="s">
        <v>222</v>
      </c>
      <c r="B7" s="72" t="s">
        <v>8258</v>
      </c>
      <c r="C7" s="72" t="s">
        <v>37</v>
      </c>
      <c r="D7" s="72" t="s">
        <v>50</v>
      </c>
      <c r="E7" s="73">
        <v>44507</v>
      </c>
      <c r="F7" s="72" t="s">
        <v>72</v>
      </c>
      <c r="G7" s="72" t="s">
        <v>26</v>
      </c>
      <c r="H7" s="72" t="s">
        <v>27</v>
      </c>
      <c r="I7" s="72" t="s">
        <v>28</v>
      </c>
      <c r="J7">
        <v>5</v>
      </c>
      <c r="K7">
        <v>229</v>
      </c>
      <c r="L7" s="72" t="s">
        <v>225</v>
      </c>
      <c r="M7" s="73">
        <v>45286</v>
      </c>
      <c r="N7" s="72" t="s">
        <v>30</v>
      </c>
      <c r="O7" s="72" t="s">
        <v>31</v>
      </c>
      <c r="P7">
        <v>2</v>
      </c>
      <c r="Q7" s="72" t="s">
        <v>67</v>
      </c>
      <c r="R7" s="72" t="s">
        <v>226</v>
      </c>
      <c r="S7" s="73">
        <v>45307</v>
      </c>
    </row>
    <row r="8" spans="1:19" x14ac:dyDescent="0.25">
      <c r="A8" s="72" t="s">
        <v>227</v>
      </c>
      <c r="B8" s="72" t="s">
        <v>8259</v>
      </c>
      <c r="C8" s="72" t="s">
        <v>23</v>
      </c>
      <c r="D8" s="72" t="s">
        <v>50</v>
      </c>
      <c r="E8" s="73">
        <v>44270</v>
      </c>
      <c r="F8" s="72" t="s">
        <v>152</v>
      </c>
      <c r="G8" s="72" t="s">
        <v>100</v>
      </c>
      <c r="H8" s="72" t="s">
        <v>101</v>
      </c>
      <c r="I8" s="72" t="s">
        <v>28</v>
      </c>
      <c r="J8">
        <v>5</v>
      </c>
      <c r="K8">
        <v>199</v>
      </c>
      <c r="L8" s="72" t="s">
        <v>230</v>
      </c>
      <c r="M8" s="73">
        <v>45657</v>
      </c>
      <c r="N8" s="72" t="s">
        <v>110</v>
      </c>
      <c r="O8" s="72" t="s">
        <v>31</v>
      </c>
      <c r="P8">
        <v>5</v>
      </c>
      <c r="Q8" s="72" t="s">
        <v>67</v>
      </c>
      <c r="R8" s="72" t="s">
        <v>231</v>
      </c>
      <c r="S8" s="73">
        <v>45630</v>
      </c>
    </row>
    <row r="9" spans="1:19" x14ac:dyDescent="0.25">
      <c r="A9" s="72" t="s">
        <v>242</v>
      </c>
      <c r="B9" s="72" t="s">
        <v>8260</v>
      </c>
      <c r="C9" s="72" t="s">
        <v>23</v>
      </c>
      <c r="D9" s="72" t="s">
        <v>50</v>
      </c>
      <c r="E9" s="73">
        <v>44288</v>
      </c>
      <c r="F9" s="72" t="s">
        <v>94</v>
      </c>
      <c r="G9" s="72" t="s">
        <v>73</v>
      </c>
      <c r="H9" s="72" t="s">
        <v>74</v>
      </c>
      <c r="I9" s="72" t="s">
        <v>42</v>
      </c>
      <c r="J9">
        <v>4</v>
      </c>
      <c r="K9">
        <v>110</v>
      </c>
      <c r="L9" s="72" t="s">
        <v>245</v>
      </c>
      <c r="M9" s="73">
        <v>45054</v>
      </c>
      <c r="N9" s="72" t="s">
        <v>110</v>
      </c>
      <c r="O9" s="72" t="s">
        <v>31</v>
      </c>
      <c r="P9">
        <v>1</v>
      </c>
      <c r="Q9" s="72" t="s">
        <v>67</v>
      </c>
      <c r="R9" s="72" t="s">
        <v>246</v>
      </c>
      <c r="S9" s="73">
        <v>45608</v>
      </c>
    </row>
    <row r="10" spans="1:19" x14ac:dyDescent="0.25">
      <c r="A10" s="72" t="s">
        <v>289</v>
      </c>
      <c r="B10" s="72" t="s">
        <v>8261</v>
      </c>
      <c r="C10" s="72" t="s">
        <v>37</v>
      </c>
      <c r="D10" s="72" t="s">
        <v>24</v>
      </c>
      <c r="E10" s="73">
        <v>44353</v>
      </c>
      <c r="F10" s="72" t="s">
        <v>94</v>
      </c>
      <c r="G10" s="72" t="s">
        <v>87</v>
      </c>
      <c r="H10" s="72" t="s">
        <v>88</v>
      </c>
      <c r="I10" s="72" t="s">
        <v>65</v>
      </c>
      <c r="J10">
        <v>2</v>
      </c>
      <c r="K10">
        <v>99</v>
      </c>
      <c r="L10" s="72" t="s">
        <v>292</v>
      </c>
      <c r="M10" s="73">
        <v>45276</v>
      </c>
      <c r="N10" s="72" t="s">
        <v>30</v>
      </c>
      <c r="O10" s="72" t="s">
        <v>57</v>
      </c>
      <c r="P10">
        <v>5</v>
      </c>
      <c r="Q10" s="72" t="s">
        <v>104</v>
      </c>
      <c r="R10" s="72" t="s">
        <v>293</v>
      </c>
      <c r="S10" s="73">
        <v>45806</v>
      </c>
    </row>
    <row r="11" spans="1:19" x14ac:dyDescent="0.25">
      <c r="A11" s="72" t="s">
        <v>304</v>
      </c>
      <c r="B11" s="72" t="s">
        <v>8262</v>
      </c>
      <c r="C11" s="72" t="s">
        <v>81</v>
      </c>
      <c r="D11" s="72" t="s">
        <v>38</v>
      </c>
      <c r="E11" s="73">
        <v>44151</v>
      </c>
      <c r="F11" s="72" t="s">
        <v>39</v>
      </c>
      <c r="G11" s="72" t="s">
        <v>145</v>
      </c>
      <c r="H11" s="72" t="s">
        <v>146</v>
      </c>
      <c r="I11" s="72" t="s">
        <v>54</v>
      </c>
      <c r="J11">
        <v>1</v>
      </c>
      <c r="K11">
        <v>199</v>
      </c>
      <c r="L11" s="72" t="s">
        <v>307</v>
      </c>
      <c r="M11" s="73">
        <v>45042</v>
      </c>
      <c r="N11" s="72" t="s">
        <v>76</v>
      </c>
      <c r="O11" s="72" t="s">
        <v>57</v>
      </c>
      <c r="P11">
        <v>1</v>
      </c>
      <c r="Q11" s="72" t="s">
        <v>45</v>
      </c>
      <c r="R11" s="72" t="s">
        <v>308</v>
      </c>
      <c r="S11" s="73">
        <v>45451</v>
      </c>
    </row>
    <row r="12" spans="1:19" x14ac:dyDescent="0.25">
      <c r="A12" s="72" t="s">
        <v>314</v>
      </c>
      <c r="B12" s="72" t="s">
        <v>8263</v>
      </c>
      <c r="C12" s="72" t="s">
        <v>37</v>
      </c>
      <c r="D12" s="72" t="s">
        <v>38</v>
      </c>
      <c r="E12" s="73">
        <v>44142</v>
      </c>
      <c r="F12" s="72" t="s">
        <v>152</v>
      </c>
      <c r="G12" s="72" t="s">
        <v>145</v>
      </c>
      <c r="H12" s="72" t="s">
        <v>146</v>
      </c>
      <c r="I12" s="72" t="s">
        <v>54</v>
      </c>
      <c r="J12">
        <v>3</v>
      </c>
      <c r="K12">
        <v>199</v>
      </c>
      <c r="L12" s="72" t="s">
        <v>317</v>
      </c>
      <c r="M12" s="73">
        <v>45654</v>
      </c>
      <c r="N12" s="72" t="s">
        <v>110</v>
      </c>
      <c r="O12" s="72" t="s">
        <v>31</v>
      </c>
      <c r="P12">
        <v>1</v>
      </c>
      <c r="Q12" s="72" t="s">
        <v>45</v>
      </c>
      <c r="R12" s="72" t="s">
        <v>318</v>
      </c>
      <c r="S12" s="73">
        <v>45633</v>
      </c>
    </row>
    <row r="13" spans="1:19" x14ac:dyDescent="0.25">
      <c r="A13" s="72" t="s">
        <v>352</v>
      </c>
      <c r="B13" s="72" t="s">
        <v>8264</v>
      </c>
      <c r="C13" s="72" t="s">
        <v>81</v>
      </c>
      <c r="D13" s="72" t="s">
        <v>24</v>
      </c>
      <c r="E13" s="73">
        <v>44470</v>
      </c>
      <c r="F13" s="72" t="s">
        <v>152</v>
      </c>
      <c r="G13" s="72" t="s">
        <v>138</v>
      </c>
      <c r="H13" s="72" t="s">
        <v>139</v>
      </c>
      <c r="I13" s="72" t="s">
        <v>28</v>
      </c>
      <c r="J13">
        <v>5</v>
      </c>
      <c r="K13">
        <v>999</v>
      </c>
      <c r="L13" s="72" t="s">
        <v>355</v>
      </c>
      <c r="M13" s="73">
        <v>45697</v>
      </c>
      <c r="N13" s="72" t="s">
        <v>56</v>
      </c>
      <c r="O13" s="72" t="s">
        <v>31</v>
      </c>
      <c r="P13">
        <v>3</v>
      </c>
      <c r="Q13" s="72" t="s">
        <v>32</v>
      </c>
      <c r="R13" s="72" t="s">
        <v>356</v>
      </c>
      <c r="S13" s="73">
        <v>45415</v>
      </c>
    </row>
    <row r="14" spans="1:19" x14ac:dyDescent="0.25">
      <c r="A14" s="72" t="s">
        <v>357</v>
      </c>
      <c r="B14" s="72" t="s">
        <v>8265</v>
      </c>
      <c r="C14" s="72" t="s">
        <v>23</v>
      </c>
      <c r="D14" s="72" t="s">
        <v>38</v>
      </c>
      <c r="E14" s="73">
        <v>44230</v>
      </c>
      <c r="F14" s="72" t="s">
        <v>62</v>
      </c>
      <c r="G14" s="72" t="s">
        <v>145</v>
      </c>
      <c r="H14" s="72" t="s">
        <v>146</v>
      </c>
      <c r="I14" s="72" t="s">
        <v>54</v>
      </c>
      <c r="J14">
        <v>2</v>
      </c>
      <c r="K14">
        <v>199</v>
      </c>
      <c r="L14" s="72" t="s">
        <v>360</v>
      </c>
      <c r="M14" s="73">
        <v>45884</v>
      </c>
      <c r="N14" s="72" t="s">
        <v>103</v>
      </c>
      <c r="O14" s="72" t="s">
        <v>57</v>
      </c>
      <c r="P14">
        <v>3</v>
      </c>
      <c r="Q14" s="72" t="s">
        <v>45</v>
      </c>
      <c r="R14" s="72" t="s">
        <v>361</v>
      </c>
      <c r="S14" s="73">
        <v>45627</v>
      </c>
    </row>
    <row r="15" spans="1:19" x14ac:dyDescent="0.25">
      <c r="A15" s="72" t="s">
        <v>384</v>
      </c>
      <c r="B15" s="72" t="s">
        <v>8266</v>
      </c>
      <c r="C15" s="72" t="s">
        <v>81</v>
      </c>
      <c r="D15" s="72" t="s">
        <v>38</v>
      </c>
      <c r="E15" s="73">
        <v>44113</v>
      </c>
      <c r="F15" s="72" t="s">
        <v>152</v>
      </c>
      <c r="G15" s="72" t="s">
        <v>168</v>
      </c>
      <c r="H15" s="72" t="s">
        <v>169</v>
      </c>
      <c r="I15" s="72" t="s">
        <v>131</v>
      </c>
      <c r="J15">
        <v>1</v>
      </c>
      <c r="K15">
        <v>80</v>
      </c>
      <c r="L15" s="72" t="s">
        <v>387</v>
      </c>
      <c r="M15" s="73">
        <v>45124</v>
      </c>
      <c r="N15" s="72" t="s">
        <v>76</v>
      </c>
      <c r="O15" s="72" t="s">
        <v>31</v>
      </c>
      <c r="P15">
        <v>5</v>
      </c>
      <c r="Q15" s="72" t="s">
        <v>67</v>
      </c>
      <c r="R15" s="72" t="s">
        <v>388</v>
      </c>
      <c r="S15" s="73">
        <v>44924</v>
      </c>
    </row>
    <row r="16" spans="1:19" x14ac:dyDescent="0.25">
      <c r="A16" s="72" t="s">
        <v>399</v>
      </c>
      <c r="B16" s="72" t="s">
        <v>8267</v>
      </c>
      <c r="C16" s="72" t="s">
        <v>37</v>
      </c>
      <c r="D16" s="72" t="s">
        <v>38</v>
      </c>
      <c r="E16" s="73">
        <v>44488</v>
      </c>
      <c r="F16" s="72" t="s">
        <v>72</v>
      </c>
      <c r="G16" s="72" t="s">
        <v>87</v>
      </c>
      <c r="H16" s="72" t="s">
        <v>88</v>
      </c>
      <c r="I16" s="72" t="s">
        <v>65</v>
      </c>
      <c r="J16">
        <v>1</v>
      </c>
      <c r="K16">
        <v>99</v>
      </c>
      <c r="L16" s="72" t="s">
        <v>401</v>
      </c>
      <c r="M16" s="73">
        <v>45604</v>
      </c>
      <c r="N16" s="72" t="s">
        <v>56</v>
      </c>
      <c r="O16" s="72" t="s">
        <v>57</v>
      </c>
      <c r="P16">
        <v>5</v>
      </c>
      <c r="Q16" s="72" t="s">
        <v>67</v>
      </c>
      <c r="R16" s="72" t="s">
        <v>402</v>
      </c>
      <c r="S16" s="73">
        <v>45788</v>
      </c>
    </row>
    <row r="17" spans="1:19" x14ac:dyDescent="0.25">
      <c r="A17" s="72" t="s">
        <v>20</v>
      </c>
      <c r="B17" s="72" t="s">
        <v>8268</v>
      </c>
      <c r="C17" s="72" t="s">
        <v>23</v>
      </c>
      <c r="D17" s="72" t="s">
        <v>24</v>
      </c>
      <c r="E17" s="73">
        <v>44741</v>
      </c>
      <c r="F17" s="72" t="s">
        <v>25</v>
      </c>
      <c r="G17" s="72" t="s">
        <v>26</v>
      </c>
      <c r="H17" s="72" t="s">
        <v>27</v>
      </c>
      <c r="I17" s="72" t="s">
        <v>28</v>
      </c>
      <c r="J17">
        <v>3</v>
      </c>
      <c r="K17">
        <v>229</v>
      </c>
      <c r="L17" s="72" t="s">
        <v>29</v>
      </c>
      <c r="M17" s="73">
        <v>45120</v>
      </c>
      <c r="N17" s="72" t="s">
        <v>30</v>
      </c>
      <c r="O17" s="72" t="s">
        <v>31</v>
      </c>
      <c r="P17">
        <v>2</v>
      </c>
      <c r="Q17" s="72" t="s">
        <v>32</v>
      </c>
      <c r="R17" s="72" t="s">
        <v>33</v>
      </c>
      <c r="S17" s="73">
        <v>45814</v>
      </c>
    </row>
    <row r="18" spans="1:19" x14ac:dyDescent="0.25">
      <c r="A18" s="72" t="s">
        <v>34</v>
      </c>
      <c r="B18" s="72" t="s">
        <v>8269</v>
      </c>
      <c r="C18" s="72" t="s">
        <v>37</v>
      </c>
      <c r="D18" s="72" t="s">
        <v>38</v>
      </c>
      <c r="E18" s="73">
        <v>45162</v>
      </c>
      <c r="F18" s="72" t="s">
        <v>39</v>
      </c>
      <c r="G18" s="72" t="s">
        <v>40</v>
      </c>
      <c r="H18" s="72" t="s">
        <v>41</v>
      </c>
      <c r="I18" s="72" t="s">
        <v>42</v>
      </c>
      <c r="J18">
        <v>4</v>
      </c>
      <c r="K18">
        <v>59</v>
      </c>
      <c r="L18" s="72" t="s">
        <v>43</v>
      </c>
      <c r="M18" s="73">
        <v>45516</v>
      </c>
      <c r="N18" s="72" t="s">
        <v>30</v>
      </c>
      <c r="O18" s="72" t="s">
        <v>44</v>
      </c>
      <c r="P18">
        <v>2</v>
      </c>
      <c r="Q18" s="72" t="s">
        <v>45</v>
      </c>
      <c r="R18" s="72" t="s">
        <v>46</v>
      </c>
      <c r="S18" s="73">
        <v>45143</v>
      </c>
    </row>
    <row r="19" spans="1:19" x14ac:dyDescent="0.25">
      <c r="A19" s="72" t="s">
        <v>47</v>
      </c>
      <c r="B19" s="72" t="s">
        <v>8270</v>
      </c>
      <c r="C19" s="72" t="s">
        <v>37</v>
      </c>
      <c r="D19" s="72" t="s">
        <v>50</v>
      </c>
      <c r="E19" s="73">
        <v>45125</v>
      </c>
      <c r="F19" s="72" t="s">
        <v>51</v>
      </c>
      <c r="G19" s="72" t="s">
        <v>52</v>
      </c>
      <c r="H19" s="72" t="s">
        <v>53</v>
      </c>
      <c r="I19" s="72" t="s">
        <v>54</v>
      </c>
      <c r="J19">
        <v>2</v>
      </c>
      <c r="K19">
        <v>59</v>
      </c>
      <c r="L19" s="72" t="s">
        <v>55</v>
      </c>
      <c r="M19" s="73">
        <v>45508</v>
      </c>
      <c r="N19" s="72" t="s">
        <v>56</v>
      </c>
      <c r="O19" s="72" t="s">
        <v>57</v>
      </c>
      <c r="P19">
        <v>5</v>
      </c>
      <c r="Q19" s="72" t="s">
        <v>32</v>
      </c>
      <c r="R19" s="72" t="s">
        <v>58</v>
      </c>
      <c r="S19" s="73">
        <v>44929</v>
      </c>
    </row>
    <row r="20" spans="1:19" x14ac:dyDescent="0.25">
      <c r="A20" s="72" t="s">
        <v>84</v>
      </c>
      <c r="B20" s="72" t="s">
        <v>8271</v>
      </c>
      <c r="C20" s="72" t="s">
        <v>23</v>
      </c>
      <c r="D20" s="72" t="s">
        <v>50</v>
      </c>
      <c r="E20" s="73">
        <v>45260</v>
      </c>
      <c r="F20" s="72" t="s">
        <v>62</v>
      </c>
      <c r="G20" s="72" t="s">
        <v>87</v>
      </c>
      <c r="H20" s="72" t="s">
        <v>88</v>
      </c>
      <c r="I20" s="72" t="s">
        <v>65</v>
      </c>
      <c r="J20">
        <v>1</v>
      </c>
      <c r="K20">
        <v>99</v>
      </c>
      <c r="L20" s="72" t="s">
        <v>89</v>
      </c>
      <c r="M20" s="73">
        <v>45291</v>
      </c>
      <c r="N20" s="72" t="s">
        <v>76</v>
      </c>
      <c r="O20" s="72" t="s">
        <v>31</v>
      </c>
      <c r="P20">
        <v>4</v>
      </c>
      <c r="Q20" s="72" t="s">
        <v>67</v>
      </c>
      <c r="R20" s="72" t="s">
        <v>90</v>
      </c>
      <c r="S20" s="73">
        <v>45289</v>
      </c>
    </row>
    <row r="21" spans="1:19" x14ac:dyDescent="0.25">
      <c r="A21" s="72" t="s">
        <v>97</v>
      </c>
      <c r="B21" s="72" t="s">
        <v>8272</v>
      </c>
      <c r="C21" s="72" t="s">
        <v>23</v>
      </c>
      <c r="D21" s="72" t="s">
        <v>38</v>
      </c>
      <c r="E21" s="73">
        <v>45229</v>
      </c>
      <c r="F21" s="72" t="s">
        <v>39</v>
      </c>
      <c r="G21" s="72" t="s">
        <v>100</v>
      </c>
      <c r="H21" s="72" t="s">
        <v>101</v>
      </c>
      <c r="I21" s="72" t="s">
        <v>28</v>
      </c>
      <c r="J21">
        <v>5</v>
      </c>
      <c r="K21">
        <v>199</v>
      </c>
      <c r="L21" s="72" t="s">
        <v>102</v>
      </c>
      <c r="M21" s="73">
        <v>44895</v>
      </c>
      <c r="N21" s="72" t="s">
        <v>103</v>
      </c>
      <c r="O21" s="72" t="s">
        <v>31</v>
      </c>
      <c r="P21">
        <v>3</v>
      </c>
      <c r="Q21" s="72" t="s">
        <v>104</v>
      </c>
      <c r="R21" s="72" t="s">
        <v>105</v>
      </c>
      <c r="S21" s="73">
        <v>45453</v>
      </c>
    </row>
    <row r="22" spans="1:19" x14ac:dyDescent="0.25">
      <c r="A22" s="72" t="s">
        <v>126</v>
      </c>
      <c r="B22" s="72" t="s">
        <v>8273</v>
      </c>
      <c r="C22" s="72" t="s">
        <v>37</v>
      </c>
      <c r="D22" s="72" t="s">
        <v>38</v>
      </c>
      <c r="E22" s="73">
        <v>45118</v>
      </c>
      <c r="F22" s="72" t="s">
        <v>94</v>
      </c>
      <c r="G22" s="72" t="s">
        <v>129</v>
      </c>
      <c r="H22" s="72" t="s">
        <v>130</v>
      </c>
      <c r="I22" s="72" t="s">
        <v>131</v>
      </c>
      <c r="J22">
        <v>1</v>
      </c>
      <c r="K22">
        <v>129</v>
      </c>
      <c r="L22" s="72" t="s">
        <v>132</v>
      </c>
      <c r="M22" s="73">
        <v>45427</v>
      </c>
      <c r="N22" s="72" t="s">
        <v>103</v>
      </c>
      <c r="O22" s="72" t="s">
        <v>31</v>
      </c>
      <c r="P22">
        <v>1</v>
      </c>
      <c r="Q22" s="72" t="s">
        <v>133</v>
      </c>
      <c r="R22" s="72" t="s">
        <v>134</v>
      </c>
      <c r="S22" s="73">
        <v>45654</v>
      </c>
    </row>
    <row r="23" spans="1:19" x14ac:dyDescent="0.25">
      <c r="A23" s="72" t="s">
        <v>149</v>
      </c>
      <c r="B23" s="72" t="s">
        <v>8274</v>
      </c>
      <c r="C23" s="72" t="s">
        <v>81</v>
      </c>
      <c r="D23" s="72" t="s">
        <v>50</v>
      </c>
      <c r="E23" s="73">
        <v>44997</v>
      </c>
      <c r="F23" s="72" t="s">
        <v>152</v>
      </c>
      <c r="G23" s="72" t="s">
        <v>73</v>
      </c>
      <c r="H23" s="72" t="s">
        <v>74</v>
      </c>
      <c r="I23" s="72" t="s">
        <v>42</v>
      </c>
      <c r="J23">
        <v>1</v>
      </c>
      <c r="K23">
        <v>110</v>
      </c>
      <c r="L23" s="72" t="s">
        <v>153</v>
      </c>
      <c r="M23" s="73">
        <v>45015</v>
      </c>
      <c r="N23" s="72" t="s">
        <v>103</v>
      </c>
      <c r="O23" s="72" t="s">
        <v>31</v>
      </c>
      <c r="P23">
        <v>3</v>
      </c>
      <c r="Q23" s="72" t="s">
        <v>104</v>
      </c>
      <c r="R23" s="72" t="s">
        <v>154</v>
      </c>
      <c r="S23" s="73">
        <v>45685</v>
      </c>
    </row>
    <row r="24" spans="1:19" x14ac:dyDescent="0.25">
      <c r="A24" s="72" t="s">
        <v>155</v>
      </c>
      <c r="B24" s="72" t="s">
        <v>8275</v>
      </c>
      <c r="C24" s="72" t="s">
        <v>23</v>
      </c>
      <c r="D24" s="72" t="s">
        <v>50</v>
      </c>
      <c r="E24" s="73">
        <v>45234</v>
      </c>
      <c r="F24" s="72" t="s">
        <v>120</v>
      </c>
      <c r="G24" s="72" t="s">
        <v>129</v>
      </c>
      <c r="H24" s="72" t="s">
        <v>130</v>
      </c>
      <c r="I24" s="72" t="s">
        <v>131</v>
      </c>
      <c r="J24">
        <v>5</v>
      </c>
      <c r="K24">
        <v>129</v>
      </c>
      <c r="L24" s="72" t="s">
        <v>158</v>
      </c>
      <c r="M24" s="73">
        <v>45799</v>
      </c>
      <c r="N24" s="72" t="s">
        <v>110</v>
      </c>
      <c r="O24" s="72" t="s">
        <v>31</v>
      </c>
      <c r="P24">
        <v>1</v>
      </c>
      <c r="Q24" s="72" t="s">
        <v>32</v>
      </c>
      <c r="R24" s="72" t="s">
        <v>159</v>
      </c>
      <c r="S24" s="73">
        <v>45616</v>
      </c>
    </row>
    <row r="25" spans="1:19" x14ac:dyDescent="0.25">
      <c r="A25" s="72" t="s">
        <v>160</v>
      </c>
      <c r="B25" s="72" t="s">
        <v>8276</v>
      </c>
      <c r="C25" s="72" t="s">
        <v>81</v>
      </c>
      <c r="D25" s="72" t="s">
        <v>38</v>
      </c>
      <c r="E25" s="73">
        <v>44875</v>
      </c>
      <c r="F25" s="72" t="s">
        <v>39</v>
      </c>
      <c r="G25" s="72" t="s">
        <v>121</v>
      </c>
      <c r="H25" s="72" t="s">
        <v>122</v>
      </c>
      <c r="I25" s="72" t="s">
        <v>123</v>
      </c>
      <c r="J25">
        <v>2</v>
      </c>
      <c r="K25">
        <v>149</v>
      </c>
      <c r="L25" s="72" t="s">
        <v>163</v>
      </c>
      <c r="M25" s="73">
        <v>44924</v>
      </c>
      <c r="N25" s="72" t="s">
        <v>56</v>
      </c>
      <c r="O25" s="72" t="s">
        <v>44</v>
      </c>
      <c r="P25">
        <v>2</v>
      </c>
      <c r="Q25" s="72" t="s">
        <v>32</v>
      </c>
      <c r="R25" s="72" t="s">
        <v>164</v>
      </c>
      <c r="S25" s="73">
        <v>45224</v>
      </c>
    </row>
    <row r="26" spans="1:19" x14ac:dyDescent="0.25">
      <c r="A26" s="72" t="s">
        <v>165</v>
      </c>
      <c r="B26" s="72" t="s">
        <v>8277</v>
      </c>
      <c r="C26" s="72" t="s">
        <v>81</v>
      </c>
      <c r="D26" s="72" t="s">
        <v>50</v>
      </c>
      <c r="E26" s="73">
        <v>44756</v>
      </c>
      <c r="F26" s="72" t="s">
        <v>62</v>
      </c>
      <c r="G26" s="72" t="s">
        <v>168</v>
      </c>
      <c r="H26" s="72" t="s">
        <v>169</v>
      </c>
      <c r="I26" s="72" t="s">
        <v>131</v>
      </c>
      <c r="J26">
        <v>1</v>
      </c>
      <c r="K26">
        <v>80</v>
      </c>
      <c r="L26" s="72" t="s">
        <v>170</v>
      </c>
      <c r="M26" s="73">
        <v>44804</v>
      </c>
      <c r="N26" s="72" t="s">
        <v>56</v>
      </c>
      <c r="O26" s="72" t="s">
        <v>57</v>
      </c>
      <c r="P26">
        <v>1</v>
      </c>
      <c r="Q26" s="72" t="s">
        <v>133</v>
      </c>
      <c r="R26" s="72" t="s">
        <v>171</v>
      </c>
      <c r="S26" s="73">
        <v>44813</v>
      </c>
    </row>
    <row r="27" spans="1:19" x14ac:dyDescent="0.25">
      <c r="A27" s="72" t="s">
        <v>172</v>
      </c>
      <c r="B27" s="72" t="s">
        <v>8278</v>
      </c>
      <c r="C27" s="72" t="s">
        <v>23</v>
      </c>
      <c r="D27" s="72" t="s">
        <v>38</v>
      </c>
      <c r="E27" s="73">
        <v>44563</v>
      </c>
      <c r="F27" s="72" t="s">
        <v>25</v>
      </c>
      <c r="G27" s="72" t="s">
        <v>26</v>
      </c>
      <c r="H27" s="72" t="s">
        <v>27</v>
      </c>
      <c r="I27" s="72" t="s">
        <v>28</v>
      </c>
      <c r="J27">
        <v>3</v>
      </c>
      <c r="K27">
        <v>229</v>
      </c>
      <c r="L27" s="72" t="s">
        <v>175</v>
      </c>
      <c r="M27" s="73">
        <v>45586</v>
      </c>
      <c r="N27" s="72" t="s">
        <v>110</v>
      </c>
      <c r="O27" s="72" t="s">
        <v>57</v>
      </c>
      <c r="P27">
        <v>4</v>
      </c>
      <c r="Q27" s="72" t="s">
        <v>104</v>
      </c>
      <c r="R27" s="72" t="s">
        <v>176</v>
      </c>
      <c r="S27" s="73">
        <v>45570</v>
      </c>
    </row>
    <row r="28" spans="1:19" x14ac:dyDescent="0.25">
      <c r="A28" s="72" t="s">
        <v>200</v>
      </c>
      <c r="B28" s="72" t="s">
        <v>8279</v>
      </c>
      <c r="C28" s="72" t="s">
        <v>23</v>
      </c>
      <c r="D28" s="72" t="s">
        <v>50</v>
      </c>
      <c r="E28" s="73">
        <v>44650</v>
      </c>
      <c r="F28" s="72" t="s">
        <v>72</v>
      </c>
      <c r="G28" s="72" t="s">
        <v>138</v>
      </c>
      <c r="H28" s="72" t="s">
        <v>139</v>
      </c>
      <c r="I28" s="72" t="s">
        <v>28</v>
      </c>
      <c r="J28">
        <v>2</v>
      </c>
      <c r="K28">
        <v>999</v>
      </c>
      <c r="L28" s="72" t="s">
        <v>203</v>
      </c>
      <c r="M28" s="73">
        <v>45546</v>
      </c>
      <c r="N28" s="72" t="s">
        <v>30</v>
      </c>
      <c r="O28" s="72" t="s">
        <v>57</v>
      </c>
      <c r="P28">
        <v>5</v>
      </c>
      <c r="Q28" s="72" t="s">
        <v>133</v>
      </c>
      <c r="R28" s="72" t="s">
        <v>204</v>
      </c>
      <c r="S28" s="73">
        <v>45604</v>
      </c>
    </row>
    <row r="29" spans="1:19" x14ac:dyDescent="0.25">
      <c r="A29" s="72" t="s">
        <v>210</v>
      </c>
      <c r="B29" s="72" t="s">
        <v>8280</v>
      </c>
      <c r="C29" s="72" t="s">
        <v>81</v>
      </c>
      <c r="D29" s="72" t="s">
        <v>24</v>
      </c>
      <c r="E29" s="73">
        <v>45122</v>
      </c>
      <c r="F29" s="72" t="s">
        <v>51</v>
      </c>
      <c r="G29" s="72" t="s">
        <v>129</v>
      </c>
      <c r="H29" s="72" t="s">
        <v>130</v>
      </c>
      <c r="I29" s="72" t="s">
        <v>131</v>
      </c>
      <c r="J29">
        <v>1</v>
      </c>
      <c r="K29">
        <v>129</v>
      </c>
      <c r="L29" s="72" t="s">
        <v>213</v>
      </c>
      <c r="M29" s="73">
        <v>44880</v>
      </c>
      <c r="N29" s="72" t="s">
        <v>76</v>
      </c>
      <c r="O29" s="72" t="s">
        <v>57</v>
      </c>
      <c r="P29">
        <v>4</v>
      </c>
      <c r="Q29" s="72" t="s">
        <v>45</v>
      </c>
      <c r="R29" s="72" t="s">
        <v>214</v>
      </c>
      <c r="S29" s="73">
        <v>45361</v>
      </c>
    </row>
    <row r="30" spans="1:19" x14ac:dyDescent="0.25">
      <c r="A30" s="72" t="s">
        <v>215</v>
      </c>
      <c r="B30" s="72" t="s">
        <v>8281</v>
      </c>
      <c r="C30" s="72" t="s">
        <v>37</v>
      </c>
      <c r="D30" s="72" t="s">
        <v>50</v>
      </c>
      <c r="E30" s="73">
        <v>44565</v>
      </c>
      <c r="F30" s="72" t="s">
        <v>62</v>
      </c>
      <c r="G30" s="72" t="s">
        <v>218</v>
      </c>
      <c r="H30" s="72" t="s">
        <v>219</v>
      </c>
      <c r="I30" s="72" t="s">
        <v>28</v>
      </c>
      <c r="J30">
        <v>3</v>
      </c>
      <c r="K30">
        <v>899</v>
      </c>
      <c r="L30" s="72" t="s">
        <v>220</v>
      </c>
      <c r="M30" s="73">
        <v>45074</v>
      </c>
      <c r="N30" s="72" t="s">
        <v>103</v>
      </c>
      <c r="O30" s="72" t="s">
        <v>57</v>
      </c>
      <c r="P30">
        <v>4</v>
      </c>
      <c r="Q30" s="72" t="s">
        <v>32</v>
      </c>
      <c r="R30" s="72" t="s">
        <v>221</v>
      </c>
      <c r="S30" s="73">
        <v>45049</v>
      </c>
    </row>
    <row r="31" spans="1:19" x14ac:dyDescent="0.25">
      <c r="A31" s="72" t="s">
        <v>237</v>
      </c>
      <c r="B31" s="72" t="s">
        <v>8282</v>
      </c>
      <c r="C31" s="72" t="s">
        <v>37</v>
      </c>
      <c r="D31" s="72" t="s">
        <v>50</v>
      </c>
      <c r="E31" s="73">
        <v>45028</v>
      </c>
      <c r="F31" s="72" t="s">
        <v>62</v>
      </c>
      <c r="G31" s="72" t="s">
        <v>63</v>
      </c>
      <c r="H31" s="72" t="s">
        <v>64</v>
      </c>
      <c r="I31" s="72" t="s">
        <v>65</v>
      </c>
      <c r="J31">
        <v>4</v>
      </c>
      <c r="K31">
        <v>399</v>
      </c>
      <c r="L31" s="72" t="s">
        <v>240</v>
      </c>
      <c r="M31" s="73">
        <v>45520</v>
      </c>
      <c r="N31" s="72" t="s">
        <v>76</v>
      </c>
      <c r="O31" s="72" t="s">
        <v>44</v>
      </c>
      <c r="P31">
        <v>4</v>
      </c>
      <c r="Q31" s="72" t="s">
        <v>104</v>
      </c>
      <c r="R31" s="72" t="s">
        <v>241</v>
      </c>
      <c r="S31" s="73">
        <v>45815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2E39B-3B4F-4230-A867-6FBD4C30D90D}">
  <dimension ref="A3:I57"/>
  <sheetViews>
    <sheetView tabSelected="1" workbookViewId="0">
      <selection activeCell="F18" sqref="F18"/>
    </sheetView>
  </sheetViews>
  <sheetFormatPr defaultRowHeight="13.8" x14ac:dyDescent="0.25"/>
  <cols>
    <col min="1" max="2" width="16.5546875" style="26" bestFit="1" customWidth="1"/>
    <col min="3" max="3" width="11.33203125" style="26" bestFit="1" customWidth="1"/>
    <col min="4" max="4" width="7" style="26" bestFit="1" customWidth="1"/>
    <col min="5" max="5" width="11.6640625" style="26" bestFit="1" customWidth="1"/>
    <col min="6" max="6" width="25.88671875" style="26" bestFit="1" customWidth="1"/>
    <col min="7" max="7" width="39.44140625" style="26" customWidth="1"/>
    <col min="8" max="8" width="30.88671875" style="26" bestFit="1" customWidth="1"/>
    <col min="9" max="9" width="21.5546875" style="26" bestFit="1" customWidth="1"/>
    <col min="10" max="16384" width="8.88671875" style="26"/>
  </cols>
  <sheetData>
    <row r="3" spans="1:5" x14ac:dyDescent="0.25">
      <c r="A3" s="56" t="s">
        <v>9</v>
      </c>
      <c r="B3" s="26" t="s">
        <v>8168</v>
      </c>
    </row>
    <row r="5" spans="1:5" x14ac:dyDescent="0.25">
      <c r="A5" s="56" t="s">
        <v>8163</v>
      </c>
      <c r="B5" s="56" t="s">
        <v>8167</v>
      </c>
    </row>
    <row r="6" spans="1:5" x14ac:dyDescent="0.25">
      <c r="A6" s="56" t="s">
        <v>8165</v>
      </c>
      <c r="B6" s="26" t="s">
        <v>57</v>
      </c>
      <c r="C6" s="26" t="s">
        <v>31</v>
      </c>
      <c r="D6" s="26" t="s">
        <v>44</v>
      </c>
      <c r="E6" s="26" t="s">
        <v>8166</v>
      </c>
    </row>
    <row r="7" spans="1:5" x14ac:dyDescent="0.25">
      <c r="A7" s="57" t="s">
        <v>186</v>
      </c>
      <c r="B7" s="26">
        <v>22117</v>
      </c>
      <c r="C7" s="26">
        <v>21054</v>
      </c>
      <c r="D7" s="26">
        <v>22809</v>
      </c>
      <c r="E7" s="26">
        <v>65980</v>
      </c>
    </row>
    <row r="8" spans="1:5" x14ac:dyDescent="0.25">
      <c r="A8" s="58" t="s">
        <v>8221</v>
      </c>
      <c r="B8" s="26">
        <v>1701</v>
      </c>
      <c r="C8" s="26">
        <v>4206</v>
      </c>
      <c r="D8" s="26">
        <v>2653</v>
      </c>
      <c r="E8" s="26">
        <v>8560</v>
      </c>
    </row>
    <row r="9" spans="1:5" x14ac:dyDescent="0.25">
      <c r="A9" s="58" t="s">
        <v>8222</v>
      </c>
      <c r="B9" s="26">
        <v>7548</v>
      </c>
      <c r="C9" s="26">
        <v>4333</v>
      </c>
      <c r="D9" s="26">
        <v>7106</v>
      </c>
      <c r="E9" s="26">
        <v>18987</v>
      </c>
    </row>
    <row r="10" spans="1:5" x14ac:dyDescent="0.25">
      <c r="A10" s="58" t="s">
        <v>8223</v>
      </c>
      <c r="B10" s="26">
        <v>8273</v>
      </c>
      <c r="C10" s="26">
        <v>8386</v>
      </c>
      <c r="D10" s="26">
        <v>8121</v>
      </c>
      <c r="E10" s="26">
        <v>24780</v>
      </c>
    </row>
    <row r="11" spans="1:5" x14ac:dyDescent="0.25">
      <c r="A11" s="58" t="s">
        <v>8169</v>
      </c>
      <c r="B11" s="26">
        <v>4595</v>
      </c>
      <c r="C11" s="26">
        <v>4129</v>
      </c>
      <c r="D11" s="26">
        <v>4929</v>
      </c>
      <c r="E11" s="26">
        <v>13653</v>
      </c>
    </row>
    <row r="12" spans="1:5" x14ac:dyDescent="0.25">
      <c r="A12" s="57" t="s">
        <v>72</v>
      </c>
      <c r="B12" s="26">
        <v>21387</v>
      </c>
      <c r="C12" s="26">
        <v>18169</v>
      </c>
      <c r="D12" s="26">
        <v>23480</v>
      </c>
      <c r="E12" s="26">
        <v>63036</v>
      </c>
    </row>
    <row r="13" spans="1:5" x14ac:dyDescent="0.25">
      <c r="A13" s="58" t="s">
        <v>8221</v>
      </c>
      <c r="B13" s="26">
        <v>1278</v>
      </c>
      <c r="C13" s="26">
        <v>2705</v>
      </c>
      <c r="D13" s="26">
        <v>2940</v>
      </c>
      <c r="E13" s="26">
        <v>6923</v>
      </c>
    </row>
    <row r="14" spans="1:5" x14ac:dyDescent="0.25">
      <c r="A14" s="58" t="s">
        <v>8222</v>
      </c>
      <c r="B14" s="26">
        <v>8939</v>
      </c>
      <c r="C14" s="26">
        <v>4312</v>
      </c>
      <c r="D14" s="26">
        <v>9187</v>
      </c>
      <c r="E14" s="26">
        <v>22438</v>
      </c>
    </row>
    <row r="15" spans="1:5" x14ac:dyDescent="0.25">
      <c r="A15" s="58" t="s">
        <v>8223</v>
      </c>
      <c r="B15" s="26">
        <v>8731</v>
      </c>
      <c r="C15" s="26">
        <v>7779</v>
      </c>
      <c r="D15" s="26">
        <v>6679</v>
      </c>
      <c r="E15" s="26">
        <v>23189</v>
      </c>
    </row>
    <row r="16" spans="1:5" x14ac:dyDescent="0.25">
      <c r="A16" s="58" t="s">
        <v>8169</v>
      </c>
      <c r="B16" s="26">
        <v>2439</v>
      </c>
      <c r="C16" s="26">
        <v>3373</v>
      </c>
      <c r="D16" s="26">
        <v>4674</v>
      </c>
      <c r="E16" s="26">
        <v>10486</v>
      </c>
    </row>
    <row r="17" spans="1:8" x14ac:dyDescent="0.25">
      <c r="A17" s="57" t="s">
        <v>25</v>
      </c>
      <c r="B17" s="26">
        <v>15596</v>
      </c>
      <c r="C17" s="26">
        <v>18725</v>
      </c>
      <c r="D17" s="26">
        <v>24250</v>
      </c>
      <c r="E17" s="26">
        <v>58571</v>
      </c>
    </row>
    <row r="18" spans="1:8" x14ac:dyDescent="0.25">
      <c r="A18" s="58" t="s">
        <v>8221</v>
      </c>
      <c r="B18" s="26">
        <v>1795</v>
      </c>
      <c r="C18" s="26">
        <v>2464</v>
      </c>
      <c r="D18" s="26">
        <v>1997</v>
      </c>
      <c r="E18" s="26">
        <v>6256</v>
      </c>
      <c r="G18" s="59" t="s">
        <v>8224</v>
      </c>
    </row>
    <row r="19" spans="1:8" x14ac:dyDescent="0.25">
      <c r="A19" s="58" t="s">
        <v>8222</v>
      </c>
      <c r="B19" s="26">
        <v>5127</v>
      </c>
      <c r="C19" s="26">
        <v>7679</v>
      </c>
      <c r="D19" s="26">
        <v>11286</v>
      </c>
      <c r="E19" s="26">
        <v>24092</v>
      </c>
    </row>
    <row r="20" spans="1:8" x14ac:dyDescent="0.25">
      <c r="A20" s="58" t="s">
        <v>8223</v>
      </c>
      <c r="B20" s="26">
        <v>5600</v>
      </c>
      <c r="C20" s="26">
        <v>6043</v>
      </c>
      <c r="D20" s="26">
        <v>8000</v>
      </c>
      <c r="E20" s="26">
        <v>19643</v>
      </c>
      <c r="G20" s="60" t="s">
        <v>8225</v>
      </c>
    </row>
    <row r="21" spans="1:8" x14ac:dyDescent="0.25">
      <c r="A21" s="58" t="s">
        <v>8169</v>
      </c>
      <c r="B21" s="26">
        <v>3074</v>
      </c>
      <c r="C21" s="26">
        <v>2539</v>
      </c>
      <c r="D21" s="26">
        <v>2967</v>
      </c>
      <c r="E21" s="26">
        <v>8580</v>
      </c>
    </row>
    <row r="22" spans="1:8" x14ac:dyDescent="0.25">
      <c r="A22" s="57" t="s">
        <v>39</v>
      </c>
      <c r="B22" s="26">
        <v>19504</v>
      </c>
      <c r="C22" s="26">
        <v>26705</v>
      </c>
      <c r="D22" s="26">
        <v>25287</v>
      </c>
      <c r="E22" s="26">
        <v>71496</v>
      </c>
      <c r="G22" s="59" t="s">
        <v>8226</v>
      </c>
    </row>
    <row r="23" spans="1:8" ht="14.4" thickBot="1" x14ac:dyDescent="0.3">
      <c r="A23" s="58" t="s">
        <v>8221</v>
      </c>
      <c r="B23" s="26">
        <v>1590</v>
      </c>
      <c r="C23" s="26">
        <v>2530</v>
      </c>
      <c r="D23" s="26">
        <v>1268</v>
      </c>
      <c r="E23" s="26">
        <v>5388</v>
      </c>
    </row>
    <row r="24" spans="1:8" ht="15" thickBot="1" x14ac:dyDescent="0.3">
      <c r="A24" s="58" t="s">
        <v>8222</v>
      </c>
      <c r="B24" s="26">
        <v>9632</v>
      </c>
      <c r="C24" s="26">
        <v>11304</v>
      </c>
      <c r="D24" s="26">
        <v>8786</v>
      </c>
      <c r="E24" s="26">
        <v>29722</v>
      </c>
      <c r="G24" s="69" t="s">
        <v>8227</v>
      </c>
      <c r="H24" s="69" t="s">
        <v>8228</v>
      </c>
    </row>
    <row r="25" spans="1:8" ht="14.4" thickBot="1" x14ac:dyDescent="0.3">
      <c r="A25" s="58" t="s">
        <v>8223</v>
      </c>
      <c r="B25" s="26">
        <v>5445</v>
      </c>
      <c r="C25" s="26">
        <v>7596</v>
      </c>
      <c r="D25" s="26">
        <v>9464</v>
      </c>
      <c r="E25" s="26">
        <v>22505</v>
      </c>
      <c r="G25" s="66">
        <v>2022</v>
      </c>
      <c r="H25" s="61">
        <v>68724</v>
      </c>
    </row>
    <row r="26" spans="1:8" ht="14.4" thickBot="1" x14ac:dyDescent="0.3">
      <c r="A26" s="58" t="s">
        <v>8169</v>
      </c>
      <c r="B26" s="26">
        <v>2837</v>
      </c>
      <c r="C26" s="26">
        <v>5275</v>
      </c>
      <c r="D26" s="26">
        <v>5769</v>
      </c>
      <c r="E26" s="26">
        <v>13881</v>
      </c>
      <c r="G26" s="66">
        <v>2023</v>
      </c>
      <c r="H26" s="61">
        <v>209989</v>
      </c>
    </row>
    <row r="27" spans="1:8" ht="14.4" thickBot="1" x14ac:dyDescent="0.3">
      <c r="A27" s="57" t="s">
        <v>62</v>
      </c>
      <c r="B27" s="26">
        <v>26736</v>
      </c>
      <c r="C27" s="26">
        <v>24539</v>
      </c>
      <c r="D27" s="26">
        <v>24192</v>
      </c>
      <c r="E27" s="26">
        <v>75467</v>
      </c>
      <c r="G27" s="66">
        <v>2024</v>
      </c>
      <c r="H27" s="61">
        <v>225302</v>
      </c>
    </row>
    <row r="28" spans="1:8" ht="14.4" thickBot="1" x14ac:dyDescent="0.3">
      <c r="A28" s="58" t="s">
        <v>8221</v>
      </c>
      <c r="B28" s="26">
        <v>3398</v>
      </c>
      <c r="C28" s="26">
        <v>2229</v>
      </c>
      <c r="D28" s="26">
        <v>2991</v>
      </c>
      <c r="E28" s="26">
        <v>8618</v>
      </c>
      <c r="G28" s="66">
        <v>2025</v>
      </c>
      <c r="H28" s="61">
        <v>129860</v>
      </c>
    </row>
    <row r="29" spans="1:8" ht="69" x14ac:dyDescent="0.25">
      <c r="A29" s="58" t="s">
        <v>8222</v>
      </c>
      <c r="B29" s="26">
        <v>6194</v>
      </c>
      <c r="C29" s="26">
        <v>4801</v>
      </c>
      <c r="D29" s="26">
        <v>9394</v>
      </c>
      <c r="E29" s="26">
        <v>20389</v>
      </c>
      <c r="G29" s="67" t="s">
        <v>8238</v>
      </c>
    </row>
    <row r="30" spans="1:8" x14ac:dyDescent="0.25">
      <c r="A30" s="58" t="s">
        <v>8223</v>
      </c>
      <c r="B30" s="26">
        <v>8084</v>
      </c>
      <c r="C30" s="26">
        <v>12597</v>
      </c>
      <c r="D30" s="26">
        <v>8730</v>
      </c>
      <c r="E30" s="26">
        <v>29411</v>
      </c>
      <c r="G30" s="62"/>
    </row>
    <row r="31" spans="1:8" x14ac:dyDescent="0.25">
      <c r="A31" s="58" t="s">
        <v>8169</v>
      </c>
      <c r="B31" s="26">
        <v>9060</v>
      </c>
      <c r="C31" s="26">
        <v>4912</v>
      </c>
      <c r="D31" s="26">
        <v>3077</v>
      </c>
      <c r="E31" s="26">
        <v>17049</v>
      </c>
      <c r="G31" s="62" t="s">
        <v>8239</v>
      </c>
    </row>
    <row r="32" spans="1:8" x14ac:dyDescent="0.25">
      <c r="A32" s="57" t="s">
        <v>51</v>
      </c>
      <c r="B32" s="26">
        <v>13780</v>
      </c>
      <c r="C32" s="26">
        <v>19106</v>
      </c>
      <c r="D32" s="26">
        <v>15864</v>
      </c>
      <c r="E32" s="26">
        <v>48750</v>
      </c>
    </row>
    <row r="33" spans="1:8" x14ac:dyDescent="0.25">
      <c r="A33" s="58" t="s">
        <v>8221</v>
      </c>
      <c r="B33" s="26">
        <v>1148</v>
      </c>
      <c r="C33" s="26">
        <v>458</v>
      </c>
      <c r="D33" s="26">
        <v>545</v>
      </c>
      <c r="E33" s="26">
        <v>2151</v>
      </c>
      <c r="G33" s="59" t="s">
        <v>8229</v>
      </c>
    </row>
    <row r="34" spans="1:8" x14ac:dyDescent="0.25">
      <c r="A34" s="58" t="s">
        <v>8222</v>
      </c>
      <c r="B34" s="26">
        <v>5103</v>
      </c>
      <c r="C34" s="26">
        <v>6306</v>
      </c>
      <c r="D34" s="26">
        <v>3881</v>
      </c>
      <c r="E34" s="26">
        <v>15290</v>
      </c>
      <c r="G34" s="62"/>
    </row>
    <row r="35" spans="1:8" ht="55.2" x14ac:dyDescent="0.25">
      <c r="A35" s="58" t="s">
        <v>8223</v>
      </c>
      <c r="B35" s="26">
        <v>3838</v>
      </c>
      <c r="C35" s="26">
        <v>10213</v>
      </c>
      <c r="D35" s="26">
        <v>5522</v>
      </c>
      <c r="E35" s="26">
        <v>19573</v>
      </c>
      <c r="G35" s="67" t="s">
        <v>8240</v>
      </c>
    </row>
    <row r="36" spans="1:8" x14ac:dyDescent="0.25">
      <c r="A36" s="58" t="s">
        <v>8169</v>
      </c>
      <c r="B36" s="26">
        <v>3691</v>
      </c>
      <c r="C36" s="26">
        <v>2129</v>
      </c>
      <c r="D36" s="26">
        <v>5916</v>
      </c>
      <c r="E36" s="26">
        <v>11736</v>
      </c>
      <c r="G36" s="62"/>
    </row>
    <row r="37" spans="1:8" ht="41.4" x14ac:dyDescent="0.25">
      <c r="A37" s="57" t="s">
        <v>180</v>
      </c>
      <c r="B37" s="26">
        <v>27070</v>
      </c>
      <c r="C37" s="26">
        <v>27335</v>
      </c>
      <c r="D37" s="26">
        <v>16114</v>
      </c>
      <c r="E37" s="26">
        <v>70519</v>
      </c>
      <c r="G37" s="67" t="s">
        <v>8241</v>
      </c>
    </row>
    <row r="38" spans="1:8" ht="14.4" thickBot="1" x14ac:dyDescent="0.3">
      <c r="A38" s="58" t="s">
        <v>8221</v>
      </c>
      <c r="B38" s="26">
        <v>2125</v>
      </c>
      <c r="C38" s="26">
        <v>4750</v>
      </c>
      <c r="D38" s="26">
        <v>1506</v>
      </c>
      <c r="E38" s="26">
        <v>8381</v>
      </c>
    </row>
    <row r="39" spans="1:8" ht="14.4" thickBot="1" x14ac:dyDescent="0.3">
      <c r="A39" s="58" t="s">
        <v>8222</v>
      </c>
      <c r="B39" s="26">
        <v>8051</v>
      </c>
      <c r="C39" s="26">
        <v>9013</v>
      </c>
      <c r="D39" s="26">
        <v>3718</v>
      </c>
      <c r="E39" s="26">
        <v>20782</v>
      </c>
      <c r="G39" s="68" t="s">
        <v>8230</v>
      </c>
      <c r="H39" s="68" t="s">
        <v>8231</v>
      </c>
    </row>
    <row r="40" spans="1:8" ht="14.4" thickBot="1" x14ac:dyDescent="0.3">
      <c r="A40" s="58" t="s">
        <v>8223</v>
      </c>
      <c r="B40" s="26">
        <v>8587</v>
      </c>
      <c r="C40" s="26">
        <v>8629</v>
      </c>
      <c r="D40" s="26">
        <v>7428</v>
      </c>
      <c r="E40" s="26">
        <v>24644</v>
      </c>
      <c r="G40" s="63" t="s">
        <v>44</v>
      </c>
      <c r="H40" s="64">
        <v>650817</v>
      </c>
    </row>
    <row r="41" spans="1:8" ht="14.4" thickBot="1" x14ac:dyDescent="0.3">
      <c r="A41" s="58" t="s">
        <v>8169</v>
      </c>
      <c r="B41" s="26">
        <v>8307</v>
      </c>
      <c r="C41" s="26">
        <v>4943</v>
      </c>
      <c r="D41" s="26">
        <v>3462</v>
      </c>
      <c r="E41" s="26">
        <v>16712</v>
      </c>
      <c r="G41" s="63" t="s">
        <v>31</v>
      </c>
      <c r="H41" s="64">
        <v>643263</v>
      </c>
    </row>
    <row r="42" spans="1:8" ht="14.4" thickBot="1" x14ac:dyDescent="0.3">
      <c r="A42" s="57" t="s">
        <v>120</v>
      </c>
      <c r="B42" s="26">
        <v>18928</v>
      </c>
      <c r="C42" s="26">
        <v>16911</v>
      </c>
      <c r="D42" s="26">
        <v>26177</v>
      </c>
      <c r="E42" s="26">
        <v>62016</v>
      </c>
      <c r="G42" s="63" t="s">
        <v>57</v>
      </c>
      <c r="H42" s="64">
        <v>607545</v>
      </c>
    </row>
    <row r="43" spans="1:8" x14ac:dyDescent="0.25">
      <c r="A43" s="58" t="s">
        <v>8221</v>
      </c>
      <c r="B43" s="26">
        <v>1337</v>
      </c>
      <c r="C43" s="26">
        <v>2189</v>
      </c>
      <c r="D43" s="26">
        <v>2502</v>
      </c>
      <c r="E43" s="26">
        <v>6028</v>
      </c>
    </row>
    <row r="44" spans="1:8" x14ac:dyDescent="0.25">
      <c r="A44" s="58" t="s">
        <v>8222</v>
      </c>
      <c r="B44" s="26">
        <v>6044</v>
      </c>
      <c r="C44" s="26">
        <v>5349</v>
      </c>
      <c r="D44" s="26">
        <v>6284</v>
      </c>
      <c r="E44" s="26">
        <v>17677</v>
      </c>
      <c r="G44" s="26" t="s">
        <v>8232</v>
      </c>
    </row>
    <row r="45" spans="1:8" x14ac:dyDescent="0.25">
      <c r="A45" s="58" t="s">
        <v>8223</v>
      </c>
      <c r="B45" s="26">
        <v>8088</v>
      </c>
      <c r="C45" s="26">
        <v>6587</v>
      </c>
      <c r="D45" s="26">
        <v>8767</v>
      </c>
      <c r="E45" s="26">
        <v>23442</v>
      </c>
    </row>
    <row r="46" spans="1:8" x14ac:dyDescent="0.25">
      <c r="A46" s="58" t="s">
        <v>8169</v>
      </c>
      <c r="B46" s="26">
        <v>3459</v>
      </c>
      <c r="C46" s="26">
        <v>2786</v>
      </c>
      <c r="D46" s="26">
        <v>8624</v>
      </c>
      <c r="E46" s="26">
        <v>14869</v>
      </c>
      <c r="G46" s="59" t="s">
        <v>8233</v>
      </c>
    </row>
    <row r="47" spans="1:8" x14ac:dyDescent="0.25">
      <c r="A47" s="57" t="s">
        <v>94</v>
      </c>
      <c r="B47" s="26">
        <v>18757</v>
      </c>
      <c r="C47" s="26">
        <v>18305</v>
      </c>
      <c r="D47" s="26">
        <v>21754</v>
      </c>
      <c r="E47" s="26">
        <v>58816</v>
      </c>
      <c r="G47" s="62"/>
    </row>
    <row r="48" spans="1:8" ht="82.8" x14ac:dyDescent="0.25">
      <c r="A48" s="58" t="s">
        <v>8221</v>
      </c>
      <c r="B48" s="26">
        <v>1695</v>
      </c>
      <c r="C48" s="26">
        <v>3236</v>
      </c>
      <c r="D48" s="26">
        <v>3806</v>
      </c>
      <c r="E48" s="26">
        <v>8737</v>
      </c>
      <c r="G48" s="67" t="s">
        <v>8242</v>
      </c>
    </row>
    <row r="49" spans="1:9" x14ac:dyDescent="0.25">
      <c r="A49" s="58" t="s">
        <v>8222</v>
      </c>
      <c r="B49" s="26">
        <v>6182</v>
      </c>
      <c r="C49" s="26">
        <v>6299</v>
      </c>
      <c r="D49" s="26">
        <v>8742</v>
      </c>
      <c r="E49" s="26">
        <v>21223</v>
      </c>
      <c r="G49" s="62"/>
    </row>
    <row r="50" spans="1:9" ht="69" x14ac:dyDescent="0.25">
      <c r="A50" s="58" t="s">
        <v>8223</v>
      </c>
      <c r="B50" s="26">
        <v>6890</v>
      </c>
      <c r="C50" s="26">
        <v>4117</v>
      </c>
      <c r="D50" s="26">
        <v>5184</v>
      </c>
      <c r="E50" s="26">
        <v>16191</v>
      </c>
      <c r="G50" s="67" t="s">
        <v>8243</v>
      </c>
      <c r="I50" s="59" t="s">
        <v>8235</v>
      </c>
    </row>
    <row r="51" spans="1:9" x14ac:dyDescent="0.25">
      <c r="A51" s="58" t="s">
        <v>8169</v>
      </c>
      <c r="B51" s="26">
        <v>3990</v>
      </c>
      <c r="C51" s="26">
        <v>4653</v>
      </c>
      <c r="D51" s="26">
        <v>4022</v>
      </c>
      <c r="E51" s="26">
        <v>12665</v>
      </c>
      <c r="G51" s="62"/>
      <c r="I51" s="62"/>
    </row>
    <row r="52" spans="1:9" ht="193.2" x14ac:dyDescent="0.25">
      <c r="A52" s="57" t="s">
        <v>152</v>
      </c>
      <c r="B52" s="26">
        <v>18640</v>
      </c>
      <c r="C52" s="26">
        <v>23572</v>
      </c>
      <c r="D52" s="26">
        <v>17012</v>
      </c>
      <c r="E52" s="26">
        <v>59224</v>
      </c>
      <c r="G52" s="67" t="s">
        <v>8244</v>
      </c>
      <c r="I52" s="67" t="s">
        <v>8245</v>
      </c>
    </row>
    <row r="53" spans="1:9" x14ac:dyDescent="0.25">
      <c r="A53" s="58" t="s">
        <v>8221</v>
      </c>
      <c r="B53" s="26">
        <v>2182</v>
      </c>
      <c r="C53" s="26">
        <v>2021</v>
      </c>
      <c r="D53" s="26">
        <v>3479</v>
      </c>
      <c r="E53" s="26">
        <v>7682</v>
      </c>
      <c r="I53" s="65" t="s">
        <v>8236</v>
      </c>
    </row>
    <row r="54" spans="1:9" x14ac:dyDescent="0.25">
      <c r="A54" s="58" t="s">
        <v>8222</v>
      </c>
      <c r="B54" s="26">
        <v>6720</v>
      </c>
      <c r="C54" s="26">
        <v>9073</v>
      </c>
      <c r="D54" s="26">
        <v>3596</v>
      </c>
      <c r="E54" s="26">
        <v>19389</v>
      </c>
      <c r="G54" s="59" t="s">
        <v>8234</v>
      </c>
      <c r="I54" s="65" t="s">
        <v>8237</v>
      </c>
    </row>
    <row r="55" spans="1:9" x14ac:dyDescent="0.25">
      <c r="A55" s="58" t="s">
        <v>8223</v>
      </c>
      <c r="B55" s="26">
        <v>5952</v>
      </c>
      <c r="C55" s="26">
        <v>9330</v>
      </c>
      <c r="D55" s="26">
        <v>6642</v>
      </c>
      <c r="E55" s="26">
        <v>21924</v>
      </c>
      <c r="G55" s="62"/>
      <c r="I55" s="65"/>
    </row>
    <row r="56" spans="1:9" ht="110.4" x14ac:dyDescent="0.25">
      <c r="A56" s="58" t="s">
        <v>8169</v>
      </c>
      <c r="B56" s="26">
        <v>3786</v>
      </c>
      <c r="C56" s="26">
        <v>3148</v>
      </c>
      <c r="D56" s="26">
        <v>3295</v>
      </c>
      <c r="E56" s="26">
        <v>10229</v>
      </c>
      <c r="G56" s="67" t="s">
        <v>8246</v>
      </c>
    </row>
    <row r="57" spans="1:9" x14ac:dyDescent="0.25">
      <c r="A57" s="57" t="s">
        <v>8166</v>
      </c>
      <c r="B57" s="26">
        <v>202515</v>
      </c>
      <c r="C57" s="26">
        <v>214421</v>
      </c>
      <c r="D57" s="26">
        <v>216939</v>
      </c>
      <c r="E57" s="26">
        <v>633875</v>
      </c>
      <c r="I57" s="65"/>
    </row>
  </sheetData>
  <conditionalFormatting sqref="H39:H42">
    <cfRule type="iconSet" priority="7">
      <iconSet iconSet="3Arrows">
        <cfvo type="percent" val="0"/>
        <cfvo type="percent" val="33"/>
        <cfvo type="percent" val="67"/>
      </iconSet>
    </cfRule>
    <cfRule type="dataBar" priority="4">
      <dataBar>
        <cfvo type="min"/>
        <cfvo type="max"/>
        <color rgb="FFFFB628"/>
      </dataBar>
      <extLst>
        <ext xmlns:x14="http://schemas.microsoft.com/office/spreadsheetml/2009/9/main" uri="{B025F937-C7B1-47D3-B67F-A62EFF666E3E}">
          <x14:id>{2CE2B828-BA70-44A4-BEAD-3608A0894034}</x14:id>
        </ext>
      </extLst>
    </cfRule>
    <cfRule type="iconSet" priority="3">
      <iconSet iconSet="4Rating">
        <cfvo type="percent" val="0"/>
        <cfvo type="percent" val="25"/>
        <cfvo type="percent" val="50"/>
        <cfvo type="percent" val="75"/>
      </iconSet>
    </cfRule>
  </conditionalFormatting>
  <conditionalFormatting sqref="H24:H28">
    <cfRule type="iconSet" priority="2">
      <iconSet iconSet="4Arrows">
        <cfvo type="percent" val="0"/>
        <cfvo type="percent" val="25"/>
        <cfvo type="percent" val="50"/>
        <cfvo type="percent" val="75"/>
      </iconSet>
    </cfRule>
  </conditionalFormatting>
  <conditionalFormatting sqref="G25:G28">
    <cfRule type="dataBar" priority="1">
      <dataBar>
        <cfvo type="min"/>
        <cfvo type="max"/>
        <color rgb="FFFFB628"/>
      </dataBar>
      <extLst>
        <ext xmlns:x14="http://schemas.microsoft.com/office/spreadsheetml/2009/9/main" uri="{B025F937-C7B1-47D3-B67F-A62EFF666E3E}">
          <x14:id>{39AD4E10-27C1-43E8-B9D3-B91DD7AA9B62}</x14:id>
        </ext>
      </extLst>
    </cfRule>
  </conditionalFormatting>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x14:cfRule type="dataBar" id="{2CE2B828-BA70-44A4-BEAD-3608A0894034}">
            <x14:dataBar minLength="0" maxLength="100" border="1" negativeBarBorderColorSameAsPositive="0">
              <x14:cfvo type="autoMin"/>
              <x14:cfvo type="autoMax"/>
              <x14:borderColor rgb="FFFFB628"/>
              <x14:negativeFillColor rgb="FFFF0000"/>
              <x14:negativeBorderColor rgb="FFFF0000"/>
              <x14:axisColor rgb="FF000000"/>
            </x14:dataBar>
          </x14:cfRule>
          <xm:sqref>H39:H42</xm:sqref>
        </x14:conditionalFormatting>
        <x14:conditionalFormatting xmlns:xm="http://schemas.microsoft.com/office/excel/2006/main">
          <x14:cfRule type="dataBar" id="{39AD4E10-27C1-43E8-B9D3-B91DD7AA9B62}">
            <x14:dataBar minLength="0" maxLength="100" border="1" negativeBarBorderColorSameAsPositive="0">
              <x14:cfvo type="autoMin"/>
              <x14:cfvo type="autoMax"/>
              <x14:borderColor rgb="FFFFB628"/>
              <x14:negativeFillColor rgb="FFFF0000"/>
              <x14:negativeBorderColor rgb="FFFF0000"/>
              <x14:axisColor rgb="FF000000"/>
            </x14:dataBar>
          </x14:cfRule>
          <xm:sqref>G25:G28</xm:sqref>
        </x14:conditionalFormatting>
      </x14:conditionalFormattings>
    </ext>
    <ext xmlns:x15="http://schemas.microsoft.com/office/spreadsheetml/2010/11/main" uri="{7E03D99C-DC04-49d9-9315-930204A7B6E9}">
      <x15:timelineRefs>
        <x15:timelineRef r:id="rId3"/>
      </x15:timelineRef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C8AFB-2CAB-4BEB-818D-27CC81242E94}">
  <sheetPr codeName="Sheet9"/>
  <dimension ref="A1:T15"/>
  <sheetViews>
    <sheetView topLeftCell="I1" workbookViewId="0">
      <selection sqref="A1:T11"/>
    </sheetView>
  </sheetViews>
  <sheetFormatPr defaultRowHeight="13.2" x14ac:dyDescent="0.25"/>
  <cols>
    <col min="1" max="1" width="14.77734375" bestFit="1" customWidth="1"/>
    <col min="2" max="2" width="15.77734375" customWidth="1"/>
    <col min="3" max="3" width="14.109375" customWidth="1"/>
    <col min="4" max="4" width="14.21875" customWidth="1"/>
    <col min="5" max="5" width="13.21875" customWidth="1"/>
    <col min="6" max="6" width="14.6640625" bestFit="1" customWidth="1"/>
    <col min="7" max="7" width="11.6640625" customWidth="1"/>
    <col min="8" max="8" width="13.21875" bestFit="1" customWidth="1"/>
    <col min="9" max="9" width="20.6640625" bestFit="1" customWidth="1"/>
    <col min="10" max="10" width="15.88671875" bestFit="1" customWidth="1"/>
    <col min="11" max="11" width="11.6640625" customWidth="1"/>
    <col min="13" max="13" width="10.77734375" bestFit="1" customWidth="1"/>
    <col min="14" max="14" width="13.21875" bestFit="1" customWidth="1"/>
    <col min="15" max="15" width="15" bestFit="1" customWidth="1"/>
    <col min="16" max="16" width="19.77734375" bestFit="1" customWidth="1"/>
    <col min="19" max="19" width="11.88671875" bestFit="1" customWidth="1"/>
    <col min="20" max="20" width="14.33203125" bestFit="1" customWidth="1"/>
  </cols>
  <sheetData>
    <row r="1" spans="1:20" ht="18" x14ac:dyDescent="0.35">
      <c r="A1" s="3"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16</v>
      </c>
      <c r="R1" s="4" t="s">
        <v>17</v>
      </c>
      <c r="S1" s="4" t="s">
        <v>18</v>
      </c>
      <c r="T1" s="5" t="s">
        <v>19</v>
      </c>
    </row>
    <row r="2" spans="1:20" ht="15.6" x14ac:dyDescent="0.3">
      <c r="A2" s="6" t="s">
        <v>20</v>
      </c>
      <c r="B2" s="7" t="s">
        <v>21</v>
      </c>
      <c r="C2" s="7" t="s">
        <v>22</v>
      </c>
      <c r="D2" s="7" t="s">
        <v>23</v>
      </c>
      <c r="E2" s="7" t="s">
        <v>24</v>
      </c>
      <c r="F2" s="8">
        <v>44741</v>
      </c>
      <c r="G2" s="7" t="s">
        <v>25</v>
      </c>
      <c r="H2" s="7" t="s">
        <v>26</v>
      </c>
      <c r="I2" s="7" t="s">
        <v>27</v>
      </c>
      <c r="J2" s="7" t="s">
        <v>28</v>
      </c>
      <c r="K2" s="7">
        <v>3</v>
      </c>
      <c r="L2" s="7">
        <v>229</v>
      </c>
      <c r="M2" s="7" t="s">
        <v>29</v>
      </c>
      <c r="N2" s="8">
        <v>45120</v>
      </c>
      <c r="O2" s="7" t="s">
        <v>30</v>
      </c>
      <c r="P2" s="7" t="s">
        <v>31</v>
      </c>
      <c r="Q2" s="7">
        <v>2</v>
      </c>
      <c r="R2" s="7" t="s">
        <v>32</v>
      </c>
      <c r="S2" s="7" t="s">
        <v>33</v>
      </c>
      <c r="T2" s="9">
        <v>45814</v>
      </c>
    </row>
    <row r="3" spans="1:20" ht="15.6" x14ac:dyDescent="0.3">
      <c r="A3" s="10" t="s">
        <v>34</v>
      </c>
      <c r="B3" s="11" t="s">
        <v>35</v>
      </c>
      <c r="C3" s="11" t="s">
        <v>36</v>
      </c>
      <c r="D3" s="11" t="s">
        <v>37</v>
      </c>
      <c r="E3" s="11" t="s">
        <v>38</v>
      </c>
      <c r="F3" s="12">
        <v>45162</v>
      </c>
      <c r="G3" s="11" t="s">
        <v>39</v>
      </c>
      <c r="H3" s="11" t="s">
        <v>40</v>
      </c>
      <c r="I3" s="11" t="s">
        <v>41</v>
      </c>
      <c r="J3" s="11" t="s">
        <v>42</v>
      </c>
      <c r="K3" s="11">
        <v>4</v>
      </c>
      <c r="L3" s="11">
        <v>59</v>
      </c>
      <c r="M3" s="11" t="s">
        <v>43</v>
      </c>
      <c r="N3" s="12">
        <v>45516</v>
      </c>
      <c r="O3" s="11" t="s">
        <v>30</v>
      </c>
      <c r="P3" s="11" t="s">
        <v>44</v>
      </c>
      <c r="Q3" s="11">
        <v>2</v>
      </c>
      <c r="R3" s="11" t="s">
        <v>45</v>
      </c>
      <c r="S3" s="11" t="s">
        <v>46</v>
      </c>
      <c r="T3" s="13">
        <v>45143</v>
      </c>
    </row>
    <row r="4" spans="1:20" ht="15.6" x14ac:dyDescent="0.3">
      <c r="A4" s="6" t="s">
        <v>47</v>
      </c>
      <c r="B4" s="7" t="s">
        <v>48</v>
      </c>
      <c r="C4" s="7" t="s">
        <v>49</v>
      </c>
      <c r="D4" s="7" t="s">
        <v>37</v>
      </c>
      <c r="E4" s="7" t="s">
        <v>50</v>
      </c>
      <c r="F4" s="8">
        <v>45125</v>
      </c>
      <c r="G4" s="7" t="s">
        <v>51</v>
      </c>
      <c r="H4" s="7" t="s">
        <v>52</v>
      </c>
      <c r="I4" s="7" t="s">
        <v>53</v>
      </c>
      <c r="J4" s="7" t="s">
        <v>54</v>
      </c>
      <c r="K4" s="7">
        <v>2</v>
      </c>
      <c r="L4" s="7">
        <v>59</v>
      </c>
      <c r="M4" s="7" t="s">
        <v>55</v>
      </c>
      <c r="N4" s="8">
        <v>45508</v>
      </c>
      <c r="O4" s="7" t="s">
        <v>56</v>
      </c>
      <c r="P4" s="7" t="s">
        <v>57</v>
      </c>
      <c r="Q4" s="7">
        <v>5</v>
      </c>
      <c r="R4" s="7" t="s">
        <v>32</v>
      </c>
      <c r="S4" s="7" t="s">
        <v>58</v>
      </c>
      <c r="T4" s="9">
        <v>44929</v>
      </c>
    </row>
    <row r="5" spans="1:20" ht="15.6" x14ac:dyDescent="0.3">
      <c r="A5" s="10" t="s">
        <v>59</v>
      </c>
      <c r="B5" s="11" t="s">
        <v>60</v>
      </c>
      <c r="C5" s="11" t="s">
        <v>61</v>
      </c>
      <c r="D5" s="11" t="s">
        <v>37</v>
      </c>
      <c r="E5" s="11" t="s">
        <v>24</v>
      </c>
      <c r="F5" s="12">
        <v>45891</v>
      </c>
      <c r="G5" s="11" t="s">
        <v>62</v>
      </c>
      <c r="H5" s="11" t="s">
        <v>63</v>
      </c>
      <c r="I5" s="11" t="s">
        <v>64</v>
      </c>
      <c r="J5" s="11" t="s">
        <v>65</v>
      </c>
      <c r="K5" s="11">
        <v>4</v>
      </c>
      <c r="L5" s="11">
        <v>399</v>
      </c>
      <c r="M5" s="11" t="s">
        <v>66</v>
      </c>
      <c r="N5" s="12">
        <v>45800</v>
      </c>
      <c r="O5" s="11" t="s">
        <v>56</v>
      </c>
      <c r="P5" s="11" t="s">
        <v>57</v>
      </c>
      <c r="Q5" s="11">
        <v>2</v>
      </c>
      <c r="R5" s="11" t="s">
        <v>67</v>
      </c>
      <c r="S5" s="11" t="s">
        <v>68</v>
      </c>
      <c r="T5" s="13">
        <v>44999</v>
      </c>
    </row>
    <row r="6" spans="1:20" ht="15.6" x14ac:dyDescent="0.3">
      <c r="A6" s="6" t="s">
        <v>69</v>
      </c>
      <c r="B6" s="7" t="s">
        <v>70</v>
      </c>
      <c r="C6" s="7" t="s">
        <v>71</v>
      </c>
      <c r="D6" s="7" t="s">
        <v>23</v>
      </c>
      <c r="E6" s="7" t="s">
        <v>24</v>
      </c>
      <c r="F6" s="8">
        <v>44278</v>
      </c>
      <c r="G6" s="7" t="s">
        <v>72</v>
      </c>
      <c r="H6" s="7" t="s">
        <v>73</v>
      </c>
      <c r="I6" s="7" t="s">
        <v>74</v>
      </c>
      <c r="J6" s="7" t="s">
        <v>42</v>
      </c>
      <c r="K6" s="7">
        <v>1</v>
      </c>
      <c r="L6" s="7">
        <v>110</v>
      </c>
      <c r="M6" s="7" t="s">
        <v>75</v>
      </c>
      <c r="N6" s="8">
        <v>45109</v>
      </c>
      <c r="O6" s="7" t="s">
        <v>76</v>
      </c>
      <c r="P6" s="7" t="s">
        <v>57</v>
      </c>
      <c r="Q6" s="7">
        <v>1</v>
      </c>
      <c r="R6" s="7" t="s">
        <v>67</v>
      </c>
      <c r="S6" s="7" t="s">
        <v>77</v>
      </c>
      <c r="T6" s="9">
        <v>45217</v>
      </c>
    </row>
    <row r="7" spans="1:20" ht="15.6" x14ac:dyDescent="0.3">
      <c r="A7" s="10" t="s">
        <v>78</v>
      </c>
      <c r="B7" s="11" t="s">
        <v>79</v>
      </c>
      <c r="C7" s="11" t="s">
        <v>80</v>
      </c>
      <c r="D7" s="11" t="s">
        <v>81</v>
      </c>
      <c r="E7" s="11" t="s">
        <v>38</v>
      </c>
      <c r="F7" s="12">
        <v>45856</v>
      </c>
      <c r="G7" s="11" t="s">
        <v>25</v>
      </c>
      <c r="H7" s="11" t="s">
        <v>26</v>
      </c>
      <c r="I7" s="11" t="s">
        <v>27</v>
      </c>
      <c r="J7" s="11" t="s">
        <v>28</v>
      </c>
      <c r="K7" s="11">
        <v>5</v>
      </c>
      <c r="L7" s="11">
        <v>229</v>
      </c>
      <c r="M7" s="11" t="s">
        <v>82</v>
      </c>
      <c r="N7" s="12">
        <v>45029</v>
      </c>
      <c r="O7" s="11" t="s">
        <v>76</v>
      </c>
      <c r="P7" s="11" t="s">
        <v>44</v>
      </c>
      <c r="Q7" s="11">
        <v>3</v>
      </c>
      <c r="R7" s="11" t="s">
        <v>67</v>
      </c>
      <c r="S7" s="11" t="s">
        <v>83</v>
      </c>
      <c r="T7" s="13">
        <v>44971</v>
      </c>
    </row>
    <row r="8" spans="1:20" ht="15.6" x14ac:dyDescent="0.3">
      <c r="A8" s="6" t="s">
        <v>84</v>
      </c>
      <c r="B8" s="7" t="s">
        <v>85</v>
      </c>
      <c r="C8" s="7" t="s">
        <v>86</v>
      </c>
      <c r="D8" s="7" t="s">
        <v>23</v>
      </c>
      <c r="E8" s="7" t="s">
        <v>50</v>
      </c>
      <c r="F8" s="8">
        <v>45260</v>
      </c>
      <c r="G8" s="7" t="s">
        <v>62</v>
      </c>
      <c r="H8" s="7" t="s">
        <v>87</v>
      </c>
      <c r="I8" s="7" t="s">
        <v>88</v>
      </c>
      <c r="J8" s="7" t="s">
        <v>65</v>
      </c>
      <c r="K8" s="7">
        <v>1</v>
      </c>
      <c r="L8" s="7">
        <v>99</v>
      </c>
      <c r="M8" s="7" t="s">
        <v>89</v>
      </c>
      <c r="N8" s="8">
        <v>45291</v>
      </c>
      <c r="O8" s="7" t="s">
        <v>76</v>
      </c>
      <c r="P8" s="7" t="s">
        <v>31</v>
      </c>
      <c r="Q8" s="7">
        <v>4</v>
      </c>
      <c r="R8" s="7" t="s">
        <v>67</v>
      </c>
      <c r="S8" s="7" t="s">
        <v>90</v>
      </c>
      <c r="T8" s="9">
        <v>45289</v>
      </c>
    </row>
    <row r="9" spans="1:20" ht="15.6" x14ac:dyDescent="0.3">
      <c r="A9" s="10" t="s">
        <v>91</v>
      </c>
      <c r="B9" s="11" t="s">
        <v>92</v>
      </c>
      <c r="C9" s="11" t="s">
        <v>93</v>
      </c>
      <c r="D9" s="11" t="s">
        <v>23</v>
      </c>
      <c r="E9" s="11" t="s">
        <v>38</v>
      </c>
      <c r="F9" s="12">
        <v>45606</v>
      </c>
      <c r="G9" s="11" t="s">
        <v>94</v>
      </c>
      <c r="H9" s="11" t="s">
        <v>40</v>
      </c>
      <c r="I9" s="11" t="s">
        <v>41</v>
      </c>
      <c r="J9" s="11" t="s">
        <v>42</v>
      </c>
      <c r="K9" s="11">
        <v>2</v>
      </c>
      <c r="L9" s="11">
        <v>59</v>
      </c>
      <c r="M9" s="11" t="s">
        <v>95</v>
      </c>
      <c r="N9" s="12">
        <v>45320</v>
      </c>
      <c r="O9" s="11" t="s">
        <v>30</v>
      </c>
      <c r="P9" s="11" t="s">
        <v>31</v>
      </c>
      <c r="Q9" s="11">
        <v>1</v>
      </c>
      <c r="R9" s="11" t="s">
        <v>67</v>
      </c>
      <c r="S9" s="11" t="s">
        <v>96</v>
      </c>
      <c r="T9" s="13">
        <v>45810</v>
      </c>
    </row>
    <row r="10" spans="1:20" ht="15.6" x14ac:dyDescent="0.3">
      <c r="A10" s="6" t="s">
        <v>97</v>
      </c>
      <c r="B10" s="7" t="s">
        <v>98</v>
      </c>
      <c r="C10" s="7" t="s">
        <v>99</v>
      </c>
      <c r="D10" s="7" t="s">
        <v>23</v>
      </c>
      <c r="E10" s="7" t="s">
        <v>38</v>
      </c>
      <c r="F10" s="8">
        <v>45229</v>
      </c>
      <c r="G10" s="7" t="s">
        <v>39</v>
      </c>
      <c r="H10" s="7" t="s">
        <v>100</v>
      </c>
      <c r="I10" s="7" t="s">
        <v>101</v>
      </c>
      <c r="J10" s="7" t="s">
        <v>28</v>
      </c>
      <c r="K10" s="7">
        <v>5</v>
      </c>
      <c r="L10" s="7">
        <v>199</v>
      </c>
      <c r="M10" s="7" t="s">
        <v>102</v>
      </c>
      <c r="N10" s="8">
        <v>44895</v>
      </c>
      <c r="O10" s="7" t="s">
        <v>103</v>
      </c>
      <c r="P10" s="7" t="s">
        <v>31</v>
      </c>
      <c r="Q10" s="7">
        <v>3</v>
      </c>
      <c r="R10" s="7" t="s">
        <v>104</v>
      </c>
      <c r="S10" s="7" t="s">
        <v>105</v>
      </c>
      <c r="T10" s="9">
        <v>45453</v>
      </c>
    </row>
    <row r="11" spans="1:20" ht="15.6" x14ac:dyDescent="0.3">
      <c r="A11" s="10" t="s">
        <v>106</v>
      </c>
      <c r="B11" s="11" t="s">
        <v>107</v>
      </c>
      <c r="C11" s="11" t="s">
        <v>108</v>
      </c>
      <c r="D11" s="11" t="s">
        <v>81</v>
      </c>
      <c r="E11" s="11" t="s">
        <v>24</v>
      </c>
      <c r="F11" s="12">
        <v>45607</v>
      </c>
      <c r="G11" s="11" t="s">
        <v>72</v>
      </c>
      <c r="H11" s="11" t="s">
        <v>63</v>
      </c>
      <c r="I11" s="11" t="s">
        <v>64</v>
      </c>
      <c r="J11" s="11" t="s">
        <v>65</v>
      </c>
      <c r="K11" s="11">
        <v>4</v>
      </c>
      <c r="L11" s="11">
        <v>399</v>
      </c>
      <c r="M11" s="11" t="s">
        <v>109</v>
      </c>
      <c r="N11" s="12">
        <v>45793</v>
      </c>
      <c r="O11" s="11" t="s">
        <v>110</v>
      </c>
      <c r="P11" s="11" t="s">
        <v>44</v>
      </c>
      <c r="Q11" s="11">
        <v>5</v>
      </c>
      <c r="R11" s="11" t="s">
        <v>67</v>
      </c>
      <c r="S11" s="11" t="s">
        <v>111</v>
      </c>
      <c r="T11" s="13">
        <v>45629</v>
      </c>
    </row>
    <row r="13" spans="1:20" x14ac:dyDescent="0.25">
      <c r="A13" s="14" t="s">
        <v>8170</v>
      </c>
      <c r="B13" t="s">
        <v>8171</v>
      </c>
      <c r="C13" t="s">
        <v>8172</v>
      </c>
      <c r="D13" t="s">
        <v>8173</v>
      </c>
      <c r="E13" t="s">
        <v>8174</v>
      </c>
    </row>
    <row r="14" spans="1:20" ht="15.6" x14ac:dyDescent="0.3">
      <c r="B14" s="10" t="s">
        <v>34</v>
      </c>
      <c r="C14" t="str">
        <f>VLOOKUP(B14,$A$2:$T$11,2,FALSE)</f>
        <v>Christopher</v>
      </c>
      <c r="D14" t="str">
        <f>VLOOKUP(B14,$A$2:$T$11,5,FALSE)</f>
        <v>Adults</v>
      </c>
      <c r="E14">
        <f>VLOOKUP(B14,$A$2:$T$11,12,)</f>
        <v>59</v>
      </c>
    </row>
    <row r="15" spans="1:20" ht="15.6" x14ac:dyDescent="0.3">
      <c r="B15" s="6" t="s">
        <v>84</v>
      </c>
      <c r="C15" t="str">
        <f>VLOOKUP(B15,$A$2:$T$11,2,FALSE)</f>
        <v>Jennifer</v>
      </c>
      <c r="D15" t="str">
        <f>VLOOKUP(B15,$A$2:$T$11,5,FALSE)</f>
        <v>Senior</v>
      </c>
      <c r="E15">
        <f>VLOOKUP(B15,$A$2:$T$11,12,)</f>
        <v>99</v>
      </c>
    </row>
  </sheetData>
  <conditionalFormatting sqref="L1:L11">
    <cfRule type="cellIs" dxfId="51" priority="4" operator="between">
      <formula>500</formula>
      <formula>1000</formula>
    </cfRule>
    <cfRule type="cellIs" dxfId="50" priority="5" operator="between">
      <formula>150</formula>
      <formula>500</formula>
    </cfRule>
    <cfRule type="cellIs" dxfId="49" priority="6" operator="greaterThan">
      <formula>100</formula>
    </cfRule>
  </conditionalFormatting>
  <conditionalFormatting sqref="Q1:Q11">
    <cfRule type="colorScale" priority="3">
      <colorScale>
        <cfvo type="num" val="$Q$2"/>
        <cfvo type="num" val="$Q$17"/>
        <cfvo type="num" val="$Q$13"/>
        <color rgb="FFF8696B"/>
        <color rgb="FFFFEB84"/>
        <color rgb="FF63BE7B"/>
      </colorScale>
    </cfRule>
  </conditionalFormatting>
  <conditionalFormatting sqref="R1:R11">
    <cfRule type="dataBar" priority="2">
      <dataBar>
        <cfvo type="min"/>
        <cfvo type="max"/>
        <color rgb="FFFFB628"/>
      </dataBar>
      <extLst>
        <ext xmlns:x14="http://schemas.microsoft.com/office/spreadsheetml/2009/9/main" uri="{B025F937-C7B1-47D3-B67F-A62EFF666E3E}">
          <x14:id>{EE8CA763-1C47-4F69-8AA2-2420E53F3655}</x14:id>
        </ext>
      </extLst>
    </cfRule>
  </conditionalFormatting>
  <conditionalFormatting sqref="E1:E11">
    <cfRule type="dataBar" priority="1">
      <dataBar>
        <cfvo type="min"/>
        <cfvo type="max"/>
        <color rgb="FF638EC6"/>
      </dataBar>
      <extLst>
        <ext xmlns:x14="http://schemas.microsoft.com/office/spreadsheetml/2009/9/main" uri="{B025F937-C7B1-47D3-B67F-A62EFF666E3E}">
          <x14:id>{4E804650-6442-475A-8599-350554E276E2}</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EE8CA763-1C47-4F69-8AA2-2420E53F3655}">
            <x14:dataBar minLength="0" maxLength="100" border="1" negativeBarBorderColorSameAsPositive="0">
              <x14:cfvo type="autoMin"/>
              <x14:cfvo type="autoMax"/>
              <x14:borderColor rgb="FFFFB628"/>
              <x14:negativeFillColor rgb="FFFF0000"/>
              <x14:negativeBorderColor rgb="FFFF0000"/>
              <x14:axisColor rgb="FF000000"/>
            </x14:dataBar>
          </x14:cfRule>
          <xm:sqref>R1:R11</xm:sqref>
        </x14:conditionalFormatting>
        <x14:conditionalFormatting xmlns:xm="http://schemas.microsoft.com/office/excel/2006/main">
          <x14:cfRule type="dataBar" id="{4E804650-6442-475A-8599-350554E276E2}">
            <x14:dataBar minLength="0" maxLength="100" border="1" negativeBarBorderColorSameAsPositive="0">
              <x14:cfvo type="autoMin"/>
              <x14:cfvo type="autoMax"/>
              <x14:borderColor rgb="FF638EC6"/>
              <x14:negativeFillColor rgb="FFFF0000"/>
              <x14:negativeBorderColor rgb="FFFF0000"/>
              <x14:axisColor rgb="FF000000"/>
            </x14:dataBar>
          </x14:cfRule>
          <xm:sqref>E1:E11</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scriptId id="ms-officescript%3A%2F%2Fonedrive_business_itemlink%2F01JDUERVVWDLOSOIYN35E3PC4VF23SUDIW:ms-officescript%3A%2F%2Fonedrive_business_sharinglink%2Fu!aHR0cHM6Ly9henVyZWZvcmQtbXkuc2hhcmVwb2ludC5jb20vOnU6L2cvcGVyc29uYWwvYXNvdW5kaGFfZm9yZF9jb20vRWJZYTNTY2pEZDlKdDR1VkxyY3FEUllCZDVwVi1qZ3hrOU4tTmE1aUVnU3RVUQ"/>
</scriptIds>
</file>

<file path=customXml/item2.xml>�� 
</file>

<file path=customXml/itemProps1.xml><?xml version="1.0" encoding="utf-8"?>
<ds:datastoreItem xmlns:ds="http://schemas.openxmlformats.org/officeDocument/2006/customXml" ds:itemID="{05317434-C75A-4C38-B8E1-CF6768C34CC2}">
  <ds:schemaRefs>
    <ds:schemaRef ds:uri="http://schemas.microsoft.com/office/extensibility/maker/v1.0"/>
  </ds:schemaRefs>
</ds:datastoreItem>
</file>

<file path=customXml/itemProps2.xml><?xml version="1.0" encoding="utf-8"?>
<ds:datastoreItem xmlns:ds="http://schemas.openxmlformats.org/officeDocument/2006/customXml" ds:itemID="{6A92493B-2B57-4443-AEC4-E50431587FB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vt:i4>
      </vt:variant>
    </vt:vector>
  </HeadingPairs>
  <TitlesOfParts>
    <vt:vector size="18" baseType="lpstr">
      <vt:lpstr>ecommerce_dataset_10000</vt:lpstr>
      <vt:lpstr>Formula</vt:lpstr>
      <vt:lpstr>Pivot</vt:lpstr>
      <vt:lpstr>Sum of Quantity -Bi</vt:lpstr>
      <vt:lpstr>Review and Rating by Customer </vt:lpstr>
      <vt:lpstr>Timeline</vt:lpstr>
      <vt:lpstr>DASHBOARD</vt:lpstr>
      <vt:lpstr>What-if analysis and goal seek</vt:lpstr>
      <vt:lpstr>Scenario Summary</vt:lpstr>
      <vt:lpstr>MACRO</vt:lpstr>
      <vt:lpstr>Power Pivot</vt:lpstr>
      <vt:lpstr>2020-2023</vt:lpstr>
      <vt:lpstr>_2024_2025</vt:lpstr>
      <vt:lpstr>_2020_2023</vt:lpstr>
      <vt:lpstr>Insights and Recommendations</vt:lpstr>
      <vt:lpstr>Formulas</vt:lpstr>
      <vt:lpstr>PROFIT</vt:lpstr>
      <vt:lpstr>QTY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Soundharya, Abirami (A.)</dc:creator>
  <cp:lastModifiedBy>rathi sp</cp:lastModifiedBy>
  <cp:lastPrinted>2025-11-26T11:55:54Z</cp:lastPrinted>
  <dcterms:created xsi:type="dcterms:W3CDTF">2025-11-23T18:00:51Z</dcterms:created>
  <dcterms:modified xsi:type="dcterms:W3CDTF">2025-11-28T14:33:03Z</dcterms:modified>
</cp:coreProperties>
</file>