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-USR-AQ265-A0106\Desktop\"/>
    </mc:Choice>
  </mc:AlternateContent>
  <bookViews>
    <workbookView xWindow="0" yWindow="0" windowWidth="24000" windowHeight="9735" activeTab="4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8" l="1"/>
  <c r="G24" i="8" s="1"/>
  <c r="F17" i="8"/>
  <c r="G17" i="8"/>
  <c r="C42" i="6" l="1"/>
  <c r="D33" i="6"/>
  <c r="G38" i="8" l="1"/>
  <c r="F38" i="8" s="1"/>
  <c r="P23" i="1" l="1"/>
  <c r="N23" i="1"/>
  <c r="M23" i="1"/>
  <c r="L23" i="1"/>
  <c r="N22" i="1"/>
  <c r="N21" i="1"/>
  <c r="G22" i="10" l="1"/>
  <c r="H22" i="10" s="1"/>
  <c r="G17" i="10"/>
  <c r="H17" i="10" s="1"/>
  <c r="C42" i="10"/>
  <c r="F33" i="10"/>
  <c r="O21" i="1" s="1"/>
  <c r="E33" i="10"/>
  <c r="M21" i="1" s="1"/>
  <c r="D33" i="10"/>
  <c r="C41" i="10" l="1"/>
  <c r="L21" i="1"/>
  <c r="G33" i="10"/>
  <c r="P21" i="1" s="1"/>
  <c r="E33" i="6"/>
  <c r="M20" i="1" s="1"/>
  <c r="N20" i="1"/>
  <c r="F33" i="6"/>
  <c r="O20" i="1" s="1"/>
  <c r="L20" i="1"/>
  <c r="G33" i="6" l="1"/>
  <c r="P20" i="1" s="1"/>
  <c r="O23" i="1" l="1"/>
  <c r="G17" i="7" l="1"/>
  <c r="E43" i="7" l="1"/>
  <c r="B49" i="7" s="1"/>
  <c r="D43" i="7"/>
  <c r="B48" i="7" s="1"/>
  <c r="G29" i="7"/>
  <c r="H29" i="7" s="1"/>
  <c r="G23" i="7"/>
  <c r="H23" i="7" s="1"/>
  <c r="G22" i="6"/>
  <c r="H22" i="6" s="1"/>
  <c r="G17" i="6"/>
  <c r="H17" i="6" s="1"/>
  <c r="L22" i="1" l="1"/>
  <c r="M22" i="1"/>
  <c r="C41" i="6"/>
  <c r="G43" i="7"/>
  <c r="I17" i="7"/>
  <c r="P22" i="1" l="1"/>
  <c r="F43" i="7"/>
  <c r="O22" i="1" s="1"/>
  <c r="H17" i="7"/>
  <c r="F17" i="7" l="1"/>
</calcChain>
</file>

<file path=xl/sharedStrings.xml><?xml version="1.0" encoding="utf-8"?>
<sst xmlns="http://schemas.openxmlformats.org/spreadsheetml/2006/main" count="262" uniqueCount="72">
  <si>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</si>
  <si>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</si>
  <si>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</si>
  <si>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</si>
  <si>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</si>
  <si>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</si>
  <si>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</si>
  <si>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</si>
  <si>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</si>
  <si>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</si>
  <si>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</si>
  <si>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</si>
  <si>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</si>
  <si>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</si>
  <si>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</si>
  <si>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</si>
  <si>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</si>
  <si>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</si>
  <si>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</si>
  <si>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</si>
  <si>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</si>
  <si>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</si>
  <si>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</si>
  <si>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</si>
  <si>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</si>
  <si>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</si>
  <si>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</si>
  <si>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</si>
  <si>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</si>
  <si>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</si>
  <si>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</si>
  <si>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</si>
  <si>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</si>
  <si>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</si>
  <si>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</si>
  <si>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</si>
  <si>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</si>
  <si>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</si>
  <si>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</si>
  <si>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</si>
  <si>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</si>
  <si>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</si>
  <si>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</si>
  <si>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</si>
  <si>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</si>
  <si>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</si>
  <si>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</si>
  <si>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TABLERO DE METRICAS DE EXPOSICION AL RIESGO</t>
  </si>
  <si>
    <t>PPPMC</t>
  </si>
  <si>
    <t>TABLA DE INDICADORES CM</t>
  </si>
  <si>
    <t>Indice de Cambios de ítems de Configuración</t>
  </si>
  <si>
    <t>TABLERO DE METRICAS DE INDICE DE CAMBIOS DE ITEMS DE CONFIGURACIÓN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</si>
  <si>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</si>
  <si>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</si>
  <si>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</si>
  <si>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</si>
  <si>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</si>
  <si>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</si>
  <si>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</si>
  <si>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</si>
  <si>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TABLA DE INDICADORES REQM</t>
  </si>
  <si>
    <t>TABLA DE INDICADORES PPPMC</t>
  </si>
  <si>
    <t xml:space="preserve">    ASPERSOFT</t>
  </si>
  <si>
    <t>TABME - TABLERO DE CONTROL DE METRICAS DEL PROYECTO VOIP</t>
  </si>
  <si>
    <t>VOIP</t>
  </si>
  <si>
    <t xml:space="preserve">   ASPERSOFT</t>
  </si>
  <si>
    <t>ASPERSOFT</t>
  </si>
  <si>
    <t>MAYO</t>
  </si>
  <si>
    <t>JUNIO</t>
  </si>
  <si>
    <t>PROMEDIO DE SEVERIDAD</t>
  </si>
  <si>
    <t>RESULTADOS EXPOSICION AL RIESGO</t>
  </si>
  <si>
    <t>TABLERO DE METRICAS DE INDICE DE CAMBIOS DE ITEMS DE CONFIGURACION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</si>
</sst>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8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3" fillId="0" borderId="0" xfId="1" applyFont="1" applyFill="1" applyBorder="1" applyAlignment="1">
      <alignment vertical="center"/>
    </xf>
    <xf numFmtId="0" fontId="19" fillId="0" borderId="24" xfId="0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0" fillId="0" borderId="0" xfId="0" applyFont="1"/>
    <xf numFmtId="2" fontId="20" fillId="3" borderId="30" xfId="0" applyNumberFormat="1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 wrapText="1"/>
    </xf>
    <xf numFmtId="2" fontId="20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2" fontId="20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2" xfId="0" applyBorder="1"/>
    <xf numFmtId="0" fontId="4" fillId="0" borderId="6" xfId="0" applyFont="1" applyBorder="1"/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2" fontId="20" fillId="3" borderId="18" xfId="0" applyNumberFormat="1" applyFont="1" applyFill="1" applyBorder="1" applyAlignment="1">
      <alignment horizontal="center" vertical="center" wrapText="1"/>
    </xf>
    <xf numFmtId="16" fontId="18" fillId="9" borderId="0" xfId="0" applyNumberFormat="1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/>
    </xf>
    <xf numFmtId="164" fontId="0" fillId="9" borderId="0" xfId="0" applyNumberForma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2" fontId="20" fillId="3" borderId="42" xfId="0" applyNumberFormat="1" applyFont="1" applyFill="1" applyBorder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2" fillId="9" borderId="0" xfId="0" applyFont="1" applyFill="1" applyBorder="1" applyAlignment="1">
      <alignment vertical="center" wrapText="1"/>
    </xf>
    <xf numFmtId="0" fontId="16" fillId="9" borderId="0" xfId="0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18" fillId="9" borderId="18" xfId="0" applyFont="1" applyFill="1" applyBorder="1" applyAlignment="1">
      <alignment horizontal="center" vertical="center" wrapText="1"/>
    </xf>
    <xf numFmtId="2" fontId="20" fillId="3" borderId="18" xfId="0" applyNumberFormat="1" applyFont="1" applyFill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2" fontId="20" fillId="5" borderId="18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1" fillId="3" borderId="36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9" borderId="0" xfId="0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wrapText="1"/>
    </xf>
    <xf numFmtId="0" fontId="24" fillId="2" borderId="21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8" fillId="9" borderId="18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21" fillId="5" borderId="18" xfId="0" applyFont="1" applyFill="1" applyBorder="1" applyAlignment="1">
      <alignment horizontal="center" vertical="center"/>
    </xf>
    <xf numFmtId="1" fontId="20" fillId="5" borderId="18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/>
    </xf>
    <xf numFmtId="0" fontId="23" fillId="2" borderId="18" xfId="0" applyFont="1" applyFill="1" applyBorder="1" applyAlignment="1">
      <alignment horizont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FMNCONPRO!$D$30:$E$30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FMNCONPRO!$D$31:$E$31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670192"/>
        <c:axId val="273670752"/>
      </c:lineChart>
      <c:catAx>
        <c:axId val="27367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3670752"/>
        <c:crosses val="autoZero"/>
        <c:auto val="1"/>
        <c:lblAlgn val="ctr"/>
        <c:lblOffset val="100"/>
        <c:noMultiLvlLbl val="0"/>
      </c:catAx>
      <c:valAx>
        <c:axId val="273670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27367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FMNCONPRO!$B$41:$B$42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FMNCONPRO!$C$41:$C$42</c:f>
              <c:numCache>
                <c:formatCode>0.000</c:formatCode>
                <c:ptCount val="2"/>
                <c:pt idx="0">
                  <c:v>0.83333333333333337</c:v>
                </c:pt>
                <c:pt idx="1">
                  <c:v>0.83333333333333337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73673552"/>
        <c:axId val="273674112"/>
      </c:barChart>
      <c:catAx>
        <c:axId val="2736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3674112"/>
        <c:crosses val="autoZero"/>
        <c:auto val="1"/>
        <c:lblAlgn val="ctr"/>
        <c:lblOffset val="100"/>
        <c:noMultiLvlLbl val="0"/>
      </c:catAx>
      <c:valAx>
        <c:axId val="273674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736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Plataforma VOIP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FMVREQM!$D$40:$E$40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FMVREQM!$D$41:$E$41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676912"/>
        <c:axId val="273677472"/>
      </c:lineChart>
      <c:catAx>
        <c:axId val="27367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MENSUAL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3677472"/>
        <c:crosses val="autoZero"/>
        <c:auto val="1"/>
        <c:lblAlgn val="ctr"/>
        <c:lblOffset val="100"/>
        <c:noMultiLvlLbl val="0"/>
      </c:catAx>
      <c:valAx>
        <c:axId val="2736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36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TABLERO DE METRICAS DE VOLATILIDAD DE REQUERIMIENTOS</a:t>
            </a:r>
          </a:p>
        </c:rich>
      </c:tx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VOLATILIDAD DE REQUERIMIENTOS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FMVREQM!$A$48:$A$49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FMVREQM!$B$48:$B$49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5480912"/>
        <c:axId val="275481472"/>
        <c:axId val="0"/>
      </c:bar3DChart>
      <c:catAx>
        <c:axId val="2754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5481472"/>
        <c:crosses val="autoZero"/>
        <c:auto val="1"/>
        <c:lblAlgn val="ctr"/>
        <c:lblOffset val="100"/>
        <c:noMultiLvlLbl val="0"/>
      </c:catAx>
      <c:valAx>
        <c:axId val="275481472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54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FMEXRI!$D$35:$E$35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FMEXRI!$D$36:$E$36</c:f>
              <c:numCache>
                <c:formatCode>General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5484272"/>
        <c:axId val="275484832"/>
      </c:lineChart>
      <c:catAx>
        <c:axId val="27548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5484832"/>
        <c:crosses val="autoZero"/>
        <c:auto val="1"/>
        <c:lblAlgn val="ctr"/>
        <c:lblOffset val="100"/>
        <c:noMultiLvlLbl val="0"/>
      </c:catAx>
      <c:valAx>
        <c:axId val="275484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27548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FMEXRI!$B$44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FMEXRI!$A$45:$A$46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FMEXRI!$B$45:$B$46</c:f>
              <c:numCache>
                <c:formatCode>0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5487072"/>
        <c:axId val="275487632"/>
      </c:barChart>
      <c:catAx>
        <c:axId val="2754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5487632"/>
        <c:crosses val="autoZero"/>
        <c:auto val="1"/>
        <c:lblAlgn val="ctr"/>
        <c:lblOffset val="100"/>
        <c:noMultiLvlLbl val="0"/>
      </c:catAx>
      <c:valAx>
        <c:axId val="2754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548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0584438534587219E-3"/>
          <c:y val="5.0074728807514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FMICIC!$D$30:$E$30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FMICIC!$D$31:$E$31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5490432"/>
        <c:axId val="275490992"/>
      </c:lineChart>
      <c:catAx>
        <c:axId val="27549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5490992"/>
        <c:crosses val="autoZero"/>
        <c:auto val="1"/>
        <c:lblAlgn val="ctr"/>
        <c:lblOffset val="100"/>
        <c:noMultiLvlLbl val="0"/>
      </c:catAx>
      <c:valAx>
        <c:axId val="2754909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CAMBIOS</a:t>
                </a:r>
                <a:r>
                  <a:rPr lang="en-US" baseline="0"/>
                  <a:t> DE ITEMS DE CONFIGURACION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2754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 numero de items Modificados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INDICE DE CAMBIOS DE ITEMS DE CONFIGURACION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FMICIC!$B$41:$B$42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FMICIC!$C$41:$C$42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75493232"/>
        <c:axId val="275493792"/>
      </c:barChart>
      <c:catAx>
        <c:axId val="2754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5493792"/>
        <c:crosses val="autoZero"/>
        <c:auto val="1"/>
        <c:lblAlgn val="ctr"/>
        <c:lblOffset val="100"/>
        <c:noMultiLvlLbl val="0"/>
      </c:catAx>
      <c:valAx>
        <c:axId val="2754937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754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321251</xdr:colOff>
      <xdr:row>0</xdr:row>
      <xdr:rowOff>55417</xdr:rowOff>
    </xdr:from>
    <xdr:to>
      <xdr:col>1</xdr:col>
      <xdr:colOff>200024</xdr:colOff>
      <xdr:row>5</xdr:row>
      <xdr:rowOff>96115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251" y="55417"/>
          <a:ext cx="1002723" cy="10027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1</xdr:col>
      <xdr:colOff>570634</xdr:colOff>
      <xdr:row>5</xdr:row>
      <xdr:rowOff>104775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252" y="55418"/>
          <a:ext cx="1011382" cy="1011382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29</xdr:row>
      <xdr:rowOff>54123</xdr:rowOff>
    </xdr:from>
    <xdr:to>
      <xdr:col>6</xdr:col>
      <xdr:colOff>434753</xdr:colOff>
      <xdr:row>30</xdr:row>
      <xdr:rowOff>370179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19650" y="9855348"/>
          <a:ext cx="1011382" cy="10113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1</xdr:col>
      <xdr:colOff>600075</xdr:colOff>
      <xdr:row>5</xdr:row>
      <xdr:rowOff>143741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252" y="55418"/>
          <a:ext cx="1040823" cy="1040823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39</xdr:row>
      <xdr:rowOff>19050</xdr:rowOff>
    </xdr:from>
    <xdr:to>
      <xdr:col>6</xdr:col>
      <xdr:colOff>514350</xdr:colOff>
      <xdr:row>40</xdr:row>
      <xdr:rowOff>657225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991475"/>
          <a:ext cx="952500" cy="952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1</xdr:col>
      <xdr:colOff>600075</xdr:colOff>
      <xdr:row>5</xdr:row>
      <xdr:rowOff>143741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252" y="55418"/>
          <a:ext cx="1040823" cy="1040823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34</xdr:row>
      <xdr:rowOff>19049</xdr:rowOff>
    </xdr:from>
    <xdr:to>
      <xdr:col>6</xdr:col>
      <xdr:colOff>438150</xdr:colOff>
      <xdr:row>35</xdr:row>
      <xdr:rowOff>666749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19650" y="7867649"/>
          <a:ext cx="952500" cy="952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1</xdr:col>
      <xdr:colOff>762000</xdr:colOff>
      <xdr:row>5</xdr:row>
      <xdr:rowOff>134216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252" y="55418"/>
          <a:ext cx="1040823" cy="1040823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29</xdr:row>
      <xdr:rowOff>38100</xdr:rowOff>
    </xdr:from>
    <xdr:to>
      <xdr:col>6</xdr:col>
      <xdr:colOff>583624</xdr:colOff>
      <xdr:row>30</xdr:row>
      <xdr:rowOff>459799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0075" y="9267825"/>
          <a:ext cx="1002724" cy="1002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workbookViewId="0">
      <selection activeCell="E21" sqref="E21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8" t="s">
        <v>62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10"/>
    </row>
    <row r="2" spans="1:16" ht="15" customHeigh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3"/>
    </row>
    <row r="3" spans="1:16" ht="15" customHeight="1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3"/>
    </row>
    <row r="4" spans="1:16" ht="15" customHeight="1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3"/>
    </row>
    <row r="5" spans="1:16" ht="15.75" customHeight="1">
      <c r="A5" s="111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3"/>
    </row>
    <row r="6" spans="1:16" ht="15.75" customHeight="1" thickBot="1">
      <c r="A6" s="114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</row>
    <row r="7" spans="1:16" ht="15" customHeight="1">
      <c r="A7" s="117" t="s">
        <v>63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9"/>
    </row>
    <row r="8" spans="1:16" ht="15.75" customHeight="1" thickBot="1">
      <c r="A8" s="120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2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69" t="s">
        <v>0</v>
      </c>
      <c r="B10" s="127" t="s">
        <v>64</v>
      </c>
      <c r="C10" s="128"/>
      <c r="D10" s="128"/>
      <c r="E10" s="128"/>
      <c r="F10" s="128"/>
      <c r="G10" s="128"/>
      <c r="H10" s="128"/>
      <c r="I10" s="129"/>
    </row>
    <row r="11" spans="1:16" ht="16.5" thickBot="1">
      <c r="A11" s="130" t="s">
        <v>25</v>
      </c>
      <c r="B11" s="131"/>
      <c r="C11" s="131"/>
      <c r="D11" s="131"/>
      <c r="E11" s="131"/>
      <c r="F11" s="131"/>
      <c r="G11" s="131"/>
      <c r="H11" s="131"/>
      <c r="I11" s="132"/>
    </row>
    <row r="12" spans="1:16" ht="15.75" thickBot="1">
      <c r="A12" s="70"/>
      <c r="B12" s="123" t="s">
        <v>3</v>
      </c>
      <c r="C12" s="124"/>
      <c r="D12" s="123" t="s">
        <v>4</v>
      </c>
      <c r="E12" s="125"/>
      <c r="F12" s="126" t="s">
        <v>5</v>
      </c>
      <c r="G12" s="125"/>
      <c r="H12" s="126" t="s">
        <v>16</v>
      </c>
      <c r="I12" s="125"/>
    </row>
    <row r="13" spans="1:16" ht="26.25" thickBot="1">
      <c r="A13" s="1" t="s">
        <v>17</v>
      </c>
      <c r="B13" s="2" t="s">
        <v>18</v>
      </c>
      <c r="C13" s="2" t="s">
        <v>19</v>
      </c>
      <c r="D13" s="2" t="s">
        <v>18</v>
      </c>
      <c r="E13" s="2" t="s">
        <v>19</v>
      </c>
      <c r="F13" s="2" t="s">
        <v>18</v>
      </c>
      <c r="G13" s="2" t="s">
        <v>19</v>
      </c>
      <c r="H13" s="2" t="s">
        <v>18</v>
      </c>
      <c r="I13" s="2" t="s">
        <v>19</v>
      </c>
    </row>
    <row r="14" spans="1:16" ht="15.75" thickBot="1">
      <c r="A14" s="3" t="s">
        <v>20</v>
      </c>
      <c r="B14" s="4">
        <v>0</v>
      </c>
      <c r="C14" s="4">
        <v>1</v>
      </c>
      <c r="D14" s="4">
        <v>0</v>
      </c>
      <c r="E14" s="4" t="s">
        <v>56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21</v>
      </c>
      <c r="B15" s="4">
        <v>2</v>
      </c>
      <c r="C15" s="4">
        <v>5</v>
      </c>
      <c r="D15" s="4" t="s">
        <v>57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22</v>
      </c>
      <c r="B16" s="4">
        <v>6</v>
      </c>
      <c r="C16" s="4" t="s">
        <v>23</v>
      </c>
      <c r="D16" s="4" t="s">
        <v>58</v>
      </c>
      <c r="E16" s="4" t="s">
        <v>59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105" t="s">
        <v>24</v>
      </c>
      <c r="K18" s="106"/>
      <c r="L18" s="106"/>
      <c r="M18" s="106"/>
      <c r="N18" s="106"/>
      <c r="O18" s="106"/>
      <c r="P18" s="107"/>
    </row>
    <row r="19" spans="1:16" ht="32.25" customHeight="1">
      <c r="J19" s="17" t="s">
        <v>1</v>
      </c>
      <c r="K19" s="18" t="s">
        <v>2</v>
      </c>
      <c r="L19" s="18" t="s">
        <v>11</v>
      </c>
      <c r="M19" s="18" t="s">
        <v>12</v>
      </c>
      <c r="N19" s="18" t="s">
        <v>13</v>
      </c>
      <c r="O19" s="18" t="s">
        <v>14</v>
      </c>
      <c r="P19" s="18" t="s">
        <v>15</v>
      </c>
    </row>
    <row r="20" spans="1:16" ht="30" customHeight="1">
      <c r="J20" s="14" t="s">
        <v>3</v>
      </c>
      <c r="K20" s="12" t="s">
        <v>7</v>
      </c>
      <c r="L20" s="75">
        <f>FMNCONPRO!D33</f>
        <v>0.83333333333333337</v>
      </c>
      <c r="M20" s="75">
        <f>FMNCONPRO!E33</f>
        <v>0.83333333333333337</v>
      </c>
      <c r="N20" s="75" t="e">
        <f>FMNCONPRO!#REF!</f>
        <v>#REF!</v>
      </c>
      <c r="O20" s="13">
        <f>FMNCONPRO!F33</f>
        <v>0</v>
      </c>
      <c r="P20" s="75">
        <f>FMNCONPRO!G33</f>
        <v>0.83333333333333337</v>
      </c>
    </row>
    <row r="21" spans="1:16" ht="30" customHeight="1">
      <c r="J21" s="14" t="s">
        <v>4</v>
      </c>
      <c r="K21" s="12" t="s">
        <v>8</v>
      </c>
      <c r="L21" s="75">
        <f>FMICIC!D33</f>
        <v>0</v>
      </c>
      <c r="M21" s="75">
        <f>FMICIC!E33</f>
        <v>0</v>
      </c>
      <c r="N21" s="75" t="e">
        <f>FMICIC!#REF!</f>
        <v>#REF!</v>
      </c>
      <c r="O21" s="13">
        <f>FMICIC!F33</f>
        <v>0</v>
      </c>
      <c r="P21" s="75">
        <f>FMICIC!G33</f>
        <v>0</v>
      </c>
    </row>
    <row r="22" spans="1:16" ht="30" customHeight="1">
      <c r="J22" s="14" t="s">
        <v>5</v>
      </c>
      <c r="K22" s="12" t="s">
        <v>9</v>
      </c>
      <c r="L22" s="75">
        <f>FMVREQM!D43</f>
        <v>0</v>
      </c>
      <c r="M22" s="75">
        <f>FMVREQM!E43</f>
        <v>0</v>
      </c>
      <c r="N22" s="13" t="e">
        <f>FMVREQM!#REF!</f>
        <v>#REF!</v>
      </c>
      <c r="O22" s="13">
        <f>FMVREQM!F43</f>
        <v>0</v>
      </c>
      <c r="P22" s="75">
        <f>FMVREQM!G43</f>
        <v>0</v>
      </c>
    </row>
    <row r="23" spans="1:16" ht="30" customHeight="1">
      <c r="J23" s="14" t="s">
        <v>6</v>
      </c>
      <c r="K23" s="12" t="s">
        <v>10</v>
      </c>
      <c r="L23" s="76">
        <f>FMEXRI!D37</f>
        <v>26</v>
      </c>
      <c r="M23" s="76">
        <f>FMEXRI!E37</f>
        <v>26</v>
      </c>
      <c r="N23" s="13" t="e">
        <f>FMEXRI!#REF!</f>
        <v>#REF!</v>
      </c>
      <c r="O23" s="75">
        <f>FMEXRI!F38</f>
        <v>26</v>
      </c>
      <c r="P23" s="75">
        <f>FMEXRI!G38</f>
        <v>26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3" zoomScale="130" zoomScaleNormal="130" workbookViewId="0">
      <selection activeCell="C41" sqref="C41"/>
    </sheetView>
  </sheetViews>
  <sheetFormatPr baseColWidth="10" defaultRowHeight="15"/>
  <cols>
    <col min="1" max="1" width="11.42578125" customWidth="1"/>
    <col min="2" max="2" width="11.5703125" customWidth="1"/>
    <col min="3" max="3" width="14.42578125" customWidth="1"/>
    <col min="4" max="4" width="10" bestFit="1" customWidth="1"/>
    <col min="5" max="5" width="10.140625" bestFit="1" customWidth="1"/>
    <col min="6" max="6" width="11.28515625" bestFit="1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8" t="s">
        <v>65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0"/>
      <c r="M1" s="33"/>
      <c r="N1" s="33"/>
      <c r="O1" s="33"/>
      <c r="P1" s="33"/>
      <c r="Q1" s="33"/>
      <c r="R1" s="33"/>
    </row>
    <row r="2" spans="1:18" ht="15" customHeigh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3"/>
      <c r="M2" s="33"/>
      <c r="N2" s="33"/>
      <c r="O2" s="33"/>
      <c r="P2" s="33"/>
      <c r="Q2" s="33"/>
      <c r="R2" s="33"/>
    </row>
    <row r="3" spans="1:18" ht="15" customHeight="1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3"/>
      <c r="M3" s="33"/>
      <c r="N3" s="33"/>
      <c r="O3" s="33"/>
      <c r="P3" s="33"/>
      <c r="Q3" s="33"/>
      <c r="R3" s="33"/>
    </row>
    <row r="4" spans="1:18" ht="15" customHeight="1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3"/>
      <c r="M4" s="33"/>
      <c r="N4" s="33"/>
      <c r="O4" s="33"/>
      <c r="P4" s="33"/>
      <c r="Q4" s="33"/>
      <c r="R4" s="33"/>
    </row>
    <row r="5" spans="1:18" ht="15.75" customHeight="1">
      <c r="A5" s="111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3"/>
      <c r="M5" s="33"/>
      <c r="N5" s="33"/>
      <c r="O5" s="33"/>
      <c r="P5" s="33"/>
      <c r="Q5" s="33"/>
      <c r="R5" s="33"/>
    </row>
    <row r="6" spans="1:18" ht="15.75" customHeight="1" thickBot="1">
      <c r="A6" s="114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6"/>
      <c r="M6" s="33"/>
      <c r="N6" s="33"/>
      <c r="O6" s="33"/>
      <c r="P6" s="33"/>
      <c r="Q6" s="33"/>
      <c r="R6" s="33"/>
    </row>
    <row r="7" spans="1:18" ht="15.75" thickBot="1"/>
    <row r="8" spans="1:18">
      <c r="C8" s="135" t="s">
        <v>30</v>
      </c>
      <c r="D8" s="136"/>
      <c r="E8" s="137"/>
    </row>
    <row r="9" spans="1:18" ht="23.25" customHeight="1" thickBot="1">
      <c r="C9" s="138"/>
      <c r="D9" s="139"/>
      <c r="E9" s="140"/>
    </row>
    <row r="10" spans="1:18" ht="26.25" thickBot="1">
      <c r="C10" s="2" t="s">
        <v>17</v>
      </c>
      <c r="D10" s="2" t="s">
        <v>18</v>
      </c>
      <c r="E10" s="2" t="s">
        <v>19</v>
      </c>
    </row>
    <row r="11" spans="1:18" ht="15.75" thickBot="1">
      <c r="C11" s="3" t="s">
        <v>20</v>
      </c>
      <c r="D11" s="4">
        <v>0</v>
      </c>
      <c r="E11" s="4">
        <v>1</v>
      </c>
    </row>
    <row r="12" spans="1:18" ht="15.75" thickBot="1">
      <c r="C12" s="7" t="s">
        <v>21</v>
      </c>
      <c r="D12" s="4">
        <v>2</v>
      </c>
      <c r="E12" s="4">
        <v>5</v>
      </c>
    </row>
    <row r="13" spans="1:18" ht="15.75" thickBot="1">
      <c r="C13" s="10" t="s">
        <v>22</v>
      </c>
      <c r="D13" s="4">
        <v>6</v>
      </c>
      <c r="E13" s="4" t="s">
        <v>23</v>
      </c>
    </row>
    <row r="14" spans="1:18" ht="15.75" thickBot="1"/>
    <row r="15" spans="1:18" ht="32.25" customHeight="1" thickBot="1">
      <c r="A15" s="133" t="s">
        <v>29</v>
      </c>
      <c r="B15" s="134"/>
      <c r="C15" s="134"/>
      <c r="D15" s="134"/>
      <c r="E15" s="134"/>
      <c r="F15" s="134"/>
      <c r="G15" s="134"/>
      <c r="H15" s="134"/>
      <c r="I15" s="47"/>
      <c r="J15" s="47"/>
    </row>
    <row r="16" spans="1:18" ht="36.75" thickBot="1">
      <c r="A16" s="36" t="s">
        <v>32</v>
      </c>
      <c r="B16" s="37" t="s">
        <v>1</v>
      </c>
      <c r="C16" s="38" t="s">
        <v>31</v>
      </c>
      <c r="D16" s="39" t="s">
        <v>39</v>
      </c>
      <c r="E16" s="39" t="s">
        <v>40</v>
      </c>
      <c r="F16" s="39" t="s">
        <v>41</v>
      </c>
      <c r="G16" s="39" t="s">
        <v>15</v>
      </c>
      <c r="H16" s="40" t="s">
        <v>14</v>
      </c>
    </row>
    <row r="17" spans="1:10" ht="39" thickBot="1">
      <c r="A17" s="41" t="s">
        <v>64</v>
      </c>
      <c r="B17" s="42" t="s">
        <v>3</v>
      </c>
      <c r="C17" s="43" t="s">
        <v>7</v>
      </c>
      <c r="D17" s="30" t="s">
        <v>67</v>
      </c>
      <c r="E17" s="44">
        <v>20</v>
      </c>
      <c r="F17" s="44">
        <v>24</v>
      </c>
      <c r="G17" s="45">
        <f>E17/F17</f>
        <v>0.83333333333333337</v>
      </c>
      <c r="H17" s="46">
        <f>+G17</f>
        <v>0.83333333333333337</v>
      </c>
    </row>
    <row r="19" spans="1:10" ht="15.75" thickBot="1"/>
    <row r="20" spans="1:10" ht="30.75" customHeight="1" thickBot="1">
      <c r="A20" s="133" t="s">
        <v>29</v>
      </c>
      <c r="B20" s="134"/>
      <c r="C20" s="134"/>
      <c r="D20" s="134"/>
      <c r="E20" s="134"/>
      <c r="F20" s="134"/>
      <c r="G20" s="134"/>
      <c r="H20" s="134"/>
    </row>
    <row r="21" spans="1:10" ht="36.75" thickBot="1">
      <c r="A21" s="36" t="s">
        <v>32</v>
      </c>
      <c r="B21" s="37" t="s">
        <v>1</v>
      </c>
      <c r="C21" s="38" t="s">
        <v>31</v>
      </c>
      <c r="D21" s="39" t="s">
        <v>39</v>
      </c>
      <c r="E21" s="39" t="s">
        <v>40</v>
      </c>
      <c r="F21" s="39" t="s">
        <v>41</v>
      </c>
      <c r="G21" s="39" t="s">
        <v>15</v>
      </c>
      <c r="H21" s="40" t="s">
        <v>14</v>
      </c>
    </row>
    <row r="22" spans="1:10" ht="39" thickBot="1">
      <c r="A22" s="41" t="s">
        <v>64</v>
      </c>
      <c r="B22" s="42" t="s">
        <v>3</v>
      </c>
      <c r="C22" s="43" t="s">
        <v>7</v>
      </c>
      <c r="D22" s="30" t="s">
        <v>68</v>
      </c>
      <c r="E22" s="44">
        <v>20</v>
      </c>
      <c r="F22" s="44">
        <v>24</v>
      </c>
      <c r="G22" s="45">
        <f>E22/F22</f>
        <v>0.83333333333333337</v>
      </c>
      <c r="H22" s="46">
        <f>+G22</f>
        <v>0.83333333333333337</v>
      </c>
    </row>
    <row r="23" spans="1:10" ht="33.75" customHeight="1">
      <c r="A23" s="50"/>
      <c r="B23" s="71"/>
      <c r="C23" s="72"/>
      <c r="D23" s="73"/>
      <c r="E23" s="73"/>
      <c r="F23" s="73"/>
      <c r="G23" s="74"/>
      <c r="H23" s="74"/>
    </row>
    <row r="24" spans="1:10" ht="30.75" customHeight="1">
      <c r="A24" s="152"/>
      <c r="B24" s="152"/>
      <c r="C24" s="152"/>
      <c r="D24" s="152"/>
      <c r="E24" s="152"/>
      <c r="F24" s="152"/>
      <c r="G24" s="152"/>
      <c r="H24" s="152"/>
    </row>
    <row r="25" spans="1:10">
      <c r="A25" s="49"/>
      <c r="B25" s="49"/>
      <c r="C25" s="49"/>
      <c r="D25" s="49"/>
      <c r="E25" s="49"/>
      <c r="F25" s="49"/>
      <c r="G25" s="49"/>
      <c r="H25" s="49"/>
    </row>
    <row r="26" spans="1:10" ht="21">
      <c r="A26" s="83"/>
      <c r="B26" s="84"/>
      <c r="C26" s="85"/>
      <c r="D26" s="49"/>
      <c r="E26" s="86"/>
      <c r="F26" s="86"/>
      <c r="G26" s="87"/>
      <c r="H26" s="87"/>
    </row>
    <row r="27" spans="1:10" ht="21">
      <c r="A27" s="50"/>
      <c r="B27" s="71"/>
      <c r="C27" s="72"/>
      <c r="D27" s="73"/>
      <c r="E27" s="73"/>
      <c r="F27" s="73"/>
      <c r="G27" s="74"/>
      <c r="H27" s="74"/>
    </row>
    <row r="28" spans="1:10" ht="15.75" thickBot="1"/>
    <row r="29" spans="1:10" ht="42.75" customHeight="1" thickBot="1">
      <c r="A29" s="133" t="s">
        <v>29</v>
      </c>
      <c r="B29" s="134"/>
      <c r="C29" s="134"/>
      <c r="D29" s="134"/>
      <c r="E29" s="134"/>
      <c r="F29" s="134"/>
      <c r="G29" s="134"/>
      <c r="H29" s="94"/>
      <c r="I29" s="47"/>
      <c r="J29" s="47"/>
    </row>
    <row r="30" spans="1:10" s="32" customFormat="1" ht="54.75" customHeight="1" thickBot="1">
      <c r="A30" s="52" t="s">
        <v>32</v>
      </c>
      <c r="B30" s="53" t="s">
        <v>1</v>
      </c>
      <c r="C30" s="53" t="s">
        <v>31</v>
      </c>
      <c r="D30" s="30" t="s">
        <v>67</v>
      </c>
      <c r="E30" s="92" t="s">
        <v>68</v>
      </c>
      <c r="F30" s="148"/>
      <c r="G30" s="149"/>
      <c r="H30" s="49"/>
      <c r="I30" s="49"/>
    </row>
    <row r="31" spans="1:10" ht="36" customHeight="1" thickBot="1">
      <c r="A31" s="55" t="s">
        <v>64</v>
      </c>
      <c r="B31" s="14" t="s">
        <v>3</v>
      </c>
      <c r="C31" s="12" t="s">
        <v>7</v>
      </c>
      <c r="D31" s="13">
        <v>20</v>
      </c>
      <c r="E31" s="93">
        <v>20</v>
      </c>
      <c r="F31" s="150"/>
      <c r="G31" s="151"/>
      <c r="H31" s="50"/>
      <c r="I31" s="51"/>
    </row>
    <row r="32" spans="1:10" ht="24">
      <c r="A32" s="143" t="s">
        <v>42</v>
      </c>
      <c r="B32" s="144"/>
      <c r="C32" s="144"/>
      <c r="D32" s="20">
        <v>24</v>
      </c>
      <c r="E32" s="89">
        <v>24</v>
      </c>
      <c r="F32" s="53" t="s">
        <v>36</v>
      </c>
      <c r="G32" s="54" t="s">
        <v>33</v>
      </c>
    </row>
    <row r="33" spans="1:20" ht="27" thickBot="1">
      <c r="A33" s="145" t="s">
        <v>43</v>
      </c>
      <c r="B33" s="146"/>
      <c r="C33" s="147"/>
      <c r="D33" s="57">
        <f>D31/D32</f>
        <v>0.83333333333333337</v>
      </c>
      <c r="E33" s="91">
        <f>E31/E32</f>
        <v>0.83333333333333337</v>
      </c>
      <c r="F33" s="58">
        <f>+I33</f>
        <v>0</v>
      </c>
      <c r="G33" s="59">
        <f>AVERAGE(D33:E33)</f>
        <v>0.83333333333333337</v>
      </c>
    </row>
    <row r="34" spans="1:20">
      <c r="K34" s="56"/>
    </row>
    <row r="38" spans="1:20" ht="15.75" thickBot="1"/>
    <row r="39" spans="1:20" ht="39.75" customHeight="1">
      <c r="B39" s="141" t="s">
        <v>26</v>
      </c>
      <c r="C39" s="142"/>
      <c r="D39" s="21"/>
      <c r="E39" s="21"/>
      <c r="F39" s="21"/>
      <c r="G39" s="21"/>
      <c r="H39" s="21"/>
      <c r="I39" s="21"/>
      <c r="J39" s="21"/>
      <c r="T39" s="48"/>
    </row>
    <row r="40" spans="1:20" ht="16.5" thickBot="1">
      <c r="B40" s="22" t="s">
        <v>28</v>
      </c>
      <c r="C40" s="22" t="s">
        <v>27</v>
      </c>
    </row>
    <row r="41" spans="1:20" ht="15.75" thickBot="1">
      <c r="B41" s="30" t="s">
        <v>67</v>
      </c>
      <c r="C41" s="35">
        <f>D33</f>
        <v>0.83333333333333337</v>
      </c>
    </row>
    <row r="42" spans="1:20">
      <c r="B42" s="53" t="s">
        <v>68</v>
      </c>
      <c r="C42" s="35">
        <f>E31/E32</f>
        <v>0.83333333333333337</v>
      </c>
    </row>
  </sheetData>
  <mergeCells count="10">
    <mergeCell ref="A29:G29"/>
    <mergeCell ref="C8:E9"/>
    <mergeCell ref="B39:C39"/>
    <mergeCell ref="A1:L6"/>
    <mergeCell ref="A15:H15"/>
    <mergeCell ref="A20:H20"/>
    <mergeCell ref="A32:C32"/>
    <mergeCell ref="A33:C33"/>
    <mergeCell ref="F30:G31"/>
    <mergeCell ref="A24:H24"/>
  </mergeCells>
  <conditionalFormatting sqref="H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2" zoomScale="145" zoomScaleNormal="145" workbookViewId="0">
      <selection activeCell="D32" sqref="D32"/>
    </sheetView>
  </sheetViews>
  <sheetFormatPr baseColWidth="10" defaultRowHeight="15"/>
  <cols>
    <col min="3" max="3" width="12.5703125" customWidth="1"/>
    <col min="4" max="4" width="11.85546875" customWidth="1"/>
    <col min="5" max="5" width="11" customWidth="1"/>
    <col min="6" max="6" width="10.5703125" customWidth="1"/>
  </cols>
  <sheetData>
    <row r="1" spans="1:12">
      <c r="A1" s="108" t="s">
        <v>62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0"/>
    </row>
    <row r="2" spans="1:12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1:12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3"/>
    </row>
    <row r="4" spans="1:12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3"/>
    </row>
    <row r="5" spans="1:12">
      <c r="A5" s="111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1:12" ht="15.75" thickBot="1">
      <c r="A6" s="114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1:12" ht="15.75" thickBot="1"/>
    <row r="8" spans="1:12">
      <c r="A8" s="135" t="s">
        <v>60</v>
      </c>
      <c r="B8" s="136"/>
      <c r="C8" s="137"/>
    </row>
    <row r="9" spans="1:12" ht="33" customHeight="1" thickBot="1">
      <c r="A9" s="138"/>
      <c r="B9" s="139"/>
      <c r="C9" s="140"/>
    </row>
    <row r="10" spans="1:12" ht="26.25" thickBot="1">
      <c r="A10" s="2" t="s">
        <v>17</v>
      </c>
      <c r="B10" s="2" t="s">
        <v>18</v>
      </c>
      <c r="C10" s="2" t="s">
        <v>19</v>
      </c>
    </row>
    <row r="11" spans="1:12" ht="15.75" thickBot="1">
      <c r="A11" s="3" t="s">
        <v>20</v>
      </c>
      <c r="B11" s="4">
        <v>0</v>
      </c>
      <c r="C11" s="4">
        <v>10</v>
      </c>
    </row>
    <row r="12" spans="1:12" ht="15.75" thickBot="1">
      <c r="A12" s="7" t="s">
        <v>21</v>
      </c>
      <c r="B12" s="4">
        <v>11</v>
      </c>
      <c r="C12" s="4">
        <v>35</v>
      </c>
    </row>
    <row r="13" spans="1:12" ht="15.75" thickBot="1">
      <c r="A13" s="10" t="s">
        <v>22</v>
      </c>
      <c r="B13" s="4">
        <v>36</v>
      </c>
      <c r="C13" s="4">
        <v>100</v>
      </c>
    </row>
    <row r="14" spans="1:12" ht="15.75" thickBot="1"/>
    <row r="15" spans="1:12" ht="19.5" customHeight="1" thickBot="1">
      <c r="A15" s="133" t="s">
        <v>38</v>
      </c>
      <c r="B15" s="134"/>
      <c r="C15" s="134"/>
      <c r="D15" s="134"/>
      <c r="E15" s="134"/>
      <c r="F15" s="134"/>
      <c r="G15" s="134"/>
      <c r="H15" s="134"/>
      <c r="I15" s="156"/>
      <c r="J15" s="95"/>
    </row>
    <row r="16" spans="1:12" ht="30.75" customHeight="1" thickBot="1">
      <c r="A16" s="29" t="s">
        <v>32</v>
      </c>
      <c r="B16" s="30" t="s">
        <v>1</v>
      </c>
      <c r="C16" s="30" t="s">
        <v>31</v>
      </c>
      <c r="D16" s="30" t="s">
        <v>67</v>
      </c>
      <c r="E16" s="31" t="s">
        <v>68</v>
      </c>
      <c r="F16" s="30" t="s">
        <v>36</v>
      </c>
      <c r="G16" s="31" t="s">
        <v>33</v>
      </c>
      <c r="H16" s="31" t="s">
        <v>34</v>
      </c>
      <c r="I16" s="23" t="s">
        <v>35</v>
      </c>
    </row>
    <row r="17" spans="1:9" ht="23.25" thickBot="1">
      <c r="A17" s="24" t="s">
        <v>64</v>
      </c>
      <c r="B17" s="25" t="s">
        <v>5</v>
      </c>
      <c r="C17" s="34" t="s">
        <v>37</v>
      </c>
      <c r="D17" s="26">
        <v>0</v>
      </c>
      <c r="E17" s="96">
        <v>0</v>
      </c>
      <c r="F17" s="26">
        <f>+I17</f>
        <v>0</v>
      </c>
      <c r="G17" s="27">
        <f>(D17+E17)/15*100</f>
        <v>0</v>
      </c>
      <c r="H17" s="28">
        <f>I17</f>
        <v>0</v>
      </c>
      <c r="I17" s="27">
        <f>E17/4*100</f>
        <v>0</v>
      </c>
    </row>
    <row r="20" spans="1:9" ht="15.75" thickBot="1"/>
    <row r="21" spans="1:9" ht="19.5" thickBot="1">
      <c r="A21" s="133" t="s">
        <v>38</v>
      </c>
      <c r="B21" s="134"/>
      <c r="C21" s="134"/>
      <c r="D21" s="134"/>
      <c r="E21" s="134"/>
      <c r="F21" s="134"/>
      <c r="G21" s="134"/>
      <c r="H21" s="134"/>
    </row>
    <row r="22" spans="1:9" ht="36.75" thickBot="1">
      <c r="A22" s="36" t="s">
        <v>32</v>
      </c>
      <c r="B22" s="37" t="s">
        <v>1</v>
      </c>
      <c r="C22" s="60" t="s">
        <v>31</v>
      </c>
      <c r="D22" s="39" t="s">
        <v>39</v>
      </c>
      <c r="E22" s="39" t="s">
        <v>44</v>
      </c>
      <c r="F22" s="39" t="s">
        <v>45</v>
      </c>
      <c r="G22" s="39" t="s">
        <v>15</v>
      </c>
      <c r="H22" s="40" t="s">
        <v>14</v>
      </c>
    </row>
    <row r="23" spans="1:9" ht="23.25" thickBot="1">
      <c r="A23" s="41" t="s">
        <v>64</v>
      </c>
      <c r="B23" s="42" t="s">
        <v>5</v>
      </c>
      <c r="C23" s="34" t="s">
        <v>37</v>
      </c>
      <c r="D23" s="30" t="s">
        <v>67</v>
      </c>
      <c r="E23" s="44">
        <v>0</v>
      </c>
      <c r="F23" s="44">
        <v>12</v>
      </c>
      <c r="G23" s="68">
        <f>E23/F23</f>
        <v>0</v>
      </c>
      <c r="H23" s="46">
        <f>+G23</f>
        <v>0</v>
      </c>
    </row>
    <row r="26" spans="1:9" ht="15.75" thickBot="1"/>
    <row r="27" spans="1:9" ht="19.5" thickBot="1">
      <c r="A27" s="133" t="s">
        <v>38</v>
      </c>
      <c r="B27" s="134"/>
      <c r="C27" s="134"/>
      <c r="D27" s="134"/>
      <c r="E27" s="134"/>
      <c r="F27" s="134"/>
      <c r="G27" s="134"/>
      <c r="H27" s="134"/>
    </row>
    <row r="28" spans="1:9" ht="36.75" thickBot="1">
      <c r="A28" s="36" t="s">
        <v>32</v>
      </c>
      <c r="B28" s="37" t="s">
        <v>1</v>
      </c>
      <c r="C28" s="60" t="s">
        <v>31</v>
      </c>
      <c r="D28" s="39" t="s">
        <v>39</v>
      </c>
      <c r="E28" s="39" t="s">
        <v>44</v>
      </c>
      <c r="F28" s="39" t="s">
        <v>45</v>
      </c>
      <c r="G28" s="39" t="s">
        <v>15</v>
      </c>
      <c r="H28" s="40" t="s">
        <v>14</v>
      </c>
    </row>
    <row r="29" spans="1:9" ht="23.25" thickBot="1">
      <c r="A29" s="41" t="s">
        <v>64</v>
      </c>
      <c r="B29" s="42" t="s">
        <v>5</v>
      </c>
      <c r="C29" s="34" t="s">
        <v>37</v>
      </c>
      <c r="D29" s="30" t="s">
        <v>68</v>
      </c>
      <c r="E29" s="44">
        <v>0</v>
      </c>
      <c r="F29" s="44">
        <v>12</v>
      </c>
      <c r="G29" s="67">
        <f>E29/F29*100</f>
        <v>0</v>
      </c>
      <c r="H29" s="46">
        <f>+G29</f>
        <v>0</v>
      </c>
    </row>
    <row r="30" spans="1:9" ht="21">
      <c r="A30" s="50"/>
      <c r="B30" s="71"/>
      <c r="C30" s="77"/>
      <c r="D30" s="73"/>
      <c r="E30" s="73"/>
      <c r="F30" s="73"/>
      <c r="G30" s="78"/>
      <c r="H30" s="74"/>
    </row>
    <row r="31" spans="1:9" ht="18.75">
      <c r="A31" s="155"/>
      <c r="B31" s="155"/>
      <c r="C31" s="155"/>
      <c r="D31" s="155"/>
      <c r="E31" s="155"/>
      <c r="F31" s="155"/>
      <c r="G31" s="155"/>
      <c r="H31" s="155"/>
    </row>
    <row r="32" spans="1:9">
      <c r="A32" s="49"/>
      <c r="B32" s="49"/>
      <c r="C32" s="49"/>
      <c r="D32" s="49"/>
      <c r="E32" s="49"/>
      <c r="F32" s="49"/>
      <c r="G32" s="49"/>
      <c r="H32" s="49"/>
    </row>
    <row r="33" spans="1:8" ht="21">
      <c r="A33" s="50"/>
      <c r="B33" s="71"/>
      <c r="C33" s="77"/>
      <c r="D33" s="82"/>
      <c r="E33" s="73"/>
      <c r="F33" s="73"/>
      <c r="G33" s="78"/>
      <c r="H33" s="74"/>
    </row>
    <row r="38" spans="1:8" ht="15.75" thickBot="1"/>
    <row r="39" spans="1:8" ht="19.5" customHeight="1" thickBot="1">
      <c r="A39" s="133" t="s">
        <v>38</v>
      </c>
      <c r="B39" s="134"/>
      <c r="C39" s="134"/>
      <c r="D39" s="134"/>
      <c r="E39" s="134"/>
      <c r="F39" s="134"/>
      <c r="G39" s="156"/>
      <c r="H39" s="95"/>
    </row>
    <row r="40" spans="1:8" ht="24.75" thickBot="1">
      <c r="A40" s="52" t="s">
        <v>32</v>
      </c>
      <c r="B40" s="53" t="s">
        <v>1</v>
      </c>
      <c r="C40" s="53" t="s">
        <v>31</v>
      </c>
      <c r="D40" s="30" t="s">
        <v>67</v>
      </c>
      <c r="E40" s="31" t="s">
        <v>68</v>
      </c>
      <c r="F40" s="148"/>
      <c r="G40" s="149"/>
    </row>
    <row r="41" spans="1:8" ht="54" customHeight="1" thickBot="1">
      <c r="A41" s="55" t="s">
        <v>64</v>
      </c>
      <c r="B41" s="42" t="s">
        <v>5</v>
      </c>
      <c r="C41" s="34" t="s">
        <v>37</v>
      </c>
      <c r="D41" s="13">
        <v>0</v>
      </c>
      <c r="E41" s="90">
        <v>0</v>
      </c>
      <c r="F41" s="150"/>
      <c r="G41" s="151"/>
    </row>
    <row r="42" spans="1:8" ht="24">
      <c r="A42" s="143" t="s">
        <v>46</v>
      </c>
      <c r="B42" s="144"/>
      <c r="C42" s="144"/>
      <c r="D42" s="20">
        <v>12</v>
      </c>
      <c r="E42" s="89">
        <v>12</v>
      </c>
      <c r="F42" s="53" t="s">
        <v>36</v>
      </c>
      <c r="G42" s="54" t="s">
        <v>33</v>
      </c>
    </row>
    <row r="43" spans="1:8" ht="27" thickBot="1">
      <c r="A43" s="145" t="s">
        <v>43</v>
      </c>
      <c r="B43" s="146"/>
      <c r="C43" s="147"/>
      <c r="D43" s="57">
        <f>D41/D42*100</f>
        <v>0</v>
      </c>
      <c r="E43" s="91">
        <f>E41/E42*100</f>
        <v>0</v>
      </c>
      <c r="F43" s="81">
        <f>G43</f>
        <v>0</v>
      </c>
      <c r="G43" s="59">
        <f>AVERAGE(D43:E43)</f>
        <v>0</v>
      </c>
    </row>
    <row r="45" spans="1:8" ht="15.75" thickBot="1"/>
    <row r="46" spans="1:8" ht="50.25" customHeight="1">
      <c r="A46" s="153" t="s">
        <v>38</v>
      </c>
      <c r="B46" s="154"/>
    </row>
    <row r="47" spans="1:8" ht="15.75">
      <c r="A47" s="22" t="s">
        <v>28</v>
      </c>
      <c r="B47" s="22" t="s">
        <v>27</v>
      </c>
    </row>
    <row r="48" spans="1:8">
      <c r="A48" s="20" t="s">
        <v>67</v>
      </c>
      <c r="B48" s="35">
        <f>D43</f>
        <v>0</v>
      </c>
    </row>
    <row r="49" spans="1:2">
      <c r="A49" s="79" t="s">
        <v>68</v>
      </c>
      <c r="B49" s="35">
        <f>+E43</f>
        <v>0</v>
      </c>
    </row>
  </sheetData>
  <mergeCells count="11">
    <mergeCell ref="A46:B46"/>
    <mergeCell ref="A31:H31"/>
    <mergeCell ref="A1:L6"/>
    <mergeCell ref="A8:C9"/>
    <mergeCell ref="A21:H21"/>
    <mergeCell ref="A27:H27"/>
    <mergeCell ref="A39:G39"/>
    <mergeCell ref="A15:I15"/>
    <mergeCell ref="F40:G41"/>
    <mergeCell ref="A42:C42"/>
    <mergeCell ref="A43:C43"/>
  </mergeCell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 H17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10" zoomScaleNormal="100" workbookViewId="0">
      <selection activeCell="F17" sqref="F17"/>
    </sheetView>
  </sheetViews>
  <sheetFormatPr baseColWidth="10" defaultRowHeight="15"/>
  <cols>
    <col min="5" max="5" width="11.42578125" customWidth="1"/>
  </cols>
  <sheetData>
    <row r="1" spans="1:10">
      <c r="A1" s="108" t="s">
        <v>62</v>
      </c>
      <c r="B1" s="109"/>
      <c r="C1" s="109"/>
      <c r="D1" s="109"/>
      <c r="E1" s="109"/>
      <c r="F1" s="109"/>
      <c r="G1" s="109"/>
      <c r="H1" s="109"/>
      <c r="I1" s="109"/>
      <c r="J1" s="110"/>
    </row>
    <row r="2" spans="1:10">
      <c r="A2" s="111"/>
      <c r="B2" s="112"/>
      <c r="C2" s="112"/>
      <c r="D2" s="112"/>
      <c r="E2" s="112"/>
      <c r="F2" s="112"/>
      <c r="G2" s="112"/>
      <c r="H2" s="112"/>
      <c r="I2" s="112"/>
      <c r="J2" s="113"/>
    </row>
    <row r="3" spans="1:10">
      <c r="A3" s="111"/>
      <c r="B3" s="112"/>
      <c r="C3" s="112"/>
      <c r="D3" s="112"/>
      <c r="E3" s="112"/>
      <c r="F3" s="112"/>
      <c r="G3" s="112"/>
      <c r="H3" s="112"/>
      <c r="I3" s="112"/>
      <c r="J3" s="113"/>
    </row>
    <row r="4" spans="1:10">
      <c r="A4" s="111"/>
      <c r="B4" s="112"/>
      <c r="C4" s="112"/>
      <c r="D4" s="112"/>
      <c r="E4" s="112"/>
      <c r="F4" s="112"/>
      <c r="G4" s="112"/>
      <c r="H4" s="112"/>
      <c r="I4" s="112"/>
      <c r="J4" s="113"/>
    </row>
    <row r="5" spans="1:10">
      <c r="A5" s="111"/>
      <c r="B5" s="112"/>
      <c r="C5" s="112"/>
      <c r="D5" s="112"/>
      <c r="E5" s="112"/>
      <c r="F5" s="112"/>
      <c r="G5" s="112"/>
      <c r="H5" s="112"/>
      <c r="I5" s="112"/>
      <c r="J5" s="113"/>
    </row>
    <row r="6" spans="1:10" ht="15.75" thickBot="1">
      <c r="A6" s="114"/>
      <c r="B6" s="115"/>
      <c r="C6" s="115"/>
      <c r="D6" s="115"/>
      <c r="E6" s="115"/>
      <c r="F6" s="115"/>
      <c r="G6" s="115"/>
      <c r="H6" s="115"/>
      <c r="I6" s="115"/>
      <c r="J6" s="116"/>
    </row>
    <row r="7" spans="1:10" ht="15.75" thickBot="1"/>
    <row r="8" spans="1:10">
      <c r="A8" s="135" t="s">
        <v>61</v>
      </c>
      <c r="B8" s="136"/>
      <c r="C8" s="137"/>
    </row>
    <row r="9" spans="1:10" ht="33" customHeight="1" thickBot="1">
      <c r="A9" s="138"/>
      <c r="B9" s="139"/>
      <c r="C9" s="140"/>
    </row>
    <row r="10" spans="1:10" ht="26.25" thickBot="1">
      <c r="A10" s="1" t="s">
        <v>17</v>
      </c>
      <c r="B10" s="2" t="s">
        <v>18</v>
      </c>
      <c r="C10" s="2" t="s">
        <v>19</v>
      </c>
    </row>
    <row r="11" spans="1:10" ht="15.75" thickBot="1">
      <c r="A11" s="3" t="s">
        <v>20</v>
      </c>
      <c r="B11" s="5">
        <v>0</v>
      </c>
      <c r="C11" s="6">
        <v>0.05</v>
      </c>
    </row>
    <row r="12" spans="1:10" ht="15.75" thickBot="1">
      <c r="A12" s="7" t="s">
        <v>21</v>
      </c>
      <c r="B12" s="8">
        <v>0.06</v>
      </c>
      <c r="C12" s="9">
        <v>0.2</v>
      </c>
    </row>
    <row r="13" spans="1:10" ht="15.75" thickBot="1">
      <c r="A13" s="10" t="s">
        <v>22</v>
      </c>
      <c r="B13" s="8">
        <v>0.21</v>
      </c>
      <c r="C13" s="9">
        <v>1</v>
      </c>
    </row>
    <row r="15" spans="1:10" ht="19.5" customHeight="1" thickBot="1">
      <c r="A15" s="158" t="s">
        <v>47</v>
      </c>
      <c r="B15" s="159"/>
      <c r="C15" s="159"/>
      <c r="D15" s="159"/>
      <c r="E15" s="159"/>
      <c r="F15" s="159"/>
      <c r="G15" s="159"/>
    </row>
    <row r="16" spans="1:10" ht="36.75" thickBot="1">
      <c r="A16" s="36" t="s">
        <v>32</v>
      </c>
      <c r="B16" s="61" t="s">
        <v>1</v>
      </c>
      <c r="C16" s="60" t="s">
        <v>31</v>
      </c>
      <c r="D16" s="39" t="s">
        <v>39</v>
      </c>
      <c r="E16" s="39" t="s">
        <v>69</v>
      </c>
      <c r="F16" s="39" t="s">
        <v>70</v>
      </c>
      <c r="G16" s="39" t="s">
        <v>14</v>
      </c>
    </row>
    <row r="17" spans="1:7" ht="23.25" thickBot="1">
      <c r="A17" s="41" t="s">
        <v>64</v>
      </c>
      <c r="B17" s="42" t="s">
        <v>48</v>
      </c>
      <c r="C17" s="34" t="s">
        <v>10</v>
      </c>
      <c r="D17" s="44" t="s">
        <v>67</v>
      </c>
      <c r="E17" s="62">
        <v>1.1599999999999999</v>
      </c>
      <c r="F17" s="99">
        <f>E17/4.5</f>
        <v>0.25777777777777777</v>
      </c>
      <c r="G17" s="100">
        <f>+F17</f>
        <v>0.25777777777777777</v>
      </c>
    </row>
    <row r="22" spans="1:7" ht="19.5" customHeight="1" thickBot="1">
      <c r="A22" s="161" t="s">
        <v>47</v>
      </c>
      <c r="B22" s="162"/>
      <c r="C22" s="162"/>
      <c r="D22" s="162"/>
      <c r="E22" s="162"/>
      <c r="F22" s="162"/>
      <c r="G22" s="162"/>
    </row>
    <row r="23" spans="1:7" ht="36.75" thickBot="1">
      <c r="A23" s="36" t="s">
        <v>32</v>
      </c>
      <c r="B23" s="61" t="s">
        <v>1</v>
      </c>
      <c r="C23" s="60" t="s">
        <v>31</v>
      </c>
      <c r="D23" s="39" t="s">
        <v>39</v>
      </c>
      <c r="E23" s="39" t="s">
        <v>69</v>
      </c>
      <c r="F23" s="39" t="s">
        <v>70</v>
      </c>
      <c r="G23" s="39" t="s">
        <v>14</v>
      </c>
    </row>
    <row r="24" spans="1:7" ht="23.25" thickBot="1">
      <c r="A24" s="41" t="s">
        <v>64</v>
      </c>
      <c r="B24" s="42" t="s">
        <v>48</v>
      </c>
      <c r="C24" s="34" t="s">
        <v>10</v>
      </c>
      <c r="D24" s="44" t="s">
        <v>68</v>
      </c>
      <c r="E24" s="62">
        <v>1.1599999999999999</v>
      </c>
      <c r="F24" s="104">
        <f>E24/4.5</f>
        <v>0.25777777777777777</v>
      </c>
      <c r="G24" s="103">
        <f>+F24</f>
        <v>0.25777777777777777</v>
      </c>
    </row>
    <row r="27" spans="1:7" ht="18.75">
      <c r="A27" s="152"/>
      <c r="B27" s="152"/>
      <c r="C27" s="152"/>
      <c r="D27" s="152"/>
      <c r="E27" s="152"/>
      <c r="F27" s="152"/>
    </row>
    <row r="28" spans="1:7">
      <c r="A28" s="49"/>
      <c r="B28" s="49"/>
      <c r="C28" s="49"/>
      <c r="D28" s="49"/>
      <c r="E28" s="49"/>
      <c r="F28" s="49"/>
    </row>
    <row r="29" spans="1:7" ht="21">
      <c r="A29" s="83"/>
      <c r="B29" s="84"/>
      <c r="C29" s="88"/>
      <c r="D29" s="86"/>
      <c r="E29" s="86"/>
      <c r="F29" s="86"/>
    </row>
    <row r="34" spans="1:14" ht="19.5" customHeight="1">
      <c r="A34" s="160" t="s">
        <v>47</v>
      </c>
      <c r="B34" s="160"/>
      <c r="C34" s="160"/>
      <c r="D34" s="160"/>
      <c r="E34" s="160"/>
      <c r="F34" s="160"/>
      <c r="G34" s="160"/>
      <c r="H34" s="95"/>
      <c r="L34" s="64"/>
      <c r="M34" s="65"/>
      <c r="N34" s="65"/>
    </row>
    <row r="35" spans="1:14" ht="24">
      <c r="A35" s="97" t="s">
        <v>32</v>
      </c>
      <c r="B35" s="97" t="s">
        <v>1</v>
      </c>
      <c r="C35" s="97" t="s">
        <v>31</v>
      </c>
      <c r="D35" s="97" t="s">
        <v>67</v>
      </c>
      <c r="E35" s="97" t="s">
        <v>68</v>
      </c>
      <c r="F35" s="157"/>
      <c r="G35" s="157"/>
      <c r="K35" s="64"/>
      <c r="L35" s="65"/>
      <c r="M35" s="65"/>
    </row>
    <row r="36" spans="1:14" ht="53.25" customHeight="1">
      <c r="A36" s="80" t="s">
        <v>64</v>
      </c>
      <c r="B36" s="14" t="s">
        <v>48</v>
      </c>
      <c r="C36" s="101" t="s">
        <v>10</v>
      </c>
      <c r="D36" s="80">
        <v>26</v>
      </c>
      <c r="E36" s="80">
        <v>26</v>
      </c>
      <c r="F36" s="157"/>
      <c r="G36" s="157"/>
      <c r="K36" s="64"/>
      <c r="L36" s="65"/>
      <c r="M36" s="65"/>
    </row>
    <row r="37" spans="1:14" ht="26.25" customHeight="1">
      <c r="A37" s="163" t="s">
        <v>43</v>
      </c>
      <c r="B37" s="163"/>
      <c r="C37" s="163"/>
      <c r="D37" s="164">
        <v>26</v>
      </c>
      <c r="E37" s="164">
        <v>26</v>
      </c>
      <c r="F37" s="97" t="s">
        <v>36</v>
      </c>
      <c r="G37" s="97" t="s">
        <v>33</v>
      </c>
    </row>
    <row r="38" spans="1:14">
      <c r="A38" s="163"/>
      <c r="B38" s="163"/>
      <c r="C38" s="163"/>
      <c r="D38" s="164"/>
      <c r="E38" s="164"/>
      <c r="F38" s="63">
        <f>+G38</f>
        <v>26</v>
      </c>
      <c r="G38" s="102">
        <f>AVERAGE(D37:E37)</f>
        <v>26</v>
      </c>
    </row>
    <row r="42" spans="1:14" ht="15.75" thickBot="1"/>
    <row r="43" spans="1:14" ht="18.75">
      <c r="A43" s="141" t="s">
        <v>26</v>
      </c>
      <c r="B43" s="142"/>
    </row>
    <row r="44" spans="1:14" ht="15.75">
      <c r="A44" s="22" t="s">
        <v>28</v>
      </c>
      <c r="B44" s="22" t="s">
        <v>27</v>
      </c>
    </row>
    <row r="45" spans="1:14">
      <c r="A45" s="79" t="s">
        <v>11</v>
      </c>
      <c r="B45" s="66">
        <v>26</v>
      </c>
    </row>
    <row r="46" spans="1:14">
      <c r="A46" s="79" t="s">
        <v>12</v>
      </c>
      <c r="B46" s="66">
        <v>26</v>
      </c>
    </row>
  </sheetData>
  <mergeCells count="11">
    <mergeCell ref="A43:B43"/>
    <mergeCell ref="A1:J6"/>
    <mergeCell ref="A8:C9"/>
    <mergeCell ref="F35:G36"/>
    <mergeCell ref="A27:F27"/>
    <mergeCell ref="A15:G15"/>
    <mergeCell ref="A34:G34"/>
    <mergeCell ref="A22:G22"/>
    <mergeCell ref="A37:C38"/>
    <mergeCell ref="D37:D38"/>
    <mergeCell ref="E37:E38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percent">
                <xm:f>6</xm:f>
              </x14:cfvo>
              <x14:cfvo type="percent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percent">
                <xm:f>6</xm:f>
              </x14:cfvo>
              <x14:cfvo type="percent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6" zoomScale="115" zoomScaleNormal="115" workbookViewId="0">
      <selection activeCell="I31" sqref="I31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6" width="8.140625" customWidth="1"/>
    <col min="7" max="7" width="9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08" t="s">
        <v>66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  <c r="N1" s="33"/>
      <c r="O1" s="33"/>
      <c r="P1" s="33"/>
      <c r="Q1" s="33"/>
      <c r="R1" s="33"/>
      <c r="S1" s="33"/>
    </row>
    <row r="2" spans="1:19" ht="15" customHeigh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  <c r="N2" s="33"/>
      <c r="O2" s="33"/>
      <c r="P2" s="33"/>
      <c r="Q2" s="33"/>
      <c r="R2" s="33"/>
      <c r="S2" s="33"/>
    </row>
    <row r="3" spans="1:19" ht="15" customHeight="1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  <c r="N3" s="33"/>
      <c r="O3" s="33"/>
      <c r="P3" s="33"/>
      <c r="Q3" s="33"/>
      <c r="R3" s="33"/>
      <c r="S3" s="33"/>
    </row>
    <row r="4" spans="1:19" ht="15" customHeight="1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3"/>
      <c r="N4" s="33"/>
      <c r="O4" s="33"/>
      <c r="P4" s="33"/>
      <c r="Q4" s="33"/>
      <c r="R4" s="33"/>
      <c r="S4" s="33"/>
    </row>
    <row r="5" spans="1:19" ht="15.75" customHeight="1">
      <c r="A5" s="111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3"/>
      <c r="N5" s="33"/>
      <c r="O5" s="33"/>
      <c r="P5" s="33"/>
      <c r="Q5" s="33"/>
      <c r="R5" s="33"/>
      <c r="S5" s="33"/>
    </row>
    <row r="6" spans="1:19" ht="15.75" customHeight="1" thickBot="1">
      <c r="A6" s="114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  <c r="N6" s="33"/>
      <c r="O6" s="33"/>
      <c r="P6" s="33"/>
      <c r="Q6" s="33"/>
      <c r="R6" s="33"/>
      <c r="S6" s="33"/>
    </row>
    <row r="7" spans="1:19" ht="15.75" thickBot="1"/>
    <row r="8" spans="1:19">
      <c r="C8" s="135" t="s">
        <v>49</v>
      </c>
      <c r="D8" s="136"/>
      <c r="E8" s="137"/>
    </row>
    <row r="9" spans="1:19" ht="23.25" customHeight="1" thickBot="1">
      <c r="C9" s="138"/>
      <c r="D9" s="139"/>
      <c r="E9" s="140"/>
    </row>
    <row r="10" spans="1:19" ht="26.25" thickBot="1">
      <c r="C10" s="2" t="s">
        <v>17</v>
      </c>
      <c r="D10" s="2" t="s">
        <v>18</v>
      </c>
      <c r="E10" s="2" t="s">
        <v>19</v>
      </c>
    </row>
    <row r="11" spans="1:19" ht="15.75" thickBot="1">
      <c r="C11" s="3" t="s">
        <v>20</v>
      </c>
      <c r="D11" s="4">
        <v>0</v>
      </c>
      <c r="E11" s="4">
        <v>1</v>
      </c>
    </row>
    <row r="12" spans="1:19" ht="15.75" thickBot="1">
      <c r="C12" s="7" t="s">
        <v>21</v>
      </c>
      <c r="D12" s="4">
        <v>2</v>
      </c>
      <c r="E12" s="4">
        <v>5</v>
      </c>
    </row>
    <row r="13" spans="1:19" ht="15.75" thickBot="1">
      <c r="C13" s="10" t="s">
        <v>22</v>
      </c>
      <c r="D13" s="4">
        <v>6</v>
      </c>
      <c r="E13" s="4" t="s">
        <v>23</v>
      </c>
    </row>
    <row r="15" spans="1:19" ht="32.25" customHeight="1">
      <c r="A15" s="160" t="s">
        <v>51</v>
      </c>
      <c r="B15" s="160"/>
      <c r="C15" s="160"/>
      <c r="D15" s="160"/>
      <c r="E15" s="160"/>
      <c r="F15" s="160"/>
      <c r="G15" s="160"/>
      <c r="H15" s="160"/>
      <c r="I15" s="95"/>
      <c r="J15" s="47"/>
      <c r="K15" s="47"/>
    </row>
    <row r="16" spans="1:19" ht="36">
      <c r="A16" s="97" t="s">
        <v>32</v>
      </c>
      <c r="B16" s="97" t="s">
        <v>1</v>
      </c>
      <c r="C16" s="97" t="s">
        <v>31</v>
      </c>
      <c r="D16" s="97" t="s">
        <v>39</v>
      </c>
      <c r="E16" s="97" t="s">
        <v>52</v>
      </c>
      <c r="F16" s="97" t="s">
        <v>53</v>
      </c>
      <c r="G16" s="97" t="s">
        <v>15</v>
      </c>
      <c r="H16" s="97" t="s">
        <v>14</v>
      </c>
    </row>
    <row r="17" spans="1:11" ht="51">
      <c r="A17" s="80" t="s">
        <v>64</v>
      </c>
      <c r="B17" s="14" t="s">
        <v>4</v>
      </c>
      <c r="C17" s="12" t="s">
        <v>50</v>
      </c>
      <c r="D17" s="79" t="s">
        <v>67</v>
      </c>
      <c r="E17" s="79">
        <v>0</v>
      </c>
      <c r="F17" s="79">
        <v>22</v>
      </c>
      <c r="G17" s="35">
        <f>E17/F17</f>
        <v>0</v>
      </c>
      <c r="H17" s="35">
        <f>+G17</f>
        <v>0</v>
      </c>
    </row>
    <row r="20" spans="1:11" ht="30.75" customHeight="1">
      <c r="A20" s="160" t="s">
        <v>51</v>
      </c>
      <c r="B20" s="160"/>
      <c r="C20" s="160"/>
      <c r="D20" s="160"/>
      <c r="E20" s="160"/>
      <c r="F20" s="160"/>
      <c r="G20" s="160"/>
      <c r="H20" s="160"/>
      <c r="I20" s="95"/>
    </row>
    <row r="21" spans="1:11" ht="48.75" customHeight="1">
      <c r="A21" s="97" t="s">
        <v>32</v>
      </c>
      <c r="B21" s="97" t="s">
        <v>1</v>
      </c>
      <c r="C21" s="97" t="s">
        <v>31</v>
      </c>
      <c r="D21" s="97" t="s">
        <v>39</v>
      </c>
      <c r="E21" s="97" t="s">
        <v>52</v>
      </c>
      <c r="F21" s="97" t="s">
        <v>53</v>
      </c>
      <c r="G21" s="97" t="s">
        <v>15</v>
      </c>
      <c r="H21" s="97" t="s">
        <v>14</v>
      </c>
    </row>
    <row r="22" spans="1:11" ht="51">
      <c r="A22" s="80" t="s">
        <v>64</v>
      </c>
      <c r="B22" s="14" t="s">
        <v>4</v>
      </c>
      <c r="C22" s="12" t="s">
        <v>50</v>
      </c>
      <c r="D22" s="79" t="s">
        <v>68</v>
      </c>
      <c r="E22" s="79">
        <v>0</v>
      </c>
      <c r="F22" s="79">
        <v>23</v>
      </c>
      <c r="G22" s="35">
        <f>E22/F22</f>
        <v>0</v>
      </c>
      <c r="H22" s="35">
        <f>+G22</f>
        <v>0</v>
      </c>
    </row>
    <row r="23" spans="1:11" ht="33.75" customHeight="1">
      <c r="A23" s="50"/>
      <c r="B23" s="71"/>
      <c r="C23" s="72"/>
      <c r="D23" s="73"/>
      <c r="E23" s="73"/>
      <c r="F23" s="73"/>
      <c r="G23" s="73"/>
      <c r="H23" s="74"/>
      <c r="I23" s="74"/>
    </row>
    <row r="24" spans="1:11" ht="30.75" customHeight="1">
      <c r="A24" s="152"/>
      <c r="B24" s="152"/>
      <c r="C24" s="152"/>
      <c r="D24" s="152"/>
      <c r="E24" s="152"/>
      <c r="F24" s="152"/>
      <c r="G24" s="152"/>
      <c r="H24" s="152"/>
      <c r="I24" s="152"/>
    </row>
    <row r="25" spans="1:11" ht="48.75" customHeight="1">
      <c r="A25" s="49"/>
      <c r="B25" s="49"/>
      <c r="C25" s="49"/>
      <c r="D25" s="49"/>
      <c r="E25" s="49"/>
      <c r="F25" s="49"/>
      <c r="G25" s="49"/>
      <c r="H25" s="49"/>
      <c r="I25" s="49"/>
    </row>
    <row r="26" spans="1:11" ht="21">
      <c r="A26" s="83"/>
      <c r="B26" s="84"/>
      <c r="C26" s="85"/>
      <c r="D26" s="86"/>
      <c r="E26" s="86"/>
      <c r="F26" s="86"/>
      <c r="G26" s="86"/>
      <c r="H26" s="87"/>
      <c r="I26" s="87"/>
    </row>
    <row r="27" spans="1:11" ht="21">
      <c r="A27" s="50"/>
      <c r="B27" s="71"/>
      <c r="C27" s="72"/>
      <c r="D27" s="73"/>
      <c r="E27" s="73"/>
      <c r="F27" s="73"/>
      <c r="G27" s="73"/>
      <c r="H27" s="74"/>
      <c r="I27" s="74"/>
    </row>
    <row r="29" spans="1:11" ht="42.75" customHeight="1">
      <c r="A29" s="160" t="s">
        <v>51</v>
      </c>
      <c r="B29" s="160"/>
      <c r="C29" s="160"/>
      <c r="D29" s="160"/>
      <c r="E29" s="160"/>
      <c r="F29" s="160"/>
      <c r="G29" s="160"/>
      <c r="H29" s="95"/>
      <c r="I29" s="95"/>
      <c r="J29" s="47"/>
      <c r="K29" s="47"/>
    </row>
    <row r="30" spans="1:11" s="32" customFormat="1" ht="45.75" customHeight="1">
      <c r="A30" s="97" t="s">
        <v>32</v>
      </c>
      <c r="B30" s="97" t="s">
        <v>1</v>
      </c>
      <c r="C30" s="97" t="s">
        <v>31</v>
      </c>
      <c r="D30" s="97" t="s">
        <v>67</v>
      </c>
      <c r="E30" s="97" t="s">
        <v>68</v>
      </c>
      <c r="F30" s="157"/>
      <c r="G30" s="157"/>
      <c r="H30" s="49"/>
      <c r="I30" s="49"/>
    </row>
    <row r="31" spans="1:11" ht="39" customHeight="1">
      <c r="A31" s="80" t="s">
        <v>64</v>
      </c>
      <c r="B31" s="14" t="s">
        <v>4</v>
      </c>
      <c r="C31" s="12" t="s">
        <v>54</v>
      </c>
      <c r="D31" s="80">
        <v>0</v>
      </c>
      <c r="E31" s="79">
        <v>0</v>
      </c>
      <c r="F31" s="157"/>
      <c r="G31" s="157"/>
      <c r="H31" s="50"/>
      <c r="I31" s="51"/>
    </row>
    <row r="32" spans="1:11" ht="28.5" customHeight="1">
      <c r="A32" s="165" t="s">
        <v>55</v>
      </c>
      <c r="B32" s="165"/>
      <c r="C32" s="165"/>
      <c r="D32" s="79">
        <v>22</v>
      </c>
      <c r="E32" s="79">
        <v>23</v>
      </c>
      <c r="F32" s="97" t="s">
        <v>36</v>
      </c>
      <c r="G32" s="97" t="s">
        <v>33</v>
      </c>
    </row>
    <row r="33" spans="1:21" ht="26.25">
      <c r="A33" s="166" t="s">
        <v>43</v>
      </c>
      <c r="B33" s="166"/>
      <c r="C33" s="166"/>
      <c r="D33" s="98">
        <f>D31/D32</f>
        <v>0</v>
      </c>
      <c r="E33" s="98">
        <f>E31/E32</f>
        <v>0</v>
      </c>
      <c r="F33" s="58">
        <f>+I33</f>
        <v>0</v>
      </c>
      <c r="G33" s="98">
        <f>AVERAGE(D33:E33)</f>
        <v>0</v>
      </c>
    </row>
    <row r="34" spans="1:21">
      <c r="L34" s="56"/>
    </row>
    <row r="39" spans="1:21" ht="39.75" customHeight="1">
      <c r="B39" s="167" t="s">
        <v>71</v>
      </c>
      <c r="C39" s="167"/>
      <c r="D39" s="21"/>
      <c r="E39" s="21"/>
      <c r="F39" s="21"/>
      <c r="G39" s="21"/>
      <c r="H39" s="21"/>
      <c r="I39" s="21"/>
      <c r="J39" s="21"/>
      <c r="K39" s="21"/>
      <c r="U39" s="48"/>
    </row>
    <row r="40" spans="1:21" ht="15.75">
      <c r="B40" s="22" t="s">
        <v>28</v>
      </c>
      <c r="C40" s="22" t="s">
        <v>27</v>
      </c>
    </row>
    <row r="41" spans="1:21">
      <c r="B41" s="79" t="s">
        <v>67</v>
      </c>
      <c r="C41" s="35">
        <f>D33</f>
        <v>0</v>
      </c>
    </row>
    <row r="42" spans="1:21">
      <c r="B42" s="79" t="s">
        <v>68</v>
      </c>
      <c r="C42" s="35">
        <f>E31/37</f>
        <v>0</v>
      </c>
    </row>
  </sheetData>
  <mergeCells count="10">
    <mergeCell ref="F30:G31"/>
    <mergeCell ref="A32:C32"/>
    <mergeCell ref="A33:C33"/>
    <mergeCell ref="B39:C39"/>
    <mergeCell ref="A1:M6"/>
    <mergeCell ref="C8:E9"/>
    <mergeCell ref="A24:I24"/>
    <mergeCell ref="A15:H15"/>
    <mergeCell ref="A20:H20"/>
    <mergeCell ref="A29:G29"/>
  </mergeCells>
  <conditionalFormatting sqref="H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I23 H22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LAB-USR-AQ265-A0106</cp:lastModifiedBy>
  <dcterms:created xsi:type="dcterms:W3CDTF">2015-10-15T17:29:00Z</dcterms:created>
  <dcterms:modified xsi:type="dcterms:W3CDTF">2017-06-29T00:44:34Z</dcterms:modified>
</cp:coreProperties>
</file>