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akre96/Documents/College/Passerini Lab/Metabolism_Study/"/>
    </mc:Choice>
  </mc:AlternateContent>
  <bookViews>
    <workbookView xWindow="16840" yWindow="0" windowWidth="16760" windowHeight="21000" firstSheet="1" activeTab="4"/>
  </bookViews>
  <sheets>
    <sheet name="Sheet1" sheetId="1" r:id="rId1"/>
    <sheet name="Plasma correlations " sheetId="2" r:id="rId2"/>
    <sheet name="FA % " sheetId="4" r:id="rId3"/>
    <sheet name="TGRL correlation " sheetId="3" r:id="rId4"/>
    <sheet name="Plasma Correlations (SA)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4" l="1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T14" i="4"/>
  <c r="T15" i="4"/>
  <c r="S15" i="4"/>
  <c r="S14" i="4"/>
  <c r="B79" i="2"/>
  <c r="A79" i="2"/>
  <c r="L51" i="1"/>
  <c r="L50" i="1"/>
  <c r="L49" i="1"/>
  <c r="L48" i="1"/>
  <c r="L47" i="1"/>
  <c r="N43" i="1"/>
  <c r="L46" i="1"/>
  <c r="L45" i="1"/>
  <c r="L44" i="1"/>
  <c r="L43" i="1"/>
  <c r="L42" i="1"/>
  <c r="N42" i="1"/>
  <c r="K44" i="1"/>
  <c r="K51" i="1"/>
  <c r="K50" i="1"/>
  <c r="K49" i="1"/>
  <c r="K48" i="1"/>
  <c r="K47" i="1"/>
  <c r="M43" i="1"/>
  <c r="K46" i="1"/>
  <c r="K45" i="1"/>
  <c r="K43" i="1"/>
  <c r="K42" i="1"/>
  <c r="M42" i="1"/>
  <c r="K29" i="1"/>
  <c r="N29" i="1"/>
  <c r="K36" i="1"/>
  <c r="N36" i="1"/>
  <c r="K35" i="1"/>
  <c r="N35" i="1"/>
  <c r="K32" i="1"/>
  <c r="N32" i="1"/>
  <c r="K31" i="1"/>
  <c r="N31" i="1"/>
  <c r="L38" i="1"/>
  <c r="O38" i="1"/>
  <c r="L37" i="1"/>
  <c r="O37" i="1"/>
  <c r="L36" i="1"/>
  <c r="O36" i="1"/>
  <c r="L35" i="1"/>
  <c r="O35" i="1"/>
  <c r="L34" i="1"/>
  <c r="O34" i="1"/>
  <c r="L33" i="1"/>
  <c r="O33" i="1"/>
  <c r="L32" i="1"/>
  <c r="O32" i="1"/>
  <c r="L31" i="1"/>
  <c r="O31" i="1"/>
  <c r="L30" i="1"/>
  <c r="O30" i="1"/>
  <c r="L29" i="1"/>
  <c r="O29" i="1"/>
  <c r="K38" i="1"/>
  <c r="N38" i="1"/>
  <c r="K37" i="1"/>
  <c r="N37" i="1"/>
  <c r="K34" i="1"/>
  <c r="N34" i="1"/>
  <c r="S35" i="1"/>
  <c r="K33" i="1"/>
  <c r="N33" i="1"/>
  <c r="K30" i="1"/>
  <c r="N30" i="1"/>
  <c r="M26" i="1"/>
  <c r="M25" i="1"/>
  <c r="M24" i="1"/>
  <c r="M23" i="1"/>
  <c r="M22" i="1"/>
  <c r="O22" i="1"/>
  <c r="M21" i="1"/>
  <c r="M20" i="1"/>
  <c r="M19" i="1"/>
  <c r="M18" i="1"/>
  <c r="M17" i="1"/>
  <c r="O17" i="1"/>
  <c r="K25" i="1"/>
  <c r="K26" i="1"/>
  <c r="K24" i="1"/>
  <c r="K23" i="1"/>
  <c r="K22" i="1"/>
  <c r="L22" i="1"/>
  <c r="K21" i="1"/>
  <c r="K20" i="1"/>
  <c r="K19" i="1"/>
  <c r="K18" i="1"/>
  <c r="K17" i="1"/>
  <c r="L17" i="1"/>
  <c r="M13" i="1"/>
  <c r="M12" i="1"/>
  <c r="K11" i="1"/>
  <c r="M11" i="1"/>
  <c r="M10" i="1"/>
  <c r="M9" i="1"/>
  <c r="O9" i="1"/>
  <c r="M8" i="1"/>
  <c r="M7" i="1"/>
  <c r="M6" i="1"/>
  <c r="M5" i="1"/>
  <c r="M4" i="1"/>
  <c r="O4" i="1"/>
  <c r="K13" i="1"/>
  <c r="K12" i="1"/>
  <c r="K9" i="1"/>
  <c r="K10" i="1"/>
  <c r="L10" i="1"/>
  <c r="K8" i="1"/>
  <c r="K7" i="1"/>
  <c r="K6" i="1"/>
  <c r="K5" i="1"/>
  <c r="K4" i="1"/>
  <c r="L5" i="1"/>
  <c r="T29" i="1"/>
  <c r="T35" i="1"/>
  <c r="S29" i="1"/>
</calcChain>
</file>

<file path=xl/sharedStrings.xml><?xml version="1.0" encoding="utf-8"?>
<sst xmlns="http://schemas.openxmlformats.org/spreadsheetml/2006/main" count="374" uniqueCount="253">
  <si>
    <t xml:space="preserve">Plasma </t>
  </si>
  <si>
    <t>C20:4n6 (AA)-F</t>
  </si>
  <si>
    <t>C20:4n6 (AA)-PP</t>
  </si>
  <si>
    <t>C20:5n3 (EPA)-F</t>
  </si>
  <si>
    <t>C20:5n3 (EPA)-PP</t>
  </si>
  <si>
    <t xml:space="preserve">AA/EPA - F </t>
  </si>
  <si>
    <t>AA/EPA -PP</t>
  </si>
  <si>
    <t>D229</t>
  </si>
  <si>
    <t>D360</t>
  </si>
  <si>
    <t>D384</t>
  </si>
  <si>
    <t>D391</t>
  </si>
  <si>
    <t>D75</t>
  </si>
  <si>
    <t>D274</t>
  </si>
  <si>
    <t>D34</t>
  </si>
  <si>
    <t>D356</t>
  </si>
  <si>
    <t>D368</t>
  </si>
  <si>
    <t>D370</t>
  </si>
  <si>
    <t xml:space="preserve">TGRL </t>
  </si>
  <si>
    <t>AA/EPA-PP</t>
  </si>
  <si>
    <t>TGRL</t>
  </si>
  <si>
    <t>C22:6n3 (DHA)-F</t>
  </si>
  <si>
    <t>C22:6n3 (DHA)-PP</t>
  </si>
  <si>
    <t xml:space="preserve">EPA+DHA </t>
  </si>
  <si>
    <t>F</t>
  </si>
  <si>
    <t>PP</t>
  </si>
  <si>
    <t>AA/EPA+DHA - F</t>
  </si>
  <si>
    <t>AA/EPA+DHA PP</t>
  </si>
  <si>
    <t xml:space="preserve">Anti-F AA/EPA +DHA </t>
  </si>
  <si>
    <t>AA/DHA</t>
  </si>
  <si>
    <t xml:space="preserve">Fatty Acids and VCAM-1 correlations </t>
  </si>
  <si>
    <t xml:space="preserve">Correlation </t>
  </si>
  <si>
    <t xml:space="preserve">t-test  (Pro vs Anti) </t>
  </si>
  <si>
    <t xml:space="preserve">Oxylipins and VCAM-1 correlattions </t>
  </si>
  <si>
    <t xml:space="preserve">Notes </t>
  </si>
  <si>
    <t>C18:0/C16:0-PP</t>
  </si>
  <si>
    <t>C18:0/C16:0-F</t>
  </si>
  <si>
    <t>C18:1n9/C18:0-F</t>
  </si>
  <si>
    <t>C22:5n3/C20:5n3-NEFA-PP</t>
  </si>
  <si>
    <t>C18:1n9/C18:0-NEFA-PP</t>
  </si>
  <si>
    <t>C18:1n9/C18:0-PP</t>
  </si>
  <si>
    <t>% C19:0-PP</t>
  </si>
  <si>
    <t>12,13 DiHOME -NE-F</t>
  </si>
  <si>
    <t xml:space="preserve">Products of EpOME </t>
  </si>
  <si>
    <t>% C19:0-F</t>
  </si>
  <si>
    <t>12(13)-EpOME -To-PP</t>
  </si>
  <si>
    <t xml:space="preserve">LA Epoxygenase </t>
  </si>
  <si>
    <t xml:space="preserve">%AA - F </t>
  </si>
  <si>
    <t xml:space="preserve">12(13)-EpODE </t>
  </si>
  <si>
    <t xml:space="preserve">ALA epoxygenase products </t>
  </si>
  <si>
    <t>%AA- PP</t>
  </si>
  <si>
    <t xml:space="preserve">5-HEPE NE-F </t>
  </si>
  <si>
    <t xml:space="preserve">% sum SFA NEFA -PP </t>
  </si>
  <si>
    <t>PGF2-alpha NE-F</t>
  </si>
  <si>
    <t xml:space="preserve">%C18:0-PP(Stearic Acid) </t>
  </si>
  <si>
    <t xml:space="preserve">15 KETE TO -F </t>
  </si>
  <si>
    <t xml:space="preserve">C18:0-F </t>
  </si>
  <si>
    <t>15(16) EPODE-To-PP</t>
  </si>
  <si>
    <t xml:space="preserve">ALA epoxygenase product </t>
  </si>
  <si>
    <t>%C16:1n7t-PP</t>
  </si>
  <si>
    <t xml:space="preserve">Palmitoleic Acid </t>
  </si>
  <si>
    <t xml:space="preserve">16(17) EpODE- To F </t>
  </si>
  <si>
    <t>%C16:1n7t-F</t>
  </si>
  <si>
    <t xml:space="preserve">9(1)-EpODE-To-F </t>
  </si>
  <si>
    <t>C20:2n6-NEFA-PP</t>
  </si>
  <si>
    <t xml:space="preserve">14,(15) DiHETE ToF </t>
  </si>
  <si>
    <t>C18:2n6-NEFA-PP</t>
  </si>
  <si>
    <t xml:space="preserve">Linoleic Acid </t>
  </si>
  <si>
    <t>15(16) EPODE-To-F</t>
  </si>
  <si>
    <t>%SUM MUFA PP</t>
  </si>
  <si>
    <t xml:space="preserve">9,10 EpODE -ToPP </t>
  </si>
  <si>
    <t>%C18:1n9-PP</t>
  </si>
  <si>
    <t xml:space="preserve">OLEIC ACID </t>
  </si>
  <si>
    <t xml:space="preserve">12 HpETE %To F </t>
  </si>
  <si>
    <t>%C18:3N3 -PP</t>
  </si>
  <si>
    <t>ALA</t>
  </si>
  <si>
    <t xml:space="preserve">15 HpETE %To F </t>
  </si>
  <si>
    <t xml:space="preserve">Sum "(n-6 PUFA NEFA-PP) 0.58 </t>
  </si>
  <si>
    <t>F2 IsoPs -NE PP0.8</t>
  </si>
  <si>
    <t>C20:1n9-PP</t>
  </si>
  <si>
    <t xml:space="preserve">9HpODE %ToF </t>
  </si>
  <si>
    <t xml:space="preserve">C16:1n-7 F </t>
  </si>
  <si>
    <t xml:space="preserve">13HpPDE % To-F </t>
  </si>
  <si>
    <t>0.04137 133</t>
  </si>
  <si>
    <t xml:space="preserve">Total NEFA - F </t>
  </si>
  <si>
    <t xml:space="preserve">0.0369 20864 </t>
  </si>
  <si>
    <t>9HpODE %ToPP</t>
  </si>
  <si>
    <t>C16:1n-7 PP</t>
  </si>
  <si>
    <t>13HpPDE % To-PP</t>
  </si>
  <si>
    <t>C14:0 -PP</t>
  </si>
  <si>
    <t>12 hPETE %To PP</t>
  </si>
  <si>
    <t xml:space="preserve">C18:2n-6 PP </t>
  </si>
  <si>
    <t xml:space="preserve">LA </t>
  </si>
  <si>
    <t>15HpETE %To PP</t>
  </si>
  <si>
    <t xml:space="preserve">C18:3n-6 -NEFA - PP </t>
  </si>
  <si>
    <t>gamma lineloic Acid</t>
  </si>
  <si>
    <t xml:space="preserve">Sum (n-6) PUFA -PP </t>
  </si>
  <si>
    <t>C22:6n-3 (DHA)- F</t>
  </si>
  <si>
    <t xml:space="preserve">C18:0 -PP </t>
  </si>
  <si>
    <t xml:space="preserve">C19:0 -PP </t>
  </si>
  <si>
    <t xml:space="preserve">C 14:0-F </t>
  </si>
  <si>
    <t xml:space="preserve">C15:0 -NEFA-PP </t>
  </si>
  <si>
    <t xml:space="preserve">C22:5n3 (DPA) -F </t>
  </si>
  <si>
    <t xml:space="preserve">Sum ( n-3 PUFA)- F </t>
  </si>
  <si>
    <t xml:space="preserve">Sum (MUFA-F) </t>
  </si>
  <si>
    <t xml:space="preserve">C15:0-F </t>
  </si>
  <si>
    <t>C18:1n9-F</t>
  </si>
  <si>
    <t>C22:6n-3 (DHA)- PP</t>
  </si>
  <si>
    <t xml:space="preserve">C17:0 - F </t>
  </si>
  <si>
    <t>C22:5n3 (DPA) -PP</t>
  </si>
  <si>
    <t>Sum(SFA)-PP</t>
  </si>
  <si>
    <t xml:space="preserve">Sum (SFA) - F </t>
  </si>
  <si>
    <t xml:space="preserve">Sum(MUFA)-PP </t>
  </si>
  <si>
    <t>C18:3n-3 F</t>
  </si>
  <si>
    <t>%Sum(MUFA)-NEFA PP</t>
  </si>
  <si>
    <t>C16:0-PP</t>
  </si>
  <si>
    <t xml:space="preserve">C16:0-F </t>
  </si>
  <si>
    <t xml:space="preserve">Palmitic Acid </t>
  </si>
  <si>
    <t xml:space="preserve">C18:1n7-F </t>
  </si>
  <si>
    <t>Sum(n-3PUFA)- PP</t>
  </si>
  <si>
    <t xml:space="preserve">C16:1n7 to F </t>
  </si>
  <si>
    <t>%C18:1n9-NEFA PP</t>
  </si>
  <si>
    <t>Total NEFA - PP</t>
  </si>
  <si>
    <t>C20:2n-6 -F</t>
  </si>
  <si>
    <t>CC18:3n-3-PP</t>
  </si>
  <si>
    <t>C18:1n7-PP</t>
  </si>
  <si>
    <t>C20:2n-6-PP</t>
  </si>
  <si>
    <t>C15:0 -PP</t>
  </si>
  <si>
    <t xml:space="preserve">C20:4n-6 NEFA -PP </t>
  </si>
  <si>
    <t>C17:0-PP</t>
  </si>
  <si>
    <t>C16:1n7t-PP</t>
  </si>
  <si>
    <t xml:space="preserve">TGRL  Anti  </t>
  </si>
  <si>
    <t xml:space="preserve">TGRL Pro </t>
  </si>
  <si>
    <t>Σ (n-6)/Σ (n-3) -NEFA-PP</t>
  </si>
  <si>
    <t>Σ (n-6)/Σ (n-3) -PP</t>
  </si>
  <si>
    <t>C22:5n3/C20:5n3-PP</t>
  </si>
  <si>
    <t>C18:1n9/C18:0-NEFA-F</t>
  </si>
  <si>
    <t>%C15:0 -PP</t>
  </si>
  <si>
    <t xml:space="preserve">8(9) -EETS -To-F </t>
  </si>
  <si>
    <t>%C22:0-F</t>
  </si>
  <si>
    <t xml:space="preserve">9,10 DiHOME -NE-F </t>
  </si>
  <si>
    <t xml:space="preserve">%Sum (MUFA-PP) </t>
  </si>
  <si>
    <t xml:space="preserve">5-KETE NE -F </t>
  </si>
  <si>
    <t xml:space="preserve">%C15:0-F </t>
  </si>
  <si>
    <t>5-HEPE To-PP</t>
  </si>
  <si>
    <t xml:space="preserve">C22:5n5 (DHA)-PP </t>
  </si>
  <si>
    <t>11(12) Ep-ETETo PP</t>
  </si>
  <si>
    <t xml:space="preserve">%C20:5n3 (EPA)-PP </t>
  </si>
  <si>
    <t xml:space="preserve">12 HEPE To PP </t>
  </si>
  <si>
    <t xml:space="preserve">%C20:5n3 (EPA) NEFA -PP </t>
  </si>
  <si>
    <t>9HEPE To PP</t>
  </si>
  <si>
    <t xml:space="preserve">Sum(n-3)PUFA </t>
  </si>
  <si>
    <t xml:space="preserve">17 HDoHE ToPP </t>
  </si>
  <si>
    <t>C20:4n-3 PP</t>
  </si>
  <si>
    <t xml:space="preserve">15 HEPE To PP </t>
  </si>
  <si>
    <t>C20-5n-3 EPA -PP</t>
  </si>
  <si>
    <t>17(18)Ep-ETE ToPP</t>
  </si>
  <si>
    <t xml:space="preserve">15 KetE To PP </t>
  </si>
  <si>
    <t xml:space="preserve">Name </t>
  </si>
  <si>
    <t xml:space="preserve">Chemical Name </t>
  </si>
  <si>
    <t>%C19:0</t>
  </si>
  <si>
    <t xml:space="preserve">Nonadacylic Acid </t>
  </si>
  <si>
    <t xml:space="preserve"> SFA - Fasting List </t>
  </si>
  <si>
    <t xml:space="preserve"> SFA - PP List </t>
  </si>
  <si>
    <t xml:space="preserve">SFA Fasting % </t>
  </si>
  <si>
    <t xml:space="preserve">Cell # </t>
  </si>
  <si>
    <t xml:space="preserve">SFA PP % </t>
  </si>
  <si>
    <t>K5</t>
  </si>
  <si>
    <t>N5</t>
  </si>
  <si>
    <t>%-Σ SFA-NEFA-PP</t>
  </si>
  <si>
    <t>Plasma</t>
  </si>
  <si>
    <t xml:space="preserve">Anti </t>
  </si>
  <si>
    <t xml:space="preserve">Pro </t>
  </si>
  <si>
    <t xml:space="preserve">Nonadecylic Acid </t>
  </si>
  <si>
    <t xml:space="preserve">Stearic Acid </t>
  </si>
  <si>
    <t xml:space="preserve">%C18:0 </t>
  </si>
  <si>
    <t xml:space="preserve">P5 </t>
  </si>
  <si>
    <t xml:space="preserve">C18:0 -F </t>
  </si>
  <si>
    <t>S5</t>
  </si>
  <si>
    <t>%Σ MUFA-PP</t>
  </si>
  <si>
    <t>C14:0-PP</t>
  </si>
  <si>
    <t>AM-5</t>
  </si>
  <si>
    <t xml:space="preserve">Myristic Acid </t>
  </si>
  <si>
    <t>C18:0 -PP</t>
  </si>
  <si>
    <t xml:space="preserve">AT-5 </t>
  </si>
  <si>
    <t>C19:0-PP</t>
  </si>
  <si>
    <t>AU-5</t>
  </si>
  <si>
    <t>C14:0-F</t>
  </si>
  <si>
    <t>AV5</t>
  </si>
  <si>
    <t xml:space="preserve">NEFA </t>
  </si>
  <si>
    <t>C15:0 NEFA PP</t>
  </si>
  <si>
    <t>AW5</t>
  </si>
  <si>
    <t>Σ MUFA-F</t>
  </si>
  <si>
    <t>C15:0-F</t>
  </si>
  <si>
    <t>BC-5</t>
  </si>
  <si>
    <t xml:space="preserve">Pentadecylic Acid </t>
  </si>
  <si>
    <t>C17:0-F</t>
  </si>
  <si>
    <t>BF-5</t>
  </si>
  <si>
    <t xml:space="preserve">Margaric Acid </t>
  </si>
  <si>
    <t>Σ SFA-PP</t>
  </si>
  <si>
    <t>Σ SFA-F</t>
  </si>
  <si>
    <t>Σ MUFA-PP</t>
  </si>
  <si>
    <t>%-Σ MUFA-NEFA-PP</t>
  </si>
  <si>
    <t>BO5</t>
  </si>
  <si>
    <t>C16:0 -PP</t>
  </si>
  <si>
    <t xml:space="preserve">Palmitic </t>
  </si>
  <si>
    <t>C16:0 -F</t>
  </si>
  <si>
    <t>BQ5</t>
  </si>
  <si>
    <t>C15:0-PP</t>
  </si>
  <si>
    <t>CB5</t>
  </si>
  <si>
    <t>C17:0</t>
  </si>
  <si>
    <t>CD5</t>
  </si>
  <si>
    <t>%C17:0-F</t>
  </si>
  <si>
    <t>CK5</t>
  </si>
  <si>
    <t>%C17:0-PP</t>
  </si>
  <si>
    <t>CM5</t>
  </si>
  <si>
    <t>Σ (n-3) PUFA-PP</t>
  </si>
  <si>
    <t>Σ (n-6) PUFA-NEFA-PP</t>
  </si>
  <si>
    <t>Σ (n-6) PUFA-PP</t>
  </si>
  <si>
    <t>Σ (n-3) PUFA-F</t>
  </si>
  <si>
    <t>%Σ (n-6) PUFA-PP</t>
  </si>
  <si>
    <t>Σ (n-6)/Σ (n-3) -F</t>
  </si>
  <si>
    <t>%Σ (n-6) PUFA-F</t>
  </si>
  <si>
    <t>Σ SFA-NEFA-F</t>
  </si>
  <si>
    <t>Σ MUFA-NEFA-F</t>
  </si>
  <si>
    <t>Σ (n-3) PUFA-NEFA-F</t>
  </si>
  <si>
    <t>%-Σ (n-3) PUFA-NEFA-PP</t>
  </si>
  <si>
    <t>Σ (n-6) PUFA-NEFA-F</t>
  </si>
  <si>
    <t>%-Σ MUFA-NEFA-F</t>
  </si>
  <si>
    <t>%Σ (n-3) PUFA-PP</t>
  </si>
  <si>
    <t>%-Σ SFA-NEFA-F</t>
  </si>
  <si>
    <t>%-Σ (n-3) PUFA-NEFA-F</t>
  </si>
  <si>
    <t>Σ (n-6)/Σ (n-3) -NEFA-F</t>
  </si>
  <si>
    <t>%Σ SFA-F</t>
  </si>
  <si>
    <t>%-Σ (n-6) PUFA-NEFA-F</t>
  </si>
  <si>
    <t>%Σ SFA-PP</t>
  </si>
  <si>
    <t>Σ (n-3) PUFA-NEFA-PP</t>
  </si>
  <si>
    <t>Σ SFA-NEFA-PP</t>
  </si>
  <si>
    <t>%-Σ (n-6) PUFA-NEFA-PP</t>
  </si>
  <si>
    <t>%Σ (n-3) PUFA-F</t>
  </si>
  <si>
    <t>Σ (n-6) PUFA-F</t>
  </si>
  <si>
    <t>%Σ MUFA-F</t>
  </si>
  <si>
    <t>Σ MUFA-NEFA-PP</t>
  </si>
  <si>
    <t>Mean Pro</t>
  </si>
  <si>
    <t>Mean Anti</t>
  </si>
  <si>
    <t>Sample Type</t>
  </si>
  <si>
    <t>Athero-status</t>
  </si>
  <si>
    <t>Parent Fatty Acid</t>
  </si>
  <si>
    <t>FA Type</t>
  </si>
  <si>
    <t>Anti Mean</t>
  </si>
  <si>
    <t>Pro Mean</t>
  </si>
  <si>
    <t>std</t>
  </si>
  <si>
    <t>p</t>
  </si>
  <si>
    <t>r (with VCAM-1)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</si>
</sst>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%"/>
    <numFmt numFmtId="166" formatCode="0.000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1" fontId="2" fillId="0" borderId="1" xfId="1" applyNumberFormat="1" applyFont="1" applyBorder="1" applyAlignment="1" applyProtection="1">
      <alignment horizontal="left"/>
    </xf>
    <xf numFmtId="1" fontId="2" fillId="0" borderId="2" xfId="1" applyNumberFormat="1" applyFont="1" applyBorder="1" applyAlignment="1" applyProtection="1">
      <alignment horizontal="left"/>
    </xf>
    <xf numFmtId="1" fontId="2" fillId="0" borderId="0" xfId="1" applyNumberFormat="1" applyFont="1" applyFill="1" applyBorder="1" applyAlignment="1" applyProtection="1">
      <alignment horizontal="left"/>
    </xf>
    <xf numFmtId="20" fontId="3" fillId="2" borderId="3" xfId="1" applyNumberFormat="1" applyFont="1" applyFill="1" applyBorder="1" applyAlignment="1" applyProtection="1">
      <alignment horizontal="center" textRotation="90"/>
    </xf>
    <xf numFmtId="4" fontId="2" fillId="0" borderId="0" xfId="1" applyNumberFormat="1" applyFont="1" applyFill="1" applyBorder="1" applyAlignment="1" applyProtection="1">
      <alignment horizontal="right"/>
    </xf>
    <xf numFmtId="4" fontId="2" fillId="0" borderId="3" xfId="1" applyNumberFormat="1" applyFont="1" applyFill="1" applyBorder="1" applyAlignment="1" applyProtection="1">
      <alignment horizontal="right"/>
    </xf>
    <xf numFmtId="2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20" fontId="3" fillId="0" borderId="5" xfId="1" applyNumberFormat="1" applyFont="1" applyFill="1" applyBorder="1" applyAlignment="1" applyProtection="1">
      <alignment horizontal="left" textRotation="90"/>
    </xf>
    <xf numFmtId="20" fontId="3" fillId="0" borderId="5" xfId="1" applyNumberFormat="1" applyFont="1" applyFill="1" applyBorder="1" applyAlignment="1" applyProtection="1">
      <alignment horizontal="center" textRotation="90"/>
    </xf>
    <xf numFmtId="0" fontId="0" fillId="0" borderId="0" xfId="0" applyFill="1"/>
    <xf numFmtId="0" fontId="0" fillId="0" borderId="0" xfId="0" quotePrefix="1"/>
    <xf numFmtId="0" fontId="0" fillId="0" borderId="0" xfId="0" applyFill="1" applyBorder="1"/>
    <xf numFmtId="20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5" borderId="0" xfId="0" applyFont="1" applyFill="1"/>
    <xf numFmtId="0" fontId="0" fillId="0" borderId="0" xfId="0" applyFont="1" applyFill="1"/>
    <xf numFmtId="0" fontId="0" fillId="5" borderId="0" xfId="0" applyFill="1"/>
    <xf numFmtId="164" fontId="0" fillId="0" borderId="3" xfId="0" applyNumberFormat="1" applyBorder="1"/>
    <xf numFmtId="20" fontId="4" fillId="0" borderId="3" xfId="1" applyNumberFormat="1" applyFont="1" applyFill="1" applyBorder="1" applyAlignment="1" applyProtection="1">
      <alignment horizontal="center" textRotation="90"/>
    </xf>
    <xf numFmtId="20" fontId="4" fillId="0" borderId="3" xfId="1" applyNumberFormat="1" applyFont="1" applyFill="1" applyBorder="1" applyAlignment="1" applyProtection="1">
      <alignment horizontal="left" textRotation="90"/>
    </xf>
    <xf numFmtId="0" fontId="0" fillId="6" borderId="0" xfId="0" applyFill="1"/>
    <xf numFmtId="20" fontId="3" fillId="0" borderId="3" xfId="1" applyNumberFormat="1" applyFont="1" applyFill="1" applyBorder="1" applyAlignment="1" applyProtection="1">
      <alignment horizontal="left" textRotation="90"/>
    </xf>
    <xf numFmtId="165" fontId="2" fillId="0" borderId="0" xfId="4" applyNumberFormat="1" applyFont="1" applyFill="1" applyBorder="1"/>
    <xf numFmtId="165" fontId="2" fillId="0" borderId="3" xfId="4" applyNumberFormat="1" applyFont="1" applyFill="1" applyBorder="1"/>
    <xf numFmtId="2" fontId="2" fillId="0" borderId="6" xfId="1" applyNumberFormat="1" applyFont="1" applyBorder="1" applyAlignment="1" applyProtection="1">
      <alignment horizontal="center"/>
    </xf>
    <xf numFmtId="1" fontId="2" fillId="0" borderId="4" xfId="1" applyNumberFormat="1" applyFont="1" applyBorder="1" applyAlignment="1" applyProtection="1">
      <alignment horizontal="center"/>
    </xf>
    <xf numFmtId="2" fontId="2" fillId="0" borderId="7" xfId="1" applyNumberFormat="1" applyFont="1" applyBorder="1" applyAlignment="1" applyProtection="1">
      <alignment horizontal="center"/>
    </xf>
    <xf numFmtId="1" fontId="2" fillId="0" borderId="8" xfId="1" applyNumberFormat="1" applyFont="1" applyBorder="1" applyAlignment="1" applyProtection="1">
      <alignment horizontal="center"/>
    </xf>
    <xf numFmtId="166" fontId="2" fillId="0" borderId="0" xfId="3" applyNumberFormat="1" applyFont="1" applyFill="1" applyBorder="1" applyAlignment="1" applyProtection="1">
      <alignment horizontal="right"/>
    </xf>
    <xf numFmtId="166" fontId="2" fillId="0" borderId="3" xfId="3" applyNumberFormat="1" applyFont="1" applyFill="1" applyBorder="1" applyAlignment="1" applyProtection="1">
      <alignment horizontal="right"/>
    </xf>
    <xf numFmtId="20" fontId="3" fillId="0" borderId="3" xfId="1" applyNumberFormat="1" applyFont="1" applyFill="1" applyBorder="1" applyAlignment="1" applyProtection="1">
      <alignment horizontal="center" textRotation="90"/>
    </xf>
    <xf numFmtId="10" fontId="2" fillId="0" borderId="0" xfId="3" applyNumberFormat="1" applyFont="1" applyFill="1" applyBorder="1" applyAlignment="1" applyProtection="1">
      <alignment horizontal="right"/>
    </xf>
    <xf numFmtId="10" fontId="2" fillId="0" borderId="3" xfId="3" applyNumberFormat="1" applyFont="1" applyFill="1" applyBorder="1" applyAlignment="1" applyProtection="1">
      <alignment horizontal="right"/>
    </xf>
    <xf numFmtId="20" fontId="3" fillId="2" borderId="5" xfId="1" applyNumberFormat="1" applyFont="1" applyFill="1" applyBorder="1" applyAlignment="1" applyProtection="1">
      <alignment horizontal="center" textRotation="90"/>
    </xf>
    <xf numFmtId="4" fontId="2" fillId="2" borderId="0" xfId="1" applyNumberFormat="1" applyFont="1" applyFill="1" applyBorder="1" applyAlignment="1" applyProtection="1">
      <alignment horizontal="right"/>
    </xf>
    <xf numFmtId="4" fontId="2" fillId="2" borderId="3" xfId="1" applyNumberFormat="1" applyFont="1" applyFill="1" applyBorder="1" applyAlignment="1" applyProtection="1">
      <alignment horizontal="right"/>
    </xf>
    <xf numFmtId="2" fontId="0" fillId="2" borderId="0" xfId="0" applyNumberFormat="1" applyFill="1"/>
    <xf numFmtId="0" fontId="0" fillId="2" borderId="3" xfId="0" applyFill="1" applyBorder="1"/>
    <xf numFmtId="20" fontId="3" fillId="4" borderId="5" xfId="1" applyNumberFormat="1" applyFont="1" applyFill="1" applyBorder="1" applyAlignment="1" applyProtection="1">
      <alignment horizontal="center" textRotation="90"/>
    </xf>
    <xf numFmtId="4" fontId="2" fillId="4" borderId="0" xfId="1" applyNumberFormat="1" applyFont="1" applyFill="1" applyBorder="1" applyAlignment="1" applyProtection="1">
      <alignment horizontal="right"/>
    </xf>
    <xf numFmtId="4" fontId="2" fillId="4" borderId="3" xfId="1" applyNumberFormat="1" applyFont="1" applyFill="1" applyBorder="1" applyAlignment="1" applyProtection="1">
      <alignment horizontal="right"/>
    </xf>
    <xf numFmtId="2" fontId="0" fillId="4" borderId="0" xfId="0" applyNumberFormat="1" applyFill="1"/>
    <xf numFmtId="0" fontId="0" fillId="4" borderId="3" xfId="0" applyFill="1" applyBorder="1"/>
    <xf numFmtId="1" fontId="2" fillId="0" borderId="0" xfId="1" applyNumberFormat="1" applyFont="1" applyFill="1" applyBorder="1" applyAlignment="1" applyProtection="1">
      <alignment horizontal="center"/>
    </xf>
    <xf numFmtId="165" fontId="0" fillId="0" borderId="0" xfId="0" applyNumberFormat="1"/>
    <xf numFmtId="2" fontId="4" fillId="0" borderId="7" xfId="1" applyNumberFormat="1" applyFont="1" applyBorder="1" applyAlignment="1" applyProtection="1">
      <alignment horizontal="center" textRotation="90"/>
    </xf>
    <xf numFmtId="0" fontId="4" fillId="0" borderId="8" xfId="0" applyFont="1" applyBorder="1" applyAlignment="1">
      <alignment textRotation="90"/>
    </xf>
    <xf numFmtId="9" fontId="2" fillId="0" borderId="0" xfId="3" applyNumberFormat="1" applyFont="1" applyFill="1" applyBorder="1" applyAlignment="1" applyProtection="1">
      <alignment horizontal="right"/>
    </xf>
    <xf numFmtId="9" fontId="2" fillId="0" borderId="3" xfId="3" applyNumberFormat="1" applyFont="1" applyFill="1" applyBorder="1" applyAlignment="1" applyProtection="1">
      <alignment horizontal="right"/>
    </xf>
  </cellXfs>
  <cellStyles count="5">
    <cellStyle name="Normal" xfId="0" builtinId="0"/>
    <cellStyle name="Normal 2" xfId="2"/>
    <cellStyle name="Normal 6" xfId="4"/>
    <cellStyle name="Normal_Ham1 Adipose Final Cohort" xfId="1"/>
    <cellStyle name="Percent" xfId="3" builtinId="5"/>
  </cellStyles>
  <dxfs count="280"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1"/>
  <sheetViews>
    <sheetView topLeftCell="A37" workbookViewId="0">
      <selection activeCell="U84" sqref="U84"/>
    </sheetView>
  </sheetViews>
  <sheetFormatPr baseColWidth="10" defaultColWidth="8.83203125" defaultRowHeight="15" x14ac:dyDescent="0.2"/>
  <cols>
    <col min="14" max="14" width="19.6640625" customWidth="1"/>
  </cols>
  <sheetData>
    <row r="2" spans="1:15" x14ac:dyDescent="0.2">
      <c r="B2" t="s">
        <v>0</v>
      </c>
    </row>
    <row r="3" spans="1:15" x14ac:dyDescent="0.2">
      <c r="B3" t="s">
        <v>1</v>
      </c>
      <c r="D3" t="s">
        <v>2</v>
      </c>
      <c r="F3" t="s">
        <v>3</v>
      </c>
      <c r="H3" t="s">
        <v>4</v>
      </c>
      <c r="K3" t="s">
        <v>5</v>
      </c>
      <c r="M3" t="s">
        <v>6</v>
      </c>
    </row>
    <row r="4" spans="1:15" x14ac:dyDescent="0.2">
      <c r="A4" s="1" t="s">
        <v>7</v>
      </c>
      <c r="B4">
        <v>1224.6809259033628</v>
      </c>
      <c r="D4">
        <v>1426.2537827757367</v>
      </c>
      <c r="F4">
        <v>71.463050187460297</v>
      </c>
      <c r="H4">
        <v>80.513247973029792</v>
      </c>
      <c r="K4">
        <f t="shared" ref="K4:K9" si="0">B4/F4</f>
        <v>17.137260761901526</v>
      </c>
      <c r="M4">
        <f t="shared" ref="M4:M13" si="1">D4/H4</f>
        <v>17.714522996929663</v>
      </c>
      <c r="O4">
        <f>AVERAGE(M4:M8)</f>
        <v>15.47781386891088</v>
      </c>
    </row>
    <row r="5" spans="1:15" x14ac:dyDescent="0.2">
      <c r="A5" s="1" t="s">
        <v>8</v>
      </c>
      <c r="B5">
        <v>861.45961388021101</v>
      </c>
      <c r="D5">
        <v>865.46642688184431</v>
      </c>
      <c r="F5">
        <v>78.16423242055582</v>
      </c>
      <c r="H5">
        <v>72.966853417268766</v>
      </c>
      <c r="K5">
        <f t="shared" si="0"/>
        <v>11.021148512598485</v>
      </c>
      <c r="L5">
        <f>AVERAGE(K4:K8)</f>
        <v>14.981875684433499</v>
      </c>
      <c r="M5">
        <f t="shared" si="1"/>
        <v>11.861090157370249</v>
      </c>
    </row>
    <row r="6" spans="1:15" x14ac:dyDescent="0.2">
      <c r="A6" s="1" t="s">
        <v>9</v>
      </c>
      <c r="B6">
        <v>834.29829642117011</v>
      </c>
      <c r="D6">
        <v>953.47774310317345</v>
      </c>
      <c r="F6">
        <v>41.494312326775976</v>
      </c>
      <c r="H6">
        <v>45.444297677156321</v>
      </c>
      <c r="K6">
        <f t="shared" si="0"/>
        <v>20.106329027720832</v>
      </c>
      <c r="M6">
        <f t="shared" si="1"/>
        <v>20.981240592094402</v>
      </c>
    </row>
    <row r="7" spans="1:15" x14ac:dyDescent="0.2">
      <c r="A7" s="1" t="s">
        <v>10</v>
      </c>
      <c r="B7">
        <v>1075.4163840675924</v>
      </c>
      <c r="D7">
        <v>1065.6282741805453</v>
      </c>
      <c r="F7">
        <v>85.100645318831695</v>
      </c>
      <c r="H7">
        <v>82.634936807674151</v>
      </c>
      <c r="K7">
        <f t="shared" si="0"/>
        <v>12.636994467415823</v>
      </c>
      <c r="M7">
        <f t="shared" si="1"/>
        <v>12.895614316989256</v>
      </c>
    </row>
    <row r="8" spans="1:15" x14ac:dyDescent="0.2">
      <c r="A8" s="1" t="s">
        <v>11</v>
      </c>
      <c r="B8">
        <v>1032.8495160810751</v>
      </c>
      <c r="D8">
        <v>1160.781198010307</v>
      </c>
      <c r="F8">
        <v>73.734697585990503</v>
      </c>
      <c r="H8">
        <v>83.290120352269156</v>
      </c>
      <c r="K8">
        <f t="shared" si="0"/>
        <v>14.007645652530826</v>
      </c>
      <c r="M8">
        <f t="shared" si="1"/>
        <v>13.93660128117083</v>
      </c>
    </row>
    <row r="9" spans="1:15" x14ac:dyDescent="0.2">
      <c r="A9" s="1" t="s">
        <v>12</v>
      </c>
      <c r="B9">
        <v>1682.1700930674831</v>
      </c>
      <c r="D9">
        <v>1670.4771084979263</v>
      </c>
      <c r="F9">
        <v>286.42134244400972</v>
      </c>
      <c r="H9">
        <v>290.15303390752285</v>
      </c>
      <c r="K9">
        <f t="shared" si="0"/>
        <v>5.8730612695047943</v>
      </c>
      <c r="M9">
        <f t="shared" si="1"/>
        <v>5.7572277842538027</v>
      </c>
      <c r="O9">
        <f xml:space="preserve"> AVERAGE(M9:M13)</f>
        <v>11.449993233213817</v>
      </c>
    </row>
    <row r="10" spans="1:15" x14ac:dyDescent="0.2">
      <c r="A10" s="1" t="s">
        <v>13</v>
      </c>
      <c r="B10">
        <v>1224.378619637281</v>
      </c>
      <c r="D10">
        <v>1407.3568722656237</v>
      </c>
      <c r="F10">
        <v>342.22452323914433</v>
      </c>
      <c r="H10">
        <v>421.97433665955054</v>
      </c>
      <c r="K10">
        <f t="shared" ref="K10" si="2">B10/F10</f>
        <v>3.5777056771051234</v>
      </c>
      <c r="L10">
        <f>AVERAGE(K9:K13)</f>
        <v>11.204506590168048</v>
      </c>
      <c r="M10">
        <f t="shared" si="1"/>
        <v>3.335171715433209</v>
      </c>
    </row>
    <row r="11" spans="1:15" x14ac:dyDescent="0.2">
      <c r="A11" s="1" t="s">
        <v>14</v>
      </c>
      <c r="B11">
        <v>1106.7228644680147</v>
      </c>
      <c r="D11">
        <v>1329.1506334381943</v>
      </c>
      <c r="F11">
        <v>62.435500542808995</v>
      </c>
      <c r="H11">
        <v>74.96598240168268</v>
      </c>
      <c r="K11">
        <f>B11/F11</f>
        <v>17.72585876378437</v>
      </c>
      <c r="M11">
        <f t="shared" si="1"/>
        <v>17.730050228867011</v>
      </c>
    </row>
    <row r="12" spans="1:15" x14ac:dyDescent="0.2">
      <c r="A12" s="1" t="s">
        <v>15</v>
      </c>
      <c r="B12">
        <v>1104.4728850709064</v>
      </c>
      <c r="D12">
        <v>1182.6120451330032</v>
      </c>
      <c r="F12">
        <v>101.02827237913171</v>
      </c>
      <c r="H12">
        <v>104.20768634671877</v>
      </c>
      <c r="K12">
        <f>B12/F12</f>
        <v>10.932314876434976</v>
      </c>
      <c r="M12">
        <f t="shared" si="1"/>
        <v>11.348606677613283</v>
      </c>
    </row>
    <row r="13" spans="1:15" x14ac:dyDescent="0.2">
      <c r="A13" s="2" t="s">
        <v>16</v>
      </c>
      <c r="B13">
        <v>1366.7373334950007</v>
      </c>
      <c r="D13">
        <v>1537.6045352604929</v>
      </c>
      <c r="F13">
        <v>76.296105533852767</v>
      </c>
      <c r="H13">
        <v>80.591844849126701</v>
      </c>
      <c r="K13">
        <f>B13/F13</f>
        <v>17.913592364010977</v>
      </c>
      <c r="M13">
        <f t="shared" si="1"/>
        <v>19.078909759901773</v>
      </c>
    </row>
    <row r="15" spans="1:15" x14ac:dyDescent="0.2">
      <c r="B15" t="s">
        <v>17</v>
      </c>
    </row>
    <row r="16" spans="1:15" x14ac:dyDescent="0.2">
      <c r="B16" t="s">
        <v>1</v>
      </c>
      <c r="D16" t="s">
        <v>2</v>
      </c>
      <c r="F16" t="s">
        <v>3</v>
      </c>
      <c r="H16" t="s">
        <v>4</v>
      </c>
      <c r="K16" t="s">
        <v>5</v>
      </c>
      <c r="M16" t="s">
        <v>18</v>
      </c>
    </row>
    <row r="17" spans="1:20" x14ac:dyDescent="0.2">
      <c r="A17" s="1" t="s">
        <v>7</v>
      </c>
      <c r="B17">
        <v>288.76268535293684</v>
      </c>
      <c r="D17">
        <v>234.30178273805026</v>
      </c>
      <c r="F17">
        <v>17.944736158062288</v>
      </c>
      <c r="H17">
        <v>13.835641806577474</v>
      </c>
      <c r="K17">
        <f t="shared" ref="K17:K26" si="3">B17/F17</f>
        <v>16.091776597294817</v>
      </c>
      <c r="L17">
        <f>AVERAGE(K17:K21)</f>
        <v>11.650748186958911</v>
      </c>
      <c r="M17">
        <f t="shared" ref="M17:M26" si="4">D17/H17</f>
        <v>16.934652256367539</v>
      </c>
      <c r="O17">
        <f>AVERAGE(M17:M21)</f>
        <v>13.435138152791088</v>
      </c>
    </row>
    <row r="18" spans="1:20" x14ac:dyDescent="0.2">
      <c r="A18" s="1" t="s">
        <v>8</v>
      </c>
      <c r="B18">
        <v>1728.0505111824125</v>
      </c>
      <c r="D18">
        <v>223.46894514568314</v>
      </c>
      <c r="F18">
        <v>193.02595184867712</v>
      </c>
      <c r="H18">
        <v>22.273040467847935</v>
      </c>
      <c r="K18">
        <f t="shared" si="3"/>
        <v>8.9524257988745433</v>
      </c>
      <c r="M18">
        <f t="shared" si="4"/>
        <v>10.033158493483182</v>
      </c>
    </row>
    <row r="19" spans="1:20" x14ac:dyDescent="0.2">
      <c r="A19" s="1" t="s">
        <v>9</v>
      </c>
      <c r="B19">
        <v>279.5175481254293</v>
      </c>
      <c r="D19">
        <v>231.26748607678994</v>
      </c>
      <c r="F19">
        <v>21.443008855743528</v>
      </c>
      <c r="H19">
        <v>14.385471027324325</v>
      </c>
      <c r="K19">
        <f t="shared" si="3"/>
        <v>13.035369709813848</v>
      </c>
      <c r="M19">
        <f t="shared" si="4"/>
        <v>16.076462539009771</v>
      </c>
    </row>
    <row r="20" spans="1:20" x14ac:dyDescent="0.2">
      <c r="A20" s="1" t="s">
        <v>10</v>
      </c>
      <c r="B20">
        <v>235.00573647561842</v>
      </c>
      <c r="D20">
        <v>59.232454362168994</v>
      </c>
      <c r="F20">
        <v>24.881820083296486</v>
      </c>
      <c r="H20">
        <v>4.4540682542789476</v>
      </c>
      <c r="K20">
        <f t="shared" si="3"/>
        <v>9.4448772512980703</v>
      </c>
      <c r="M20">
        <f t="shared" si="4"/>
        <v>13.298506215136102</v>
      </c>
    </row>
    <row r="21" spans="1:20" x14ac:dyDescent="0.2">
      <c r="A21" s="1" t="s">
        <v>11</v>
      </c>
      <c r="B21">
        <v>527.92473590287079</v>
      </c>
      <c r="D21">
        <v>252.73662274632409</v>
      </c>
      <c r="F21">
        <v>49.204062736938717</v>
      </c>
      <c r="H21">
        <v>23.330443375872726</v>
      </c>
      <c r="K21">
        <f t="shared" si="3"/>
        <v>10.729291577513264</v>
      </c>
      <c r="M21">
        <f t="shared" si="4"/>
        <v>10.832911259958854</v>
      </c>
    </row>
    <row r="22" spans="1:20" x14ac:dyDescent="0.2">
      <c r="A22" s="1" t="s">
        <v>12</v>
      </c>
      <c r="B22">
        <v>198.52865486631131</v>
      </c>
      <c r="D22">
        <v>131.83449368464136</v>
      </c>
      <c r="F22">
        <v>36.255116336590781</v>
      </c>
      <c r="H22">
        <v>23.552670536141417</v>
      </c>
      <c r="K22">
        <f t="shared" si="3"/>
        <v>5.4758796806271617</v>
      </c>
      <c r="L22">
        <f>AVERAGE(K22:K26)</f>
        <v>10.03957492774029</v>
      </c>
      <c r="M22">
        <f t="shared" si="4"/>
        <v>5.5974329315370923</v>
      </c>
      <c r="O22">
        <f>AVERAGE(M22:M26)</f>
        <v>10.183420424647187</v>
      </c>
    </row>
    <row r="23" spans="1:20" x14ac:dyDescent="0.2">
      <c r="A23" s="1" t="s">
        <v>13</v>
      </c>
      <c r="B23">
        <v>928.64993050767748</v>
      </c>
      <c r="D23">
        <v>152.43369072599941</v>
      </c>
      <c r="F23">
        <v>307.25401452459829</v>
      </c>
      <c r="H23">
        <v>58.849055060106132</v>
      </c>
      <c r="K23">
        <f t="shared" si="3"/>
        <v>3.0224175652986665</v>
      </c>
      <c r="M23">
        <f t="shared" si="4"/>
        <v>2.5902487401082239</v>
      </c>
    </row>
    <row r="24" spans="1:20" x14ac:dyDescent="0.2">
      <c r="A24" s="1" t="s">
        <v>14</v>
      </c>
      <c r="B24">
        <v>240.18572154668146</v>
      </c>
      <c r="D24">
        <v>199.86902373007183</v>
      </c>
      <c r="F24">
        <v>14.863963655139401</v>
      </c>
      <c r="H24">
        <v>12.528746402629359</v>
      </c>
      <c r="K24">
        <f t="shared" si="3"/>
        <v>16.158928205104583</v>
      </c>
      <c r="M24">
        <f t="shared" si="4"/>
        <v>15.952834969037772</v>
      </c>
    </row>
    <row r="25" spans="1:20" x14ac:dyDescent="0.2">
      <c r="A25" s="1" t="s">
        <v>15</v>
      </c>
      <c r="B25">
        <v>221.28253294948556</v>
      </c>
      <c r="D25">
        <v>417.75945113908318</v>
      </c>
      <c r="F25">
        <v>23.429934462958169</v>
      </c>
      <c r="H25">
        <v>39.848509523117244</v>
      </c>
      <c r="K25">
        <f t="shared" si="3"/>
        <v>9.4444367012346877</v>
      </c>
      <c r="M25">
        <f t="shared" si="4"/>
        <v>10.483690761300098</v>
      </c>
    </row>
    <row r="26" spans="1:20" x14ac:dyDescent="0.2">
      <c r="A26" s="2" t="s">
        <v>16</v>
      </c>
      <c r="B26">
        <v>1275.9219810007592</v>
      </c>
      <c r="D26">
        <v>503.2052917545862</v>
      </c>
      <c r="F26">
        <v>79.268460333505701</v>
      </c>
      <c r="H26">
        <v>30.884953248865969</v>
      </c>
      <c r="K26">
        <f t="shared" si="3"/>
        <v>16.096212486436354</v>
      </c>
      <c r="M26">
        <f t="shared" si="4"/>
        <v>16.292894721252747</v>
      </c>
    </row>
    <row r="28" spans="1:20" x14ac:dyDescent="0.2">
      <c r="A28" s="3" t="s">
        <v>19</v>
      </c>
      <c r="B28" t="s">
        <v>20</v>
      </c>
      <c r="D28" t="s">
        <v>21</v>
      </c>
      <c r="F28" t="s">
        <v>3</v>
      </c>
      <c r="H28" t="s">
        <v>4</v>
      </c>
      <c r="J28" t="s">
        <v>22</v>
      </c>
      <c r="K28" t="s">
        <v>23</v>
      </c>
      <c r="L28" t="s">
        <v>24</v>
      </c>
      <c r="N28" t="s">
        <v>25</v>
      </c>
      <c r="O28" t="s">
        <v>26</v>
      </c>
      <c r="S28" t="s">
        <v>23</v>
      </c>
      <c r="T28" t="s">
        <v>24</v>
      </c>
    </row>
    <row r="29" spans="1:20" x14ac:dyDescent="0.2">
      <c r="B29">
        <v>77.134253311365313</v>
      </c>
      <c r="D29">
        <v>58.477613051478372</v>
      </c>
      <c r="F29">
        <v>17.944736158062288</v>
      </c>
      <c r="H29">
        <v>13.835641806577474</v>
      </c>
      <c r="K29">
        <f t="shared" ref="K29:K38" si="5">B29+F29</f>
        <v>95.078989469427597</v>
      </c>
      <c r="L29">
        <f t="shared" ref="L29:L38" si="6">D29+H29</f>
        <v>72.313254858055842</v>
      </c>
      <c r="N29">
        <f t="shared" ref="N29:N38" si="7">B17/K29</f>
        <v>3.0370819774624103</v>
      </c>
      <c r="O29">
        <f t="shared" ref="O29:O38" si="8">D17/L29</f>
        <v>3.2400945469535669</v>
      </c>
      <c r="Q29" t="s">
        <v>27</v>
      </c>
      <c r="S29">
        <f>AVERAGE(N29:N33)</f>
        <v>2.5040357693309518</v>
      </c>
      <c r="T29">
        <f>AVERAGE(O29:O33)</f>
        <v>2.8748171231642425</v>
      </c>
    </row>
    <row r="30" spans="1:20" x14ac:dyDescent="0.2">
      <c r="B30">
        <v>454.31653779646109</v>
      </c>
      <c r="D30">
        <v>52.916837032881823</v>
      </c>
      <c r="F30">
        <v>193.02595184867712</v>
      </c>
      <c r="H30">
        <v>22.273040467847935</v>
      </c>
      <c r="K30">
        <f t="shared" si="5"/>
        <v>647.34248964513824</v>
      </c>
      <c r="L30">
        <f t="shared" si="6"/>
        <v>75.18987750072975</v>
      </c>
      <c r="N30">
        <f t="shared" si="7"/>
        <v>2.6694532474296557</v>
      </c>
      <c r="O30">
        <f t="shared" si="8"/>
        <v>2.9720615669777395</v>
      </c>
    </row>
    <row r="31" spans="1:20" x14ac:dyDescent="0.2">
      <c r="B31">
        <v>79.026880358125524</v>
      </c>
      <c r="D31">
        <v>43.940740803286708</v>
      </c>
      <c r="F31">
        <v>21.443008855743528</v>
      </c>
      <c r="H31">
        <v>14.385471027324325</v>
      </c>
      <c r="K31">
        <f t="shared" si="5"/>
        <v>100.46988921386905</v>
      </c>
      <c r="L31">
        <f t="shared" si="6"/>
        <v>58.32621183061103</v>
      </c>
      <c r="N31">
        <f t="shared" si="7"/>
        <v>2.7821026808382721</v>
      </c>
      <c r="O31">
        <f t="shared" si="8"/>
        <v>3.9650695428057112</v>
      </c>
    </row>
    <row r="32" spans="1:20" x14ac:dyDescent="0.2">
      <c r="B32">
        <v>123.08839893235803</v>
      </c>
      <c r="D32">
        <v>23.647032235270412</v>
      </c>
      <c r="F32">
        <v>24.881820083296486</v>
      </c>
      <c r="H32">
        <v>4.4540682542789476</v>
      </c>
      <c r="K32">
        <f t="shared" si="5"/>
        <v>147.97021901565452</v>
      </c>
      <c r="L32">
        <f t="shared" si="6"/>
        <v>28.10110048954936</v>
      </c>
      <c r="N32">
        <f t="shared" si="7"/>
        <v>1.5881961791970853</v>
      </c>
      <c r="O32">
        <f t="shared" si="8"/>
        <v>2.1078339755482962</v>
      </c>
    </row>
    <row r="33" spans="2:20" x14ac:dyDescent="0.2">
      <c r="B33">
        <v>166.86234924564707</v>
      </c>
      <c r="D33">
        <v>97.652552880851985</v>
      </c>
      <c r="F33">
        <v>49.204062736938717</v>
      </c>
      <c r="H33">
        <v>23.330443375872726</v>
      </c>
      <c r="K33">
        <f t="shared" si="5"/>
        <v>216.06641198258578</v>
      </c>
      <c r="L33">
        <f t="shared" si="6"/>
        <v>120.9829962567247</v>
      </c>
      <c r="N33">
        <f t="shared" si="7"/>
        <v>2.4433447617273329</v>
      </c>
      <c r="O33">
        <f t="shared" si="8"/>
        <v>2.0890259835358971</v>
      </c>
    </row>
    <row r="34" spans="2:20" x14ac:dyDescent="0.2">
      <c r="B34">
        <v>85.165175105718205</v>
      </c>
      <c r="D34">
        <v>45.723224401449002</v>
      </c>
      <c r="F34">
        <v>36.255116336590781</v>
      </c>
      <c r="H34">
        <v>23.552670536141417</v>
      </c>
      <c r="K34">
        <f t="shared" si="5"/>
        <v>121.42029144230898</v>
      </c>
      <c r="L34">
        <f t="shared" si="6"/>
        <v>69.275894937590422</v>
      </c>
      <c r="N34">
        <f t="shared" si="7"/>
        <v>1.6350533548228157</v>
      </c>
      <c r="O34">
        <f t="shared" si="8"/>
        <v>1.9030355912891346</v>
      </c>
    </row>
    <row r="35" spans="2:20" x14ac:dyDescent="0.2">
      <c r="B35">
        <v>394.11828918359186</v>
      </c>
      <c r="D35">
        <v>57.016851735317196</v>
      </c>
      <c r="F35">
        <v>307.25401452459829</v>
      </c>
      <c r="H35">
        <v>58.849055060106132</v>
      </c>
      <c r="K35">
        <f t="shared" si="5"/>
        <v>701.3723037081902</v>
      </c>
      <c r="L35">
        <f t="shared" si="6"/>
        <v>115.86590679542333</v>
      </c>
      <c r="N35">
        <f t="shared" si="7"/>
        <v>1.3240470511850257</v>
      </c>
      <c r="O35">
        <f t="shared" si="8"/>
        <v>1.3156043476632118</v>
      </c>
      <c r="S35">
        <f>AVERAGE(N34:N38)</f>
        <v>2.5474173008198009</v>
      </c>
      <c r="T35">
        <f>AVERAGE(O34:O38)</f>
        <v>2.7311395874880886</v>
      </c>
    </row>
    <row r="36" spans="2:20" x14ac:dyDescent="0.2">
      <c r="B36">
        <v>62.177429148838435</v>
      </c>
      <c r="D36">
        <v>43.840575015712012</v>
      </c>
      <c r="F36">
        <v>14.863963655139401</v>
      </c>
      <c r="H36">
        <v>12.528746402629359</v>
      </c>
      <c r="K36">
        <f t="shared" si="5"/>
        <v>77.041392803977828</v>
      </c>
      <c r="L36">
        <f t="shared" si="6"/>
        <v>56.369321418341372</v>
      </c>
      <c r="N36">
        <f t="shared" si="7"/>
        <v>3.1176191499782973</v>
      </c>
      <c r="O36">
        <f t="shared" si="8"/>
        <v>3.5457056906319031</v>
      </c>
    </row>
    <row r="37" spans="2:20" x14ac:dyDescent="0.2">
      <c r="B37">
        <v>158.00201773188016</v>
      </c>
      <c r="D37">
        <v>220.29984060800473</v>
      </c>
      <c r="F37">
        <v>23.429934462958169</v>
      </c>
      <c r="H37">
        <v>39.848509523117244</v>
      </c>
      <c r="K37">
        <f t="shared" si="5"/>
        <v>181.43195219483832</v>
      </c>
      <c r="L37">
        <f t="shared" si="6"/>
        <v>260.14835013112196</v>
      </c>
      <c r="N37">
        <f t="shared" si="7"/>
        <v>1.2196447774086232</v>
      </c>
      <c r="O37">
        <f t="shared" si="8"/>
        <v>1.6058508575146484</v>
      </c>
    </row>
    <row r="38" spans="2:20" x14ac:dyDescent="0.2">
      <c r="B38">
        <v>155.2448893594827</v>
      </c>
      <c r="D38">
        <v>64.319881426199629</v>
      </c>
      <c r="F38">
        <v>79.268460333505701</v>
      </c>
      <c r="H38">
        <v>30.884953248865969</v>
      </c>
      <c r="K38">
        <f t="shared" si="5"/>
        <v>234.51334969298841</v>
      </c>
      <c r="L38">
        <f t="shared" si="6"/>
        <v>95.204834675065598</v>
      </c>
      <c r="N38">
        <f t="shared" si="7"/>
        <v>5.4407221707042428</v>
      </c>
      <c r="O38">
        <f t="shared" si="8"/>
        <v>5.2855014503415445</v>
      </c>
    </row>
    <row r="41" spans="2:20" x14ac:dyDescent="0.2">
      <c r="J41" t="s">
        <v>28</v>
      </c>
      <c r="K41" t="s">
        <v>23</v>
      </c>
      <c r="L41" t="s">
        <v>24</v>
      </c>
    </row>
    <row r="42" spans="2:20" x14ac:dyDescent="0.2">
      <c r="K42">
        <f t="shared" ref="K42:K51" si="9">B17/B29</f>
        <v>3.7436375275106117</v>
      </c>
      <c r="L42">
        <f t="shared" ref="L42:L51" si="10">D17/D29</f>
        <v>4.0066919717087677</v>
      </c>
      <c r="M42">
        <f>AVERAGE(K42:K46)</f>
        <v>3.2314669812148038</v>
      </c>
      <c r="N42">
        <f>AVERAGE(L42:L46)</f>
        <v>3.717172014645262</v>
      </c>
    </row>
    <row r="43" spans="2:20" x14ac:dyDescent="0.2">
      <c r="K43">
        <f t="shared" si="9"/>
        <v>3.8036266950876407</v>
      </c>
      <c r="L43">
        <f t="shared" si="10"/>
        <v>4.2230215877570778</v>
      </c>
      <c r="M43">
        <f>AVERAGE(K47:K51)</f>
        <v>3.6339112176003212</v>
      </c>
      <c r="N43">
        <f>AVERAGE(L47:L51)</f>
        <v>3.9671197791250705</v>
      </c>
    </row>
    <row r="44" spans="2:20" x14ac:dyDescent="0.2">
      <c r="K44">
        <f t="shared" si="9"/>
        <v>3.5369933225092742</v>
      </c>
      <c r="L44">
        <f t="shared" si="10"/>
        <v>5.2631676628331094</v>
      </c>
    </row>
    <row r="45" spans="2:20" x14ac:dyDescent="0.2">
      <c r="K45">
        <f t="shared" si="9"/>
        <v>1.9092435884616827</v>
      </c>
      <c r="L45">
        <f t="shared" si="10"/>
        <v>2.5048578516259483</v>
      </c>
    </row>
    <row r="46" spans="2:20" x14ac:dyDescent="0.2">
      <c r="K46">
        <f t="shared" si="9"/>
        <v>3.1638337725048107</v>
      </c>
      <c r="L46">
        <f t="shared" si="10"/>
        <v>2.5881209993014065</v>
      </c>
    </row>
    <row r="47" spans="2:20" x14ac:dyDescent="0.2">
      <c r="K47">
        <f t="shared" si="9"/>
        <v>2.3311013523998683</v>
      </c>
      <c r="L47">
        <f t="shared" si="10"/>
        <v>2.883315763716424</v>
      </c>
    </row>
    <row r="48" spans="2:20" x14ac:dyDescent="0.2">
      <c r="K48">
        <f t="shared" si="9"/>
        <v>2.3562721040714889</v>
      </c>
      <c r="L48">
        <f t="shared" si="10"/>
        <v>2.6734848748511211</v>
      </c>
    </row>
    <row r="49" spans="11:12" x14ac:dyDescent="0.2">
      <c r="K49">
        <f t="shared" si="9"/>
        <v>3.8629085318360814</v>
      </c>
      <c r="L49">
        <f t="shared" si="10"/>
        <v>4.5589964013574367</v>
      </c>
    </row>
    <row r="50" spans="11:12" x14ac:dyDescent="0.2">
      <c r="K50">
        <f t="shared" si="9"/>
        <v>1.4005044753604894</v>
      </c>
      <c r="L50">
        <f t="shared" si="10"/>
        <v>1.896322076248945</v>
      </c>
    </row>
    <row r="51" spans="11:12" x14ac:dyDescent="0.2">
      <c r="K51">
        <f t="shared" si="9"/>
        <v>8.2187696243336781</v>
      </c>
      <c r="L51">
        <f t="shared" si="10"/>
        <v>7.8234797794514268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9"/>
  <sheetViews>
    <sheetView workbookViewId="0">
      <selection activeCell="B79" sqref="B79"/>
    </sheetView>
  </sheetViews>
  <sheetFormatPr baseColWidth="10" defaultColWidth="11.5" defaultRowHeight="15" x14ac:dyDescent="0.2"/>
  <cols>
    <col min="1" max="1" width="17.33203125" customWidth="1"/>
    <col min="2" max="2" width="14.5" customWidth="1"/>
  </cols>
  <sheetData>
    <row r="1" spans="1:83" ht="118" x14ac:dyDescent="0.2">
      <c r="A1" t="s">
        <v>29</v>
      </c>
      <c r="B1" t="s">
        <v>30</v>
      </c>
      <c r="C1" t="s">
        <v>31</v>
      </c>
      <c r="E1" t="s">
        <v>32</v>
      </c>
      <c r="H1" t="s">
        <v>33</v>
      </c>
      <c r="K1" s="4" t="s">
        <v>34</v>
      </c>
      <c r="L1" s="4" t="s">
        <v>35</v>
      </c>
      <c r="M1" s="12" t="s">
        <v>36</v>
      </c>
      <c r="N1" s="11" t="s">
        <v>37</v>
      </c>
      <c r="O1" s="11" t="s">
        <v>38</v>
      </c>
      <c r="P1" s="12" t="s">
        <v>39</v>
      </c>
    </row>
    <row r="2" spans="1:83" x14ac:dyDescent="0.2">
      <c r="A2" s="19" t="s">
        <v>40</v>
      </c>
      <c r="B2" s="19">
        <v>-0.64</v>
      </c>
      <c r="C2" s="19">
        <v>3.2296999999999999E-2</v>
      </c>
      <c r="E2" t="s">
        <v>41</v>
      </c>
      <c r="F2" s="14">
        <v>-0.56000000000000005</v>
      </c>
      <c r="H2" t="s">
        <v>42</v>
      </c>
      <c r="K2" s="5">
        <v>0.2764712049491766</v>
      </c>
      <c r="L2" s="5">
        <v>0.26968725654025666</v>
      </c>
      <c r="M2" s="7">
        <v>0.60989229700190239</v>
      </c>
      <c r="N2" s="7">
        <v>0.63435105935363079</v>
      </c>
      <c r="O2" s="7">
        <v>0.68673392319934712</v>
      </c>
      <c r="P2" s="7">
        <v>0.76265261650452021</v>
      </c>
    </row>
    <row r="3" spans="1:83" x14ac:dyDescent="0.2">
      <c r="A3" s="19" t="s">
        <v>43</v>
      </c>
      <c r="B3" s="19">
        <v>-0.73</v>
      </c>
      <c r="C3" s="19">
        <v>6.9893999999999998E-3</v>
      </c>
      <c r="E3" t="s">
        <v>44</v>
      </c>
      <c r="F3">
        <v>0.55000000000000004</v>
      </c>
      <c r="G3">
        <v>9.3043317999999993E-3</v>
      </c>
      <c r="H3" t="s">
        <v>45</v>
      </c>
      <c r="K3" s="5">
        <v>0.30654893294736119</v>
      </c>
      <c r="L3" s="5">
        <v>0.28751806131593355</v>
      </c>
      <c r="M3" s="8">
        <v>1.1330987248648448E-2</v>
      </c>
      <c r="N3" s="8">
        <v>0.14899997971446122</v>
      </c>
      <c r="O3" s="8">
        <v>0.11598264654339348</v>
      </c>
      <c r="P3" s="8">
        <v>2.316653402164567E-3</v>
      </c>
    </row>
    <row r="4" spans="1:83" x14ac:dyDescent="0.2">
      <c r="A4" s="19" t="s">
        <v>46</v>
      </c>
      <c r="B4" s="19">
        <v>-0.72</v>
      </c>
      <c r="C4" s="19">
        <v>1.5591600000000001E-2</v>
      </c>
      <c r="E4" t="s">
        <v>47</v>
      </c>
      <c r="F4">
        <v>0.55000000000000004</v>
      </c>
      <c r="G4">
        <v>2.861E-2</v>
      </c>
      <c r="H4" t="s">
        <v>48</v>
      </c>
      <c r="K4" s="5">
        <v>0.33359050901695336</v>
      </c>
      <c r="L4" s="5">
        <v>0.32579544845971709</v>
      </c>
    </row>
    <row r="5" spans="1:83" x14ac:dyDescent="0.2">
      <c r="A5" s="19" t="s">
        <v>49</v>
      </c>
      <c r="B5" s="19">
        <v>-0.7</v>
      </c>
      <c r="C5" s="19">
        <v>2.3648700000000002E-2</v>
      </c>
      <c r="E5" t="s">
        <v>50</v>
      </c>
      <c r="F5">
        <v>0.55000000000000004</v>
      </c>
      <c r="K5" s="5">
        <v>0.25902939870843977</v>
      </c>
      <c r="L5" s="5">
        <v>0.24918189384305564</v>
      </c>
    </row>
    <row r="6" spans="1:83" x14ac:dyDescent="0.2">
      <c r="A6" t="s">
        <v>51</v>
      </c>
      <c r="B6">
        <v>-0.63</v>
      </c>
      <c r="E6" t="s">
        <v>52</v>
      </c>
      <c r="F6">
        <v>0.56000000000000005</v>
      </c>
      <c r="K6" s="5">
        <v>0.24259616667975523</v>
      </c>
      <c r="L6" s="5">
        <v>0.25121480849709826</v>
      </c>
    </row>
    <row r="7" spans="1:83" x14ac:dyDescent="0.2">
      <c r="A7" s="19" t="s">
        <v>53</v>
      </c>
      <c r="B7" s="19">
        <v>-0.56000000000000005</v>
      </c>
      <c r="C7" s="19">
        <v>4.8413691000000002E-2</v>
      </c>
      <c r="E7" t="s">
        <v>54</v>
      </c>
      <c r="F7">
        <v>0.56000000000000005</v>
      </c>
      <c r="G7">
        <v>4.4296658000000003E-2</v>
      </c>
      <c r="K7" s="5">
        <v>0.23941082129025129</v>
      </c>
      <c r="L7" s="5">
        <v>0.22780927250946678</v>
      </c>
    </row>
    <row r="8" spans="1:83" x14ac:dyDescent="0.2">
      <c r="A8" t="s">
        <v>55</v>
      </c>
      <c r="B8">
        <v>0.55000000000000004</v>
      </c>
      <c r="E8" t="s">
        <v>56</v>
      </c>
      <c r="F8">
        <v>0.56000000000000005</v>
      </c>
      <c r="G8">
        <v>4.3958074999999999E-2</v>
      </c>
      <c r="H8" t="s">
        <v>57</v>
      </c>
      <c r="K8" s="5">
        <v>0.2197935008163735</v>
      </c>
      <c r="L8" s="5">
        <v>0.240517714045245</v>
      </c>
    </row>
    <row r="9" spans="1:83" x14ac:dyDescent="0.2">
      <c r="A9" s="20" t="s">
        <v>58</v>
      </c>
      <c r="B9" s="20">
        <v>0.55000000000000004</v>
      </c>
      <c r="C9" s="20">
        <v>2.5901908000000001E-2</v>
      </c>
      <c r="D9" t="s">
        <v>59</v>
      </c>
      <c r="E9" t="s">
        <v>60</v>
      </c>
      <c r="F9">
        <v>0.56000000000000005</v>
      </c>
      <c r="K9" s="5">
        <v>0.26127476143617029</v>
      </c>
      <c r="L9" s="5">
        <v>0.25027129630356115</v>
      </c>
    </row>
    <row r="10" spans="1:83" x14ac:dyDescent="0.2">
      <c r="A10" s="20" t="s">
        <v>61</v>
      </c>
      <c r="B10" s="21">
        <v>0.55000000000000004</v>
      </c>
      <c r="C10" s="21">
        <v>2.5645123999999998E-2</v>
      </c>
      <c r="D10" s="9"/>
      <c r="E10" s="9" t="s">
        <v>62</v>
      </c>
      <c r="F10" s="9">
        <v>0.56999999999999995</v>
      </c>
      <c r="G10" s="9"/>
      <c r="H10" s="9"/>
      <c r="I10" s="9"/>
      <c r="J10" s="9"/>
      <c r="K10" s="5">
        <v>0.222555198997021</v>
      </c>
      <c r="L10" s="5">
        <v>0.20945636635171841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</row>
    <row r="11" spans="1:83" x14ac:dyDescent="0.2">
      <c r="A11" s="20" t="s">
        <v>63</v>
      </c>
      <c r="B11" s="21">
        <v>0.55000000000000004</v>
      </c>
      <c r="C11" s="21">
        <v>2.5342E-2</v>
      </c>
      <c r="E11" s="15" t="s">
        <v>64</v>
      </c>
      <c r="F11" s="15">
        <v>0.61</v>
      </c>
      <c r="K11" s="6">
        <v>0.23582227436531467</v>
      </c>
      <c r="L11" s="6">
        <v>0.21533416098679181</v>
      </c>
    </row>
    <row r="12" spans="1:83" x14ac:dyDescent="0.2">
      <c r="A12" s="20" t="s">
        <v>65</v>
      </c>
      <c r="B12" s="21">
        <v>0.55000000000000004</v>
      </c>
      <c r="C12" s="21">
        <v>3.4532192000000003E-2</v>
      </c>
      <c r="D12" t="s">
        <v>66</v>
      </c>
      <c r="E12" t="s">
        <v>67</v>
      </c>
      <c r="F12" s="15">
        <v>0.64</v>
      </c>
      <c r="G12" s="15">
        <v>2.4198000000000001E-2</v>
      </c>
      <c r="K12" s="7">
        <v>-0.76049989607831647</v>
      </c>
      <c r="L12" s="7">
        <v>-0.75305912811594566</v>
      </c>
    </row>
    <row r="13" spans="1:83" x14ac:dyDescent="0.2">
      <c r="A13" t="s">
        <v>68</v>
      </c>
      <c r="B13" s="15">
        <v>0.56000000000000005</v>
      </c>
      <c r="E13" t="s">
        <v>69</v>
      </c>
      <c r="F13" s="15">
        <v>0.67</v>
      </c>
      <c r="G13">
        <v>7.5352029999999999E-3</v>
      </c>
      <c r="K13" s="8">
        <v>2.8588126951129399E-2</v>
      </c>
      <c r="L13" s="8">
        <v>1.7206606893625791E-2</v>
      </c>
    </row>
    <row r="14" spans="1:83" x14ac:dyDescent="0.2">
      <c r="A14" s="16" t="s">
        <v>70</v>
      </c>
      <c r="B14" s="15">
        <v>0.56000000000000005</v>
      </c>
      <c r="D14" t="s">
        <v>71</v>
      </c>
      <c r="E14" t="s">
        <v>72</v>
      </c>
      <c r="F14" s="15">
        <v>0.69</v>
      </c>
    </row>
    <row r="15" spans="1:83" x14ac:dyDescent="0.2">
      <c r="A15" t="s">
        <v>73</v>
      </c>
      <c r="B15" s="15">
        <v>0.56000000000000005</v>
      </c>
      <c r="D15" t="s">
        <v>74</v>
      </c>
      <c r="E15" t="s">
        <v>75</v>
      </c>
      <c r="F15">
        <v>0.76</v>
      </c>
    </row>
    <row r="16" spans="1:83" x14ac:dyDescent="0.2">
      <c r="A16" s="17" t="s">
        <v>76</v>
      </c>
      <c r="B16" s="17"/>
      <c r="C16" s="17">
        <v>2.9069999999999999E-2</v>
      </c>
      <c r="E16" t="s">
        <v>77</v>
      </c>
    </row>
    <row r="17" spans="1:80" x14ac:dyDescent="0.2">
      <c r="A17" t="s">
        <v>78</v>
      </c>
      <c r="B17" s="15">
        <v>0.59</v>
      </c>
      <c r="D17" s="23"/>
      <c r="E17" s="22" t="s">
        <v>79</v>
      </c>
      <c r="F17" s="22">
        <v>0.86</v>
      </c>
      <c r="G17" s="22">
        <v>2.32354E-2</v>
      </c>
    </row>
    <row r="18" spans="1:80" x14ac:dyDescent="0.2">
      <c r="A18" s="20" t="s">
        <v>80</v>
      </c>
      <c r="B18" s="21">
        <v>0.59</v>
      </c>
      <c r="C18" s="20">
        <v>1.93949E-2</v>
      </c>
      <c r="E18" s="24" t="s">
        <v>81</v>
      </c>
      <c r="F18" s="24">
        <v>0.81</v>
      </c>
      <c r="G18" s="24" t="s">
        <v>82</v>
      </c>
    </row>
    <row r="19" spans="1:80" x14ac:dyDescent="0.2">
      <c r="A19" s="20" t="s">
        <v>83</v>
      </c>
      <c r="B19" s="21">
        <v>0.6</v>
      </c>
      <c r="C19" s="20" t="s">
        <v>84</v>
      </c>
      <c r="E19" s="22" t="s">
        <v>85</v>
      </c>
      <c r="F19" s="22"/>
      <c r="G19" s="22">
        <v>2.3734000000000002E-2</v>
      </c>
    </row>
    <row r="20" spans="1:80" x14ac:dyDescent="0.2">
      <c r="A20" t="s">
        <v>86</v>
      </c>
      <c r="B20" s="15">
        <v>0.6</v>
      </c>
      <c r="E20" s="24" t="s">
        <v>87</v>
      </c>
      <c r="F20" s="24"/>
      <c r="G20" s="24">
        <v>2.0839E-2</v>
      </c>
    </row>
    <row r="21" spans="1:80" x14ac:dyDescent="0.2">
      <c r="A21" t="s">
        <v>88</v>
      </c>
      <c r="B21" s="15">
        <v>0.61</v>
      </c>
      <c r="E21" s="24" t="s">
        <v>89</v>
      </c>
      <c r="F21">
        <v>0.52</v>
      </c>
      <c r="G21" s="24">
        <v>3.0544000000000002E-2</v>
      </c>
    </row>
    <row r="22" spans="1:80" x14ac:dyDescent="0.2">
      <c r="A22" s="20" t="s">
        <v>90</v>
      </c>
      <c r="B22" s="21">
        <v>0.61</v>
      </c>
      <c r="C22" s="20">
        <v>3.1185384E-2</v>
      </c>
      <c r="D22" t="s">
        <v>91</v>
      </c>
      <c r="E22" s="24" t="s">
        <v>92</v>
      </c>
      <c r="F22" s="24">
        <v>0.53</v>
      </c>
      <c r="G22" s="24">
        <v>2.3734000000000002E-2</v>
      </c>
    </row>
    <row r="23" spans="1:80" x14ac:dyDescent="0.2">
      <c r="A23" t="s">
        <v>93</v>
      </c>
      <c r="B23" s="15">
        <v>0.61</v>
      </c>
      <c r="D23" t="s">
        <v>94</v>
      </c>
    </row>
    <row r="24" spans="1:80" x14ac:dyDescent="0.2">
      <c r="A24" s="17" t="s">
        <v>95</v>
      </c>
      <c r="B24" s="18">
        <v>0.61</v>
      </c>
      <c r="C24" s="17">
        <v>2.5758323999999999E-2</v>
      </c>
    </row>
    <row r="25" spans="1:80" x14ac:dyDescent="0.2">
      <c r="A25" t="s">
        <v>96</v>
      </c>
      <c r="B25" s="15">
        <v>0.61</v>
      </c>
    </row>
    <row r="26" spans="1:80" x14ac:dyDescent="0.2">
      <c r="A26" t="s">
        <v>97</v>
      </c>
      <c r="B26" s="15">
        <v>0.62</v>
      </c>
    </row>
    <row r="27" spans="1:80" x14ac:dyDescent="0.2">
      <c r="A27" t="s">
        <v>98</v>
      </c>
      <c r="B27" s="15">
        <v>0.62</v>
      </c>
    </row>
    <row r="28" spans="1:80" x14ac:dyDescent="0.2">
      <c r="A28" s="8" t="s">
        <v>99</v>
      </c>
      <c r="B28" s="8">
        <v>0.63</v>
      </c>
      <c r="C28" s="8"/>
      <c r="D28" s="8"/>
      <c r="E28" s="8"/>
      <c r="F28" s="8"/>
      <c r="G28" s="8"/>
      <c r="H28" s="8"/>
      <c r="I28" s="8"/>
      <c r="J28" s="9"/>
      <c r="K28" s="9"/>
      <c r="L28" s="9"/>
      <c r="M28" s="9"/>
      <c r="N28" s="9"/>
      <c r="P28" s="9"/>
      <c r="Q28" s="9"/>
      <c r="R28" s="9"/>
      <c r="S28" s="9"/>
      <c r="T28" s="9"/>
      <c r="U28" s="9"/>
      <c r="V28" s="9"/>
      <c r="W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10"/>
    </row>
    <row r="29" spans="1:80" x14ac:dyDescent="0.2">
      <c r="A29" s="21" t="s">
        <v>100</v>
      </c>
      <c r="B29" s="21">
        <v>0.63</v>
      </c>
      <c r="C29" s="20">
        <v>3.2189529000000001E-2</v>
      </c>
      <c r="E29" s="15"/>
      <c r="H29" s="15"/>
      <c r="K29" s="15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80" x14ac:dyDescent="0.2">
      <c r="A30" s="21" t="s">
        <v>101</v>
      </c>
      <c r="B30" s="21">
        <v>0.63</v>
      </c>
      <c r="C30" s="20">
        <v>3.4083216E-2</v>
      </c>
      <c r="E30" s="15"/>
      <c r="H30" s="15"/>
      <c r="K30" s="15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80" x14ac:dyDescent="0.2">
      <c r="A31" s="18" t="s">
        <v>102</v>
      </c>
      <c r="B31" s="18">
        <v>0.64</v>
      </c>
      <c r="C31" s="17"/>
      <c r="D31" s="17"/>
      <c r="E31" s="15"/>
      <c r="H31" s="15"/>
      <c r="K31" s="15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80" x14ac:dyDescent="0.2">
      <c r="A32" s="21" t="s">
        <v>103</v>
      </c>
      <c r="B32" s="21">
        <v>0.65</v>
      </c>
      <c r="C32" s="20">
        <v>2.2455517000000001E-2</v>
      </c>
      <c r="E32" s="15"/>
      <c r="H32" s="15"/>
      <c r="K32" s="15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" x14ac:dyDescent="0.2">
      <c r="A33" s="21" t="s">
        <v>104</v>
      </c>
      <c r="B33" s="21">
        <v>0.65</v>
      </c>
      <c r="C33" s="20">
        <v>5.2777969999999999E-3</v>
      </c>
    </row>
    <row r="34" spans="1:4" x14ac:dyDescent="0.2">
      <c r="A34" s="21" t="s">
        <v>105</v>
      </c>
      <c r="B34" s="21">
        <v>0.65</v>
      </c>
      <c r="C34" s="20">
        <v>2.2913482999999998E-2</v>
      </c>
    </row>
    <row r="35" spans="1:4" x14ac:dyDescent="0.2">
      <c r="A35" s="15" t="s">
        <v>106</v>
      </c>
      <c r="B35" s="15">
        <v>0.65</v>
      </c>
    </row>
    <row r="36" spans="1:4" x14ac:dyDescent="0.2">
      <c r="A36" s="21" t="s">
        <v>107</v>
      </c>
      <c r="B36" s="21">
        <v>0.65</v>
      </c>
      <c r="C36" s="20">
        <v>1.2613905999999999E-2</v>
      </c>
    </row>
    <row r="37" spans="1:4" x14ac:dyDescent="0.2">
      <c r="A37" s="21" t="s">
        <v>108</v>
      </c>
      <c r="B37" s="21">
        <v>0.65</v>
      </c>
      <c r="C37" s="20">
        <v>3.3759569000000003E-2</v>
      </c>
    </row>
    <row r="38" spans="1:4" x14ac:dyDescent="0.2">
      <c r="A38" s="15" t="s">
        <v>109</v>
      </c>
      <c r="B38" s="15">
        <v>0.66</v>
      </c>
    </row>
    <row r="39" spans="1:4" x14ac:dyDescent="0.2">
      <c r="A39" s="21" t="s">
        <v>110</v>
      </c>
      <c r="B39" s="21">
        <v>0.66</v>
      </c>
      <c r="C39" s="20">
        <v>4.1413326E-2</v>
      </c>
    </row>
    <row r="40" spans="1:4" x14ac:dyDescent="0.2">
      <c r="A40" s="15" t="s">
        <v>111</v>
      </c>
      <c r="B40" s="15">
        <v>0.66</v>
      </c>
    </row>
    <row r="41" spans="1:4" x14ac:dyDescent="0.2">
      <c r="A41" s="21" t="s">
        <v>112</v>
      </c>
      <c r="B41" s="21">
        <v>0.66</v>
      </c>
      <c r="C41" s="20">
        <v>1.3827564000000001E-2</v>
      </c>
    </row>
    <row r="42" spans="1:4" x14ac:dyDescent="0.2">
      <c r="A42" s="21" t="s">
        <v>113</v>
      </c>
      <c r="B42" s="21">
        <v>0.66</v>
      </c>
      <c r="C42" s="20">
        <v>4.5017251000000001E-2</v>
      </c>
    </row>
    <row r="43" spans="1:4" x14ac:dyDescent="0.2">
      <c r="A43" s="15" t="s">
        <v>114</v>
      </c>
      <c r="B43" s="15">
        <v>0.67</v>
      </c>
    </row>
    <row r="44" spans="1:4" x14ac:dyDescent="0.2">
      <c r="A44" s="21" t="s">
        <v>115</v>
      </c>
      <c r="B44" s="21">
        <v>0.68</v>
      </c>
      <c r="C44" s="20">
        <v>3.3758690000000001E-2</v>
      </c>
      <c r="D44" t="s">
        <v>116</v>
      </c>
    </row>
    <row r="45" spans="1:4" x14ac:dyDescent="0.2">
      <c r="A45" s="21" t="s">
        <v>117</v>
      </c>
      <c r="B45" s="21">
        <v>0.67</v>
      </c>
      <c r="C45" s="20">
        <v>1.7552227E-2</v>
      </c>
    </row>
    <row r="46" spans="1:4" x14ac:dyDescent="0.2">
      <c r="A46" s="18" t="s">
        <v>118</v>
      </c>
      <c r="B46" s="18">
        <v>0.68</v>
      </c>
      <c r="C46" s="17"/>
    </row>
    <row r="47" spans="1:4" x14ac:dyDescent="0.2">
      <c r="A47" s="21" t="s">
        <v>119</v>
      </c>
      <c r="B47" s="21">
        <v>0.68</v>
      </c>
      <c r="C47" s="20">
        <v>6.4888159999999997E-3</v>
      </c>
    </row>
    <row r="48" spans="1:4" x14ac:dyDescent="0.2">
      <c r="A48" s="21" t="s">
        <v>120</v>
      </c>
      <c r="B48" s="21">
        <v>0.69</v>
      </c>
      <c r="C48" s="20">
        <v>2.9689397999999999E-2</v>
      </c>
    </row>
    <row r="49" spans="1:3" x14ac:dyDescent="0.2">
      <c r="A49" s="21" t="s">
        <v>121</v>
      </c>
      <c r="B49" s="21">
        <v>0.69</v>
      </c>
      <c r="C49" s="20">
        <v>4.1120449000000003E-2</v>
      </c>
    </row>
    <row r="50" spans="1:3" x14ac:dyDescent="0.2">
      <c r="A50" s="21" t="s">
        <v>122</v>
      </c>
      <c r="B50" s="21">
        <v>0.7</v>
      </c>
      <c r="C50" s="20">
        <v>1.8733636000000001E-2</v>
      </c>
    </row>
    <row r="51" spans="1:3" x14ac:dyDescent="0.2">
      <c r="A51" s="21" t="s">
        <v>123</v>
      </c>
      <c r="B51" s="21">
        <v>0.71</v>
      </c>
      <c r="C51" s="20">
        <v>4.0863067000000003E-2</v>
      </c>
    </row>
    <row r="52" spans="1:3" x14ac:dyDescent="0.2">
      <c r="A52" s="21" t="s">
        <v>124</v>
      </c>
      <c r="B52" s="21">
        <v>0.73</v>
      </c>
      <c r="C52" s="20">
        <v>2.1872430000000002E-2</v>
      </c>
    </row>
    <row r="53" spans="1:3" x14ac:dyDescent="0.2">
      <c r="A53" s="21" t="s">
        <v>125</v>
      </c>
      <c r="B53" s="21">
        <v>0.73</v>
      </c>
      <c r="C53" s="20">
        <v>1.6674850000000001E-2</v>
      </c>
    </row>
    <row r="54" spans="1:3" x14ac:dyDescent="0.2">
      <c r="A54" s="21" t="s">
        <v>126</v>
      </c>
      <c r="B54" s="21">
        <v>0.73</v>
      </c>
      <c r="C54" s="20">
        <v>1.8320124E-2</v>
      </c>
    </row>
    <row r="55" spans="1:3" x14ac:dyDescent="0.2">
      <c r="A55" s="21" t="s">
        <v>127</v>
      </c>
      <c r="B55" s="21">
        <v>0.74</v>
      </c>
      <c r="C55" s="20">
        <v>1.9586389999999999E-2</v>
      </c>
    </row>
    <row r="56" spans="1:3" x14ac:dyDescent="0.2">
      <c r="A56" s="21" t="s">
        <v>128</v>
      </c>
      <c r="B56" s="21">
        <v>0.75</v>
      </c>
      <c r="C56" s="20">
        <v>2.8455459999999998E-2</v>
      </c>
    </row>
    <row r="57" spans="1:3" x14ac:dyDescent="0.2">
      <c r="A57" s="21" t="s">
        <v>129</v>
      </c>
      <c r="B57" s="21">
        <v>0.77</v>
      </c>
      <c r="C57" s="20">
        <v>6.2345899999999999E-3</v>
      </c>
    </row>
    <row r="62" spans="1:3" x14ac:dyDescent="0.2">
      <c r="A62" t="s">
        <v>130</v>
      </c>
      <c r="B62" t="s">
        <v>131</v>
      </c>
    </row>
    <row r="63" spans="1:3" x14ac:dyDescent="0.2">
      <c r="A63" t="s">
        <v>132</v>
      </c>
    </row>
    <row r="64" spans="1:3" x14ac:dyDescent="0.2">
      <c r="A64">
        <v>6.24</v>
      </c>
      <c r="B64">
        <v>6.76</v>
      </c>
    </row>
    <row r="65" spans="1:2" x14ac:dyDescent="0.2">
      <c r="A65">
        <v>4.17</v>
      </c>
      <c r="B65">
        <v>7.64</v>
      </c>
    </row>
    <row r="66" spans="1:2" x14ac:dyDescent="0.2">
      <c r="A66">
        <v>3.87</v>
      </c>
      <c r="B66">
        <v>7.87</v>
      </c>
    </row>
    <row r="67" spans="1:2" x14ac:dyDescent="0.2">
      <c r="A67">
        <v>6.34</v>
      </c>
      <c r="B67">
        <v>3.77</v>
      </c>
    </row>
    <row r="68" spans="1:2" x14ac:dyDescent="0.2">
      <c r="A68">
        <v>5.23</v>
      </c>
      <c r="B68">
        <v>3.44</v>
      </c>
    </row>
    <row r="69" spans="1:2" x14ac:dyDescent="0.2">
      <c r="A69">
        <v>5.17</v>
      </c>
      <c r="B69">
        <v>5.9</v>
      </c>
    </row>
    <row r="70" spans="1:2" x14ac:dyDescent="0.2">
      <c r="A70">
        <v>1.02</v>
      </c>
      <c r="B70">
        <v>1.91</v>
      </c>
    </row>
    <row r="73" spans="1:2" x14ac:dyDescent="0.2">
      <c r="A73" t="s">
        <v>133</v>
      </c>
    </row>
    <row r="74" spans="1:2" x14ac:dyDescent="0.2">
      <c r="A74">
        <v>10.36</v>
      </c>
      <c r="B74">
        <v>9.08</v>
      </c>
    </row>
    <row r="75" spans="1:2" x14ac:dyDescent="0.2">
      <c r="A75">
        <v>9.9499999999999993</v>
      </c>
      <c r="B75">
        <v>6.13</v>
      </c>
    </row>
    <row r="76" spans="1:2" x14ac:dyDescent="0.2">
      <c r="A76">
        <v>11.95</v>
      </c>
      <c r="B76">
        <v>10.73</v>
      </c>
    </row>
    <row r="77" spans="1:2" x14ac:dyDescent="0.2">
      <c r="A77">
        <v>8.17</v>
      </c>
      <c r="B77">
        <v>8.5399999999999991</v>
      </c>
    </row>
    <row r="78" spans="1:2" x14ac:dyDescent="0.2">
      <c r="A78">
        <v>7.69</v>
      </c>
      <c r="B78">
        <v>12.3</v>
      </c>
    </row>
    <row r="79" spans="1:2" x14ac:dyDescent="0.2">
      <c r="A79">
        <f>AVERAGE(A74:A78)</f>
        <v>9.6239999999999988</v>
      </c>
      <c r="B79">
        <f>AVERAGE(B74:B78)</f>
        <v>9.3559999999999999</v>
      </c>
    </row>
  </sheetData>
  <conditionalFormatting sqref="M3:N3 P3">
    <cfRule type="cellIs" dxfId="279" priority="10" operator="lessThanOrEqual">
      <formula>0.05</formula>
    </cfRule>
  </conditionalFormatting>
  <conditionalFormatting sqref="M2:N2 P2">
    <cfRule type="cellIs" dxfId="278" priority="8" operator="notBetween">
      <formula>0.63</formula>
      <formula>-0.63</formula>
    </cfRule>
    <cfRule type="cellIs" dxfId="277" priority="9" operator="notBetween">
      <formula>0.549</formula>
      <formula>-0.549</formula>
    </cfRule>
  </conditionalFormatting>
  <conditionalFormatting sqref="K2:L11">
    <cfRule type="cellIs" dxfId="276" priority="7" operator="equal">
      <formula>0</formula>
    </cfRule>
  </conditionalFormatting>
  <conditionalFormatting sqref="K13:L13">
    <cfRule type="cellIs" dxfId="275" priority="6" operator="lessThanOrEqual">
      <formula>0.05</formula>
    </cfRule>
  </conditionalFormatting>
  <conditionalFormatting sqref="K12:L12">
    <cfRule type="cellIs" dxfId="274" priority="4" operator="notBetween">
      <formula>0.63</formula>
      <formula>-0.63</formula>
    </cfRule>
    <cfRule type="cellIs" dxfId="273" priority="5" operator="notBetween">
      <formula>0.549</formula>
      <formula>-0.549</formula>
    </cfRule>
  </conditionalFormatting>
  <conditionalFormatting sqref="O3">
    <cfRule type="cellIs" dxfId="272" priority="3" operator="lessThanOrEqual">
      <formula>0.05</formula>
    </cfRule>
  </conditionalFormatting>
  <conditionalFormatting sqref="O2">
    <cfRule type="cellIs" dxfId="271" priority="1" operator="notBetween">
      <formula>0.63</formula>
      <formula>-0.63</formula>
    </cfRule>
    <cfRule type="cellIs" dxfId="270" priority="2" operator="notBetween">
      <formula>0.549</formula>
      <formula>-0.549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"/>
  <sheetViews>
    <sheetView zoomScale="134" zoomScaleNormal="90" zoomScalePageLayoutView="90" workbookViewId="0">
      <selection activeCell="AB1" sqref="AB1"/>
    </sheetView>
  </sheetViews>
  <sheetFormatPr baseColWidth="10" defaultColWidth="8.83203125" defaultRowHeight="15" x14ac:dyDescent="0.2"/>
  <sheetData>
    <row r="1" spans="1:54" ht="107" x14ac:dyDescent="0.2">
      <c r="A1" t="s">
        <v>161</v>
      </c>
      <c r="E1" t="s">
        <v>162</v>
      </c>
      <c r="I1" t="s">
        <v>163</v>
      </c>
      <c r="M1" t="s">
        <v>165</v>
      </c>
      <c r="S1" s="29" t="s">
        <v>168</v>
      </c>
      <c r="T1" s="12" t="s">
        <v>178</v>
      </c>
      <c r="U1" s="41" t="s">
        <v>191</v>
      </c>
      <c r="V1" s="46" t="s">
        <v>198</v>
      </c>
      <c r="W1" s="41" t="s">
        <v>199</v>
      </c>
      <c r="X1" s="46" t="s">
        <v>200</v>
      </c>
      <c r="Y1" s="11" t="s">
        <v>201</v>
      </c>
      <c r="Z1" s="46" t="s">
        <v>215</v>
      </c>
      <c r="AA1" s="11" t="s">
        <v>216</v>
      </c>
      <c r="AB1" s="46" t="s">
        <v>217</v>
      </c>
      <c r="AC1" s="41" t="s">
        <v>218</v>
      </c>
      <c r="AD1" s="38" t="s">
        <v>133</v>
      </c>
      <c r="AE1" s="38" t="s">
        <v>219</v>
      </c>
      <c r="AF1" s="38" t="s">
        <v>220</v>
      </c>
      <c r="AG1" s="38" t="s">
        <v>221</v>
      </c>
      <c r="AH1" s="29" t="s">
        <v>222</v>
      </c>
      <c r="AI1" s="29" t="s">
        <v>223</v>
      </c>
      <c r="AJ1" s="29" t="s">
        <v>224</v>
      </c>
      <c r="AK1" s="29" t="s">
        <v>225</v>
      </c>
      <c r="AL1" s="29" t="s">
        <v>226</v>
      </c>
      <c r="AM1" s="11" t="s">
        <v>227</v>
      </c>
      <c r="AN1" s="12" t="s">
        <v>228</v>
      </c>
      <c r="AO1" s="11" t="s">
        <v>229</v>
      </c>
      <c r="AP1" s="11" t="s">
        <v>230</v>
      </c>
      <c r="AQ1" s="11" t="s">
        <v>231</v>
      </c>
      <c r="AR1" s="12" t="s">
        <v>232</v>
      </c>
      <c r="AS1" s="11" t="s">
        <v>233</v>
      </c>
      <c r="AT1" s="12" t="s">
        <v>234</v>
      </c>
      <c r="AU1" s="11" t="s">
        <v>235</v>
      </c>
      <c r="AV1" s="11" t="s">
        <v>236</v>
      </c>
      <c r="AW1" s="11" t="s">
        <v>237</v>
      </c>
      <c r="AX1" s="12" t="s">
        <v>238</v>
      </c>
      <c r="AY1" s="11" t="s">
        <v>132</v>
      </c>
      <c r="AZ1" s="41" t="s">
        <v>239</v>
      </c>
      <c r="BA1" s="12" t="s">
        <v>240</v>
      </c>
      <c r="BB1" s="11" t="s">
        <v>241</v>
      </c>
    </row>
    <row r="2" spans="1:54" x14ac:dyDescent="0.2">
      <c r="A2" t="s">
        <v>157</v>
      </c>
      <c r="B2" t="s">
        <v>158</v>
      </c>
      <c r="C2" t="s">
        <v>164</v>
      </c>
      <c r="E2" t="s">
        <v>157</v>
      </c>
      <c r="F2" t="s">
        <v>158</v>
      </c>
      <c r="G2" t="s">
        <v>164</v>
      </c>
      <c r="I2" t="s">
        <v>157</v>
      </c>
      <c r="J2" t="s">
        <v>158</v>
      </c>
      <c r="K2" t="s">
        <v>164</v>
      </c>
      <c r="M2" t="s">
        <v>157</v>
      </c>
      <c r="N2" t="s">
        <v>158</v>
      </c>
      <c r="O2" t="s">
        <v>164</v>
      </c>
      <c r="Q2" s="32" t="s">
        <v>169</v>
      </c>
      <c r="R2" s="33" t="s">
        <v>170</v>
      </c>
      <c r="S2" s="30">
        <v>0.40205724456720771</v>
      </c>
      <c r="T2" s="36">
        <v>0.19299337085271706</v>
      </c>
      <c r="U2" s="42">
        <v>2208.1304700967266</v>
      </c>
      <c r="V2" s="47">
        <v>3880.5331936032858</v>
      </c>
      <c r="W2" s="42">
        <v>3279.9197838268069</v>
      </c>
      <c r="X2" s="47">
        <v>2537.5088150114366</v>
      </c>
      <c r="Y2" s="30">
        <v>0.28547311974597217</v>
      </c>
      <c r="Z2" s="47">
        <v>431.10688327595722</v>
      </c>
      <c r="AA2" s="5">
        <v>43.229003543130879</v>
      </c>
      <c r="AB2" s="47">
        <v>6299.0167875819934</v>
      </c>
      <c r="AC2" s="42">
        <v>382.86651124443773</v>
      </c>
      <c r="AD2" s="5">
        <v>14.611264704743556</v>
      </c>
      <c r="AE2" s="36">
        <v>0.48374543582332724</v>
      </c>
      <c r="AF2" s="5">
        <v>14.155571881415467</v>
      </c>
      <c r="AG2" s="39">
        <v>0.48486852237761868</v>
      </c>
      <c r="AH2" s="5">
        <v>230.99161030519889</v>
      </c>
      <c r="AI2" s="5">
        <v>253.30210387780835</v>
      </c>
      <c r="AJ2" s="5">
        <v>16.133187618587169</v>
      </c>
      <c r="AK2" s="30">
        <v>3.2861481516297641E-2</v>
      </c>
      <c r="AL2" s="5">
        <v>119.3537591193377</v>
      </c>
      <c r="AM2" s="39">
        <v>0.39804704528910423</v>
      </c>
      <c r="AN2" s="36">
        <v>2.8122442550401233E-2</v>
      </c>
      <c r="AO2" s="39">
        <v>0.36298762055648248</v>
      </c>
      <c r="AP2" s="39">
        <v>2.5352208151303828E-2</v>
      </c>
      <c r="AQ2" s="5">
        <v>7.3980270942754869</v>
      </c>
      <c r="AR2" s="39">
        <v>0.29049975504177383</v>
      </c>
      <c r="AS2" s="39">
        <v>0.18755632280305762</v>
      </c>
      <c r="AT2" s="36">
        <v>0.29513875077355423</v>
      </c>
      <c r="AU2" s="5">
        <v>6.9122921350692277</v>
      </c>
      <c r="AV2" s="5">
        <v>84.571267065095711</v>
      </c>
      <c r="AW2" s="30">
        <v>0.20551346400615247</v>
      </c>
      <c r="AX2" s="39">
        <v>2.9059451628615382E-2</v>
      </c>
      <c r="AY2" s="5">
        <v>6.2539317925830016</v>
      </c>
      <c r="AZ2" s="42">
        <v>5419.6944209074018</v>
      </c>
      <c r="BA2" s="39">
        <v>0.19557227095199217</v>
      </c>
      <c r="BB2" s="5">
        <v>60.04822391878816</v>
      </c>
    </row>
    <row r="3" spans="1:54" x14ac:dyDescent="0.2">
      <c r="A3" t="s">
        <v>173</v>
      </c>
      <c r="B3" t="s">
        <v>176</v>
      </c>
      <c r="C3" t="s">
        <v>177</v>
      </c>
      <c r="E3" t="s">
        <v>181</v>
      </c>
      <c r="F3" t="s">
        <v>179</v>
      </c>
      <c r="G3" t="s">
        <v>180</v>
      </c>
      <c r="I3" t="s">
        <v>172</v>
      </c>
      <c r="J3" t="s">
        <v>159</v>
      </c>
      <c r="K3" t="s">
        <v>167</v>
      </c>
      <c r="M3" t="s">
        <v>160</v>
      </c>
      <c r="N3" t="s">
        <v>159</v>
      </c>
      <c r="O3" t="s">
        <v>166</v>
      </c>
      <c r="Q3" s="32" t="s">
        <v>169</v>
      </c>
      <c r="R3" s="33" t="s">
        <v>170</v>
      </c>
      <c r="S3" s="30">
        <v>0.38086158993505137</v>
      </c>
      <c r="T3" s="36">
        <v>0.21268084211732363</v>
      </c>
      <c r="U3" s="42">
        <v>1731.4779326155533</v>
      </c>
      <c r="V3" s="47">
        <v>3063.2478882880205</v>
      </c>
      <c r="W3" s="42">
        <v>2680.8851980947284</v>
      </c>
      <c r="X3" s="47">
        <v>2081.6360382261828</v>
      </c>
      <c r="Y3" s="30">
        <v>0.32617896806664404</v>
      </c>
      <c r="Z3" s="47">
        <v>350.79447457258073</v>
      </c>
      <c r="AA3" s="5">
        <v>65.847817471583951</v>
      </c>
      <c r="AB3" s="47">
        <v>4291.926432064407</v>
      </c>
      <c r="AC3" s="42">
        <v>386.11271000998511</v>
      </c>
      <c r="AD3" s="5">
        <v>12.23487467211058</v>
      </c>
      <c r="AE3" s="36">
        <v>0.4469182185696815</v>
      </c>
      <c r="AF3" s="5">
        <v>10.878588674610647</v>
      </c>
      <c r="AG3" s="39">
        <v>0.476506408696037</v>
      </c>
      <c r="AH3" s="5">
        <v>254.8880814346835</v>
      </c>
      <c r="AI3" s="5">
        <v>311.3131814889947</v>
      </c>
      <c r="AJ3" s="5">
        <v>26.867590049591097</v>
      </c>
      <c r="AK3" s="30">
        <v>3.5039043206274538E-2</v>
      </c>
      <c r="AL3" s="5">
        <v>165.64442057145178</v>
      </c>
      <c r="AM3" s="39">
        <v>0.4034561278120663</v>
      </c>
      <c r="AN3" s="36">
        <v>2.7428772934493161E-2</v>
      </c>
      <c r="AO3" s="39">
        <v>0.33033024129985133</v>
      </c>
      <c r="AP3" s="39">
        <v>3.481989999011087E-2</v>
      </c>
      <c r="AQ3" s="5">
        <v>6.165213190528517</v>
      </c>
      <c r="AR3" s="39">
        <v>0.29791462385793355</v>
      </c>
      <c r="AS3" s="39">
        <v>0.21467210671191531</v>
      </c>
      <c r="AT3" s="36">
        <v>0.3129721663785015</v>
      </c>
      <c r="AU3" s="5">
        <v>11.574447687907604</v>
      </c>
      <c r="AV3" s="5">
        <v>125.81001493348911</v>
      </c>
      <c r="AW3" s="30">
        <v>0.19933949192549394</v>
      </c>
      <c r="AX3" s="39">
        <v>3.3167670841433926E-2</v>
      </c>
      <c r="AY3" s="5">
        <v>5.6890677850985849</v>
      </c>
      <c r="AZ3" s="42">
        <v>4200.3613542378489</v>
      </c>
      <c r="BA3" s="39">
        <v>0.19241129660459569</v>
      </c>
      <c r="BB3" s="5">
        <v>107.74670360025686</v>
      </c>
    </row>
    <row r="4" spans="1:54" x14ac:dyDescent="0.2">
      <c r="A4" t="s">
        <v>181</v>
      </c>
      <c r="B4" t="s">
        <v>186</v>
      </c>
      <c r="C4" t="s">
        <v>187</v>
      </c>
      <c r="E4" t="s">
        <v>173</v>
      </c>
      <c r="F4" t="s">
        <v>182</v>
      </c>
      <c r="G4" t="s">
        <v>183</v>
      </c>
      <c r="I4" t="s">
        <v>173</v>
      </c>
      <c r="M4" t="s">
        <v>173</v>
      </c>
      <c r="N4" t="s">
        <v>174</v>
      </c>
      <c r="O4" t="s">
        <v>175</v>
      </c>
      <c r="Q4" s="32" t="s">
        <v>169</v>
      </c>
      <c r="R4" s="33" t="s">
        <v>170</v>
      </c>
      <c r="S4" s="30">
        <v>0.41450512445247417</v>
      </c>
      <c r="T4" s="36">
        <v>0.23134426517761661</v>
      </c>
      <c r="U4" s="42">
        <v>1665.4155846331644</v>
      </c>
      <c r="V4" s="47">
        <v>3645.4514347322706</v>
      </c>
      <c r="W4" s="42">
        <v>2522.9244705666274</v>
      </c>
      <c r="X4" s="47">
        <v>2703.9965662349177</v>
      </c>
      <c r="Y4" s="30">
        <v>0.34220273136361495</v>
      </c>
      <c r="Z4" s="47">
        <v>332.00365992283582</v>
      </c>
      <c r="AA4" s="5">
        <v>90.182968469130813</v>
      </c>
      <c r="AB4" s="47">
        <v>5006.7419675921819</v>
      </c>
      <c r="AC4" s="42">
        <v>283.51082736410387</v>
      </c>
      <c r="AD4" s="5">
        <v>15.080381851079133</v>
      </c>
      <c r="AE4" s="36">
        <v>0.43597782942703234</v>
      </c>
      <c r="AF4" s="5">
        <v>14.424905334672989</v>
      </c>
      <c r="AG4" s="39">
        <v>0.48481308839920217</v>
      </c>
      <c r="AH4" s="5">
        <v>304.8168212826609</v>
      </c>
      <c r="AI4" s="5">
        <v>227.22943806982161</v>
      </c>
      <c r="AJ4" s="5">
        <v>28.272152274610882</v>
      </c>
      <c r="AK4" s="30">
        <v>3.6770700557589325E-2</v>
      </c>
      <c r="AL4" s="5">
        <v>100.75429818669829</v>
      </c>
      <c r="AM4" s="39">
        <v>0.33444199099859723</v>
      </c>
      <c r="AN4" s="36">
        <v>2.0786132328817652E-2</v>
      </c>
      <c r="AO4" s="39">
        <v>0.44863704925552883</v>
      </c>
      <c r="AP4" s="39">
        <v>4.1611663422021002E-2</v>
      </c>
      <c r="AQ4" s="5">
        <v>3.5637293265846703</v>
      </c>
      <c r="AR4" s="39">
        <v>0.29468363959664828</v>
      </c>
      <c r="AS4" s="39">
        <v>0.14829270526502689</v>
      </c>
      <c r="AT4" s="36">
        <v>0.31189177306653304</v>
      </c>
      <c r="AU4" s="5">
        <v>19.46963543636809</v>
      </c>
      <c r="AV4" s="5">
        <v>219.47538494559319</v>
      </c>
      <c r="AW4" s="30">
        <v>0.17032116188363103</v>
      </c>
      <c r="AX4" s="39">
        <v>2.5978730486480379E-2</v>
      </c>
      <c r="AY4" s="5">
        <v>4.6319803349103568</v>
      </c>
      <c r="AZ4" s="42">
        <v>4089.6168460820145</v>
      </c>
      <c r="BA4" s="39">
        <v>0.19452454151766888</v>
      </c>
      <c r="BB4" s="5">
        <v>181.19215364266054</v>
      </c>
    </row>
    <row r="5" spans="1:54" x14ac:dyDescent="0.2">
      <c r="A5" t="s">
        <v>194</v>
      </c>
      <c r="B5" t="s">
        <v>192</v>
      </c>
      <c r="C5" t="s">
        <v>193</v>
      </c>
      <c r="E5" t="s">
        <v>172</v>
      </c>
      <c r="F5" t="s">
        <v>184</v>
      </c>
      <c r="G5" t="s">
        <v>185</v>
      </c>
      <c r="I5" t="s">
        <v>197</v>
      </c>
      <c r="J5" t="s">
        <v>211</v>
      </c>
      <c r="K5" t="s">
        <v>212</v>
      </c>
      <c r="M5" t="s">
        <v>197</v>
      </c>
      <c r="N5" t="s">
        <v>213</v>
      </c>
      <c r="O5" t="s">
        <v>214</v>
      </c>
      <c r="Q5" s="32" t="s">
        <v>169</v>
      </c>
      <c r="R5" s="33" t="s">
        <v>170</v>
      </c>
      <c r="S5" s="30">
        <v>0.4074948495202928</v>
      </c>
      <c r="T5" s="36">
        <v>0.25971560503143382</v>
      </c>
      <c r="U5" s="42">
        <v>2600.929647835871</v>
      </c>
      <c r="V5" s="47">
        <v>4845.4051819276774</v>
      </c>
      <c r="W5" s="42">
        <v>3523.2205230463219</v>
      </c>
      <c r="X5" s="47">
        <v>3826.224759835653</v>
      </c>
      <c r="Y5" s="30">
        <v>0.31403832778451668</v>
      </c>
      <c r="Z5" s="47">
        <v>512.07616083917083</v>
      </c>
      <c r="AA5" s="5">
        <v>78.52615740011268</v>
      </c>
      <c r="AB5" s="47">
        <v>5548.6576279964283</v>
      </c>
      <c r="AC5" s="42">
        <v>470.70247428604358</v>
      </c>
      <c r="AD5" s="5">
        <v>10.835610114916305</v>
      </c>
      <c r="AE5" s="36">
        <v>0.38419955664291616</v>
      </c>
      <c r="AF5" s="5">
        <v>10.498990200531489</v>
      </c>
      <c r="AG5" s="39">
        <v>0.43450866219225026</v>
      </c>
      <c r="AH5" s="5">
        <v>96.696940431141442</v>
      </c>
      <c r="AI5" s="5">
        <v>86.926340175101416</v>
      </c>
      <c r="AJ5" s="5">
        <v>9.4590963469123146</v>
      </c>
      <c r="AK5" s="30">
        <v>2.6841433792190415E-2</v>
      </c>
      <c r="AL5" s="5">
        <v>54.797546918192424</v>
      </c>
      <c r="AM5" s="39">
        <v>0.33082463799986012</v>
      </c>
      <c r="AN5" s="36">
        <v>2.7189538797860381E-2</v>
      </c>
      <c r="AO5" s="39">
        <v>0.36800963033054646</v>
      </c>
      <c r="AP5" s="39">
        <v>3.5999469418239713E-2</v>
      </c>
      <c r="AQ5" s="5">
        <v>5.7931059065784556</v>
      </c>
      <c r="AR5" s="39">
        <v>0.30539099071946618</v>
      </c>
      <c r="AS5" s="39">
        <v>0.20854873892049497</v>
      </c>
      <c r="AT5" s="36">
        <v>0.32889529952778951</v>
      </c>
      <c r="AU5" s="5">
        <v>10.087140486034036</v>
      </c>
      <c r="AV5" s="5">
        <v>153.1385329960444</v>
      </c>
      <c r="AW5" s="30">
        <v>0.20895462472526294</v>
      </c>
      <c r="AX5" s="39">
        <v>3.4653067603931761E-2</v>
      </c>
      <c r="AY5" s="5">
        <v>7.7847787991883948</v>
      </c>
      <c r="AZ5" s="42">
        <v>4941.9006648950972</v>
      </c>
      <c r="BA5" s="39">
        <v>0.225447279484352</v>
      </c>
      <c r="BB5" s="5">
        <v>118.01712065334192</v>
      </c>
    </row>
    <row r="6" spans="1:54" x14ac:dyDescent="0.2">
      <c r="A6" t="s">
        <v>197</v>
      </c>
      <c r="B6" t="s">
        <v>195</v>
      </c>
      <c r="C6" t="s">
        <v>196</v>
      </c>
      <c r="E6" t="s">
        <v>204</v>
      </c>
      <c r="F6" t="s">
        <v>203</v>
      </c>
      <c r="G6" t="s">
        <v>202</v>
      </c>
      <c r="Q6" s="32" t="s">
        <v>169</v>
      </c>
      <c r="R6" s="33" t="s">
        <v>170</v>
      </c>
      <c r="S6" s="30">
        <v>0.38177430933366074</v>
      </c>
      <c r="T6" s="36">
        <v>0.21940886068360876</v>
      </c>
      <c r="U6" s="42">
        <v>1840.3478081700471</v>
      </c>
      <c r="V6" s="47">
        <v>4184.689574918827</v>
      </c>
      <c r="W6" s="42">
        <v>3508.6966270544917</v>
      </c>
      <c r="X6" s="47">
        <v>2593.1576370626867</v>
      </c>
      <c r="Y6" s="30">
        <v>0.31462911048220865</v>
      </c>
      <c r="Z6" s="47">
        <v>410.53327014235185</v>
      </c>
      <c r="AA6" s="5">
        <v>64.470133776985307</v>
      </c>
      <c r="AB6" s="47">
        <v>4630.4568655713292</v>
      </c>
      <c r="AC6" s="42">
        <v>348.88857928071349</v>
      </c>
      <c r="AD6" s="5">
        <v>11.279126936449572</v>
      </c>
      <c r="AE6" s="36">
        <v>0.39659329023608048</v>
      </c>
      <c r="AF6" s="5">
        <v>11.534339403833238</v>
      </c>
      <c r="AG6" s="39">
        <v>0.41806905727597077</v>
      </c>
      <c r="AH6" s="5">
        <v>178.43225017298158</v>
      </c>
      <c r="AI6" s="5">
        <v>158.30852508111428</v>
      </c>
      <c r="AJ6" s="5">
        <v>18.899664813216972</v>
      </c>
      <c r="AK6" s="30">
        <v>3.245512247472343E-2</v>
      </c>
      <c r="AL6" s="5">
        <v>106.54066035217869</v>
      </c>
      <c r="AM6" s="39">
        <v>0.3313590006223851</v>
      </c>
      <c r="AN6" s="36">
        <v>2.9928370686576201E-2</v>
      </c>
      <c r="AO6" s="39">
        <v>0.37348040521398312</v>
      </c>
      <c r="AP6" s="39">
        <v>3.9559297526123804E-2</v>
      </c>
      <c r="AQ6" s="5">
        <v>5.6371719501433883</v>
      </c>
      <c r="AR6" s="39">
        <v>0.36089784813096865</v>
      </c>
      <c r="AS6" s="39">
        <v>0.22300256238164176</v>
      </c>
      <c r="AT6" s="36">
        <v>0.35406947839373459</v>
      </c>
      <c r="AU6" s="5">
        <v>9.6206814401962397</v>
      </c>
      <c r="AV6" s="5">
        <v>113.16947008937105</v>
      </c>
      <c r="AW6" s="30">
        <v>0.21748834536310996</v>
      </c>
      <c r="AX6" s="39">
        <v>3.1738426407773815E-2</v>
      </c>
      <c r="AY6" s="5">
        <v>6.7012024228992937</v>
      </c>
      <c r="AZ6" s="42">
        <v>4024.19928754493</v>
      </c>
      <c r="BA6" s="39">
        <v>0.18929466818528673</v>
      </c>
      <c r="BB6" s="5">
        <v>93.265599170641579</v>
      </c>
    </row>
    <row r="7" spans="1:54" x14ac:dyDescent="0.2">
      <c r="A7" t="s">
        <v>204</v>
      </c>
      <c r="B7" t="s">
        <v>205</v>
      </c>
      <c r="C7" t="s">
        <v>206</v>
      </c>
      <c r="E7" t="s">
        <v>194</v>
      </c>
      <c r="F7" t="s">
        <v>207</v>
      </c>
      <c r="G7" t="s">
        <v>208</v>
      </c>
      <c r="Q7" s="32" t="s">
        <v>169</v>
      </c>
      <c r="R7" s="33" t="s">
        <v>171</v>
      </c>
      <c r="S7" s="30">
        <v>0.3741211591484338</v>
      </c>
      <c r="T7" s="36">
        <v>0.23839367001537026</v>
      </c>
      <c r="U7" s="42">
        <v>5086.9443556416982</v>
      </c>
      <c r="V7" s="47">
        <v>8328.5299547861705</v>
      </c>
      <c r="W7" s="42">
        <v>6569.1482301839487</v>
      </c>
      <c r="X7" s="47">
        <v>6985.1465638966329</v>
      </c>
      <c r="Y7" s="30">
        <v>0.32614971358925465</v>
      </c>
      <c r="Z7" s="47">
        <v>1084.7558174478554</v>
      </c>
      <c r="AA7" s="5">
        <v>147.76184348492168</v>
      </c>
      <c r="AB7" s="47">
        <v>12902.457085330363</v>
      </c>
      <c r="AC7" s="42">
        <v>1002.7380039377563</v>
      </c>
      <c r="AD7" s="5">
        <v>11.894342374384721</v>
      </c>
      <c r="AE7" s="36">
        <v>0.44784084430470067</v>
      </c>
      <c r="AF7" s="5">
        <v>12.102297352427366</v>
      </c>
      <c r="AG7" s="39">
        <v>0.49663772796075673</v>
      </c>
      <c r="AH7" s="5">
        <v>181.14046125635963</v>
      </c>
      <c r="AI7" s="5">
        <v>153.63898061080465</v>
      </c>
      <c r="AJ7" s="5">
        <v>24.405176539612999</v>
      </c>
      <c r="AK7" s="30">
        <v>3.6433096277154478E-2</v>
      </c>
      <c r="AL7" s="5">
        <v>118.14103863865151</v>
      </c>
      <c r="AM7" s="39">
        <v>0.31187337456050712</v>
      </c>
      <c r="AN7" s="36">
        <v>2.9523944920212097E-2</v>
      </c>
      <c r="AO7" s="39">
        <v>0.36769891792353399</v>
      </c>
      <c r="AP7" s="39">
        <v>4.9540323255820667E-2</v>
      </c>
      <c r="AQ7" s="5">
        <v>4.8408188503325169</v>
      </c>
      <c r="AR7" s="39">
        <v>0.26494628793937497</v>
      </c>
      <c r="AS7" s="39">
        <v>0.23981573066834311</v>
      </c>
      <c r="AT7" s="36">
        <v>0.28424154075971692</v>
      </c>
      <c r="AU7" s="5">
        <v>23.111943827476956</v>
      </c>
      <c r="AV7" s="5">
        <v>237.33001305000516</v>
      </c>
      <c r="AW7" s="30">
        <v>0.23292811327171137</v>
      </c>
      <c r="AX7" s="39">
        <v>3.3249807792763861E-2</v>
      </c>
      <c r="AY7" s="5">
        <v>6.3933109472710363</v>
      </c>
      <c r="AZ7" s="42">
        <v>12135.433490234209</v>
      </c>
      <c r="BA7" s="39">
        <v>0.20516617630710457</v>
      </c>
      <c r="BB7" s="5">
        <v>206.89852442075463</v>
      </c>
    </row>
    <row r="8" spans="1:54" x14ac:dyDescent="0.2">
      <c r="E8" t="s">
        <v>197</v>
      </c>
      <c r="F8" t="s">
        <v>209</v>
      </c>
      <c r="G8" t="s">
        <v>210</v>
      </c>
      <c r="Q8" s="32" t="s">
        <v>169</v>
      </c>
      <c r="R8" s="33" t="s">
        <v>171</v>
      </c>
      <c r="S8" s="30">
        <v>0.33189622041992961</v>
      </c>
      <c r="T8" s="36">
        <v>0.33187532220247429</v>
      </c>
      <c r="U8" s="42">
        <v>5091.575972431021</v>
      </c>
      <c r="V8" s="47">
        <v>16018.073002381767</v>
      </c>
      <c r="W8" s="42">
        <v>7251.2760376666238</v>
      </c>
      <c r="X8" s="47">
        <v>13410.025726841453</v>
      </c>
      <c r="Y8" s="30">
        <v>0.34115186819785831</v>
      </c>
      <c r="Z8" s="47">
        <v>1395.1043230562091</v>
      </c>
      <c r="AA8" s="5">
        <v>89.117283309957514</v>
      </c>
      <c r="AB8" s="47">
        <v>9583.6148992527324</v>
      </c>
      <c r="AC8" s="42">
        <v>1063.1155641738326</v>
      </c>
      <c r="AD8" s="5">
        <v>6.8694611154657048</v>
      </c>
      <c r="AE8" s="36">
        <v>0.24693858997077259</v>
      </c>
      <c r="AF8" s="5">
        <v>5.7513595825685737</v>
      </c>
      <c r="AG8" s="39">
        <v>0.32325931150192322</v>
      </c>
      <c r="AH8" s="5">
        <v>176.76095264301173</v>
      </c>
      <c r="AI8" s="5">
        <v>166.73022196928841</v>
      </c>
      <c r="AJ8" s="5">
        <v>14.307200558103474</v>
      </c>
      <c r="AK8" s="30">
        <v>2.9442335645185794E-2</v>
      </c>
      <c r="AL8" s="5">
        <v>120.66023368181447</v>
      </c>
      <c r="AM8" s="39">
        <v>0.33636258558697624</v>
      </c>
      <c r="AN8" s="36">
        <v>2.4766032637171448E-2</v>
      </c>
      <c r="AO8" s="39">
        <v>0.35659864396253382</v>
      </c>
      <c r="AP8" s="39">
        <v>2.8863435287224393E-2</v>
      </c>
      <c r="AQ8" s="5">
        <v>8.4335319961299877</v>
      </c>
      <c r="AR8" s="39">
        <v>0.37147307348755987</v>
      </c>
      <c r="AS8" s="39">
        <v>0.24342070501303426</v>
      </c>
      <c r="AT8" s="36">
        <v>0.39642005518958201</v>
      </c>
      <c r="AU8" s="5">
        <v>10.612489764903122</v>
      </c>
      <c r="AV8" s="5">
        <v>119.63199131562332</v>
      </c>
      <c r="AW8" s="30">
        <v>0.24723896325216718</v>
      </c>
      <c r="AX8" s="39">
        <v>4.4433057678868584E-2</v>
      </c>
      <c r="AY8" s="5">
        <v>8.3973963965251492</v>
      </c>
      <c r="AZ8" s="42">
        <v>6114.3598873889678</v>
      </c>
      <c r="BA8" s="39">
        <v>0.26083455733164829</v>
      </c>
      <c r="BB8" s="5">
        <v>122.96818951995557</v>
      </c>
    </row>
    <row r="9" spans="1:54" x14ac:dyDescent="0.2">
      <c r="Q9" s="32" t="s">
        <v>169</v>
      </c>
      <c r="R9" s="33" t="s">
        <v>171</v>
      </c>
      <c r="S9" s="30">
        <v>0.40373803548136378</v>
      </c>
      <c r="T9" s="36">
        <v>0.25308445516815109</v>
      </c>
      <c r="U9" s="42">
        <v>2491.251495028027</v>
      </c>
      <c r="V9" s="47">
        <v>5242.2092482486687</v>
      </c>
      <c r="W9" s="42">
        <v>3308.16291104218</v>
      </c>
      <c r="X9" s="47">
        <v>4192.6747774775095</v>
      </c>
      <c r="Y9" s="30">
        <v>0.33267592011786584</v>
      </c>
      <c r="Z9" s="47">
        <v>507.69407191413598</v>
      </c>
      <c r="AA9" s="5">
        <v>79.405090507903012</v>
      </c>
      <c r="AB9" s="47">
        <v>6623.7288874799951</v>
      </c>
      <c r="AC9" s="42">
        <v>390.26000181686504</v>
      </c>
      <c r="AD9" s="5">
        <v>13.046693380733894</v>
      </c>
      <c r="AE9" s="36">
        <v>0.40835564440287858</v>
      </c>
      <c r="AF9" s="5">
        <v>12.700551853030932</v>
      </c>
      <c r="AG9" s="39">
        <v>0.45214599052712978</v>
      </c>
      <c r="AH9" s="5">
        <v>163.14700557394261</v>
      </c>
      <c r="AI9" s="5">
        <v>166.54214813029725</v>
      </c>
      <c r="AJ9" s="5">
        <v>15.575544706171085</v>
      </c>
      <c r="AK9" s="30">
        <v>2.5585168868152833E-2</v>
      </c>
      <c r="AL9" s="5">
        <v>88.323630938216439</v>
      </c>
      <c r="AM9" s="39">
        <v>0.37170434451366463</v>
      </c>
      <c r="AN9" s="36">
        <v>2.2121888447351863E-2</v>
      </c>
      <c r="AO9" s="39">
        <v>0.36412674777549292</v>
      </c>
      <c r="AP9" s="39">
        <v>3.4762957608311169E-2</v>
      </c>
      <c r="AQ9" s="5">
        <v>5.6706608086214993</v>
      </c>
      <c r="AR9" s="39">
        <v>0.29679759430437425</v>
      </c>
      <c r="AS9" s="39">
        <v>0.19712894130122069</v>
      </c>
      <c r="AT9" s="36">
        <v>0.31643801198161836</v>
      </c>
      <c r="AU9" s="5">
        <v>10.238809786431508</v>
      </c>
      <c r="AV9" s="5">
        <v>161.57004748117052</v>
      </c>
      <c r="AW9" s="30">
        <v>0.19842078249445844</v>
      </c>
      <c r="AX9" s="39">
        <v>2.7549450604117943E-2</v>
      </c>
      <c r="AY9" s="5">
        <v>7.7553047828987705</v>
      </c>
      <c r="AZ9" s="42">
        <v>4956.5173892390403</v>
      </c>
      <c r="BA9" s="39">
        <v>0.22350696456437802</v>
      </c>
      <c r="BB9" s="5">
        <v>133.13202989458432</v>
      </c>
    </row>
    <row r="10" spans="1:54" x14ac:dyDescent="0.2">
      <c r="Q10" s="32" t="s">
        <v>169</v>
      </c>
      <c r="R10" s="33" t="s">
        <v>171</v>
      </c>
      <c r="S10" s="30">
        <v>0.36220226616360268</v>
      </c>
      <c r="T10" s="36">
        <v>0.23049866273483791</v>
      </c>
      <c r="U10" s="42">
        <v>2762.9095765048737</v>
      </c>
      <c r="V10" s="47">
        <v>5827.6987503631108</v>
      </c>
      <c r="W10" s="42">
        <v>4136.871487169331</v>
      </c>
      <c r="X10" s="47">
        <v>4226.6724610081519</v>
      </c>
      <c r="Y10" s="30">
        <v>0.36382392302515731</v>
      </c>
      <c r="Z10" s="47">
        <v>700.34416054994813</v>
      </c>
      <c r="AA10" s="5">
        <v>124.73727234535617</v>
      </c>
      <c r="AB10" s="47">
        <v>7582.3648126629887</v>
      </c>
      <c r="AC10" s="42">
        <v>631.61543718940425</v>
      </c>
      <c r="AD10" s="5">
        <v>10.826626735502307</v>
      </c>
      <c r="AE10" s="36">
        <v>0.42146364639538536</v>
      </c>
      <c r="AF10" s="5">
        <v>10.141054235853989</v>
      </c>
      <c r="AG10" s="39">
        <v>0.46650397793457921</v>
      </c>
      <c r="AH10" s="5">
        <v>176.03375176787239</v>
      </c>
      <c r="AI10" s="5">
        <v>173.95732180632552</v>
      </c>
      <c r="AJ10" s="5">
        <v>17.49070457296131</v>
      </c>
      <c r="AK10" s="30">
        <v>3.3460320043756132E-2</v>
      </c>
      <c r="AL10" s="5">
        <v>80.284678548881899</v>
      </c>
      <c r="AM10" s="39">
        <v>0.37471259740578705</v>
      </c>
      <c r="AN10" s="36">
        <v>3.022816548730076E-2</v>
      </c>
      <c r="AO10" s="39">
        <v>0.37918532931579357</v>
      </c>
      <c r="AP10" s="39">
        <v>3.7675834928572051E-2</v>
      </c>
      <c r="AQ10" s="5">
        <v>4.5901340460002462</v>
      </c>
      <c r="AR10" s="39">
        <v>0.29683414543870368</v>
      </c>
      <c r="AS10" s="39">
        <v>0.17293713261712379</v>
      </c>
      <c r="AT10" s="36">
        <v>0.31780952538247598</v>
      </c>
      <c r="AU10" s="5">
        <v>19.859960324974448</v>
      </c>
      <c r="AV10" s="5">
        <v>214.98068835618611</v>
      </c>
      <c r="AW10" s="30">
        <v>0.21015898248357448</v>
      </c>
      <c r="AX10" s="39">
        <v>3.8414020581421279E-2</v>
      </c>
      <c r="AY10" s="5">
        <v>6.2808419706909291</v>
      </c>
      <c r="AZ10" s="42">
        <v>6405.2464047403773</v>
      </c>
      <c r="BA10" s="39">
        <v>0.19824785604529596</v>
      </c>
      <c r="BB10" s="5">
        <v>215.94320278787956</v>
      </c>
    </row>
    <row r="11" spans="1:54" x14ac:dyDescent="0.2">
      <c r="Q11" s="34" t="s">
        <v>169</v>
      </c>
      <c r="R11" s="35" t="s">
        <v>171</v>
      </c>
      <c r="S11" s="31">
        <v>0.40962433652282282</v>
      </c>
      <c r="T11" s="37">
        <v>0.29211332426360015</v>
      </c>
      <c r="U11" s="43">
        <v>4439.8509058508089</v>
      </c>
      <c r="V11" s="48">
        <v>6716.730564719941</v>
      </c>
      <c r="W11" s="43">
        <v>4953.0960685297996</v>
      </c>
      <c r="X11" s="48">
        <v>6177.1409145340576</v>
      </c>
      <c r="Y11" s="31">
        <v>0.35926835399167512</v>
      </c>
      <c r="Z11" s="48">
        <v>539.74655511403648</v>
      </c>
      <c r="AA11" s="6">
        <v>97.545569535338473</v>
      </c>
      <c r="AB11" s="48">
        <v>7712.7672943609905</v>
      </c>
      <c r="AC11" s="43">
        <v>440.78263909748597</v>
      </c>
      <c r="AD11" s="6">
        <v>14.289609116136839</v>
      </c>
      <c r="AE11" s="37">
        <v>0.37342402313971285</v>
      </c>
      <c r="AF11" s="6">
        <v>14.75540631002554</v>
      </c>
      <c r="AG11" s="40">
        <v>0.40603375825416949</v>
      </c>
      <c r="AH11" s="6">
        <v>68.849842650512599</v>
      </c>
      <c r="AI11" s="6">
        <v>34.502691655541696</v>
      </c>
      <c r="AJ11" s="6">
        <v>6.4436551300874232</v>
      </c>
      <c r="AK11" s="31">
        <v>2.9071848845068582E-2</v>
      </c>
      <c r="AL11" s="6">
        <v>27.005532989873565</v>
      </c>
      <c r="AM11" s="40">
        <v>0.22681938753564845</v>
      </c>
      <c r="AN11" s="37">
        <v>1.6832454323758766E-2</v>
      </c>
      <c r="AO11" s="40">
        <v>0.45261625666259497</v>
      </c>
      <c r="AP11" s="40">
        <v>4.2360344656258736E-2</v>
      </c>
      <c r="AQ11" s="6">
        <v>4.1910270560223433</v>
      </c>
      <c r="AR11" s="40">
        <v>0.30317053452851689</v>
      </c>
      <c r="AS11" s="40">
        <v>0.17753335055681185</v>
      </c>
      <c r="AT11" s="37">
        <v>0.31763019827292815</v>
      </c>
      <c r="AU11" s="6">
        <v>16.652132468628341</v>
      </c>
      <c r="AV11" s="6">
        <v>234.62968421800591</v>
      </c>
      <c r="AW11" s="31">
        <v>0.17029831214590846</v>
      </c>
      <c r="AX11" s="40">
        <v>1.9040030822116052E-2</v>
      </c>
      <c r="AY11" s="6">
        <v>5.8578425147114768</v>
      </c>
      <c r="AZ11" s="43">
        <v>6503.9269342887546</v>
      </c>
      <c r="BA11" s="40">
        <v>0.27175567639519754</v>
      </c>
      <c r="BB11" s="6">
        <v>205.78616290756656</v>
      </c>
    </row>
    <row r="12" spans="1:54" x14ac:dyDescent="0.2">
      <c r="E12" t="s">
        <v>188</v>
      </c>
      <c r="S12" s="7">
        <v>-0.63342540585080975</v>
      </c>
      <c r="T12" s="7">
        <v>0.55950260833263343</v>
      </c>
      <c r="U12" s="44">
        <v>0.64508249016099739</v>
      </c>
      <c r="V12" s="49">
        <v>0.65813736988549876</v>
      </c>
      <c r="W12" s="44">
        <v>0.65912331764360921</v>
      </c>
      <c r="X12" s="49">
        <v>0.65965721922176024</v>
      </c>
      <c r="Y12" s="7">
        <v>0.66477282052724473</v>
      </c>
      <c r="Z12" s="49">
        <v>0.67695807106684602</v>
      </c>
      <c r="AA12" s="7">
        <v>0.58182571618436907</v>
      </c>
      <c r="AB12" s="49">
        <v>0.610028490881101</v>
      </c>
      <c r="AC12" s="44">
        <v>0.63652347441179125</v>
      </c>
      <c r="AD12" s="7">
        <v>-0.50033759107065601</v>
      </c>
      <c r="AE12" s="7">
        <v>-0.49044587833076114</v>
      </c>
      <c r="AF12" s="7">
        <v>-0.45793568949784497</v>
      </c>
      <c r="AG12" s="7">
        <v>-0.41771500254395788</v>
      </c>
      <c r="AH12" s="7">
        <v>-0.388493383870677</v>
      </c>
      <c r="AI12" s="7">
        <v>-0.33366108341995465</v>
      </c>
      <c r="AJ12" s="7">
        <v>-0.32873400309542183</v>
      </c>
      <c r="AK12" s="7">
        <v>-0.23951092246607603</v>
      </c>
      <c r="AL12" s="7">
        <v>-0.22296335846562304</v>
      </c>
      <c r="AM12" s="7">
        <v>-0.17391717289410097</v>
      </c>
      <c r="AN12" s="7">
        <v>-4.3863596858341347E-2</v>
      </c>
      <c r="AO12" s="7">
        <v>-3.125569205925275E-2</v>
      </c>
      <c r="AP12" s="7">
        <v>2.2076241384968168E-2</v>
      </c>
      <c r="AQ12" s="7">
        <v>9.1647799262385546E-2</v>
      </c>
      <c r="AR12" s="7">
        <v>0.14410637118571004</v>
      </c>
      <c r="AS12" s="7">
        <v>0.153654522111138</v>
      </c>
      <c r="AT12" s="7">
        <v>0.28834717034658375</v>
      </c>
      <c r="AU12" s="7">
        <v>0.32363484874386195</v>
      </c>
      <c r="AV12" s="7">
        <v>0.32987052282856449</v>
      </c>
      <c r="AW12" s="7">
        <v>0.36372361145933435</v>
      </c>
      <c r="AX12" s="7">
        <v>0.3685817773569306</v>
      </c>
      <c r="AY12" s="7">
        <v>0.38560811773776682</v>
      </c>
      <c r="AZ12" s="44">
        <v>0.41764525518812895</v>
      </c>
      <c r="BA12" s="7">
        <v>0.49245925462539186</v>
      </c>
      <c r="BB12" s="7">
        <v>0.52305256083115681</v>
      </c>
    </row>
    <row r="13" spans="1:54" x14ac:dyDescent="0.2">
      <c r="F13" t="s">
        <v>189</v>
      </c>
      <c r="G13" t="s">
        <v>190</v>
      </c>
      <c r="S13" s="8">
        <v>0.21916501066577526</v>
      </c>
      <c r="T13" s="8">
        <v>6.9118106187621417E-2</v>
      </c>
      <c r="U13" s="45">
        <v>2.2455517190989704E-2</v>
      </c>
      <c r="V13" s="45">
        <v>8.3548464377067228E-2</v>
      </c>
      <c r="W13" s="45">
        <v>4.1413326115946315E-2</v>
      </c>
      <c r="X13" s="50">
        <v>6.5197768767600514E-2</v>
      </c>
      <c r="Y13" s="8">
        <v>4.5017251384621225E-2</v>
      </c>
      <c r="Z13" s="50">
        <v>6.1877117680194153E-2</v>
      </c>
      <c r="AA13" s="8">
        <v>2.9072121931350191E-2</v>
      </c>
      <c r="AB13" s="50">
        <v>2.5758324236608815E-2</v>
      </c>
      <c r="AC13" s="45">
        <v>7.5936340525199403E-2</v>
      </c>
      <c r="AD13" s="8">
        <v>0.3810866233906387</v>
      </c>
      <c r="AE13" s="8">
        <v>0.2428390887902028</v>
      </c>
      <c r="AF13" s="8">
        <v>0.50607767147434168</v>
      </c>
      <c r="AG13" s="8">
        <v>0.38112719172654663</v>
      </c>
      <c r="AH13" s="8">
        <v>0.18556397219915827</v>
      </c>
      <c r="AI13" s="8">
        <v>0.1836737486567086</v>
      </c>
      <c r="AJ13" s="8">
        <v>0.37167332407448916</v>
      </c>
      <c r="AK13" s="8">
        <v>0.45178504843317835</v>
      </c>
      <c r="AL13" s="8">
        <v>0.38590190981372696</v>
      </c>
      <c r="AM13" s="8">
        <v>0.29911351933568969</v>
      </c>
      <c r="AN13" s="8">
        <v>0.51349637205634013</v>
      </c>
      <c r="AO13" s="8">
        <v>0.78610971833990106</v>
      </c>
      <c r="AP13" s="8">
        <v>0.49917920537214644</v>
      </c>
      <c r="AQ13" s="8">
        <v>0.869756165154149</v>
      </c>
      <c r="AR13" s="8">
        <v>0.88585929220649307</v>
      </c>
      <c r="AS13" s="8">
        <v>0.64109273296542191</v>
      </c>
      <c r="AT13" s="8">
        <v>0.78632431056328511</v>
      </c>
      <c r="AU13" s="8">
        <v>0.20452863765682291</v>
      </c>
      <c r="AV13" s="8">
        <v>0.13196604542125681</v>
      </c>
      <c r="AW13" s="8">
        <v>0.48417905881428502</v>
      </c>
      <c r="AX13" s="8">
        <v>0.73650039296896708</v>
      </c>
      <c r="AY13" s="8">
        <v>0.33938686173399429</v>
      </c>
      <c r="AZ13" s="45">
        <v>9.9208840251454586E-2</v>
      </c>
      <c r="BA13" s="8">
        <v>7.9222469007981133E-2</v>
      </c>
      <c r="BB13" s="8">
        <v>5.0780734322629272E-2</v>
      </c>
    </row>
    <row r="14" spans="1:54" x14ac:dyDescent="0.2">
      <c r="R14" s="51" t="s">
        <v>242</v>
      </c>
      <c r="S14" s="52">
        <f>AVERAGE(S7:S11)</f>
        <v>0.37631640354723056</v>
      </c>
      <c r="T14" s="52">
        <f>AVERAGE(T7:T11)</f>
        <v>0.26919308687688676</v>
      </c>
      <c r="U14" s="52">
        <f t="shared" ref="U14:BB14" si="0">AVERAGE(U7:U11)</f>
        <v>3974.5064610912859</v>
      </c>
      <c r="V14" s="52">
        <f t="shared" si="0"/>
        <v>8426.6483040999319</v>
      </c>
      <c r="W14" s="52">
        <f t="shared" si="0"/>
        <v>5243.7109469183761</v>
      </c>
      <c r="X14" s="52">
        <f t="shared" si="0"/>
        <v>6998.3320887515611</v>
      </c>
      <c r="Y14" s="52">
        <f t="shared" si="0"/>
        <v>0.34461395578436227</v>
      </c>
      <c r="Z14" s="52">
        <f t="shared" si="0"/>
        <v>845.52898561643701</v>
      </c>
      <c r="AA14" s="52">
        <f t="shared" si="0"/>
        <v>107.71341183669537</v>
      </c>
      <c r="AB14" s="52">
        <f t="shared" si="0"/>
        <v>8880.9865958174141</v>
      </c>
      <c r="AC14" s="52">
        <f t="shared" si="0"/>
        <v>705.7023292430689</v>
      </c>
      <c r="AD14" s="52">
        <f t="shared" si="0"/>
        <v>11.385346544444692</v>
      </c>
      <c r="AE14" s="52">
        <f t="shared" si="0"/>
        <v>0.37960454964268997</v>
      </c>
      <c r="AF14" s="52">
        <f t="shared" si="0"/>
        <v>11.090133866781279</v>
      </c>
      <c r="AG14" s="52">
        <f t="shared" si="0"/>
        <v>0.42891615323571164</v>
      </c>
      <c r="AH14" s="52">
        <f t="shared" si="0"/>
        <v>153.18640277833981</v>
      </c>
      <c r="AI14" s="52">
        <f t="shared" si="0"/>
        <v>139.07427283445151</v>
      </c>
      <c r="AJ14" s="52">
        <f t="shared" si="0"/>
        <v>15.644456301387256</v>
      </c>
      <c r="AK14" s="52">
        <f t="shared" si="0"/>
        <v>3.0798553935863567E-2</v>
      </c>
      <c r="AL14" s="52">
        <f t="shared" si="0"/>
        <v>86.88302295948759</v>
      </c>
      <c r="AM14" s="52">
        <f t="shared" si="0"/>
        <v>0.3242944579205167</v>
      </c>
      <c r="AN14" s="52">
        <f t="shared" si="0"/>
        <v>2.4694497163158986E-2</v>
      </c>
      <c r="AO14" s="52">
        <f t="shared" si="0"/>
        <v>0.38404517912798986</v>
      </c>
      <c r="AP14" s="52">
        <f t="shared" si="0"/>
        <v>3.8640579147237404E-2</v>
      </c>
      <c r="AQ14" s="52">
        <f t="shared" si="0"/>
        <v>5.5452345514213182</v>
      </c>
      <c r="AR14" s="52">
        <f t="shared" si="0"/>
        <v>0.30664432713970596</v>
      </c>
      <c r="AS14" s="52">
        <f t="shared" si="0"/>
        <v>0.20616717203130674</v>
      </c>
      <c r="AT14" s="52">
        <f t="shared" si="0"/>
        <v>0.32650786631726431</v>
      </c>
      <c r="AU14" s="52">
        <f t="shared" si="0"/>
        <v>16.095067234482876</v>
      </c>
      <c r="AV14" s="52">
        <f t="shared" si="0"/>
        <v>193.6284848841982</v>
      </c>
      <c r="AW14" s="52">
        <f t="shared" si="0"/>
        <v>0.21180903072956397</v>
      </c>
      <c r="AX14" s="52">
        <f t="shared" si="0"/>
        <v>3.2537273495857541E-2</v>
      </c>
      <c r="AY14" s="52">
        <f t="shared" si="0"/>
        <v>6.9369393224194722</v>
      </c>
      <c r="AZ14" s="52">
        <f t="shared" si="0"/>
        <v>7223.0968211782701</v>
      </c>
      <c r="BA14" s="52">
        <f t="shared" si="0"/>
        <v>0.23190224612872487</v>
      </c>
      <c r="BB14" s="52">
        <f t="shared" si="0"/>
        <v>176.94562190614812</v>
      </c>
    </row>
    <row r="15" spans="1:54" x14ac:dyDescent="0.2">
      <c r="R15" s="51" t="s">
        <v>243</v>
      </c>
      <c r="S15" s="52">
        <f>AVERAGE(S2:S6)</f>
        <v>0.39733862356173738</v>
      </c>
      <c r="T15" s="52">
        <f>AVERAGE(T2:T6)</f>
        <v>0.22322858877253998</v>
      </c>
      <c r="U15" s="52">
        <f t="shared" ref="U15:BB15" si="1">AVERAGE(U2:U6)</f>
        <v>2009.2602886702723</v>
      </c>
      <c r="V15" s="52">
        <f t="shared" si="1"/>
        <v>3923.8654546940161</v>
      </c>
      <c r="W15" s="52">
        <f t="shared" si="1"/>
        <v>3103.1293205177958</v>
      </c>
      <c r="X15" s="52">
        <f t="shared" si="1"/>
        <v>2748.5047632741753</v>
      </c>
      <c r="Y15" s="52">
        <f t="shared" si="1"/>
        <v>0.31650445148859124</v>
      </c>
      <c r="Z15" s="52">
        <f t="shared" si="1"/>
        <v>407.30288975057931</v>
      </c>
      <c r="AA15" s="52">
        <f t="shared" si="1"/>
        <v>68.451216132188733</v>
      </c>
      <c r="AB15" s="52">
        <f t="shared" si="1"/>
        <v>5155.3599361612678</v>
      </c>
      <c r="AC15" s="52">
        <f t="shared" si="1"/>
        <v>374.41622043705672</v>
      </c>
      <c r="AD15" s="52">
        <f t="shared" si="1"/>
        <v>12.808251655859829</v>
      </c>
      <c r="AE15" s="52">
        <f t="shared" si="1"/>
        <v>0.42948686613980752</v>
      </c>
      <c r="AF15" s="52">
        <f t="shared" si="1"/>
        <v>12.298479099012766</v>
      </c>
      <c r="AG15" s="52">
        <f t="shared" si="1"/>
        <v>0.4597531477882158</v>
      </c>
      <c r="AH15" s="52">
        <f t="shared" si="1"/>
        <v>213.16514072533329</v>
      </c>
      <c r="AI15" s="52">
        <f t="shared" si="1"/>
        <v>207.41591773856808</v>
      </c>
      <c r="AJ15" s="52">
        <f t="shared" si="1"/>
        <v>19.926338220583688</v>
      </c>
      <c r="AK15" s="52">
        <f t="shared" si="1"/>
        <v>3.2793556309415071E-2</v>
      </c>
      <c r="AL15" s="52">
        <f t="shared" si="1"/>
        <v>109.4181370295718</v>
      </c>
      <c r="AM15" s="52">
        <f t="shared" si="1"/>
        <v>0.3596257605444026</v>
      </c>
      <c r="AN15" s="52">
        <f t="shared" si="1"/>
        <v>2.6691051459629724E-2</v>
      </c>
      <c r="AO15" s="52">
        <f t="shared" si="1"/>
        <v>0.37668898933127842</v>
      </c>
      <c r="AP15" s="52">
        <f t="shared" si="1"/>
        <v>3.5468507701559848E-2</v>
      </c>
      <c r="AQ15" s="52">
        <f t="shared" si="1"/>
        <v>5.7114494936221032</v>
      </c>
      <c r="AR15" s="52">
        <f t="shared" si="1"/>
        <v>0.30987737146935812</v>
      </c>
      <c r="AS15" s="52">
        <f t="shared" si="1"/>
        <v>0.19641448721642732</v>
      </c>
      <c r="AT15" s="52">
        <f t="shared" si="1"/>
        <v>0.32059349362802259</v>
      </c>
      <c r="AU15" s="52">
        <f t="shared" si="1"/>
        <v>11.53283943711504</v>
      </c>
      <c r="AV15" s="52">
        <f t="shared" si="1"/>
        <v>139.23293400591871</v>
      </c>
      <c r="AW15" s="52">
        <f t="shared" si="1"/>
        <v>0.20032341758073008</v>
      </c>
      <c r="AX15" s="52">
        <f t="shared" si="1"/>
        <v>3.0919469393647054E-2</v>
      </c>
      <c r="AY15" s="52">
        <f t="shared" si="1"/>
        <v>6.212192226935926</v>
      </c>
      <c r="AZ15" s="52">
        <f t="shared" si="1"/>
        <v>4535.1545147334582</v>
      </c>
      <c r="BA15" s="52">
        <f t="shared" si="1"/>
        <v>0.1994500113487791</v>
      </c>
      <c r="BB15" s="52">
        <f t="shared" si="1"/>
        <v>112.0539601971378</v>
      </c>
    </row>
    <row r="18" spans="17:54" ht="127" x14ac:dyDescent="0.2">
      <c r="Q18" s="53" t="s">
        <v>244</v>
      </c>
      <c r="R18" s="54" t="s">
        <v>245</v>
      </c>
      <c r="S18" s="26" t="s">
        <v>178</v>
      </c>
      <c r="T18" s="26" t="s">
        <v>215</v>
      </c>
      <c r="U18" s="26" t="s">
        <v>133</v>
      </c>
      <c r="V18" s="27" t="s">
        <v>229</v>
      </c>
      <c r="W18" s="27" t="s">
        <v>222</v>
      </c>
      <c r="X18" s="27" t="s">
        <v>225</v>
      </c>
      <c r="Y18" s="27" t="s">
        <v>224</v>
      </c>
      <c r="Z18" s="27" t="s">
        <v>226</v>
      </c>
      <c r="AA18" s="26" t="s">
        <v>220</v>
      </c>
      <c r="AB18" s="26" t="s">
        <v>240</v>
      </c>
      <c r="AC18" s="26" t="s">
        <v>232</v>
      </c>
      <c r="AD18" s="27" t="s">
        <v>237</v>
      </c>
      <c r="AE18" s="26" t="s">
        <v>239</v>
      </c>
      <c r="AF18" s="27" t="s">
        <v>223</v>
      </c>
      <c r="AG18" s="27" t="s">
        <v>168</v>
      </c>
      <c r="AH18" s="27" t="s">
        <v>231</v>
      </c>
      <c r="AI18" s="27" t="s">
        <v>201</v>
      </c>
      <c r="AJ18" s="26" t="s">
        <v>221</v>
      </c>
      <c r="AK18" s="27" t="s">
        <v>233</v>
      </c>
      <c r="AL18" s="26" t="s">
        <v>218</v>
      </c>
      <c r="AM18" s="26" t="s">
        <v>234</v>
      </c>
      <c r="AN18" s="26" t="s">
        <v>219</v>
      </c>
      <c r="AO18" s="26" t="s">
        <v>199</v>
      </c>
      <c r="AP18" s="26" t="s">
        <v>191</v>
      </c>
      <c r="AQ18" s="27" t="s">
        <v>132</v>
      </c>
      <c r="AR18" s="27" t="s">
        <v>235</v>
      </c>
      <c r="AS18" s="27" t="s">
        <v>216</v>
      </c>
      <c r="AT18" s="27" t="s">
        <v>241</v>
      </c>
      <c r="AU18" s="27" t="s">
        <v>236</v>
      </c>
      <c r="AV18" s="27" t="s">
        <v>230</v>
      </c>
      <c r="AW18" s="26" t="s">
        <v>200</v>
      </c>
      <c r="AX18" s="26" t="s">
        <v>238</v>
      </c>
      <c r="AY18" s="27" t="s">
        <v>227</v>
      </c>
      <c r="AZ18" s="26" t="s">
        <v>217</v>
      </c>
      <c r="BA18" s="26" t="s">
        <v>198</v>
      </c>
      <c r="BB18" s="26" t="s">
        <v>228</v>
      </c>
    </row>
    <row r="19" spans="17:54" x14ac:dyDescent="0.2">
      <c r="Q19" s="32" t="s">
        <v>19</v>
      </c>
      <c r="R19" s="33" t="s">
        <v>170</v>
      </c>
      <c r="S19" s="55">
        <v>0.34067071565756718</v>
      </c>
      <c r="T19" s="5">
        <v>171.0865518251436</v>
      </c>
      <c r="U19" s="5">
        <v>10.361215922810883</v>
      </c>
      <c r="V19" s="39">
        <v>0.33941458695271848</v>
      </c>
      <c r="W19" s="5">
        <v>36.851512699139207</v>
      </c>
      <c r="X19" s="30">
        <v>2.9174112487934271E-2</v>
      </c>
      <c r="Y19" s="5">
        <v>3.1429309046113518</v>
      </c>
      <c r="Z19" s="5">
        <v>21.983949002035317</v>
      </c>
      <c r="AA19" s="5">
        <v>10.292081884503855</v>
      </c>
      <c r="AB19" s="39">
        <v>0.32863710286584064</v>
      </c>
      <c r="AC19" s="39">
        <v>0.35812334005507451</v>
      </c>
      <c r="AD19" s="30">
        <v>0.18214272190365541</v>
      </c>
      <c r="AE19" s="5">
        <v>2248.3255521714805</v>
      </c>
      <c r="AF19" s="5">
        <v>32.425261134267814</v>
      </c>
      <c r="AG19" s="30">
        <v>0.30709446909622851</v>
      </c>
      <c r="AH19" s="5">
        <v>6.994728700456049</v>
      </c>
      <c r="AI19" s="30">
        <v>0.35279634644127678</v>
      </c>
      <c r="AJ19" s="39">
        <v>0.29598689899629743</v>
      </c>
      <c r="AK19" s="39">
        <v>0.20247942142927922</v>
      </c>
      <c r="AL19" s="5">
        <v>218.45196894096264</v>
      </c>
      <c r="AM19" s="36">
        <v>0.35655921251832512</v>
      </c>
      <c r="AN19" s="36">
        <v>0.28676091745915688</v>
      </c>
      <c r="AO19" s="5">
        <v>2820.239605978395</v>
      </c>
      <c r="AP19" s="5">
        <v>2588.0339811242256</v>
      </c>
      <c r="AQ19" s="5">
        <v>6.2432994998214726</v>
      </c>
      <c r="AR19" s="5">
        <v>2.7879506688145583</v>
      </c>
      <c r="AS19" s="5">
        <v>17.406011016136873</v>
      </c>
      <c r="AT19" s="5">
        <v>33.71409534473672</v>
      </c>
      <c r="AU19" s="5">
        <v>29.346710404992489</v>
      </c>
      <c r="AV19" s="39">
        <v>2.8947430286478126E-2</v>
      </c>
      <c r="AW19" s="5">
        <v>2187.0693087868935</v>
      </c>
      <c r="AX19" s="39">
        <v>1.7252658082787448E-2</v>
      </c>
      <c r="AY19" s="39">
        <v>0.29864735009856508</v>
      </c>
      <c r="AZ19" s="5">
        <v>1772.6647049494873</v>
      </c>
      <c r="BA19" s="5">
        <v>2289.0717476517875</v>
      </c>
      <c r="BB19" s="36">
        <v>1.6009154364950672E-2</v>
      </c>
    </row>
    <row r="20" spans="17:54" x14ac:dyDescent="0.2">
      <c r="Q20" s="32" t="s">
        <v>19</v>
      </c>
      <c r="R20" s="33" t="s">
        <v>170</v>
      </c>
      <c r="S20" s="55">
        <v>0.33687956652202955</v>
      </c>
      <c r="T20" s="5">
        <v>191.70345925678583</v>
      </c>
      <c r="U20" s="5">
        <v>9.954996998900004</v>
      </c>
      <c r="V20" s="39">
        <v>0.27496104752955675</v>
      </c>
      <c r="W20" s="5">
        <v>15.610740620342883</v>
      </c>
      <c r="X20" s="30">
        <v>3.8614470019578497E-2</v>
      </c>
      <c r="Y20" s="5">
        <v>1.9728565411479861</v>
      </c>
      <c r="Z20" s="5">
        <v>9.4392562249394079</v>
      </c>
      <c r="AA20" s="5">
        <v>8.5570232882387351</v>
      </c>
      <c r="AB20" s="39">
        <v>0.30763201440117749</v>
      </c>
      <c r="AC20" s="39">
        <v>0.3060632271284317</v>
      </c>
      <c r="AD20" s="30">
        <v>0.16097295514119922</v>
      </c>
      <c r="AE20" s="5">
        <v>14214.939213296511</v>
      </c>
      <c r="AF20" s="5">
        <v>16.921339509176608</v>
      </c>
      <c r="AG20" s="30">
        <v>0.27249847976411268</v>
      </c>
      <c r="AH20" s="5">
        <v>4.7845629056468528</v>
      </c>
      <c r="AI20" s="30">
        <v>0.38560894174432503</v>
      </c>
      <c r="AJ20" s="39">
        <v>0.36270684421052879</v>
      </c>
      <c r="AK20" s="39">
        <v>0.16625910599827914</v>
      </c>
      <c r="AL20" s="5">
        <v>1661.2014171837468</v>
      </c>
      <c r="AM20" s="36">
        <v>0.35853437457430409</v>
      </c>
      <c r="AN20" s="36">
        <v>0.28913405599012554</v>
      </c>
      <c r="AO20" s="5">
        <v>12578.418280296803</v>
      </c>
      <c r="AP20" s="5">
        <v>12642.891437345241</v>
      </c>
      <c r="AQ20" s="5">
        <v>4.1687210794187246</v>
      </c>
      <c r="AR20" s="5">
        <v>2.9989008390178871</v>
      </c>
      <c r="AS20" s="5">
        <v>12.501581142700365</v>
      </c>
      <c r="AT20" s="5">
        <v>29.947399986158835</v>
      </c>
      <c r="AU20" s="5">
        <v>21.162945372067973</v>
      </c>
      <c r="AV20" s="39">
        <v>3.4749068886116279E-2</v>
      </c>
      <c r="AW20" s="5">
        <v>2322.77348975942</v>
      </c>
      <c r="AX20" s="39">
        <v>2.3597914259861803E-2</v>
      </c>
      <c r="AY20" s="39">
        <v>0.2980453874804232</v>
      </c>
      <c r="AZ20" s="5">
        <v>1908.4073615800523</v>
      </c>
      <c r="BA20" s="5">
        <v>2472.0826763893633</v>
      </c>
      <c r="BB20" s="36">
        <v>1.5452002913540937E-2</v>
      </c>
    </row>
    <row r="21" spans="17:54" x14ac:dyDescent="0.2">
      <c r="Q21" s="32" t="s">
        <v>19</v>
      </c>
      <c r="R21" s="33" t="s">
        <v>170</v>
      </c>
      <c r="S21" s="55">
        <v>0.37927648689277504</v>
      </c>
      <c r="T21" s="5">
        <v>219.51570373485649</v>
      </c>
      <c r="U21" s="5">
        <v>11.948598530851738</v>
      </c>
      <c r="V21" s="39">
        <v>0.42687385306756842</v>
      </c>
      <c r="W21" s="5">
        <v>110.8409064465619</v>
      </c>
      <c r="X21" s="30">
        <v>3.066981975194507E-2</v>
      </c>
      <c r="Y21" s="5">
        <v>12.024648964232389</v>
      </c>
      <c r="Z21" s="5">
        <v>36.410894628963447</v>
      </c>
      <c r="AA21" s="5">
        <v>8.421511958535925</v>
      </c>
      <c r="AB21" s="39">
        <v>0.34482628201250559</v>
      </c>
      <c r="AC21" s="39">
        <v>0.33721294621333253</v>
      </c>
      <c r="AD21" s="30">
        <v>0.11882745495871172</v>
      </c>
      <c r="AE21" s="5">
        <v>2494.4449424066297</v>
      </c>
      <c r="AF21" s="5">
        <v>80.120579164189351</v>
      </c>
      <c r="AG21" s="30">
        <v>0.41007725058287614</v>
      </c>
      <c r="AH21" s="5">
        <v>3.0280214197743769</v>
      </c>
      <c r="AI21" s="30">
        <v>0.31493397201805151</v>
      </c>
      <c r="AJ21" s="39">
        <v>0.3007910123624073</v>
      </c>
      <c r="AK21" s="39">
        <v>0.14022673922642728</v>
      </c>
      <c r="AL21" s="5">
        <v>296.19918070392288</v>
      </c>
      <c r="AM21" s="36">
        <v>0.36217216798143148</v>
      </c>
      <c r="AN21" s="36">
        <v>0.25071648102402383</v>
      </c>
      <c r="AO21" s="5">
        <v>2959.6145503616572</v>
      </c>
      <c r="AP21" s="5">
        <v>3026.4344624114374</v>
      </c>
      <c r="AQ21" s="5">
        <v>3.8744099547952424</v>
      </c>
      <c r="AR21" s="5">
        <v>2.9523057116273064</v>
      </c>
      <c r="AS21" s="5">
        <v>11.438442638727688</v>
      </c>
      <c r="AT21" s="5">
        <v>30.315840519910502</v>
      </c>
      <c r="AU21" s="5">
        <v>39.474422050604545</v>
      </c>
      <c r="AV21" s="39">
        <v>4.6309691969377093E-2</v>
      </c>
      <c r="AW21" s="5">
        <v>4169.6296107202597</v>
      </c>
      <c r="AX21" s="39">
        <v>1.7169759411754477E-2</v>
      </c>
      <c r="AY21" s="39">
        <v>0.30856279900879063</v>
      </c>
      <c r="AZ21" s="5">
        <v>2622.9050151451916</v>
      </c>
      <c r="BA21" s="5">
        <v>3981.5908657186405</v>
      </c>
      <c r="BB21" s="36">
        <v>7.8348641017693937E-3</v>
      </c>
    </row>
    <row r="22" spans="17:54" x14ac:dyDescent="0.2">
      <c r="Q22" s="32" t="s">
        <v>19</v>
      </c>
      <c r="R22" s="33" t="s">
        <v>170</v>
      </c>
      <c r="S22" s="55">
        <v>0.38301765620653849</v>
      </c>
      <c r="T22" s="5">
        <v>78.617411190305816</v>
      </c>
      <c r="U22" s="5">
        <v>8.173697651875603</v>
      </c>
      <c r="V22" s="39">
        <v>0.30536090824215267</v>
      </c>
      <c r="W22" s="5">
        <v>19.863162822902314</v>
      </c>
      <c r="X22" s="30">
        <v>3.4879643486673335E-2</v>
      </c>
      <c r="Y22" s="5">
        <v>2.5106889162221862</v>
      </c>
      <c r="Z22" s="5">
        <v>10.646773872836878</v>
      </c>
      <c r="AA22" s="5">
        <v>5.7914270569244151</v>
      </c>
      <c r="AB22" s="39">
        <v>0.38968080728067389</v>
      </c>
      <c r="AC22" s="39">
        <v>0.34285295226980317</v>
      </c>
      <c r="AD22" s="30">
        <v>0.22115806143940286</v>
      </c>
      <c r="AE22" s="5">
        <v>1812.7078041781497</v>
      </c>
      <c r="AF22" s="5">
        <v>19.110181695796232</v>
      </c>
      <c r="AG22" s="30">
        <v>0.26640954814052831</v>
      </c>
      <c r="AH22" s="5">
        <v>4.240578673066751</v>
      </c>
      <c r="AI22" s="30">
        <v>0.37430596821683315</v>
      </c>
      <c r="AJ22" s="39">
        <v>0.24211457998355315</v>
      </c>
      <c r="AK22" s="39">
        <v>0.16367527007882893</v>
      </c>
      <c r="AL22" s="5">
        <v>312.99846935149054</v>
      </c>
      <c r="AM22" s="36">
        <v>0.36959098220145098</v>
      </c>
      <c r="AN22" s="36">
        <v>0.23258517705522636</v>
      </c>
      <c r="AO22" s="5">
        <v>2724.8473314359148</v>
      </c>
      <c r="AP22" s="5">
        <v>3097.0149179142923</v>
      </c>
      <c r="AQ22" s="5">
        <v>6.3406055604869334</v>
      </c>
      <c r="AR22" s="5">
        <v>4.6848688851217481</v>
      </c>
      <c r="AS22" s="5">
        <v>29.704905703155177</v>
      </c>
      <c r="AT22" s="5">
        <v>50.275008822392621</v>
      </c>
      <c r="AU22" s="5">
        <v>35.782871555432372</v>
      </c>
      <c r="AV22" s="39">
        <v>3.8597390285052845E-2</v>
      </c>
      <c r="AW22" s="5">
        <v>1116.5994889336987</v>
      </c>
      <c r="AX22" s="39">
        <v>2.5351660465969608E-2</v>
      </c>
      <c r="AY22" s="39">
        <v>0.29378515855352799</v>
      </c>
      <c r="AZ22" s="5">
        <v>642.59494924274145</v>
      </c>
      <c r="BA22" s="5">
        <v>1077.4571228071732</v>
      </c>
      <c r="BB22" s="36">
        <v>1.480618453678428E-2</v>
      </c>
    </row>
    <row r="23" spans="17:54" x14ac:dyDescent="0.2">
      <c r="Q23" s="32" t="s">
        <v>19</v>
      </c>
      <c r="R23" s="33" t="s">
        <v>170</v>
      </c>
      <c r="S23" s="55">
        <v>0.35778167773788611</v>
      </c>
      <c r="T23" s="5">
        <v>216.58866235299149</v>
      </c>
      <c r="U23" s="5">
        <v>7.6877848345203859</v>
      </c>
      <c r="V23" s="39">
        <v>0.3049719241427884</v>
      </c>
      <c r="W23" s="5">
        <v>128.54843209249245</v>
      </c>
      <c r="X23" s="30">
        <v>3.8329794935603352E-2</v>
      </c>
      <c r="Y23" s="5">
        <v>19.461753726523732</v>
      </c>
      <c r="Z23" s="5">
        <v>127.54269018148159</v>
      </c>
      <c r="AA23" s="5">
        <v>7.8449783708918446</v>
      </c>
      <c r="AB23" s="39">
        <v>0.3275609190134578</v>
      </c>
      <c r="AC23" s="39">
        <v>0.48380428721575425</v>
      </c>
      <c r="AD23" s="30">
        <v>0.20055900342371613</v>
      </c>
      <c r="AE23" s="5">
        <v>2878.4620448364876</v>
      </c>
      <c r="AF23" s="5">
        <v>129.40867531167393</v>
      </c>
      <c r="AG23" s="30">
        <v>0.28745301708381227</v>
      </c>
      <c r="AH23" s="5">
        <v>6.5535044772279791</v>
      </c>
      <c r="AI23" s="30">
        <v>0.3439039745565724</v>
      </c>
      <c r="AJ23" s="39">
        <v>0.17353045114948312</v>
      </c>
      <c r="AK23" s="39">
        <v>0.30258587368072332</v>
      </c>
      <c r="AL23" s="5">
        <v>366.91777959730103</v>
      </c>
      <c r="AM23" s="36">
        <v>0.42089257752807974</v>
      </c>
      <c r="AN23" s="36">
        <v>0.20387241614746976</v>
      </c>
      <c r="AO23" s="5">
        <v>8323.6429574729373</v>
      </c>
      <c r="AP23" s="5">
        <v>5635.5435632463495</v>
      </c>
      <c r="AQ23" s="5">
        <v>5.2324569896778428</v>
      </c>
      <c r="AR23" s="5">
        <v>3.5496104861628353</v>
      </c>
      <c r="AS23" s="5">
        <v>18.573184198956493</v>
      </c>
      <c r="AT23" s="5">
        <v>31.847943782897534</v>
      </c>
      <c r="AU23" s="5">
        <v>26.620185300602188</v>
      </c>
      <c r="AV23" s="39">
        <v>4.6171613177673765E-2</v>
      </c>
      <c r="AW23" s="5">
        <v>3041.8019752975956</v>
      </c>
      <c r="AX23" s="39">
        <v>1.5104342621304809E-2</v>
      </c>
      <c r="AY23" s="39">
        <v>0.30701278940667431</v>
      </c>
      <c r="AZ23" s="5">
        <v>1665.0870337663844</v>
      </c>
      <c r="BA23" s="5">
        <v>3578.3606410693492</v>
      </c>
      <c r="BB23" s="36">
        <v>1.7453328586563926E-2</v>
      </c>
    </row>
    <row r="24" spans="17:54" x14ac:dyDescent="0.2">
      <c r="Q24" s="32" t="s">
        <v>19</v>
      </c>
      <c r="R24" s="33" t="s">
        <v>171</v>
      </c>
      <c r="S24" s="55">
        <v>0.35188177134208842</v>
      </c>
      <c r="T24" s="5">
        <v>151.92112207187975</v>
      </c>
      <c r="U24" s="5">
        <v>9.0782564082127308</v>
      </c>
      <c r="V24" s="39">
        <v>0.26408898281015436</v>
      </c>
      <c r="W24" s="5">
        <v>33.19268772324321</v>
      </c>
      <c r="X24" s="30">
        <v>3.6931972821077172E-2</v>
      </c>
      <c r="Y24" s="5">
        <v>6.3059240615320924</v>
      </c>
      <c r="Z24" s="5">
        <v>31.65739684415518</v>
      </c>
      <c r="AA24" s="5">
        <v>7.0741512845652696</v>
      </c>
      <c r="AB24" s="39">
        <v>0.36294156219417395</v>
      </c>
      <c r="AC24" s="39">
        <v>0.32044340457150494</v>
      </c>
      <c r="AD24" s="30">
        <v>0.24953852486488182</v>
      </c>
      <c r="AE24" s="5">
        <v>2101.0047459641187</v>
      </c>
      <c r="AF24" s="5">
        <v>41.653901885205208</v>
      </c>
      <c r="AG24" s="30">
        <v>0.27546121272107343</v>
      </c>
      <c r="AH24" s="5">
        <v>5.0202629361292486</v>
      </c>
      <c r="AI24" s="30">
        <v>0.37412842458519363</v>
      </c>
      <c r="AJ24" s="39">
        <v>0.29311941716841017</v>
      </c>
      <c r="AK24" s="39">
        <v>0.25187384042829331</v>
      </c>
      <c r="AL24" s="5">
        <v>296.99742929560949</v>
      </c>
      <c r="AM24" s="36">
        <v>0.35986008819467047</v>
      </c>
      <c r="AN24" s="36">
        <v>0.27091381680873583</v>
      </c>
      <c r="AO24" s="5">
        <v>2426.9977750595499</v>
      </c>
      <c r="AP24" s="5">
        <v>2748.8734402250411</v>
      </c>
      <c r="AQ24" s="5">
        <v>6.7567071511129662</v>
      </c>
      <c r="AR24" s="5">
        <v>9.8798451251973542</v>
      </c>
      <c r="AS24" s="5">
        <v>66.755220209309542</v>
      </c>
      <c r="AT24" s="5">
        <v>100.08484815428778</v>
      </c>
      <c r="AU24" s="5">
        <v>73.689919920283117</v>
      </c>
      <c r="AV24" s="39">
        <v>5.0171443932873865E-2</v>
      </c>
      <c r="AW24" s="5">
        <v>1869.0406695883792</v>
      </c>
      <c r="AX24" s="39">
        <v>2.3495616065910677E-2</v>
      </c>
      <c r="AY24" s="39">
        <v>0.33140843159967481</v>
      </c>
      <c r="AZ24" s="5">
        <v>1379.1788999919108</v>
      </c>
      <c r="BA24" s="5">
        <v>1911.4179675525911</v>
      </c>
      <c r="BB24" s="36">
        <v>1.7344323654505368E-2</v>
      </c>
    </row>
    <row r="25" spans="17:54" x14ac:dyDescent="0.2">
      <c r="Q25" s="32" t="s">
        <v>19</v>
      </c>
      <c r="R25" s="33" t="s">
        <v>171</v>
      </c>
      <c r="S25" s="55">
        <v>0.35217454074507415</v>
      </c>
      <c r="T25" s="5">
        <v>242.43032565790287</v>
      </c>
      <c r="U25" s="5">
        <v>6.1318220578252856</v>
      </c>
      <c r="V25" s="39">
        <v>0.33286159406618332</v>
      </c>
      <c r="W25" s="5">
        <v>67.69466247144301</v>
      </c>
      <c r="X25" s="30">
        <v>2.5531397658755381E-2</v>
      </c>
      <c r="Y25" s="5">
        <v>5.8315240689696557</v>
      </c>
      <c r="Z25" s="5">
        <v>47.968717054499656</v>
      </c>
      <c r="AA25" s="5">
        <v>5.0985828828863573</v>
      </c>
      <c r="AB25" s="39">
        <v>0.36152075063226541</v>
      </c>
      <c r="AC25" s="39">
        <v>0.41311422071114173</v>
      </c>
      <c r="AD25" s="30">
        <v>0.19496394837640524</v>
      </c>
      <c r="AE25" s="5">
        <v>6498.7712109177819</v>
      </c>
      <c r="AF25" s="5">
        <v>63.511307310998163</v>
      </c>
      <c r="AG25" s="30">
        <v>0.33575170880045757</v>
      </c>
      <c r="AH25" s="5">
        <v>8.2257599363685756</v>
      </c>
      <c r="AI25" s="30">
        <v>0.33203625787188085</v>
      </c>
      <c r="AJ25" s="39">
        <v>0.19981561845637041</v>
      </c>
      <c r="AK25" s="39">
        <v>0.23586709854423343</v>
      </c>
      <c r="AL25" s="5">
        <v>1274.6230394196837</v>
      </c>
      <c r="AM25" s="36">
        <v>0.44287409527269389</v>
      </c>
      <c r="AN25" s="36">
        <v>0.18807683238045234</v>
      </c>
      <c r="AO25" s="5">
        <v>14249.325758975459</v>
      </c>
      <c r="AP25" s="5">
        <v>12469.740052813309</v>
      </c>
      <c r="AQ25" s="5">
        <v>7.636242675870391</v>
      </c>
      <c r="AR25" s="5">
        <v>3.5206994709635957</v>
      </c>
      <c r="AS25" s="5">
        <v>26.884915549086518</v>
      </c>
      <c r="AT25" s="5">
        <v>45.786756097521447</v>
      </c>
      <c r="AU25" s="5">
        <v>46.299105099854479</v>
      </c>
      <c r="AV25" s="39">
        <v>2.8674201577582336E-2</v>
      </c>
      <c r="AW25" s="5">
        <v>2970.9448337583672</v>
      </c>
      <c r="AX25" s="39">
        <v>2.5549410200222493E-2</v>
      </c>
      <c r="AY25" s="39">
        <v>0.31229160794891619</v>
      </c>
      <c r="AZ25" s="5">
        <v>1486.539618354896</v>
      </c>
      <c r="BA25" s="5">
        <v>3736.0863808387712</v>
      </c>
      <c r="BB25" s="36">
        <v>1.6874531601780072E-2</v>
      </c>
    </row>
    <row r="26" spans="17:54" x14ac:dyDescent="0.2">
      <c r="Q26" s="32" t="s">
        <v>19</v>
      </c>
      <c r="R26" s="33" t="s">
        <v>171</v>
      </c>
      <c r="S26" s="55">
        <v>0.34667780432426376</v>
      </c>
      <c r="T26" s="5">
        <v>149.85118992278956</v>
      </c>
      <c r="U26" s="5">
        <v>10.725541912459331</v>
      </c>
      <c r="V26" s="39">
        <v>0.36949700767624422</v>
      </c>
      <c r="W26" s="5">
        <v>28.531340269315425</v>
      </c>
      <c r="X26" s="30">
        <v>3.1720058275000032E-2</v>
      </c>
      <c r="Y26" s="5">
        <v>4.3111461148323489</v>
      </c>
      <c r="Z26" s="5">
        <v>10.128826599607942</v>
      </c>
      <c r="AA26" s="5">
        <v>9.534974809830123</v>
      </c>
      <c r="AB26" s="39">
        <v>0.34684133544105661</v>
      </c>
      <c r="AC26" s="39">
        <v>0.31962592686396246</v>
      </c>
      <c r="AD26" s="30">
        <v>0.24978041881783167</v>
      </c>
      <c r="AE26" s="5">
        <v>1736.6627081355848</v>
      </c>
      <c r="AF26" s="5">
        <v>22.234530590033856</v>
      </c>
      <c r="AG26" s="30">
        <v>0.19836860954955268</v>
      </c>
      <c r="AH26" s="5">
        <v>2.3494510113586884</v>
      </c>
      <c r="AI26" s="30">
        <v>0.45528685551571024</v>
      </c>
      <c r="AJ26" s="39">
        <v>0.31487370612947724</v>
      </c>
      <c r="AK26" s="39">
        <v>0.13117403825055152</v>
      </c>
      <c r="AL26" s="5">
        <v>182.1360562321743</v>
      </c>
      <c r="AM26" s="36">
        <v>0.36186569904471105</v>
      </c>
      <c r="AN26" s="36">
        <v>0.27892778242645322</v>
      </c>
      <c r="AO26" s="5">
        <v>1838.7935102410777</v>
      </c>
      <c r="AP26" s="5">
        <v>1995.3625256558357</v>
      </c>
      <c r="AQ26" s="5">
        <v>7.8745258489860497</v>
      </c>
      <c r="AR26" s="5">
        <v>7.2205504579059347</v>
      </c>
      <c r="AS26" s="5">
        <v>56.858411224688339</v>
      </c>
      <c r="AT26" s="5">
        <v>103.63857734976092</v>
      </c>
      <c r="AU26" s="5">
        <v>45.155356970011269</v>
      </c>
      <c r="AV26" s="39">
        <v>5.5831782665982682E-2</v>
      </c>
      <c r="AW26" s="5">
        <v>2089.995814124587</v>
      </c>
      <c r="AX26" s="39">
        <v>1.8659031565503852E-2</v>
      </c>
      <c r="AY26" s="39">
        <v>0.28794975779455556</v>
      </c>
      <c r="AZ26" s="5">
        <v>1607.2352181487827</v>
      </c>
      <c r="BA26" s="5">
        <v>2181.5581697042057</v>
      </c>
      <c r="BB26" s="36">
        <v>1.2528714204572244E-2</v>
      </c>
    </row>
    <row r="27" spans="17:54" x14ac:dyDescent="0.2">
      <c r="Q27" s="32" t="s">
        <v>19</v>
      </c>
      <c r="R27" s="33" t="s">
        <v>171</v>
      </c>
      <c r="S27" s="55">
        <v>0.31939170533791594</v>
      </c>
      <c r="T27" s="5">
        <v>485.15207762352674</v>
      </c>
      <c r="U27" s="5">
        <v>8.539827898164754</v>
      </c>
      <c r="V27" s="39">
        <v>0.21766637350265197</v>
      </c>
      <c r="W27" s="5">
        <v>34.827128627221157</v>
      </c>
      <c r="X27" s="30">
        <v>3.5456153579738664E-2</v>
      </c>
      <c r="Y27" s="5">
        <v>8.4139549970888083</v>
      </c>
      <c r="Z27" s="5">
        <v>31.843121766668418</v>
      </c>
      <c r="AA27" s="5">
        <v>6.9735762510681303</v>
      </c>
      <c r="AB27" s="39">
        <v>0.30260698224692983</v>
      </c>
      <c r="AC27" s="39">
        <v>0.34930962234700763</v>
      </c>
      <c r="AD27" s="30">
        <v>0.13374302248206843</v>
      </c>
      <c r="AE27" s="5">
        <v>2136.0330958914483</v>
      </c>
      <c r="AF27" s="5">
        <v>72.33339026311279</v>
      </c>
      <c r="AG27" s="30">
        <v>0.31806650512511947</v>
      </c>
      <c r="AH27" s="5">
        <v>3.7845605042677311</v>
      </c>
      <c r="AI27" s="30">
        <v>0.35430373096804779</v>
      </c>
      <c r="AJ27" s="39">
        <v>0.31710306686892253</v>
      </c>
      <c r="AK27" s="39">
        <v>0.19901660312405467</v>
      </c>
      <c r="AL27" s="5">
        <v>306.3038273316759</v>
      </c>
      <c r="AM27" s="36">
        <v>0.3562346721987853</v>
      </c>
      <c r="AN27" s="36">
        <v>0.30247060077238896</v>
      </c>
      <c r="AO27" s="5">
        <v>2450.9407790049481</v>
      </c>
      <c r="AP27" s="5">
        <v>2123.2503926383188</v>
      </c>
      <c r="AQ27" s="5">
        <v>3.772068004536612</v>
      </c>
      <c r="AR27" s="5">
        <v>2.877547491596363</v>
      </c>
      <c r="AS27" s="5">
        <v>10.854304824585226</v>
      </c>
      <c r="AT27" s="5">
        <v>28.7545520135874</v>
      </c>
      <c r="AU27" s="5">
        <v>25.813614325797246</v>
      </c>
      <c r="AV27" s="39">
        <v>5.2586450368445642E-2</v>
      </c>
      <c r="AW27" s="5">
        <v>4557.1837267617057</v>
      </c>
      <c r="AX27" s="39">
        <v>3.0980328537140049E-2</v>
      </c>
      <c r="AY27" s="39">
        <v>0.45207708365075305</v>
      </c>
      <c r="AZ27" s="5">
        <v>4143.1152473419861</v>
      </c>
      <c r="BA27" s="5">
        <v>5082.8710449290229</v>
      </c>
      <c r="BB27" s="36">
        <v>2.1903021690909585E-2</v>
      </c>
    </row>
    <row r="28" spans="17:54" x14ac:dyDescent="0.2">
      <c r="Q28" s="34" t="s">
        <v>19</v>
      </c>
      <c r="R28" s="35" t="s">
        <v>171</v>
      </c>
      <c r="S28" s="56">
        <v>0.3522153753988273</v>
      </c>
      <c r="T28" s="6">
        <v>299.67907059686274</v>
      </c>
      <c r="U28" s="6">
        <v>12.297599916751505</v>
      </c>
      <c r="V28" s="40">
        <v>0.40881356821143272</v>
      </c>
      <c r="W28" s="6">
        <v>32.346093881215019</v>
      </c>
      <c r="X28" s="31">
        <v>3.293403740852871E-2</v>
      </c>
      <c r="Y28" s="6">
        <v>3.2830420439746195</v>
      </c>
      <c r="Z28" s="6">
        <v>8.5866095589292293</v>
      </c>
      <c r="AA28" s="6">
        <v>13.631454173014392</v>
      </c>
      <c r="AB28" s="40">
        <v>0.35923208765789882</v>
      </c>
      <c r="AC28" s="40">
        <v>0.30461859800405044</v>
      </c>
      <c r="AD28" s="31">
        <v>0.11323055569991985</v>
      </c>
      <c r="AE28" s="6">
        <v>9330.192681781693</v>
      </c>
      <c r="AF28" s="6">
        <v>18.202266408304126</v>
      </c>
      <c r="AG28" s="31">
        <v>0.3797540776892811</v>
      </c>
      <c r="AH28" s="6">
        <v>2.6154430689330552</v>
      </c>
      <c r="AI28" s="31">
        <v>0.30044236673507185</v>
      </c>
      <c r="AJ28" s="40">
        <v>0.32334833845893574</v>
      </c>
      <c r="AK28" s="40">
        <v>0.10852384542984561</v>
      </c>
      <c r="AL28" s="6">
        <v>684.46055449111782</v>
      </c>
      <c r="AM28" s="37">
        <v>0.33638571809089118</v>
      </c>
      <c r="AN28" s="37">
        <v>0.29916457507600774</v>
      </c>
      <c r="AO28" s="6">
        <v>9075.2814246773996</v>
      </c>
      <c r="AP28" s="6">
        <v>10702.341595789438</v>
      </c>
      <c r="AQ28" s="6">
        <v>3.4381012657317656</v>
      </c>
      <c r="AR28" s="6">
        <v>2.8433610145617303</v>
      </c>
      <c r="AS28" s="6">
        <v>9.7757631030970416</v>
      </c>
      <c r="AT28" s="6">
        <v>25.938699895808636</v>
      </c>
      <c r="AU28" s="6">
        <v>32.786078616128783</v>
      </c>
      <c r="AV28" s="40">
        <v>4.1493484113235508E-2</v>
      </c>
      <c r="AW28" s="6">
        <v>4507.3460552792158</v>
      </c>
      <c r="AX28" s="40">
        <v>1.2800975879114457E-2</v>
      </c>
      <c r="AY28" s="40">
        <v>0.23005354239188244</v>
      </c>
      <c r="AZ28" s="6">
        <v>3685.3333136241476</v>
      </c>
      <c r="BA28" s="6">
        <v>4304.7718679866939</v>
      </c>
      <c r="BB28" s="37">
        <v>1.2234331434273847E-2</v>
      </c>
    </row>
    <row r="29" spans="17:54" x14ac:dyDescent="0.2">
      <c r="S29" s="7">
        <v>-0.58625103397017098</v>
      </c>
      <c r="T29" s="7">
        <v>0.65214895497106384</v>
      </c>
      <c r="U29" s="7">
        <v>-0.2895189023658884</v>
      </c>
      <c r="V29" s="7">
        <v>-0.28632664825876092</v>
      </c>
      <c r="W29" s="7">
        <v>-0.25219302295148249</v>
      </c>
      <c r="X29" s="7">
        <v>-0.24845436988135694</v>
      </c>
      <c r="Y29" s="7">
        <v>-0.13255729452763662</v>
      </c>
      <c r="Z29" s="7">
        <v>-0.10394529879260091</v>
      </c>
      <c r="AA29" s="7">
        <v>-0.10099530656559425</v>
      </c>
      <c r="AB29" s="7">
        <v>-8.4138997961338668E-2</v>
      </c>
      <c r="AC29" s="7">
        <v>-3.8641560845394954E-2</v>
      </c>
      <c r="AD29" s="7">
        <v>-1.771774154986867E-2</v>
      </c>
      <c r="AE29" s="7">
        <v>-1.3317171346528196E-2</v>
      </c>
      <c r="AF29" s="7">
        <v>-1.2666802617299428E-2</v>
      </c>
      <c r="AG29" s="7">
        <v>-1.14426681071722E-2</v>
      </c>
      <c r="AH29" s="7">
        <v>-1.0368250420795892E-2</v>
      </c>
      <c r="AI29" s="7">
        <v>2.3490267294494081E-2</v>
      </c>
      <c r="AJ29" s="7">
        <v>3.2324843097221036E-2</v>
      </c>
      <c r="AK29" s="7">
        <v>4.3920398004497013E-2</v>
      </c>
      <c r="AL29" s="7">
        <v>8.4944265071754677E-2</v>
      </c>
      <c r="AM29" s="7">
        <v>0.12468666600110771</v>
      </c>
      <c r="AN29" s="7">
        <v>0.12591035243520685</v>
      </c>
      <c r="AO29" s="7">
        <v>0.13142111984612706</v>
      </c>
      <c r="AP29" s="7">
        <v>0.13745177284015495</v>
      </c>
      <c r="AQ29" s="7">
        <v>0.13844950164942987</v>
      </c>
      <c r="AR29" s="7">
        <v>0.14250001884570163</v>
      </c>
      <c r="AS29" s="7">
        <v>0.17562293899732337</v>
      </c>
      <c r="AT29" s="7">
        <v>0.20247754328890577</v>
      </c>
      <c r="AU29" s="7">
        <v>0.23239035495881435</v>
      </c>
      <c r="AV29" s="7">
        <v>0.24492285338433009</v>
      </c>
      <c r="AW29" s="7">
        <v>0.38799850269075331</v>
      </c>
      <c r="AX29" s="7">
        <v>0.44305859530507813</v>
      </c>
      <c r="AY29" s="7">
        <v>0.44331130330258894</v>
      </c>
      <c r="AZ29" s="7">
        <v>0.4608642301305963</v>
      </c>
      <c r="BA29" s="7">
        <v>0.49669253026049531</v>
      </c>
      <c r="BB29" s="7">
        <v>0.49759089015050728</v>
      </c>
    </row>
    <row r="30" spans="17:54" x14ac:dyDescent="0.2">
      <c r="S30" s="25">
        <v>0.22489559563967268</v>
      </c>
      <c r="T30" s="25">
        <v>0.21402351647455498</v>
      </c>
      <c r="U30" s="25">
        <v>0.83975948151971203</v>
      </c>
      <c r="V30" s="25">
        <v>0.79418621482403695</v>
      </c>
      <c r="W30" s="25">
        <v>0.39998595682896804</v>
      </c>
      <c r="X30" s="25">
        <v>0.52843389966919574</v>
      </c>
      <c r="Y30" s="25">
        <v>0.56711525481699643</v>
      </c>
      <c r="Z30" s="25">
        <v>0.53396127944259619</v>
      </c>
      <c r="AA30" s="25">
        <v>0.86816219067023082</v>
      </c>
      <c r="AB30" s="25">
        <v>0.70748114512329308</v>
      </c>
      <c r="AC30" s="25">
        <v>0.52403268904443445</v>
      </c>
      <c r="AD30" s="25">
        <v>0.73933339080556049</v>
      </c>
      <c r="AE30" s="25">
        <v>0.89912688896922011</v>
      </c>
      <c r="AF30" s="25">
        <v>0.63344148943063172</v>
      </c>
      <c r="AG30" s="25">
        <v>0.86264171501625186</v>
      </c>
      <c r="AH30" s="25">
        <v>0.59326586644813517</v>
      </c>
      <c r="AI30" s="25">
        <v>0.76471294488907127</v>
      </c>
      <c r="AJ30" s="25">
        <v>0.71897545820517628</v>
      </c>
      <c r="AK30" s="25">
        <v>0.8147205611935926</v>
      </c>
      <c r="AL30" s="25">
        <v>0.9492806854159852</v>
      </c>
      <c r="AM30" s="25">
        <v>0.9261333581837512</v>
      </c>
      <c r="AN30" s="25">
        <v>0.57846163640048931</v>
      </c>
      <c r="AO30" s="25">
        <v>0.96888189185696283</v>
      </c>
      <c r="AP30" s="25">
        <v>0.84265723532486414</v>
      </c>
      <c r="AQ30" s="25">
        <v>0.52270652571748477</v>
      </c>
      <c r="AR30" s="25">
        <v>0.25930061569506752</v>
      </c>
      <c r="AS30" s="25">
        <v>0.24387062966147741</v>
      </c>
      <c r="AT30" s="25">
        <v>0.21115767756688419</v>
      </c>
      <c r="AU30" s="25">
        <v>0.14407955691249708</v>
      </c>
      <c r="AV30" s="25">
        <v>0.28438651945836918</v>
      </c>
      <c r="AW30" s="25">
        <v>0.43321710759680832</v>
      </c>
      <c r="AX30" s="25">
        <v>0.50010947881557621</v>
      </c>
      <c r="AY30" s="25">
        <v>0.58791152698770732</v>
      </c>
      <c r="AZ30" s="25">
        <v>0.30813233961590453</v>
      </c>
      <c r="BA30" s="25">
        <v>0.36633866520130781</v>
      </c>
      <c r="BB30" s="25">
        <v>0.46760121153663159</v>
      </c>
    </row>
  </sheetData>
  <conditionalFormatting sqref="S2:S11">
    <cfRule type="cellIs" dxfId="269" priority="261" operator="equal">
      <formula>0</formula>
    </cfRule>
  </conditionalFormatting>
  <conditionalFormatting sqref="S13">
    <cfRule type="cellIs" dxfId="268" priority="260" operator="lessThanOrEqual">
      <formula>0.05</formula>
    </cfRule>
  </conditionalFormatting>
  <conditionalFormatting sqref="S12">
    <cfRule type="cellIs" dxfId="267" priority="258" operator="notBetween">
      <formula>0.63</formula>
      <formula>-0.63</formula>
    </cfRule>
    <cfRule type="cellIs" dxfId="266" priority="259" operator="notBetween">
      <formula>0.549</formula>
      <formula>-0.549</formula>
    </cfRule>
  </conditionalFormatting>
  <conditionalFormatting sqref="T2:T11">
    <cfRule type="cellIs" dxfId="265" priority="257" operator="equal">
      <formula>0</formula>
    </cfRule>
  </conditionalFormatting>
  <conditionalFormatting sqref="T13">
    <cfRule type="cellIs" dxfId="264" priority="256" operator="lessThanOrEqual">
      <formula>0.05</formula>
    </cfRule>
  </conditionalFormatting>
  <conditionalFormatting sqref="T12">
    <cfRule type="cellIs" dxfId="263" priority="254" operator="notBetween">
      <formula>0.63</formula>
      <formula>-0.63</formula>
    </cfRule>
    <cfRule type="cellIs" dxfId="262" priority="255" operator="notBetween">
      <formula>0.549</formula>
      <formula>-0.549</formula>
    </cfRule>
  </conditionalFormatting>
  <conditionalFormatting sqref="U2:U11">
    <cfRule type="cellIs" dxfId="261" priority="253" operator="equal">
      <formula>0</formula>
    </cfRule>
  </conditionalFormatting>
  <conditionalFormatting sqref="U13">
    <cfRule type="cellIs" dxfId="260" priority="252" operator="lessThanOrEqual">
      <formula>0.05</formula>
    </cfRule>
  </conditionalFormatting>
  <conditionalFormatting sqref="U12">
    <cfRule type="cellIs" dxfId="259" priority="250" operator="notBetween">
      <formula>0.63</formula>
      <formula>-0.63</formula>
    </cfRule>
    <cfRule type="cellIs" dxfId="258" priority="251" operator="notBetween">
      <formula>0.549</formula>
      <formula>-0.549</formula>
    </cfRule>
  </conditionalFormatting>
  <conditionalFormatting sqref="V2:V11">
    <cfRule type="cellIs" dxfId="257" priority="249" operator="equal">
      <formula>0</formula>
    </cfRule>
  </conditionalFormatting>
  <conditionalFormatting sqref="V13">
    <cfRule type="cellIs" dxfId="256" priority="248" operator="lessThanOrEqual">
      <formula>0.05</formula>
    </cfRule>
  </conditionalFormatting>
  <conditionalFormatting sqref="V12">
    <cfRule type="cellIs" dxfId="255" priority="246" operator="notBetween">
      <formula>0.63</formula>
      <formula>-0.63</formula>
    </cfRule>
    <cfRule type="cellIs" dxfId="254" priority="247" operator="notBetween">
      <formula>0.549</formula>
      <formula>-0.549</formula>
    </cfRule>
  </conditionalFormatting>
  <conditionalFormatting sqref="W2:W11">
    <cfRule type="cellIs" dxfId="253" priority="245" operator="equal">
      <formula>0</formula>
    </cfRule>
  </conditionalFormatting>
  <conditionalFormatting sqref="W13">
    <cfRule type="cellIs" dxfId="252" priority="244" operator="lessThanOrEqual">
      <formula>0.05</formula>
    </cfRule>
  </conditionalFormatting>
  <conditionalFormatting sqref="W12">
    <cfRule type="cellIs" dxfId="251" priority="242" operator="notBetween">
      <formula>0.63</formula>
      <formula>-0.63</formula>
    </cfRule>
    <cfRule type="cellIs" dxfId="250" priority="243" operator="notBetween">
      <formula>0.549</formula>
      <formula>-0.549</formula>
    </cfRule>
  </conditionalFormatting>
  <conditionalFormatting sqref="X2:X11">
    <cfRule type="cellIs" dxfId="249" priority="241" operator="equal">
      <formula>0</formula>
    </cfRule>
  </conditionalFormatting>
  <conditionalFormatting sqref="X13">
    <cfRule type="cellIs" dxfId="248" priority="240" operator="lessThanOrEqual">
      <formula>0.05</formula>
    </cfRule>
  </conditionalFormatting>
  <conditionalFormatting sqref="X12">
    <cfRule type="cellIs" dxfId="247" priority="238" operator="notBetween">
      <formula>0.63</formula>
      <formula>-0.63</formula>
    </cfRule>
    <cfRule type="cellIs" dxfId="246" priority="239" operator="notBetween">
      <formula>0.549</formula>
      <formula>-0.549</formula>
    </cfRule>
  </conditionalFormatting>
  <conditionalFormatting sqref="Y2:Y11">
    <cfRule type="cellIs" dxfId="245" priority="237" operator="equal">
      <formula>0</formula>
    </cfRule>
  </conditionalFormatting>
  <conditionalFormatting sqref="Y13">
    <cfRule type="cellIs" dxfId="244" priority="236" operator="lessThanOrEqual">
      <formula>0.05</formula>
    </cfRule>
  </conditionalFormatting>
  <conditionalFormatting sqref="Y12">
    <cfRule type="cellIs" dxfId="243" priority="234" operator="notBetween">
      <formula>0.63</formula>
      <formula>-0.63</formula>
    </cfRule>
    <cfRule type="cellIs" dxfId="242" priority="235" operator="notBetween">
      <formula>0.549</formula>
      <formula>-0.549</formula>
    </cfRule>
  </conditionalFormatting>
  <conditionalFormatting sqref="Z2:Z11">
    <cfRule type="cellIs" dxfId="241" priority="233" operator="equal">
      <formula>0</formula>
    </cfRule>
  </conditionalFormatting>
  <conditionalFormatting sqref="Z12">
    <cfRule type="cellIs" dxfId="240" priority="231" operator="notBetween">
      <formula>0.63</formula>
      <formula>-0.63</formula>
    </cfRule>
    <cfRule type="cellIs" dxfId="239" priority="232" operator="notBetween">
      <formula>0.549</formula>
      <formula>-0.549</formula>
    </cfRule>
  </conditionalFormatting>
  <conditionalFormatting sqref="Z13">
    <cfRule type="cellIs" dxfId="238" priority="230" operator="lessThanOrEqual">
      <formula>0.05</formula>
    </cfRule>
  </conditionalFormatting>
  <conditionalFormatting sqref="AA2:AA11">
    <cfRule type="cellIs" dxfId="237" priority="229" operator="equal">
      <formula>0</formula>
    </cfRule>
  </conditionalFormatting>
  <conditionalFormatting sqref="AA13">
    <cfRule type="cellIs" dxfId="236" priority="228" operator="lessThanOrEqual">
      <formula>0.05</formula>
    </cfRule>
  </conditionalFormatting>
  <conditionalFormatting sqref="AA12">
    <cfRule type="cellIs" dxfId="235" priority="226" operator="notBetween">
      <formula>0.63</formula>
      <formula>-0.63</formula>
    </cfRule>
    <cfRule type="cellIs" dxfId="234" priority="227" operator="notBetween">
      <formula>0.549</formula>
      <formula>-0.549</formula>
    </cfRule>
  </conditionalFormatting>
  <conditionalFormatting sqref="AB2:AB11">
    <cfRule type="cellIs" dxfId="233" priority="225" operator="equal">
      <formula>0</formula>
    </cfRule>
  </conditionalFormatting>
  <conditionalFormatting sqref="AB13">
    <cfRule type="cellIs" dxfId="232" priority="224" operator="lessThanOrEqual">
      <formula>0.05</formula>
    </cfRule>
  </conditionalFormatting>
  <conditionalFormatting sqref="AB12">
    <cfRule type="cellIs" dxfId="231" priority="222" operator="notBetween">
      <formula>0.63</formula>
      <formula>-0.63</formula>
    </cfRule>
    <cfRule type="cellIs" dxfId="230" priority="223" operator="notBetween">
      <formula>0.549</formula>
      <formula>-0.549</formula>
    </cfRule>
  </conditionalFormatting>
  <conditionalFormatting sqref="AC2:AC11">
    <cfRule type="cellIs" dxfId="229" priority="221" operator="equal">
      <formula>0</formula>
    </cfRule>
  </conditionalFormatting>
  <conditionalFormatting sqref="AC13">
    <cfRule type="cellIs" dxfId="228" priority="220" operator="lessThanOrEqual">
      <formula>0.05</formula>
    </cfRule>
  </conditionalFormatting>
  <conditionalFormatting sqref="AC12">
    <cfRule type="cellIs" dxfId="227" priority="218" operator="notBetween">
      <formula>0.63</formula>
      <formula>-0.63</formula>
    </cfRule>
    <cfRule type="cellIs" dxfId="226" priority="219" operator="notBetween">
      <formula>0.549</formula>
      <formula>-0.549</formula>
    </cfRule>
  </conditionalFormatting>
  <conditionalFormatting sqref="AD2:AE11">
    <cfRule type="cellIs" dxfId="225" priority="217" operator="equal">
      <formula>0</formula>
    </cfRule>
  </conditionalFormatting>
  <conditionalFormatting sqref="AD13:AE13">
    <cfRule type="cellIs" dxfId="224" priority="216" operator="lessThanOrEqual">
      <formula>0.05</formula>
    </cfRule>
  </conditionalFormatting>
  <conditionalFormatting sqref="AD12:AE12">
    <cfRule type="cellIs" dxfId="223" priority="214" operator="notBetween">
      <formula>0.63</formula>
      <formula>-0.63</formula>
    </cfRule>
    <cfRule type="cellIs" dxfId="222" priority="215" operator="notBetween">
      <formula>0.549</formula>
      <formula>-0.549</formula>
    </cfRule>
  </conditionalFormatting>
  <conditionalFormatting sqref="AF2:AF11">
    <cfRule type="cellIs" dxfId="221" priority="213" operator="equal">
      <formula>0</formula>
    </cfRule>
  </conditionalFormatting>
  <conditionalFormatting sqref="AF13">
    <cfRule type="cellIs" dxfId="220" priority="212" operator="lessThanOrEqual">
      <formula>0.05</formula>
    </cfRule>
  </conditionalFormatting>
  <conditionalFormatting sqref="AF12">
    <cfRule type="cellIs" dxfId="219" priority="210" operator="notBetween">
      <formula>0.63</formula>
      <formula>-0.63</formula>
    </cfRule>
    <cfRule type="cellIs" dxfId="218" priority="211" operator="notBetween">
      <formula>0.549</formula>
      <formula>-0.549</formula>
    </cfRule>
  </conditionalFormatting>
  <conditionalFormatting sqref="AG2:AG11">
    <cfRule type="cellIs" dxfId="217" priority="209" operator="equal">
      <formula>0</formula>
    </cfRule>
  </conditionalFormatting>
  <conditionalFormatting sqref="AG13">
    <cfRule type="cellIs" dxfId="216" priority="208" operator="lessThanOrEqual">
      <formula>0.05</formula>
    </cfRule>
  </conditionalFormatting>
  <conditionalFormatting sqref="AG12">
    <cfRule type="cellIs" dxfId="215" priority="206" operator="notBetween">
      <formula>0.63</formula>
      <formula>-0.63</formula>
    </cfRule>
    <cfRule type="cellIs" dxfId="214" priority="207" operator="notBetween">
      <formula>0.549</formula>
      <formula>-0.549</formula>
    </cfRule>
  </conditionalFormatting>
  <conditionalFormatting sqref="AH13">
    <cfRule type="cellIs" dxfId="213" priority="205" operator="lessThanOrEqual">
      <formula>0.05</formula>
    </cfRule>
  </conditionalFormatting>
  <conditionalFormatting sqref="AH12">
    <cfRule type="cellIs" dxfId="212" priority="203" operator="notBetween">
      <formula>0.63</formula>
      <formula>-0.63</formula>
    </cfRule>
    <cfRule type="cellIs" dxfId="211" priority="204" operator="notBetween">
      <formula>0.549</formula>
      <formula>-0.549</formula>
    </cfRule>
  </conditionalFormatting>
  <conditionalFormatting sqref="AI13">
    <cfRule type="cellIs" dxfId="210" priority="202" operator="lessThanOrEqual">
      <formula>0.05</formula>
    </cfRule>
  </conditionalFormatting>
  <conditionalFormatting sqref="AI12">
    <cfRule type="cellIs" dxfId="209" priority="200" operator="notBetween">
      <formula>0.63</formula>
      <formula>-0.63</formula>
    </cfRule>
    <cfRule type="cellIs" dxfId="208" priority="201" operator="notBetween">
      <formula>0.549</formula>
      <formula>-0.549</formula>
    </cfRule>
  </conditionalFormatting>
  <conditionalFormatting sqref="AJ13">
    <cfRule type="cellIs" dxfId="207" priority="199" operator="lessThanOrEqual">
      <formula>0.05</formula>
    </cfRule>
  </conditionalFormatting>
  <conditionalFormatting sqref="AJ12">
    <cfRule type="cellIs" dxfId="206" priority="197" operator="notBetween">
      <formula>0.63</formula>
      <formula>-0.63</formula>
    </cfRule>
    <cfRule type="cellIs" dxfId="205" priority="198" operator="notBetween">
      <formula>0.549</formula>
      <formula>-0.549</formula>
    </cfRule>
  </conditionalFormatting>
  <conditionalFormatting sqref="AK13">
    <cfRule type="cellIs" dxfId="204" priority="196" operator="lessThanOrEqual">
      <formula>0.05</formula>
    </cfRule>
  </conditionalFormatting>
  <conditionalFormatting sqref="AK12">
    <cfRule type="cellIs" dxfId="203" priority="194" operator="notBetween">
      <formula>0.63</formula>
      <formula>-0.63</formula>
    </cfRule>
    <cfRule type="cellIs" dxfId="202" priority="195" operator="notBetween">
      <formula>0.549</formula>
      <formula>-0.549</formula>
    </cfRule>
  </conditionalFormatting>
  <conditionalFormatting sqref="AL13">
    <cfRule type="cellIs" dxfId="201" priority="193" operator="lessThanOrEqual">
      <formula>0.05</formula>
    </cfRule>
  </conditionalFormatting>
  <conditionalFormatting sqref="AL12">
    <cfRule type="cellIs" dxfId="200" priority="191" operator="notBetween">
      <formula>0.63</formula>
      <formula>-0.63</formula>
    </cfRule>
    <cfRule type="cellIs" dxfId="199" priority="192" operator="notBetween">
      <formula>0.549</formula>
      <formula>-0.549</formula>
    </cfRule>
  </conditionalFormatting>
  <conditionalFormatting sqref="AM2:AM11">
    <cfRule type="cellIs" dxfId="198" priority="190" operator="equal">
      <formula>0</formula>
    </cfRule>
  </conditionalFormatting>
  <conditionalFormatting sqref="AM13">
    <cfRule type="cellIs" dxfId="197" priority="189" operator="lessThanOrEqual">
      <formula>0.05</formula>
    </cfRule>
  </conditionalFormatting>
  <conditionalFormatting sqref="AM12">
    <cfRule type="cellIs" dxfId="196" priority="187" operator="notBetween">
      <formula>0.63</formula>
      <formula>-0.63</formula>
    </cfRule>
    <cfRule type="cellIs" dxfId="195" priority="188" operator="notBetween">
      <formula>0.549</formula>
      <formula>-0.549</formula>
    </cfRule>
  </conditionalFormatting>
  <conditionalFormatting sqref="AN2:AN11">
    <cfRule type="cellIs" dxfId="194" priority="186" operator="equal">
      <formula>0</formula>
    </cfRule>
  </conditionalFormatting>
  <conditionalFormatting sqref="AN13">
    <cfRule type="cellIs" dxfId="193" priority="185" operator="lessThanOrEqual">
      <formula>0.05</formula>
    </cfRule>
  </conditionalFormatting>
  <conditionalFormatting sqref="AN12">
    <cfRule type="cellIs" dxfId="192" priority="183" operator="notBetween">
      <formula>0.63</formula>
      <formula>-0.63</formula>
    </cfRule>
    <cfRule type="cellIs" dxfId="191" priority="184" operator="notBetween">
      <formula>0.549</formula>
      <formula>-0.549</formula>
    </cfRule>
  </conditionalFormatting>
  <conditionalFormatting sqref="AO2:AO11">
    <cfRule type="cellIs" dxfId="190" priority="182" operator="equal">
      <formula>0</formula>
    </cfRule>
  </conditionalFormatting>
  <conditionalFormatting sqref="AO13">
    <cfRule type="cellIs" dxfId="189" priority="181" operator="lessThanOrEqual">
      <formula>0.05</formula>
    </cfRule>
  </conditionalFormatting>
  <conditionalFormatting sqref="AO12">
    <cfRule type="cellIs" dxfId="188" priority="179" operator="notBetween">
      <formula>0.63</formula>
      <formula>-0.63</formula>
    </cfRule>
    <cfRule type="cellIs" dxfId="187" priority="180" operator="notBetween">
      <formula>0.549</formula>
      <formula>-0.549</formula>
    </cfRule>
  </conditionalFormatting>
  <conditionalFormatting sqref="AP2:AP11">
    <cfRule type="cellIs" dxfId="186" priority="178" operator="equal">
      <formula>0</formula>
    </cfRule>
  </conditionalFormatting>
  <conditionalFormatting sqref="AP13">
    <cfRule type="cellIs" dxfId="185" priority="177" operator="lessThanOrEqual">
      <formula>0.05</formula>
    </cfRule>
  </conditionalFormatting>
  <conditionalFormatting sqref="AP12">
    <cfRule type="cellIs" dxfId="184" priority="175" operator="notBetween">
      <formula>0.63</formula>
      <formula>-0.63</formula>
    </cfRule>
    <cfRule type="cellIs" dxfId="183" priority="176" operator="notBetween">
      <formula>0.549</formula>
      <formula>-0.549</formula>
    </cfRule>
  </conditionalFormatting>
  <conditionalFormatting sqref="AQ2:AQ11">
    <cfRule type="cellIs" dxfId="182" priority="174" operator="equal">
      <formula>0</formula>
    </cfRule>
  </conditionalFormatting>
  <conditionalFormatting sqref="AQ13">
    <cfRule type="cellIs" dxfId="181" priority="173" operator="lessThanOrEqual">
      <formula>0.05</formula>
    </cfRule>
  </conditionalFormatting>
  <conditionalFormatting sqref="AQ12">
    <cfRule type="cellIs" dxfId="180" priority="171" operator="notBetween">
      <formula>0.63</formula>
      <formula>-0.63</formula>
    </cfRule>
    <cfRule type="cellIs" dxfId="179" priority="172" operator="notBetween">
      <formula>0.549</formula>
      <formula>-0.549</formula>
    </cfRule>
  </conditionalFormatting>
  <conditionalFormatting sqref="AR2:AR11">
    <cfRule type="cellIs" dxfId="178" priority="170" operator="equal">
      <formula>0</formula>
    </cfRule>
  </conditionalFormatting>
  <conditionalFormatting sqref="AR13">
    <cfRule type="cellIs" dxfId="177" priority="169" operator="lessThanOrEqual">
      <formula>0.05</formula>
    </cfRule>
  </conditionalFormatting>
  <conditionalFormatting sqref="AR12">
    <cfRule type="cellIs" dxfId="176" priority="167" operator="notBetween">
      <formula>0.63</formula>
      <formula>-0.63</formula>
    </cfRule>
    <cfRule type="cellIs" dxfId="175" priority="168" operator="notBetween">
      <formula>0.549</formula>
      <formula>-0.549</formula>
    </cfRule>
  </conditionalFormatting>
  <conditionalFormatting sqref="AS2:AS11">
    <cfRule type="cellIs" dxfId="174" priority="166" operator="equal">
      <formula>0</formula>
    </cfRule>
  </conditionalFormatting>
  <conditionalFormatting sqref="AS13">
    <cfRule type="cellIs" dxfId="173" priority="165" operator="lessThanOrEqual">
      <formula>0.05</formula>
    </cfRule>
  </conditionalFormatting>
  <conditionalFormatting sqref="AS12">
    <cfRule type="cellIs" dxfId="172" priority="163" operator="notBetween">
      <formula>0.63</formula>
      <formula>-0.63</formula>
    </cfRule>
    <cfRule type="cellIs" dxfId="171" priority="164" operator="notBetween">
      <formula>0.549</formula>
      <formula>-0.549</formula>
    </cfRule>
  </conditionalFormatting>
  <conditionalFormatting sqref="AT2:AT11">
    <cfRule type="cellIs" dxfId="170" priority="162" operator="equal">
      <formula>0</formula>
    </cfRule>
  </conditionalFormatting>
  <conditionalFormatting sqref="AT13">
    <cfRule type="cellIs" dxfId="169" priority="161" operator="lessThanOrEqual">
      <formula>0.05</formula>
    </cfRule>
  </conditionalFormatting>
  <conditionalFormatting sqref="AT12">
    <cfRule type="cellIs" dxfId="168" priority="159" operator="notBetween">
      <formula>0.63</formula>
      <formula>-0.63</formula>
    </cfRule>
    <cfRule type="cellIs" dxfId="167" priority="160" operator="notBetween">
      <formula>0.549</formula>
      <formula>-0.549</formula>
    </cfRule>
  </conditionalFormatting>
  <conditionalFormatting sqref="AU2:AU11">
    <cfRule type="cellIs" dxfId="166" priority="158" operator="equal">
      <formula>0</formula>
    </cfRule>
  </conditionalFormatting>
  <conditionalFormatting sqref="AU13">
    <cfRule type="cellIs" dxfId="165" priority="157" operator="lessThanOrEqual">
      <formula>0.05</formula>
    </cfRule>
  </conditionalFormatting>
  <conditionalFormatting sqref="AU12">
    <cfRule type="cellIs" dxfId="164" priority="155" operator="notBetween">
      <formula>0.63</formula>
      <formula>-0.63</formula>
    </cfRule>
    <cfRule type="cellIs" dxfId="163" priority="156" operator="notBetween">
      <formula>0.549</formula>
      <formula>-0.549</formula>
    </cfRule>
  </conditionalFormatting>
  <conditionalFormatting sqref="AV2:AV11">
    <cfRule type="cellIs" dxfId="162" priority="154" operator="equal">
      <formula>0</formula>
    </cfRule>
  </conditionalFormatting>
  <conditionalFormatting sqref="AV13">
    <cfRule type="cellIs" dxfId="161" priority="153" operator="lessThanOrEqual">
      <formula>0.05</formula>
    </cfRule>
  </conditionalFormatting>
  <conditionalFormatting sqref="AV12">
    <cfRule type="cellIs" dxfId="160" priority="151" operator="notBetween">
      <formula>0.63</formula>
      <formula>-0.63</formula>
    </cfRule>
    <cfRule type="cellIs" dxfId="159" priority="152" operator="notBetween">
      <formula>0.549</formula>
      <formula>-0.549</formula>
    </cfRule>
  </conditionalFormatting>
  <conditionalFormatting sqref="AW2:AW11">
    <cfRule type="cellIs" dxfId="158" priority="150" operator="equal">
      <formula>0</formula>
    </cfRule>
  </conditionalFormatting>
  <conditionalFormatting sqref="AW13">
    <cfRule type="cellIs" dxfId="157" priority="149" operator="lessThanOrEqual">
      <formula>0.05</formula>
    </cfRule>
  </conditionalFormatting>
  <conditionalFormatting sqref="AW12">
    <cfRule type="cellIs" dxfId="156" priority="147" operator="notBetween">
      <formula>0.63</formula>
      <formula>-0.63</formula>
    </cfRule>
    <cfRule type="cellIs" dxfId="155" priority="148" operator="notBetween">
      <formula>0.549</formula>
      <formula>-0.549</formula>
    </cfRule>
  </conditionalFormatting>
  <conditionalFormatting sqref="AX2:AX11">
    <cfRule type="cellIs" dxfId="154" priority="146" operator="equal">
      <formula>0</formula>
    </cfRule>
  </conditionalFormatting>
  <conditionalFormatting sqref="AX13">
    <cfRule type="cellIs" dxfId="153" priority="145" operator="lessThanOrEqual">
      <formula>0.05</formula>
    </cfRule>
  </conditionalFormatting>
  <conditionalFormatting sqref="AX12">
    <cfRule type="cellIs" dxfId="152" priority="143" operator="notBetween">
      <formula>0.63</formula>
      <formula>-0.63</formula>
    </cfRule>
    <cfRule type="cellIs" dxfId="151" priority="144" operator="notBetween">
      <formula>0.549</formula>
      <formula>-0.549</formula>
    </cfRule>
  </conditionalFormatting>
  <conditionalFormatting sqref="AY2:AY11">
    <cfRule type="cellIs" dxfId="150" priority="142" operator="equal">
      <formula>0</formula>
    </cfRule>
  </conditionalFormatting>
  <conditionalFormatting sqref="AY13">
    <cfRule type="cellIs" dxfId="149" priority="141" operator="lessThanOrEqual">
      <formula>0.05</formula>
    </cfRule>
  </conditionalFormatting>
  <conditionalFormatting sqref="AY12">
    <cfRule type="cellIs" dxfId="148" priority="139" operator="notBetween">
      <formula>0.63</formula>
      <formula>-0.63</formula>
    </cfRule>
    <cfRule type="cellIs" dxfId="147" priority="140" operator="notBetween">
      <formula>0.549</formula>
      <formula>-0.549</formula>
    </cfRule>
  </conditionalFormatting>
  <conditionalFormatting sqref="AZ2:AZ11">
    <cfRule type="cellIs" dxfId="146" priority="138" operator="equal">
      <formula>0</formula>
    </cfRule>
  </conditionalFormatting>
  <conditionalFormatting sqref="AZ13">
    <cfRule type="cellIs" dxfId="145" priority="137" operator="lessThanOrEqual">
      <formula>0.05</formula>
    </cfRule>
  </conditionalFormatting>
  <conditionalFormatting sqref="AZ12">
    <cfRule type="cellIs" dxfId="144" priority="135" operator="notBetween">
      <formula>0.63</formula>
      <formula>-0.63</formula>
    </cfRule>
    <cfRule type="cellIs" dxfId="143" priority="136" operator="notBetween">
      <formula>0.549</formula>
      <formula>-0.549</formula>
    </cfRule>
  </conditionalFormatting>
  <conditionalFormatting sqref="BA2:BA11">
    <cfRule type="cellIs" dxfId="142" priority="134" operator="equal">
      <formula>0</formula>
    </cfRule>
  </conditionalFormatting>
  <conditionalFormatting sqref="BA13">
    <cfRule type="cellIs" dxfId="141" priority="133" operator="lessThanOrEqual">
      <formula>0.05</formula>
    </cfRule>
  </conditionalFormatting>
  <conditionalFormatting sqref="BA12">
    <cfRule type="cellIs" dxfId="140" priority="131" operator="notBetween">
      <formula>0.63</formula>
      <formula>-0.63</formula>
    </cfRule>
    <cfRule type="cellIs" dxfId="139" priority="132" operator="notBetween">
      <formula>0.549</formula>
      <formula>-0.549</formula>
    </cfRule>
  </conditionalFormatting>
  <conditionalFormatting sqref="BB2:BB11">
    <cfRule type="cellIs" dxfId="138" priority="130" operator="equal">
      <formula>0</formula>
    </cfRule>
  </conditionalFormatting>
  <conditionalFormatting sqref="BB13">
    <cfRule type="cellIs" dxfId="137" priority="129" operator="lessThanOrEqual">
      <formula>0.05</formula>
    </cfRule>
  </conditionalFormatting>
  <conditionalFormatting sqref="BB12">
    <cfRule type="cellIs" dxfId="136" priority="127" operator="notBetween">
      <formula>0.63</formula>
      <formula>-0.63</formula>
    </cfRule>
    <cfRule type="cellIs" dxfId="135" priority="128" operator="notBetween">
      <formula>0.549</formula>
      <formula>-0.549</formula>
    </cfRule>
  </conditionalFormatting>
  <conditionalFormatting sqref="S19:S28">
    <cfRule type="cellIs" dxfId="134" priority="126" operator="equal">
      <formula>0</formula>
    </cfRule>
  </conditionalFormatting>
  <conditionalFormatting sqref="S30">
    <cfRule type="cellIs" dxfId="133" priority="125" operator="lessThanOrEqual">
      <formula>0.05</formula>
    </cfRule>
  </conditionalFormatting>
  <conditionalFormatting sqref="S29">
    <cfRule type="cellIs" dxfId="132" priority="123" operator="notBetween">
      <formula>0.63</formula>
      <formula>-0.63</formula>
    </cfRule>
    <cfRule type="cellIs" dxfId="131" priority="124" operator="notBetween">
      <formula>0.549</formula>
      <formula>-0.549</formula>
    </cfRule>
  </conditionalFormatting>
  <conditionalFormatting sqref="T30">
    <cfRule type="cellIs" dxfId="130" priority="122" operator="lessThanOrEqual">
      <formula>0.05</formula>
    </cfRule>
  </conditionalFormatting>
  <conditionalFormatting sqref="T29">
    <cfRule type="cellIs" dxfId="129" priority="120" operator="notBetween">
      <formula>0.63</formula>
      <formula>-0.63</formula>
    </cfRule>
    <cfRule type="cellIs" dxfId="128" priority="121" operator="notBetween">
      <formula>0.549</formula>
      <formula>-0.549</formula>
    </cfRule>
  </conditionalFormatting>
  <conditionalFormatting sqref="U30">
    <cfRule type="cellIs" dxfId="127" priority="118" operator="lessThanOrEqual">
      <formula>0.05</formula>
    </cfRule>
  </conditionalFormatting>
  <conditionalFormatting sqref="U19:U28">
    <cfRule type="cellIs" dxfId="126" priority="119" operator="equal">
      <formula>0</formula>
    </cfRule>
  </conditionalFormatting>
  <conditionalFormatting sqref="U29">
    <cfRule type="cellIs" dxfId="125" priority="116" operator="notBetween">
      <formula>0.63</formula>
      <formula>-0.63</formula>
    </cfRule>
    <cfRule type="cellIs" dxfId="124" priority="117" operator="notBetween">
      <formula>0.549</formula>
      <formula>-0.549</formula>
    </cfRule>
  </conditionalFormatting>
  <conditionalFormatting sqref="V30">
    <cfRule type="cellIs" dxfId="123" priority="114" operator="lessThanOrEqual">
      <formula>0.05</formula>
    </cfRule>
  </conditionalFormatting>
  <conditionalFormatting sqref="V19:V28">
    <cfRule type="cellIs" dxfId="122" priority="115" operator="equal">
      <formula>0</formula>
    </cfRule>
  </conditionalFormatting>
  <conditionalFormatting sqref="V29">
    <cfRule type="cellIs" dxfId="121" priority="112" operator="notBetween">
      <formula>0.63</formula>
      <formula>-0.63</formula>
    </cfRule>
    <cfRule type="cellIs" dxfId="120" priority="113" operator="notBetween">
      <formula>0.549</formula>
      <formula>-0.549</formula>
    </cfRule>
  </conditionalFormatting>
  <conditionalFormatting sqref="W30">
    <cfRule type="cellIs" dxfId="119" priority="110" operator="lessThanOrEqual">
      <formula>0.05</formula>
    </cfRule>
  </conditionalFormatting>
  <conditionalFormatting sqref="W19:W28">
    <cfRule type="cellIs" dxfId="118" priority="111" operator="equal">
      <formula>0</formula>
    </cfRule>
  </conditionalFormatting>
  <conditionalFormatting sqref="W29">
    <cfRule type="cellIs" dxfId="117" priority="108" operator="notBetween">
      <formula>0.63</formula>
      <formula>-0.63</formula>
    </cfRule>
    <cfRule type="cellIs" dxfId="116" priority="109" operator="notBetween">
      <formula>0.549</formula>
      <formula>-0.549</formula>
    </cfRule>
  </conditionalFormatting>
  <conditionalFormatting sqref="X30">
    <cfRule type="cellIs" dxfId="115" priority="106" operator="lessThanOrEqual">
      <formula>0.05</formula>
    </cfRule>
  </conditionalFormatting>
  <conditionalFormatting sqref="X19:X28">
    <cfRule type="cellIs" dxfId="114" priority="107" operator="equal">
      <formula>0</formula>
    </cfRule>
  </conditionalFormatting>
  <conditionalFormatting sqref="X29">
    <cfRule type="cellIs" dxfId="113" priority="104" operator="notBetween">
      <formula>0.63</formula>
      <formula>-0.63</formula>
    </cfRule>
    <cfRule type="cellIs" dxfId="112" priority="105" operator="notBetween">
      <formula>0.549</formula>
      <formula>-0.549</formula>
    </cfRule>
  </conditionalFormatting>
  <conditionalFormatting sqref="Y30">
    <cfRule type="cellIs" dxfId="111" priority="102" operator="lessThanOrEqual">
      <formula>0.05</formula>
    </cfRule>
  </conditionalFormatting>
  <conditionalFormatting sqref="Y19:Y28">
    <cfRule type="cellIs" dxfId="110" priority="103" operator="equal">
      <formula>0</formula>
    </cfRule>
  </conditionalFormatting>
  <conditionalFormatting sqref="Y29">
    <cfRule type="cellIs" dxfId="109" priority="100" operator="notBetween">
      <formula>0.63</formula>
      <formula>-0.63</formula>
    </cfRule>
    <cfRule type="cellIs" dxfId="108" priority="101" operator="notBetween">
      <formula>0.549</formula>
      <formula>-0.549</formula>
    </cfRule>
  </conditionalFormatting>
  <conditionalFormatting sqref="Z30">
    <cfRule type="cellIs" dxfId="107" priority="98" operator="lessThanOrEqual">
      <formula>0.05</formula>
    </cfRule>
  </conditionalFormatting>
  <conditionalFormatting sqref="Z19:Z28">
    <cfRule type="cellIs" dxfId="106" priority="99" operator="equal">
      <formula>0</formula>
    </cfRule>
  </conditionalFormatting>
  <conditionalFormatting sqref="Z29">
    <cfRule type="cellIs" dxfId="105" priority="96" operator="notBetween">
      <formula>0.63</formula>
      <formula>-0.63</formula>
    </cfRule>
    <cfRule type="cellIs" dxfId="104" priority="97" operator="notBetween">
      <formula>0.549</formula>
      <formula>-0.549</formula>
    </cfRule>
  </conditionalFormatting>
  <conditionalFormatting sqref="AA30">
    <cfRule type="cellIs" dxfId="103" priority="94" operator="lessThanOrEqual">
      <formula>0.05</formula>
    </cfRule>
  </conditionalFormatting>
  <conditionalFormatting sqref="AA19:AA28">
    <cfRule type="cellIs" dxfId="102" priority="95" operator="equal">
      <formula>0</formula>
    </cfRule>
  </conditionalFormatting>
  <conditionalFormatting sqref="AA29">
    <cfRule type="cellIs" dxfId="101" priority="92" operator="notBetween">
      <formula>0.63</formula>
      <formula>-0.63</formula>
    </cfRule>
    <cfRule type="cellIs" dxfId="100" priority="93" operator="notBetween">
      <formula>0.549</formula>
      <formula>-0.549</formula>
    </cfRule>
  </conditionalFormatting>
  <conditionalFormatting sqref="AB30">
    <cfRule type="cellIs" dxfId="99" priority="90" operator="lessThanOrEqual">
      <formula>0.05</formula>
    </cfRule>
  </conditionalFormatting>
  <conditionalFormatting sqref="AB19:AB28">
    <cfRule type="cellIs" dxfId="98" priority="91" operator="equal">
      <formula>0</formula>
    </cfRule>
  </conditionalFormatting>
  <conditionalFormatting sqref="AB29">
    <cfRule type="cellIs" dxfId="97" priority="88" operator="notBetween">
      <formula>0.63</formula>
      <formula>-0.63</formula>
    </cfRule>
    <cfRule type="cellIs" dxfId="96" priority="89" operator="notBetween">
      <formula>0.549</formula>
      <formula>-0.549</formula>
    </cfRule>
  </conditionalFormatting>
  <conditionalFormatting sqref="AC30">
    <cfRule type="cellIs" dxfId="95" priority="86" operator="lessThanOrEqual">
      <formula>0.05</formula>
    </cfRule>
  </conditionalFormatting>
  <conditionalFormatting sqref="AC19:AC28">
    <cfRule type="cellIs" dxfId="94" priority="87" operator="equal">
      <formula>0</formula>
    </cfRule>
  </conditionalFormatting>
  <conditionalFormatting sqref="AC29">
    <cfRule type="cellIs" dxfId="93" priority="84" operator="notBetween">
      <formula>0.63</formula>
      <formula>-0.63</formula>
    </cfRule>
    <cfRule type="cellIs" dxfId="92" priority="85" operator="notBetween">
      <formula>0.549</formula>
      <formula>-0.549</formula>
    </cfRule>
  </conditionalFormatting>
  <conditionalFormatting sqref="AD30">
    <cfRule type="cellIs" dxfId="91" priority="82" operator="lessThanOrEqual">
      <formula>0.05</formula>
    </cfRule>
  </conditionalFormatting>
  <conditionalFormatting sqref="AD19:AD28">
    <cfRule type="cellIs" dxfId="90" priority="83" operator="equal">
      <formula>0</formula>
    </cfRule>
  </conditionalFormatting>
  <conditionalFormatting sqref="AD29">
    <cfRule type="cellIs" dxfId="89" priority="80" operator="notBetween">
      <formula>0.63</formula>
      <formula>-0.63</formula>
    </cfRule>
    <cfRule type="cellIs" dxfId="88" priority="81" operator="notBetween">
      <formula>0.549</formula>
      <formula>-0.549</formula>
    </cfRule>
  </conditionalFormatting>
  <conditionalFormatting sqref="AE30">
    <cfRule type="cellIs" dxfId="87" priority="78" operator="lessThanOrEqual">
      <formula>0.05</formula>
    </cfRule>
  </conditionalFormatting>
  <conditionalFormatting sqref="AE19:AE28">
    <cfRule type="cellIs" dxfId="86" priority="79" operator="equal">
      <formula>0</formula>
    </cfRule>
  </conditionalFormatting>
  <conditionalFormatting sqref="AE29">
    <cfRule type="cellIs" dxfId="85" priority="76" operator="notBetween">
      <formula>0.63</formula>
      <formula>-0.63</formula>
    </cfRule>
    <cfRule type="cellIs" dxfId="84" priority="77" operator="notBetween">
      <formula>0.549</formula>
      <formula>-0.549</formula>
    </cfRule>
  </conditionalFormatting>
  <conditionalFormatting sqref="AF30">
    <cfRule type="cellIs" dxfId="83" priority="74" operator="lessThanOrEqual">
      <formula>0.05</formula>
    </cfRule>
  </conditionalFormatting>
  <conditionalFormatting sqref="AF19:AF28">
    <cfRule type="cellIs" dxfId="82" priority="75" operator="equal">
      <formula>0</formula>
    </cfRule>
  </conditionalFormatting>
  <conditionalFormatting sqref="AF29">
    <cfRule type="cellIs" dxfId="81" priority="72" operator="notBetween">
      <formula>0.63</formula>
      <formula>-0.63</formula>
    </cfRule>
    <cfRule type="cellIs" dxfId="80" priority="73" operator="notBetween">
      <formula>0.549</formula>
      <formula>-0.549</formula>
    </cfRule>
  </conditionalFormatting>
  <conditionalFormatting sqref="AG30:AH30">
    <cfRule type="cellIs" dxfId="79" priority="70" operator="lessThanOrEqual">
      <formula>0.05</formula>
    </cfRule>
  </conditionalFormatting>
  <conditionalFormatting sqref="AG19:AH28">
    <cfRule type="cellIs" dxfId="78" priority="71" operator="equal">
      <formula>0</formula>
    </cfRule>
  </conditionalFormatting>
  <conditionalFormatting sqref="AG29:AH29">
    <cfRule type="cellIs" dxfId="77" priority="68" operator="notBetween">
      <formula>0.63</formula>
      <formula>-0.63</formula>
    </cfRule>
    <cfRule type="cellIs" dxfId="76" priority="69" operator="notBetween">
      <formula>0.549</formula>
      <formula>-0.549</formula>
    </cfRule>
  </conditionalFormatting>
  <conditionalFormatting sqref="AI30:AJ30">
    <cfRule type="cellIs" dxfId="75" priority="66" operator="lessThanOrEqual">
      <formula>0.05</formula>
    </cfRule>
  </conditionalFormatting>
  <conditionalFormatting sqref="AI19:AJ28">
    <cfRule type="cellIs" dxfId="74" priority="67" operator="equal">
      <formula>0</formula>
    </cfRule>
  </conditionalFormatting>
  <conditionalFormatting sqref="AI29:AJ29">
    <cfRule type="cellIs" dxfId="73" priority="64" operator="notBetween">
      <formula>0.63</formula>
      <formula>-0.63</formula>
    </cfRule>
    <cfRule type="cellIs" dxfId="72" priority="65" operator="notBetween">
      <formula>0.549</formula>
      <formula>-0.549</formula>
    </cfRule>
  </conditionalFormatting>
  <conditionalFormatting sqref="AK30">
    <cfRule type="cellIs" dxfId="71" priority="62" operator="lessThanOrEqual">
      <formula>0.05</formula>
    </cfRule>
  </conditionalFormatting>
  <conditionalFormatting sqref="AK19:AK28">
    <cfRule type="cellIs" dxfId="70" priority="63" operator="equal">
      <formula>0</formula>
    </cfRule>
  </conditionalFormatting>
  <conditionalFormatting sqref="AK29">
    <cfRule type="cellIs" dxfId="69" priority="60" operator="notBetween">
      <formula>0.63</formula>
      <formula>-0.63</formula>
    </cfRule>
    <cfRule type="cellIs" dxfId="68" priority="61" operator="notBetween">
      <formula>0.549</formula>
      <formula>-0.549</formula>
    </cfRule>
  </conditionalFormatting>
  <conditionalFormatting sqref="AL30">
    <cfRule type="cellIs" dxfId="67" priority="58" operator="lessThanOrEqual">
      <formula>0.05</formula>
    </cfRule>
  </conditionalFormatting>
  <conditionalFormatting sqref="AL19:AL28">
    <cfRule type="cellIs" dxfId="66" priority="59" operator="equal">
      <formula>0</formula>
    </cfRule>
  </conditionalFormatting>
  <conditionalFormatting sqref="AL29">
    <cfRule type="cellIs" dxfId="65" priority="56" operator="notBetween">
      <formula>0.63</formula>
      <formula>-0.63</formula>
    </cfRule>
    <cfRule type="cellIs" dxfId="64" priority="57" operator="notBetween">
      <formula>0.549</formula>
      <formula>-0.549</formula>
    </cfRule>
  </conditionalFormatting>
  <conditionalFormatting sqref="AM30">
    <cfRule type="cellIs" dxfId="63" priority="54" operator="lessThanOrEqual">
      <formula>0.05</formula>
    </cfRule>
  </conditionalFormatting>
  <conditionalFormatting sqref="AM19:AM28">
    <cfRule type="cellIs" dxfId="62" priority="55" operator="equal">
      <formula>0</formula>
    </cfRule>
  </conditionalFormatting>
  <conditionalFormatting sqref="AM29">
    <cfRule type="cellIs" dxfId="61" priority="52" operator="notBetween">
      <formula>0.63</formula>
      <formula>-0.63</formula>
    </cfRule>
    <cfRule type="cellIs" dxfId="60" priority="53" operator="notBetween">
      <formula>0.549</formula>
      <formula>-0.549</formula>
    </cfRule>
  </conditionalFormatting>
  <conditionalFormatting sqref="AN30">
    <cfRule type="cellIs" dxfId="59" priority="50" operator="lessThanOrEqual">
      <formula>0.05</formula>
    </cfRule>
  </conditionalFormatting>
  <conditionalFormatting sqref="AN19:AN28">
    <cfRule type="cellIs" dxfId="58" priority="51" operator="equal">
      <formula>0</formula>
    </cfRule>
  </conditionalFormatting>
  <conditionalFormatting sqref="AN29">
    <cfRule type="cellIs" dxfId="57" priority="48" operator="notBetween">
      <formula>0.63</formula>
      <formula>-0.63</formula>
    </cfRule>
    <cfRule type="cellIs" dxfId="56" priority="49" operator="notBetween">
      <formula>0.549</formula>
      <formula>-0.549</formula>
    </cfRule>
  </conditionalFormatting>
  <conditionalFormatting sqref="AO30">
    <cfRule type="cellIs" dxfId="55" priority="46" operator="lessThanOrEqual">
      <formula>0.05</formula>
    </cfRule>
  </conditionalFormatting>
  <conditionalFormatting sqref="AO19:AO28">
    <cfRule type="cellIs" dxfId="54" priority="47" operator="equal">
      <formula>0</formula>
    </cfRule>
  </conditionalFormatting>
  <conditionalFormatting sqref="AO29">
    <cfRule type="cellIs" dxfId="53" priority="44" operator="notBetween">
      <formula>0.63</formula>
      <formula>-0.63</formula>
    </cfRule>
    <cfRule type="cellIs" dxfId="52" priority="45" operator="notBetween">
      <formula>0.549</formula>
      <formula>-0.549</formula>
    </cfRule>
  </conditionalFormatting>
  <conditionalFormatting sqref="AP30">
    <cfRule type="cellIs" dxfId="51" priority="42" operator="lessThanOrEqual">
      <formula>0.05</formula>
    </cfRule>
  </conditionalFormatting>
  <conditionalFormatting sqref="AP19:AP28">
    <cfRule type="cellIs" dxfId="50" priority="43" operator="equal">
      <formula>0</formula>
    </cfRule>
  </conditionalFormatting>
  <conditionalFormatting sqref="AP29">
    <cfRule type="cellIs" dxfId="49" priority="40" operator="notBetween">
      <formula>0.63</formula>
      <formula>-0.63</formula>
    </cfRule>
    <cfRule type="cellIs" dxfId="48" priority="41" operator="notBetween">
      <formula>0.549</formula>
      <formula>-0.549</formula>
    </cfRule>
  </conditionalFormatting>
  <conditionalFormatting sqref="AQ30:AR30">
    <cfRule type="cellIs" dxfId="47" priority="38" operator="lessThanOrEqual">
      <formula>0.05</formula>
    </cfRule>
  </conditionalFormatting>
  <conditionalFormatting sqref="AQ19:AR28">
    <cfRule type="cellIs" dxfId="46" priority="39" operator="equal">
      <formula>0</formula>
    </cfRule>
  </conditionalFormatting>
  <conditionalFormatting sqref="AQ29:AR29">
    <cfRule type="cellIs" dxfId="45" priority="36" operator="notBetween">
      <formula>0.63</formula>
      <formula>-0.63</formula>
    </cfRule>
    <cfRule type="cellIs" dxfId="44" priority="37" operator="notBetween">
      <formula>0.549</formula>
      <formula>-0.549</formula>
    </cfRule>
  </conditionalFormatting>
  <conditionalFormatting sqref="AS30">
    <cfRule type="cellIs" dxfId="43" priority="34" operator="lessThanOrEqual">
      <formula>0.05</formula>
    </cfRule>
  </conditionalFormatting>
  <conditionalFormatting sqref="AS19:AS28">
    <cfRule type="cellIs" dxfId="42" priority="35" operator="equal">
      <formula>0</formula>
    </cfRule>
  </conditionalFormatting>
  <conditionalFormatting sqref="AS29">
    <cfRule type="cellIs" dxfId="41" priority="32" operator="notBetween">
      <formula>0.63</formula>
      <formula>-0.63</formula>
    </cfRule>
    <cfRule type="cellIs" dxfId="40" priority="33" operator="notBetween">
      <formula>0.549</formula>
      <formula>-0.549</formula>
    </cfRule>
  </conditionalFormatting>
  <conditionalFormatting sqref="AT30">
    <cfRule type="cellIs" dxfId="39" priority="30" operator="lessThanOrEqual">
      <formula>0.05</formula>
    </cfRule>
  </conditionalFormatting>
  <conditionalFormatting sqref="AT19:AT28">
    <cfRule type="cellIs" dxfId="38" priority="31" operator="equal">
      <formula>0</formula>
    </cfRule>
  </conditionalFormatting>
  <conditionalFormatting sqref="AT29">
    <cfRule type="cellIs" dxfId="37" priority="28" operator="notBetween">
      <formula>0.63</formula>
      <formula>-0.63</formula>
    </cfRule>
    <cfRule type="cellIs" dxfId="36" priority="29" operator="notBetween">
      <formula>0.549</formula>
      <formula>-0.549</formula>
    </cfRule>
  </conditionalFormatting>
  <conditionalFormatting sqref="AU30">
    <cfRule type="cellIs" dxfId="35" priority="26" operator="lessThanOrEqual">
      <formula>0.05</formula>
    </cfRule>
  </conditionalFormatting>
  <conditionalFormatting sqref="AU19:AU28">
    <cfRule type="cellIs" dxfId="34" priority="27" operator="equal">
      <formula>0</formula>
    </cfRule>
  </conditionalFormatting>
  <conditionalFormatting sqref="AU29">
    <cfRule type="cellIs" dxfId="33" priority="24" operator="notBetween">
      <formula>0.63</formula>
      <formula>-0.63</formula>
    </cfRule>
    <cfRule type="cellIs" dxfId="32" priority="25" operator="notBetween">
      <formula>0.549</formula>
      <formula>-0.549</formula>
    </cfRule>
  </conditionalFormatting>
  <conditionalFormatting sqref="AV30">
    <cfRule type="cellIs" dxfId="31" priority="22" operator="lessThanOrEqual">
      <formula>0.05</formula>
    </cfRule>
  </conditionalFormatting>
  <conditionalFormatting sqref="AV19:AV28">
    <cfRule type="cellIs" dxfId="30" priority="23" operator="equal">
      <formula>0</formula>
    </cfRule>
  </conditionalFormatting>
  <conditionalFormatting sqref="AV29">
    <cfRule type="cellIs" dxfId="29" priority="20" operator="notBetween">
      <formula>0.63</formula>
      <formula>-0.63</formula>
    </cfRule>
    <cfRule type="cellIs" dxfId="28" priority="21" operator="notBetween">
      <formula>0.549</formula>
      <formula>-0.549</formula>
    </cfRule>
  </conditionalFormatting>
  <conditionalFormatting sqref="AW30">
    <cfRule type="cellIs" dxfId="27" priority="18" operator="lessThanOrEqual">
      <formula>0.05</formula>
    </cfRule>
  </conditionalFormatting>
  <conditionalFormatting sqref="AW19:AW28">
    <cfRule type="cellIs" dxfId="26" priority="19" operator="equal">
      <formula>0</formula>
    </cfRule>
  </conditionalFormatting>
  <conditionalFormatting sqref="AW29">
    <cfRule type="cellIs" dxfId="25" priority="16" operator="notBetween">
      <formula>0.63</formula>
      <formula>-0.63</formula>
    </cfRule>
    <cfRule type="cellIs" dxfId="24" priority="17" operator="notBetween">
      <formula>0.549</formula>
      <formula>-0.549</formula>
    </cfRule>
  </conditionalFormatting>
  <conditionalFormatting sqref="AX30">
    <cfRule type="cellIs" dxfId="23" priority="15" operator="lessThanOrEqual">
      <formula>0.05</formula>
    </cfRule>
  </conditionalFormatting>
  <conditionalFormatting sqref="AX29">
    <cfRule type="cellIs" dxfId="22" priority="13" operator="notBetween">
      <formula>0.63</formula>
      <formula>-0.63</formula>
    </cfRule>
    <cfRule type="cellIs" dxfId="21" priority="14" operator="notBetween">
      <formula>0.549</formula>
      <formula>-0.549</formula>
    </cfRule>
  </conditionalFormatting>
  <conditionalFormatting sqref="AY30">
    <cfRule type="cellIs" dxfId="20" priority="12" operator="lessThanOrEqual">
      <formula>0.05</formula>
    </cfRule>
  </conditionalFormatting>
  <conditionalFormatting sqref="AY29">
    <cfRule type="cellIs" dxfId="19" priority="10" operator="notBetween">
      <formula>0.63</formula>
      <formula>-0.63</formula>
    </cfRule>
    <cfRule type="cellIs" dxfId="18" priority="11" operator="notBetween">
      <formula>0.549</formula>
      <formula>-0.549</formula>
    </cfRule>
  </conditionalFormatting>
  <conditionalFormatting sqref="AZ30">
    <cfRule type="cellIs" dxfId="17" priority="9" operator="lessThanOrEqual">
      <formula>0.05</formula>
    </cfRule>
  </conditionalFormatting>
  <conditionalFormatting sqref="AZ29">
    <cfRule type="cellIs" dxfId="16" priority="7" operator="notBetween">
      <formula>0.63</formula>
      <formula>-0.63</formula>
    </cfRule>
    <cfRule type="cellIs" dxfId="15" priority="8" operator="notBetween">
      <formula>0.549</formula>
      <formula>-0.549</formula>
    </cfRule>
  </conditionalFormatting>
  <conditionalFormatting sqref="BA30">
    <cfRule type="cellIs" dxfId="14" priority="6" operator="lessThanOrEqual">
      <formula>0.05</formula>
    </cfRule>
  </conditionalFormatting>
  <conditionalFormatting sqref="BA29">
    <cfRule type="cellIs" dxfId="13" priority="4" operator="notBetween">
      <formula>0.63</formula>
      <formula>-0.63</formula>
    </cfRule>
    <cfRule type="cellIs" dxfId="12" priority="5" operator="notBetween">
      <formula>0.549</formula>
      <formula>-0.549</formula>
    </cfRule>
  </conditionalFormatting>
  <conditionalFormatting sqref="BB30">
    <cfRule type="cellIs" dxfId="11" priority="3" operator="lessThanOrEqual">
      <formula>0.05</formula>
    </cfRule>
  </conditionalFormatting>
  <conditionalFormatting sqref="BB29">
    <cfRule type="cellIs" dxfId="10" priority="1" operator="notBetween">
      <formula>0.63</formula>
      <formula>-0.63</formula>
    </cfRule>
    <cfRule type="cellIs" dxfId="9" priority="2" operator="notBetween">
      <formula>0.549</formula>
      <formula>-0.549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6" sqref="A26"/>
    </sheetView>
  </sheetViews>
  <sheetFormatPr baseColWidth="10" defaultColWidth="11.5" defaultRowHeight="15" x14ac:dyDescent="0.2"/>
  <sheetData>
    <row r="1" spans="1:11" ht="120" x14ac:dyDescent="0.2">
      <c r="A1" t="s">
        <v>29</v>
      </c>
      <c r="B1" t="s">
        <v>30</v>
      </c>
      <c r="C1" t="s">
        <v>31</v>
      </c>
      <c r="E1" t="s">
        <v>32</v>
      </c>
      <c r="H1" t="s">
        <v>33</v>
      </c>
      <c r="J1" s="26" t="s">
        <v>134</v>
      </c>
      <c r="K1" s="27" t="s">
        <v>135</v>
      </c>
    </row>
    <row r="2" spans="1:11" x14ac:dyDescent="0.2">
      <c r="A2" s="19" t="s">
        <v>136</v>
      </c>
      <c r="B2" s="19">
        <v>-0.67</v>
      </c>
      <c r="C2" s="19">
        <v>1.9E-2</v>
      </c>
      <c r="E2" s="19" t="s">
        <v>137</v>
      </c>
      <c r="F2" s="19">
        <v>-0.57999999999999996</v>
      </c>
      <c r="G2" s="19"/>
      <c r="J2" s="7">
        <v>-0.56575087123851442</v>
      </c>
      <c r="K2" s="7">
        <v>0.56930690161576136</v>
      </c>
    </row>
    <row r="3" spans="1:11" x14ac:dyDescent="0.2">
      <c r="A3" s="19" t="s">
        <v>138</v>
      </c>
      <c r="B3" s="19">
        <v>-0.59</v>
      </c>
      <c r="C3" s="19"/>
      <c r="E3" s="19" t="s">
        <v>139</v>
      </c>
      <c r="F3" s="19">
        <v>-0.56999999999999995</v>
      </c>
      <c r="G3" s="19"/>
      <c r="J3" s="25">
        <v>0.10361279312230713</v>
      </c>
      <c r="K3" s="25">
        <v>0.40998767293260874</v>
      </c>
    </row>
    <row r="4" spans="1:11" x14ac:dyDescent="0.2">
      <c r="A4" s="19" t="s">
        <v>140</v>
      </c>
      <c r="B4" s="19">
        <v>-0.59</v>
      </c>
      <c r="C4" s="19"/>
      <c r="E4" s="19" t="s">
        <v>141</v>
      </c>
      <c r="F4" s="19">
        <v>-0.56999999999999995</v>
      </c>
      <c r="G4" s="19"/>
    </row>
    <row r="5" spans="1:11" x14ac:dyDescent="0.2">
      <c r="A5" s="19" t="s">
        <v>142</v>
      </c>
      <c r="B5" s="19">
        <v>-0.55000000000000004</v>
      </c>
      <c r="C5" s="19"/>
      <c r="E5" s="19" t="s">
        <v>143</v>
      </c>
      <c r="F5" s="19">
        <v>0.77</v>
      </c>
      <c r="G5" s="19"/>
    </row>
    <row r="6" spans="1:11" x14ac:dyDescent="0.2">
      <c r="A6" t="s">
        <v>144</v>
      </c>
      <c r="B6">
        <v>0.56000000000000005</v>
      </c>
      <c r="E6" s="28" t="s">
        <v>145</v>
      </c>
      <c r="F6" s="28">
        <v>0.78</v>
      </c>
      <c r="G6" s="28">
        <v>0.04</v>
      </c>
    </row>
    <row r="7" spans="1:11" x14ac:dyDescent="0.2">
      <c r="A7" t="s">
        <v>146</v>
      </c>
      <c r="B7">
        <v>0.56000000000000005</v>
      </c>
      <c r="E7" t="s">
        <v>147</v>
      </c>
      <c r="F7">
        <v>0.79</v>
      </c>
    </row>
    <row r="8" spans="1:11" x14ac:dyDescent="0.2">
      <c r="A8" s="28" t="s">
        <v>148</v>
      </c>
      <c r="B8" s="28">
        <v>0.61</v>
      </c>
      <c r="C8" s="28">
        <v>3.5999999999999997E-2</v>
      </c>
      <c r="E8" s="24" t="s">
        <v>149</v>
      </c>
      <c r="F8" s="24">
        <v>0.82</v>
      </c>
      <c r="G8" s="24">
        <v>4.8000000000000001E-2</v>
      </c>
    </row>
    <row r="9" spans="1:11" x14ac:dyDescent="0.2">
      <c r="A9" t="s">
        <v>150</v>
      </c>
      <c r="B9">
        <v>0.65</v>
      </c>
      <c r="E9" t="s">
        <v>151</v>
      </c>
      <c r="F9">
        <v>0.61</v>
      </c>
    </row>
    <row r="10" spans="1:11" x14ac:dyDescent="0.2">
      <c r="A10" t="s">
        <v>152</v>
      </c>
      <c r="B10">
        <v>0.68</v>
      </c>
      <c r="E10" t="s">
        <v>153</v>
      </c>
      <c r="F10">
        <v>0.64</v>
      </c>
    </row>
    <row r="11" spans="1:11" x14ac:dyDescent="0.2">
      <c r="A11" t="s">
        <v>154</v>
      </c>
      <c r="B11">
        <v>0.76</v>
      </c>
      <c r="E11" t="s">
        <v>155</v>
      </c>
      <c r="F11">
        <v>0.67</v>
      </c>
    </row>
    <row r="12" spans="1:11" x14ac:dyDescent="0.2">
      <c r="E12" t="s">
        <v>156</v>
      </c>
      <c r="F12">
        <v>0.68</v>
      </c>
    </row>
    <row r="24" spans="1:1" x14ac:dyDescent="0.2">
      <c r="A24" s="26"/>
    </row>
    <row r="25" spans="1:1" x14ac:dyDescent="0.2">
      <c r="A25" s="7"/>
    </row>
    <row r="26" spans="1:1" x14ac:dyDescent="0.2">
      <c r="A26" s="25"/>
    </row>
  </sheetData>
  <conditionalFormatting sqref="A26">
    <cfRule type="cellIs" dxfId="8" priority="10" operator="lessThanOrEqual">
      <formula>0.05</formula>
    </cfRule>
  </conditionalFormatting>
  <conditionalFormatting sqref="A25">
    <cfRule type="cellIs" dxfId="7" priority="7" operator="notBetween">
      <formula>0.63</formula>
      <formula>-0.63</formula>
    </cfRule>
    <cfRule type="cellIs" dxfId="6" priority="8" operator="notBetween">
      <formula>0.549</formula>
      <formula>-0.549</formula>
    </cfRule>
  </conditionalFormatting>
  <conditionalFormatting sqref="J2">
    <cfRule type="cellIs" dxfId="5" priority="4" operator="notBetween">
      <formula>0.63</formula>
      <formula>-0.63</formula>
    </cfRule>
    <cfRule type="cellIs" dxfId="4" priority="5" operator="notBetween">
      <formula>0.549</formula>
      <formula>-0.549</formula>
    </cfRule>
  </conditionalFormatting>
  <conditionalFormatting sqref="J3">
    <cfRule type="cellIs" dxfId="3" priority="6" operator="lessThanOrEqual">
      <formula>0.05</formula>
    </cfRule>
  </conditionalFormatting>
  <conditionalFormatting sqref="K3">
    <cfRule type="cellIs" dxfId="2" priority="3" operator="lessThanOrEqual">
      <formula>0.05</formula>
    </cfRule>
  </conditionalFormatting>
  <conditionalFormatting sqref="K2">
    <cfRule type="cellIs" dxfId="1" priority="1" operator="notBetween">
      <formula>0.63</formula>
      <formula>-0.63</formula>
    </cfRule>
    <cfRule type="cellIs" dxfId="0" priority="2" operator="notBetween">
      <formula>0.549</formula>
      <formula>-0.549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B6" sqref="B6"/>
    </sheetView>
  </sheetViews>
  <sheetFormatPr baseColWidth="10" defaultRowHeight="15" x14ac:dyDescent="0.2"/>
  <cols>
    <col min="1" max="1" width="20.6640625" customWidth="1"/>
    <col min="2" max="2" width="16.83203125" customWidth="1"/>
    <col min="7" max="7" width="13.5" customWidth="1"/>
  </cols>
  <sheetData>
    <row r="1" spans="1:7" x14ac:dyDescent="0.2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Plasma correlations </vt:lpstr>
      <vt:lpstr>FA % </vt:lpstr>
      <vt:lpstr>TGRL correlation </vt:lpstr>
      <vt:lpstr>Plasma Correlations (SA)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Anita Rajamani</dc:creator>
  <cp:keywords/>
  <dc:description/>
  <cp:lastModifiedBy>Microsoft Office User</cp:lastModifiedBy>
  <cp:revision/>
  <dcterms:created xsi:type="dcterms:W3CDTF">2016-11-07T22:03:10Z</dcterms:created>
  <dcterms:modified xsi:type="dcterms:W3CDTF">2016-12-21T03:58:24Z</dcterms:modified>
  <cp:category/>
  <cp:contentStatus/>
</cp:coreProperties>
</file>