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<sst xmlns="http://schemas.openxmlformats.org/spreadsheetml/2006/main" count="12" uniqueCount="7">
  <si>
    <t>no_of_nodes_generating_traffic(n)</t>
  </si>
  <si>
    <t>throughput(mbps)</t>
  </si>
  <si>
    <t>total_attempts(TA)</t>
  </si>
  <si>
    <t>throughput_per_packet_time(S)</t>
  </si>
  <si>
    <t>Attempts_per_packet_time(G)</t>
  </si>
  <si>
    <t>Throughput per packet time. Theoretical ( S = G*e−G )</t>
  </si>
  <si>
    <t>Throughput per packet time. Theoretical ( S = G*e−2*G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</si>
</sst>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color rgb="FF000000"/>
      <name val="Arial"/>
    </font>
    <font>
      <color rgb="FF000000"/>
      <name val="&quot;Times New Roman&quot;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bottom style="thin">
        <color rgb="FF28282B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2" fontId="2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 vertical="top"/>
    </xf>
    <xf borderId="0" fillId="3" fontId="2" numFmtId="0" xfId="0" applyAlignment="1" applyFill="1" applyFont="1">
      <alignment horizontal="left" readingOrder="0" vertical="top"/>
    </xf>
    <xf borderId="0" fillId="0" fontId="3" numFmtId="0" xfId="0" applyAlignment="1" applyFont="1">
      <alignment horizontal="center" readingOrder="0" shrinkToFit="0" vertical="top" wrapText="0"/>
    </xf>
    <xf borderId="0" fillId="0" fontId="4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vertical="top"/>
    </xf>
    <xf borderId="0" fillId="0" fontId="4" numFmtId="0" xfId="0" applyAlignment="1" applyFont="1">
      <alignment horizontal="left" readingOrder="0" vertical="top"/>
    </xf>
    <xf borderId="0" fillId="0" fontId="5" numFmtId="0" xfId="0" applyAlignment="1" applyFont="1">
      <alignment horizontal="left" vertical="top"/>
    </xf>
    <xf borderId="0" fillId="0" fontId="6" numFmtId="0" xfId="0" applyFont="1"/>
    <xf borderId="0" fillId="0" fontId="6" numFmtId="0" xfId="0" applyAlignment="1" applyFont="1">
      <alignment readingOrder="0"/>
    </xf>
    <xf borderId="1" fillId="0" fontId="4" numFmtId="0" xfId="0" applyAlignment="1" applyBorder="1" applyFont="1">
      <alignment horizontal="left" readingOrder="0" vertical="top"/>
    </xf>
    <xf borderId="0" fillId="3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Slotted Aloha Graph 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Sheet1!$F$1</c:f>
            </c:strRef>
          </c:tx>
          <c:spPr>
            <a:ln cmpd="sng">
              <a:solidFill>
                <a:srgbClr val="1155CC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Sheet1!$E$2:$E$35</c:f>
            </c:strRef>
          </c:cat>
          <c:val>
            <c:numRef>
              <c:f>Sheet1!$F$2:$F$35</c:f>
              <c:numCache/>
            </c:numRef>
          </c:val>
          <c:smooth val="1"/>
        </c:ser>
        <c:axId val="645283465"/>
        <c:axId val="380156166"/>
      </c:lineChart>
      <c:catAx>
        <c:axId val="6452834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G ( attempts per packet time 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0156166"/>
      </c:catAx>
      <c:valAx>
        <c:axId val="3801561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S ( throughput per packet time 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52834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Pure Aloha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Sheet1!$D$65:$D$67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Sheet1!$D$68:$D$92</c:f>
              <c:numCache/>
            </c:numRef>
          </c:val>
          <c:smooth val="0"/>
        </c:ser>
        <c:axId val="323560530"/>
        <c:axId val="62447678"/>
      </c:lineChart>
      <c:catAx>
        <c:axId val="3235605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G ( attempts per packet time 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447678"/>
      </c:catAx>
      <c:valAx>
        <c:axId val="624476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S ( throughput per packet time 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35605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1152525</xdr:colOff>
      <xdr:row>5</xdr:row>
      <xdr:rowOff>19050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85725</xdr:colOff>
      <xdr:row>67</xdr:row>
      <xdr:rowOff>38100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15.5"/>
    <col customWidth="1" min="3" max="3" width="17.13"/>
    <col customWidth="1" min="4" max="4" width="27.63"/>
    <col customWidth="1" min="5" max="5" width="24.75"/>
    <col customWidth="1" min="6" max="6" width="4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>
        <v>2.0</v>
      </c>
      <c r="B2" s="3">
        <v>1.2</v>
      </c>
      <c r="C2" s="3">
        <v>3308.0</v>
      </c>
      <c r="D2" s="4">
        <f t="shared" ref="D2:D15" si="1">B2 *100*((1.198)/(1498*8))</f>
        <v>0.01199599466</v>
      </c>
      <c r="E2" s="4">
        <f t="shared" ref="E2:E35" si="2">(C2 * 1.198)/10000</f>
        <v>0.3962984</v>
      </c>
      <c r="F2" s="4">
        <f t="shared" ref="F2:F16" si="3">E2 *POWER(2.718,-E2)</f>
        <v>0.2666428581</v>
      </c>
      <c r="G2" s="4"/>
    </row>
    <row r="3">
      <c r="A3" s="3">
        <v>3.0</v>
      </c>
      <c r="B3" s="3">
        <v>1.8</v>
      </c>
      <c r="C3" s="3">
        <v>4953.0</v>
      </c>
      <c r="D3" s="4">
        <f t="shared" si="1"/>
        <v>0.01799399199</v>
      </c>
      <c r="E3" s="4">
        <f t="shared" si="2"/>
        <v>0.5933694</v>
      </c>
      <c r="F3" s="4">
        <f t="shared" si="3"/>
        <v>0.3278346162</v>
      </c>
      <c r="G3" s="4"/>
    </row>
    <row r="4">
      <c r="A4" s="3">
        <v>4.0</v>
      </c>
      <c r="B4" s="3">
        <v>2.4</v>
      </c>
      <c r="C4" s="3">
        <v>6991.0</v>
      </c>
      <c r="D4" s="4">
        <f t="shared" si="1"/>
        <v>0.02399198932</v>
      </c>
      <c r="E4" s="4">
        <f t="shared" si="2"/>
        <v>0.8375218</v>
      </c>
      <c r="F4" s="4">
        <f t="shared" si="3"/>
        <v>0.3624955981</v>
      </c>
      <c r="G4" s="4"/>
    </row>
    <row r="5">
      <c r="A5" s="3">
        <v>5.0</v>
      </c>
      <c r="B5" s="3">
        <v>2.9</v>
      </c>
      <c r="C5" s="3">
        <v>9180.0</v>
      </c>
      <c r="D5" s="4">
        <f t="shared" si="1"/>
        <v>0.02899032043</v>
      </c>
      <c r="E5" s="4">
        <f t="shared" si="2"/>
        <v>1.099764</v>
      </c>
      <c r="F5" s="4">
        <f t="shared" si="3"/>
        <v>0.3662077951</v>
      </c>
      <c r="G5" s="4"/>
    </row>
    <row r="6">
      <c r="A6" s="3">
        <v>6.0</v>
      </c>
      <c r="B6" s="3">
        <v>3.0</v>
      </c>
      <c r="C6" s="3">
        <v>13214.0</v>
      </c>
      <c r="D6" s="4">
        <f t="shared" si="1"/>
        <v>0.02998998665</v>
      </c>
      <c r="E6" s="4">
        <f t="shared" si="2"/>
        <v>1.5830372</v>
      </c>
      <c r="F6" s="4">
        <f t="shared" si="3"/>
        <v>0.325130778</v>
      </c>
      <c r="G6" s="4"/>
    </row>
    <row r="7">
      <c r="A7" s="3">
        <v>7.0</v>
      </c>
      <c r="B7" s="3">
        <v>2.8</v>
      </c>
      <c r="C7" s="3">
        <v>14012.0</v>
      </c>
      <c r="D7" s="4">
        <f t="shared" si="1"/>
        <v>0.02799065421</v>
      </c>
      <c r="E7" s="4">
        <f t="shared" si="2"/>
        <v>1.6786376</v>
      </c>
      <c r="F7" s="4">
        <f t="shared" si="3"/>
        <v>0.3133354179</v>
      </c>
      <c r="G7" s="4"/>
    </row>
    <row r="8">
      <c r="A8" s="3">
        <v>8.0</v>
      </c>
      <c r="B8" s="3">
        <v>2.8</v>
      </c>
      <c r="C8" s="3">
        <v>14487.0</v>
      </c>
      <c r="D8" s="4">
        <f t="shared" si="1"/>
        <v>0.02799065421</v>
      </c>
      <c r="E8" s="4">
        <f t="shared" si="2"/>
        <v>1.7355426</v>
      </c>
      <c r="F8" s="4">
        <f t="shared" si="3"/>
        <v>0.3060390566</v>
      </c>
      <c r="G8" s="4"/>
    </row>
    <row r="9">
      <c r="A9" s="3">
        <v>9.0</v>
      </c>
      <c r="B9" s="3">
        <v>2.7</v>
      </c>
      <c r="C9" s="3">
        <v>14868.0</v>
      </c>
      <c r="D9" s="4">
        <f t="shared" si="1"/>
        <v>0.02699098798</v>
      </c>
      <c r="E9" s="4">
        <f t="shared" si="2"/>
        <v>1.7811864</v>
      </c>
      <c r="F9" s="4">
        <f t="shared" si="3"/>
        <v>0.3000752328</v>
      </c>
      <c r="G9" s="4"/>
    </row>
    <row r="10">
      <c r="A10" s="3">
        <v>10.0</v>
      </c>
      <c r="B10" s="3">
        <v>2.7</v>
      </c>
      <c r="C10" s="3">
        <v>15078.0</v>
      </c>
      <c r="D10" s="4">
        <f t="shared" si="1"/>
        <v>0.02699098798</v>
      </c>
      <c r="E10" s="4">
        <f t="shared" si="2"/>
        <v>1.8063444</v>
      </c>
      <c r="F10" s="4">
        <f t="shared" si="3"/>
        <v>0.2967539377</v>
      </c>
      <c r="G10" s="4"/>
    </row>
    <row r="11">
      <c r="A11" s="3">
        <v>11.0</v>
      </c>
      <c r="B11" s="3">
        <v>2.7</v>
      </c>
      <c r="C11" s="3">
        <v>15373.0</v>
      </c>
      <c r="D11" s="4">
        <f t="shared" si="1"/>
        <v>0.02699098798</v>
      </c>
      <c r="E11" s="4">
        <f t="shared" si="2"/>
        <v>1.8416854</v>
      </c>
      <c r="F11" s="4">
        <f t="shared" si="3"/>
        <v>0.2920549482</v>
      </c>
      <c r="G11" s="4"/>
    </row>
    <row r="12">
      <c r="A12" s="3">
        <v>12.0</v>
      </c>
      <c r="B12" s="3">
        <v>2.6</v>
      </c>
      <c r="C12" s="3">
        <v>15472.0</v>
      </c>
      <c r="D12" s="4">
        <f t="shared" si="1"/>
        <v>0.02599132176</v>
      </c>
      <c r="E12" s="4">
        <f t="shared" si="2"/>
        <v>1.8535456</v>
      </c>
      <c r="F12" s="4">
        <f t="shared" si="3"/>
        <v>0.290470554</v>
      </c>
      <c r="G12" s="4"/>
    </row>
    <row r="13">
      <c r="A13" s="3">
        <v>13.0</v>
      </c>
      <c r="B13" s="3">
        <v>2.6</v>
      </c>
      <c r="C13" s="3">
        <v>15723.0</v>
      </c>
      <c r="D13" s="4">
        <f t="shared" si="1"/>
        <v>0.02599132176</v>
      </c>
      <c r="E13" s="4">
        <f t="shared" si="2"/>
        <v>1.8836154</v>
      </c>
      <c r="F13" s="4">
        <f t="shared" si="3"/>
        <v>0.2864397437</v>
      </c>
      <c r="G13" s="4"/>
    </row>
    <row r="14">
      <c r="A14" s="3">
        <v>14.0</v>
      </c>
      <c r="B14" s="3">
        <v>2.6</v>
      </c>
      <c r="C14" s="3">
        <v>15933.0</v>
      </c>
      <c r="D14" s="4">
        <f t="shared" si="1"/>
        <v>0.02599132176</v>
      </c>
      <c r="E14" s="4">
        <f t="shared" si="2"/>
        <v>1.9087734</v>
      </c>
      <c r="F14" s="4">
        <f t="shared" si="3"/>
        <v>0.2830548303</v>
      </c>
      <c r="G14" s="4"/>
    </row>
    <row r="15">
      <c r="A15" s="3">
        <v>15.0</v>
      </c>
      <c r="B15" s="3">
        <v>2.6</v>
      </c>
      <c r="C15" s="3">
        <v>16037.0</v>
      </c>
      <c r="D15" s="4">
        <f t="shared" si="1"/>
        <v>0.02599132176</v>
      </c>
      <c r="E15" s="4">
        <f t="shared" si="2"/>
        <v>1.9212326</v>
      </c>
      <c r="F15" s="4">
        <f t="shared" si="3"/>
        <v>0.2813751521</v>
      </c>
      <c r="G15" s="4"/>
    </row>
    <row r="16">
      <c r="A16" s="3">
        <v>19.0</v>
      </c>
      <c r="B16" s="4">
        <f t="shared" ref="B16:B35" si="4">(D16 *1498*8)/ (100*1.198)</f>
        <v>10.35945776</v>
      </c>
      <c r="C16" s="3">
        <v>974.0</v>
      </c>
      <c r="D16" s="5">
        <v>0.10356</v>
      </c>
      <c r="E16" s="4">
        <f t="shared" si="2"/>
        <v>0.1166852</v>
      </c>
      <c r="F16" s="4">
        <f t="shared" si="3"/>
        <v>0.1038353643</v>
      </c>
      <c r="G16" s="4"/>
    </row>
    <row r="17">
      <c r="A17" s="3">
        <v>39.0</v>
      </c>
      <c r="B17" s="4">
        <f t="shared" si="4"/>
        <v>18.89430651</v>
      </c>
      <c r="C17" s="6">
        <v>1981.0</v>
      </c>
      <c r="D17" s="7">
        <v>0.18888</v>
      </c>
      <c r="E17" s="4">
        <f t="shared" si="2"/>
        <v>0.2373238</v>
      </c>
      <c r="F17" s="7">
        <v>0.18742</v>
      </c>
    </row>
    <row r="18">
      <c r="A18" s="3">
        <v>59.0</v>
      </c>
      <c r="B18" s="4">
        <f t="shared" si="4"/>
        <v>24.03202137</v>
      </c>
      <c r="C18" s="6">
        <v>2893.0</v>
      </c>
      <c r="D18" s="7">
        <v>0.24024</v>
      </c>
      <c r="E18" s="4">
        <f t="shared" si="2"/>
        <v>0.3465814</v>
      </c>
      <c r="F18" s="7">
        <v>0.24534</v>
      </c>
    </row>
    <row r="19">
      <c r="A19" s="3">
        <v>79.0</v>
      </c>
      <c r="B19" s="4">
        <f t="shared" si="4"/>
        <v>29.31378431</v>
      </c>
      <c r="C19" s="6">
        <v>3946.0</v>
      </c>
      <c r="D19" s="7">
        <v>0.29304</v>
      </c>
      <c r="E19" s="4">
        <f t="shared" si="2"/>
        <v>0.4727308</v>
      </c>
      <c r="F19" s="7">
        <v>0.29491</v>
      </c>
    </row>
    <row r="20">
      <c r="A20" s="3">
        <v>99.0</v>
      </c>
      <c r="B20" s="4">
        <f t="shared" si="4"/>
        <v>32.29077796</v>
      </c>
      <c r="C20" s="6">
        <v>4976.0</v>
      </c>
      <c r="D20" s="7">
        <v>0.3228</v>
      </c>
      <c r="E20" s="4">
        <f t="shared" si="2"/>
        <v>0.5961248</v>
      </c>
      <c r="F20" s="7">
        <v>0.32865</v>
      </c>
    </row>
    <row r="21">
      <c r="A21" s="3">
        <v>119.0</v>
      </c>
      <c r="B21" s="4">
        <f t="shared" si="4"/>
        <v>34.23542705</v>
      </c>
      <c r="C21" s="6">
        <v>5996.0</v>
      </c>
      <c r="D21" s="7">
        <v>0.34224</v>
      </c>
      <c r="E21" s="4">
        <f t="shared" si="2"/>
        <v>0.7183208</v>
      </c>
      <c r="F21" s="7">
        <v>0.3504</v>
      </c>
    </row>
    <row r="22">
      <c r="A22" s="3">
        <v>139.0</v>
      </c>
      <c r="B22" s="4">
        <f t="shared" si="4"/>
        <v>35.55586778</v>
      </c>
      <c r="C22" s="6">
        <v>6961.0</v>
      </c>
      <c r="D22" s="7">
        <v>0.35544</v>
      </c>
      <c r="E22" s="4">
        <f t="shared" si="2"/>
        <v>0.8339278</v>
      </c>
      <c r="F22" s="7">
        <v>0.36231</v>
      </c>
    </row>
    <row r="23">
      <c r="A23" s="3">
        <v>159.0</v>
      </c>
      <c r="B23" s="4">
        <f t="shared" si="4"/>
        <v>35.91598798</v>
      </c>
      <c r="C23" s="6">
        <v>7967.0</v>
      </c>
      <c r="D23" s="7">
        <v>0.35904</v>
      </c>
      <c r="E23" s="4">
        <f t="shared" si="2"/>
        <v>0.9544466</v>
      </c>
      <c r="F23" s="7">
        <v>0.36752</v>
      </c>
    </row>
    <row r="24">
      <c r="A24" s="3">
        <v>179.0</v>
      </c>
      <c r="B24" s="4">
        <f t="shared" si="4"/>
        <v>35.71191987</v>
      </c>
      <c r="C24" s="6">
        <v>8969.0</v>
      </c>
      <c r="D24" s="7">
        <v>0.357</v>
      </c>
      <c r="E24" s="4">
        <f t="shared" si="2"/>
        <v>1.0744862</v>
      </c>
      <c r="F24" s="7">
        <v>0.36686</v>
      </c>
    </row>
    <row r="25">
      <c r="A25" s="3">
        <v>199.0</v>
      </c>
      <c r="B25" s="4">
        <f t="shared" si="4"/>
        <v>35.30378364</v>
      </c>
      <c r="C25" s="6">
        <v>9983.0</v>
      </c>
      <c r="D25" s="7">
        <v>0.35292</v>
      </c>
      <c r="E25" s="4">
        <f t="shared" si="2"/>
        <v>1.1959634</v>
      </c>
      <c r="F25" s="7">
        <v>0.36156</v>
      </c>
    </row>
    <row r="26">
      <c r="A26" s="3">
        <v>219.0</v>
      </c>
      <c r="B26" s="4">
        <f t="shared" si="4"/>
        <v>34.99167947</v>
      </c>
      <c r="C26" s="6">
        <v>10926.0</v>
      </c>
      <c r="D26" s="7">
        <v>0.3498</v>
      </c>
      <c r="E26" s="4">
        <f t="shared" si="2"/>
        <v>1.3089348</v>
      </c>
      <c r="F26" s="7">
        <v>0.35337</v>
      </c>
    </row>
    <row r="27">
      <c r="A27" s="3">
        <v>239.0</v>
      </c>
      <c r="B27" s="4">
        <f t="shared" si="4"/>
        <v>34.27143907</v>
      </c>
      <c r="C27" s="6">
        <v>11928.0</v>
      </c>
      <c r="D27" s="7">
        <v>0.3426</v>
      </c>
      <c r="E27" s="4">
        <f t="shared" si="2"/>
        <v>1.4289744</v>
      </c>
      <c r="F27" s="7">
        <v>0.34207</v>
      </c>
    </row>
    <row r="28">
      <c r="A28" s="3">
        <v>259.0</v>
      </c>
      <c r="B28" s="4">
        <f t="shared" si="4"/>
        <v>32.95099833</v>
      </c>
      <c r="C28" s="6">
        <v>12969.0</v>
      </c>
      <c r="D28" s="7">
        <v>0.3294</v>
      </c>
      <c r="E28" s="4">
        <f t="shared" si="2"/>
        <v>1.5536862</v>
      </c>
      <c r="F28" s="7">
        <v>0.32825</v>
      </c>
    </row>
    <row r="29">
      <c r="A29" s="3">
        <v>279.0</v>
      </c>
      <c r="B29" s="4">
        <f t="shared" si="4"/>
        <v>31.8106177</v>
      </c>
      <c r="C29" s="6">
        <v>13916.0</v>
      </c>
      <c r="D29" s="7">
        <v>0.318</v>
      </c>
      <c r="E29" s="4">
        <f t="shared" si="2"/>
        <v>1.6671368</v>
      </c>
      <c r="F29" s="7">
        <v>0.31438</v>
      </c>
    </row>
    <row r="30">
      <c r="A30" s="3">
        <v>299.0</v>
      </c>
      <c r="B30" s="4">
        <f t="shared" si="4"/>
        <v>30.19007679</v>
      </c>
      <c r="C30" s="6">
        <v>14945.0</v>
      </c>
      <c r="D30" s="7">
        <v>0.3018</v>
      </c>
      <c r="E30" s="4">
        <f t="shared" si="2"/>
        <v>1.790411</v>
      </c>
      <c r="F30" s="7">
        <v>0.29841</v>
      </c>
    </row>
    <row r="31">
      <c r="A31" s="3">
        <v>319.0</v>
      </c>
      <c r="B31" s="4">
        <f t="shared" si="4"/>
        <v>28.50951586</v>
      </c>
      <c r="C31" s="6">
        <v>15967.0</v>
      </c>
      <c r="D31" s="7">
        <v>0.285</v>
      </c>
      <c r="E31" s="4">
        <f t="shared" si="2"/>
        <v>1.9128466</v>
      </c>
      <c r="F31" s="7">
        <v>0.28202</v>
      </c>
    </row>
    <row r="32">
      <c r="A32" s="3">
        <v>339.0</v>
      </c>
      <c r="B32" s="4">
        <f t="shared" si="4"/>
        <v>26.960999</v>
      </c>
      <c r="C32" s="6">
        <v>17011.0</v>
      </c>
      <c r="D32" s="7">
        <v>0.26952</v>
      </c>
      <c r="E32" s="4">
        <f t="shared" si="2"/>
        <v>2.0379178</v>
      </c>
      <c r="F32" s="7">
        <v>0.26508</v>
      </c>
    </row>
    <row r="33">
      <c r="A33" s="3">
        <v>359.0</v>
      </c>
      <c r="B33" s="4">
        <f t="shared" si="4"/>
        <v>24.9923419</v>
      </c>
      <c r="C33" s="6">
        <v>17977.0</v>
      </c>
      <c r="D33" s="7">
        <v>0.24984</v>
      </c>
      <c r="E33" s="4">
        <f t="shared" si="2"/>
        <v>2.1536446</v>
      </c>
      <c r="F33" s="3">
        <v>0.24947</v>
      </c>
      <c r="G33" s="4"/>
    </row>
    <row r="34">
      <c r="A34" s="3">
        <v>379.0</v>
      </c>
      <c r="B34" s="4">
        <f t="shared" si="4"/>
        <v>23.68390518</v>
      </c>
      <c r="C34" s="6">
        <v>18983.0</v>
      </c>
      <c r="D34" s="7">
        <v>0.23676</v>
      </c>
      <c r="E34" s="4">
        <f t="shared" si="2"/>
        <v>2.2741634</v>
      </c>
      <c r="F34" s="3">
        <v>0.23348</v>
      </c>
      <c r="G34" s="4"/>
    </row>
    <row r="35">
      <c r="A35" s="3">
        <v>399.0</v>
      </c>
      <c r="B35" s="4">
        <f t="shared" si="4"/>
        <v>22.09937629</v>
      </c>
      <c r="C35" s="6">
        <v>19987.0</v>
      </c>
      <c r="D35" s="7">
        <v>0.22092</v>
      </c>
      <c r="E35" s="4">
        <f t="shared" si="2"/>
        <v>2.3944426</v>
      </c>
      <c r="F35" s="3">
        <v>0.21792</v>
      </c>
      <c r="G35" s="4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9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9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9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9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9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9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10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10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10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10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10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10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10"/>
    </row>
    <row r="51">
      <c r="A51" s="11"/>
      <c r="D51" s="11"/>
      <c r="E51" s="11"/>
      <c r="G51" s="11"/>
      <c r="J51" s="11"/>
      <c r="K51" s="11"/>
      <c r="N51" s="11"/>
      <c r="P51" s="10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7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6</v>
      </c>
      <c r="G67" s="2"/>
    </row>
    <row r="68">
      <c r="A68" s="3">
        <v>19.0</v>
      </c>
      <c r="B68" s="13">
        <f t="shared" ref="B68:B87" si="5">(D68 *1498*8)/ (100*1.198)</f>
        <v>10.35945776</v>
      </c>
      <c r="C68" s="14">
        <v>974.0</v>
      </c>
      <c r="D68" s="14">
        <v>0.10356</v>
      </c>
      <c r="E68" s="11">
        <v>0.11688</v>
      </c>
      <c r="F68" s="13">
        <f t="shared" ref="F68:F87" si="6">E68*POWER(2.718,-2*E7)</f>
        <v>0.004072351774</v>
      </c>
    </row>
    <row r="69">
      <c r="A69" s="3">
        <v>39.0</v>
      </c>
      <c r="B69" s="13">
        <f t="shared" si="5"/>
        <v>18.89430651</v>
      </c>
      <c r="C69" s="14">
        <v>1981.0</v>
      </c>
      <c r="D69" s="14">
        <v>0.18888</v>
      </c>
      <c r="E69" s="11">
        <v>0.23772</v>
      </c>
      <c r="F69" s="13">
        <f t="shared" si="6"/>
        <v>0.007391777305</v>
      </c>
    </row>
    <row r="70">
      <c r="A70" s="3">
        <v>59.0</v>
      </c>
      <c r="B70" s="13">
        <f t="shared" si="5"/>
        <v>24.03202137</v>
      </c>
      <c r="C70" s="14">
        <v>2893.0</v>
      </c>
      <c r="D70" s="14">
        <v>0.24024</v>
      </c>
      <c r="E70" s="11">
        <v>0.34716</v>
      </c>
      <c r="F70" s="13">
        <f t="shared" si="6"/>
        <v>0.009853062601</v>
      </c>
    </row>
    <row r="71">
      <c r="A71" s="3">
        <v>79.0</v>
      </c>
      <c r="B71" s="13">
        <f t="shared" si="5"/>
        <v>29.31378431</v>
      </c>
      <c r="C71" s="14">
        <v>3946.0</v>
      </c>
      <c r="D71" s="14">
        <v>0.29304</v>
      </c>
      <c r="E71" s="11">
        <v>0.47352</v>
      </c>
      <c r="F71" s="13">
        <f t="shared" si="6"/>
        <v>0.01277998058</v>
      </c>
    </row>
    <row r="72">
      <c r="A72" s="3">
        <v>99.0</v>
      </c>
      <c r="B72" s="13">
        <f t="shared" si="5"/>
        <v>32.29077796</v>
      </c>
      <c r="C72" s="14">
        <v>4976.0</v>
      </c>
      <c r="D72" s="14">
        <v>0.3228</v>
      </c>
      <c r="E72" s="11">
        <v>0.59712</v>
      </c>
      <c r="F72" s="13">
        <f t="shared" si="6"/>
        <v>0.01501619381</v>
      </c>
    </row>
    <row r="73">
      <c r="A73" s="3">
        <v>119.0</v>
      </c>
      <c r="B73" s="13">
        <f t="shared" si="5"/>
        <v>34.23542705</v>
      </c>
      <c r="C73" s="14">
        <v>5996.0</v>
      </c>
      <c r="D73" s="14">
        <v>0.34224</v>
      </c>
      <c r="E73" s="11">
        <v>0.71952</v>
      </c>
      <c r="F73" s="13">
        <f t="shared" si="6"/>
        <v>0.01767016263</v>
      </c>
    </row>
    <row r="74">
      <c r="A74" s="3">
        <v>139.0</v>
      </c>
      <c r="B74" s="13">
        <f t="shared" si="5"/>
        <v>35.55586778</v>
      </c>
      <c r="C74" s="14">
        <v>6961.0</v>
      </c>
      <c r="D74" s="14">
        <v>0.35544</v>
      </c>
      <c r="E74" s="11">
        <v>0.83532</v>
      </c>
      <c r="F74" s="13">
        <f t="shared" si="6"/>
        <v>0.01931679042</v>
      </c>
    </row>
    <row r="75">
      <c r="A75" s="3">
        <v>159.0</v>
      </c>
      <c r="B75" s="13">
        <f t="shared" si="5"/>
        <v>35.91598798</v>
      </c>
      <c r="C75" s="14">
        <v>7967.0</v>
      </c>
      <c r="D75" s="14">
        <v>0.35904</v>
      </c>
      <c r="E75" s="11">
        <v>0.95652</v>
      </c>
      <c r="F75" s="13">
        <f t="shared" si="6"/>
        <v>0.02103422174</v>
      </c>
    </row>
    <row r="76">
      <c r="A76" s="3">
        <v>179.0</v>
      </c>
      <c r="B76" s="13">
        <f t="shared" si="5"/>
        <v>35.71191987</v>
      </c>
      <c r="C76" s="14">
        <v>8969.0</v>
      </c>
      <c r="D76" s="14">
        <v>0.357</v>
      </c>
      <c r="E76" s="11">
        <v>0.36686</v>
      </c>
      <c r="F76" s="13">
        <f t="shared" si="6"/>
        <v>0.007868862432</v>
      </c>
    </row>
    <row r="77">
      <c r="A77" s="3">
        <v>199.0</v>
      </c>
      <c r="B77" s="13">
        <f t="shared" si="5"/>
        <v>35.30378364</v>
      </c>
      <c r="C77" s="14">
        <v>9983.0</v>
      </c>
      <c r="D77" s="14">
        <v>0.35292</v>
      </c>
      <c r="E77" s="11">
        <v>1.19796</v>
      </c>
      <c r="F77" s="13">
        <f t="shared" si="6"/>
        <v>0.948639816</v>
      </c>
    </row>
    <row r="78">
      <c r="A78" s="3">
        <v>219.0</v>
      </c>
      <c r="B78" s="13">
        <f t="shared" si="5"/>
        <v>34.99167947</v>
      </c>
      <c r="C78" s="14">
        <v>10926.0</v>
      </c>
      <c r="D78" s="14">
        <v>0.3498</v>
      </c>
      <c r="E78" s="11">
        <v>1.31112</v>
      </c>
      <c r="F78" s="13">
        <f t="shared" si="6"/>
        <v>0.815693463</v>
      </c>
    </row>
    <row r="79">
      <c r="A79" s="3">
        <v>239.0</v>
      </c>
      <c r="B79" s="13">
        <f t="shared" si="5"/>
        <v>34.27143907</v>
      </c>
      <c r="C79" s="14">
        <v>11928.0</v>
      </c>
      <c r="D79" s="14">
        <v>0.3426</v>
      </c>
      <c r="E79" s="11">
        <v>1.31112</v>
      </c>
      <c r="F79" s="13">
        <f t="shared" si="6"/>
        <v>0.6555968767</v>
      </c>
    </row>
    <row r="80">
      <c r="A80" s="3">
        <v>259.0</v>
      </c>
      <c r="B80" s="13">
        <f t="shared" si="5"/>
        <v>32.95099833</v>
      </c>
      <c r="C80" s="14">
        <v>12969.0</v>
      </c>
      <c r="D80" s="14">
        <v>0.3294</v>
      </c>
      <c r="E80" s="11">
        <v>0.32825</v>
      </c>
      <c r="F80" s="13">
        <f t="shared" si="6"/>
        <v>0.1275376918</v>
      </c>
    </row>
    <row r="81">
      <c r="A81" s="3">
        <v>279.0</v>
      </c>
      <c r="B81" s="13">
        <f t="shared" si="5"/>
        <v>31.8106177</v>
      </c>
      <c r="C81" s="14">
        <v>13916.0</v>
      </c>
      <c r="D81" s="14">
        <v>0.318</v>
      </c>
      <c r="E81" s="11">
        <v>1.66992</v>
      </c>
      <c r="F81" s="13">
        <f t="shared" si="6"/>
        <v>0.506946268</v>
      </c>
    </row>
    <row r="82">
      <c r="A82" s="3">
        <v>299.0</v>
      </c>
      <c r="B82" s="13">
        <f t="shared" si="5"/>
        <v>30.19007679</v>
      </c>
      <c r="C82" s="14">
        <v>14945.0</v>
      </c>
      <c r="D82" s="14">
        <v>0.3018</v>
      </c>
      <c r="E82" s="11">
        <v>1.7934</v>
      </c>
      <c r="F82" s="13">
        <f t="shared" si="6"/>
        <v>0.4263991569</v>
      </c>
    </row>
    <row r="83">
      <c r="A83" s="3">
        <v>319.0</v>
      </c>
      <c r="B83" s="13">
        <f t="shared" si="5"/>
        <v>28.50951586</v>
      </c>
      <c r="C83" s="14">
        <v>15967.0</v>
      </c>
      <c r="D83" s="14">
        <v>0.285</v>
      </c>
      <c r="E83" s="11">
        <v>1.91604</v>
      </c>
      <c r="F83" s="13">
        <f t="shared" si="6"/>
        <v>0.3615257122</v>
      </c>
    </row>
    <row r="84">
      <c r="A84" s="3">
        <v>339.0</v>
      </c>
      <c r="B84" s="13">
        <f t="shared" si="5"/>
        <v>26.960999</v>
      </c>
      <c r="C84" s="14">
        <v>17011.0</v>
      </c>
      <c r="D84" s="14">
        <v>0.26952</v>
      </c>
      <c r="E84" s="11">
        <v>2.04132</v>
      </c>
      <c r="F84" s="13">
        <f t="shared" si="6"/>
        <v>0.3026741029</v>
      </c>
    </row>
    <row r="85">
      <c r="A85" s="3">
        <v>359.0</v>
      </c>
      <c r="B85" s="13">
        <f t="shared" si="5"/>
        <v>24.9923419</v>
      </c>
      <c r="C85" s="14">
        <v>17977.0</v>
      </c>
      <c r="D85" s="14">
        <v>0.24984</v>
      </c>
      <c r="E85" s="11">
        <v>2.15724</v>
      </c>
      <c r="F85" s="13">
        <f t="shared" si="6"/>
        <v>0.2515986906</v>
      </c>
    </row>
    <row r="86">
      <c r="A86" s="3">
        <v>379.0</v>
      </c>
      <c r="B86" s="13">
        <f t="shared" si="5"/>
        <v>23.68390518</v>
      </c>
      <c r="C86" s="14">
        <v>18983.0</v>
      </c>
      <c r="D86" s="14">
        <v>0.23676</v>
      </c>
      <c r="E86" s="11">
        <v>2.27796</v>
      </c>
      <c r="F86" s="13">
        <f t="shared" si="6"/>
        <v>0.2083786359</v>
      </c>
    </row>
    <row r="87">
      <c r="A87" s="3">
        <v>399.0</v>
      </c>
      <c r="B87" s="13">
        <f t="shared" si="5"/>
        <v>22.09937629</v>
      </c>
      <c r="C87" s="14">
        <v>19987.0</v>
      </c>
      <c r="D87" s="14">
        <v>0.22092</v>
      </c>
      <c r="E87" s="15">
        <v>2.39844</v>
      </c>
      <c r="F87" s="13">
        <f t="shared" si="6"/>
        <v>0.1750331942</v>
      </c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16"/>
    </row>
    <row r="103">
      <c r="A103" s="16"/>
    </row>
  </sheetData>
  <mergeCells count="21">
    <mergeCell ref="F17:G17"/>
    <mergeCell ref="F18:G18"/>
    <mergeCell ref="F19:G19"/>
    <mergeCell ref="F20:G20"/>
    <mergeCell ref="F21:G21"/>
    <mergeCell ref="F22:G22"/>
    <mergeCell ref="F23:G23"/>
    <mergeCell ref="F31:G31"/>
    <mergeCell ref="F32:G32"/>
    <mergeCell ref="A51:C51"/>
    <mergeCell ref="E51:F51"/>
    <mergeCell ref="G51:I51"/>
    <mergeCell ref="K51:M51"/>
    <mergeCell ref="N51:O51"/>
    <mergeCell ref="F24:G24"/>
    <mergeCell ref="F25:G25"/>
    <mergeCell ref="F26:G26"/>
    <mergeCell ref="F27:G27"/>
    <mergeCell ref="F28:G28"/>
    <mergeCell ref="F29:G29"/>
    <mergeCell ref="F30:G30"/>
  </mergeCells>
  <drawing r:id="rId1"/>
</worksheet>
</file>