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https://d.docs.live.net/c69a17d6d874627c/Desktop/Excel_projects/"/>
    </mc:Choice>
  </mc:AlternateContent>
  <xr:revisionPtr revIDLastSave="653" documentId="13_ncr:1_{D05438BA-8C38-4964-8C17-A693D6DEBA6A}" xr6:coauthVersionLast="47" xr6:coauthVersionMax="47" xr10:uidLastSave="{32E34CB7-1F02-462E-B690-A55B4976BBFC}"/>
  <bookViews>
    <workbookView xWindow="-110" yWindow="-110" windowWidth="19420" windowHeight="10300" firstSheet="6" activeTab="9" xr2:uid="{26D4546B-D2A1-4444-8EAF-A6228F96F0C1}"/>
  </bookViews>
  <sheets>
    <sheet name="Aus staff" sheetId="3" r:id="rId1"/>
    <sheet name="India Staff" sheetId="2" r:id="rId2"/>
    <sheet name="All_staff" sheetId="4" r:id="rId3"/>
    <sheet name="Dept vs salaries" sheetId="9" r:id="rId4"/>
    <sheet name="Dept vs Gender" sheetId="8" r:id="rId5"/>
    <sheet name="Dept vs ratings" sheetId="10" r:id="rId6"/>
    <sheet name="Dept vs Tenure" sheetId="11" r:id="rId7"/>
    <sheet name="Max recruitment vs year" sheetId="12" r:id="rId8"/>
    <sheet name="country vs  Avg salariess" sheetId="13" r:id="rId9"/>
    <sheet name="Dashboard" sheetId="14" r:id="rId10"/>
  </sheets>
  <definedNames>
    <definedName name="_xlnm._FilterDatabase" localSheetId="1" hidden="1">'India Staff'!$B$2:$H$114</definedName>
    <definedName name="ExternalData_1" localSheetId="2" hidden="1">All_staff!$A$2:$H$185</definedName>
  </definedNames>
  <calcPr calcId="191029"/>
  <pivotCaches>
    <pivotCache cacheId="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4" l="1"/>
  <c r="I4" i="4"/>
  <c r="I5" i="4"/>
  <c r="I6" i="4"/>
  <c r="I7" i="4"/>
  <c r="I8" i="4"/>
  <c r="I9" i="4"/>
  <c r="I10" i="4"/>
  <c r="I11" i="4"/>
  <c r="I12" i="4"/>
  <c r="I13" i="4"/>
  <c r="I14" i="4"/>
  <c r="I15" i="4"/>
  <c r="L17" i="4" s="1" a="1"/>
  <c r="L17" i="4" s="1"/>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M10" i="4"/>
  <c r="M9" i="4"/>
  <c r="M8" i="4"/>
  <c r="M12" i="4" s="1"/>
  <c r="M11" i="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F4E081-9295-46FE-BCA3-0D28B3DFCED6}" keepAlive="1" name="Query - Australia_stafff" description="Connection to the 'Australia_stafff' query in the workbook." type="5" refreshedVersion="0" background="1">
    <dbPr connection="Provider=Microsoft.Mashup.OleDb.1;Data Source=$Workbook$;Location=Australia_stafff;Extended Properties=&quot;&quot;" command="SELECT * FROM [Australia_stafff]"/>
  </connection>
  <connection id="2" xr16:uid="{FCA0181A-6264-4779-A4F4-12E94BB26179}"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3" xr16:uid="{47559A7F-3119-49FC-9D76-DF4427F76F36}"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ABC45D1C-4214-4F59-BF8F-83C242CFD345}" keepAlive="1" name="Query - Staff (2)" description="Connection to the 'Staff (2)' query in the workbook." type="5" refreshedVersion="8" background="1" saveData="1">
    <dbPr connection="Provider=Microsoft.Mashup.OleDb.1;Data Source=$Workbook$;Location=&quot;Staff (2)&quot;;Extended Properties=&quot;&quot;" command="SELECT * FROM [Staff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<sst xmlns="http://schemas.openxmlformats.org/spreadsheetml/2006/main" count="1877" uniqueCount="253">
  <si>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</si>
  <si>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</si>
  <si>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</si>
  <si>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</si>
  <si>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</si>
  <si>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</si>
  <si>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</si>
  <si>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</si>
  <si>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</si>
  <si>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</si>
  <si>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</si>
  <si>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</si>
  <si>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</si>
  <si>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</si>
  <si>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</si>
  <si>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</si>
  <si>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</si>
  <si>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</si>
  <si>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</si>
  <si>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</si>
  <si>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</si>
  <si>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</si>
  <si>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</si>
  <si>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</si>
  <si>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</si>
  <si>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</si>
  <si>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</si>
  <si>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</si>
  <si>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</si>
  <si>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</si>
  <si>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</si>
  <si>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</si>
  <si>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</si>
  <si>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</si>
  <si>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</si>
  <si>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</si>
  <si>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</si>
  <si>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</si>
  <si>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</si>
  <si>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</si>
  <si>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</si>
  <si>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</si>
  <si>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</si>
  <si>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</si>
  <si>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</si>
  <si>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</si>
  <si>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</si>
  <si>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</si>
  <si>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</si>
  <si>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</si>
  <si>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</si>
  <si>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</si>
  <si>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</si>
  <si>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</si>
  <si>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</si>
  <si>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</si>
  <si>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</si>
  <si>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</si>
  <si>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</si>
  <si>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</si>
  <si>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</si>
  <si>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</si>
  <si>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</si>
  <si>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</si>
  <si>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</si>
  <si>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</si>
  <si>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</si>
  <si>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</si>
  <si>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</si>
  <si>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</si>
  <si>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</si>
  <si>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</si>
  <si>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</si>
  <si>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</si>
  <si>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</si>
  <si>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</si>
  <si>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</si>
  <si>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</si>
  <si>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</si>
  <si>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</si>
  <si>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</si>
  <si>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</si>
  <si>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</si>
  <si>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</si>
  <si>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</si>
  <si>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</si>
  <si>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</si>
  <si>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</si>
  <si>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</si>
  <si>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</si>
  <si>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</si>
  <si>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</si>
  <si>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</si>
  <si>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</si>
  <si>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</si>
  <si>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</si>
  <si>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</si>
  <si>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</si>
  <si>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</si>
  <si>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</si>
  <si>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</si>
  <si>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</si>
  <si>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</si>
  <si>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</si>
  <si>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</si>
  <si>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</si>
  <si>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</si>
  <si>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</si>
  <si>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</si>
  <si>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</si>
  <si>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</si>
  <si>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</si>
  <si>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</si>
  <si>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</si>
  <si>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</si>
  <si>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</si>
  <si>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</si>
  <si>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</si>
  <si>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</si>
  <si>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</si>
  <si>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</si>
  <si>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</si>
  <si>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</si>
  <si>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</si>
  <si>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</si>
  <si>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</si>
  <si>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</si>
  <si>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</si>
  <si>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</si>
  <si>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</si>
  <si>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</si>
  <si>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</si>
  <si>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</si>
  <si>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</si>
  <si>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</si>
  <si>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</si>
  <si>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</si>
  <si>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</si>
  <si>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</si>
  <si>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</si>
  <si>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</si>
  <si>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</si>
  <si>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</si>
  <si>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</si>
  <si>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</si>
  <si>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</si>
  <si>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</si>
  <si>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</si>
  <si>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</si>
  <si>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</si>
  <si>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</si>
  <si>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</si>
  <si>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</si>
  <si>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</si>
  <si>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</si>
  <si>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</si>
  <si>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</si>
  <si>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</si>
  <si>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</si>
  <si>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</si>
  <si>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</si>
  <si>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</si>
  <si>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</si>
  <si>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</si>
  <si>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</si>
  <si>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</si>
  <si>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</si>
  <si>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</si>
  <si>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</si>
  <si>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</si>
  <si>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</si>
  <si>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</si>
  <si>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</si>
  <si>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</si>
  <si>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</si>
  <si>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</si>
  <si>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</si>
  <si>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</si>
  <si>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</si>
  <si>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</si>
  <si>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</si>
  <si>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</si>
  <si>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</si>
  <si>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</si>
  <si>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</si>
  <si>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</si>
  <si>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</si>
  <si>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</si>
  <si>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</si>
  <si>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</si>
  <si>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</si>
  <si>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</si>
  <si>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</si>
  <si>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</si>
  <si>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</si>
  <si>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</si>
  <si>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</si>
  <si>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</si>
  <si>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</si>
  <si>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</si>
  <si>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</si>
  <si>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</si>
  <si>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</si>
  <si>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Country</t>
  </si>
  <si>
    <t>Aus</t>
  </si>
  <si>
    <t>Other</t>
  </si>
  <si>
    <t>Ind</t>
  </si>
  <si>
    <t>Count of employees</t>
  </si>
  <si>
    <t>Average salary</t>
  </si>
  <si>
    <t>Average Age</t>
  </si>
  <si>
    <t>Average Tenure</t>
  </si>
  <si>
    <t>Female Ratio</t>
  </si>
  <si>
    <t>Tenure</t>
  </si>
  <si>
    <t>1)</t>
  </si>
  <si>
    <t>General analysis of Data</t>
  </si>
  <si>
    <t>2)</t>
  </si>
  <si>
    <t>age</t>
  </si>
  <si>
    <t>rating</t>
  </si>
  <si>
    <t>Date of join</t>
  </si>
  <si>
    <t>Sum of Salary</t>
  </si>
  <si>
    <t>Average of Salary</t>
  </si>
  <si>
    <t>Average of Tenure</t>
  </si>
  <si>
    <t>Column Labels</t>
  </si>
  <si>
    <t>Grand Total</t>
  </si>
  <si>
    <t>Row Labels</t>
  </si>
  <si>
    <t>Count of Department</t>
  </si>
  <si>
    <t>It is clearly understood from pivot table that, Female population is more in majority of departments and the ratio of female and male are almost equal.</t>
  </si>
  <si>
    <t>It is clearly understood that the salaries are higher in the procurement department.</t>
  </si>
  <si>
    <t>Count of Rating</t>
  </si>
  <si>
    <t>From this table we can analyze that the employees performance was average in most of the departments and very few employees performed above average.</t>
  </si>
  <si>
    <t>From this we can understand that the average tenure was highest in HR department.</t>
  </si>
  <si>
    <t>Count of Date Joined</t>
  </si>
  <si>
    <t>2020</t>
  </si>
  <si>
    <t>2021</t>
  </si>
  <si>
    <t>2022</t>
  </si>
  <si>
    <t>2023</t>
  </si>
  <si>
    <t>From this pivot table it is clearly understood that Employee recruitment or onboarding was maximum in the year 2021 and in the 3rd quarter of 2021.</t>
  </si>
  <si>
    <t>Using xlookup</t>
  </si>
  <si>
    <t>The average salaries of employees are higher in India compared to Australia</t>
  </si>
  <si>
    <t>Maximum Tenure in HR Department: The HR department has the highest average tenure, indicating that employees in this department have been with the organization for a longer period, which could be a sign of employee satisfaction and retention.</t>
  </si>
  <si>
    <t>Maximum Salaries in Procurement Department: The Procurement department has the highest average salaries among all the departments, suggesting that employees in this department are compensated relatively well compared to other departments.</t>
  </si>
  <si>
    <t>Recruitment Peak in 2021: The year 2021 experienced the highest number of new recruitments, which could indicate an expansion or a surge in hiring during that year.</t>
  </si>
  <si>
    <t>Higher Average Salaries in India: The average salaries in India are higher compared to Australia, which could be due to various factors, such as differences in cost of living, job market conditions, or organizational policies.</t>
  </si>
  <si>
    <t>We can learn from the HR department's success in employee retention and implement similar strategies organization-wide.</t>
  </si>
  <si>
    <t>Analyze the factors contributing to higher salaries in the Procurement department and assess whether they align with performance and responsibilities.</t>
  </si>
  <si>
    <t>Prioritize employee satisfaction through surveys and feedback, taking action to address concerns and improve the work environment.</t>
  </si>
  <si>
    <t>Given the peak in recruitment in 2021, assess whether this was due to specific business needs or seasonal variations. Plan recruitment strategies and resource allocation more effectively based on historical data.</t>
  </si>
  <si>
    <t>Promote equal opportunity for all employees, regardless of gender, age, or other demographic factors, to foster a diverse and inclusive workplace.</t>
  </si>
  <si>
    <t>Recommendations:</t>
  </si>
  <si>
    <t>Insights drawn:</t>
  </si>
  <si>
    <t>Chocolate Company Analysis-Report</t>
  </si>
  <si>
    <r>
      <t xml:space="preserve">This Sheet is combined data of both the tables and is merged with the help of </t>
    </r>
    <r>
      <rPr>
        <b/>
        <sz val="11"/>
        <color theme="1"/>
        <rFont val="Calibri"/>
        <family val="2"/>
        <scheme val="minor"/>
      </rPr>
      <t>power query</t>
    </r>
    <r>
      <rPr>
        <sz val="11"/>
        <color theme="1"/>
        <rFont val="Calibri"/>
        <family val="2"/>
        <scheme val="minor"/>
      </rPr>
      <t xml:space="preserve"> function in excel.</t>
    </r>
  </si>
  <si>
    <t>After Merging data has been cleaned by removing duplicates and changing null values to other for further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</si>
</sst>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1"/>
      <color theme="4"/>
      <name val="Calibri"/>
      <family val="2"/>
      <scheme val="minor"/>
    </font>
    <font>
      <b/>
      <sz val="16"/>
      <color theme="5"/>
      <name val="Calibri"/>
      <family val="2"/>
      <scheme val="minor"/>
    </font>
    <font>
      <b/>
      <sz val="11"/>
      <color theme="5"/>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21">
    <xf numFmtId="0" fontId="0" fillId="0" borderId="0" xfId="0"/>
    <xf numFmtId="15" fontId="0" fillId="0" borderId="0" xfId="0" applyNumberFormat="1"/>
    <xf numFmtId="0" fontId="2" fillId="0" borderId="0" xfId="0" applyFont="1"/>
    <xf numFmtId="0" fontId="3" fillId="0" borderId="0" xfId="0" applyFont="1"/>
    <xf numFmtId="15" fontId="2" fillId="0" borderId="0" xfId="0" applyNumberFormat="1" applyFont="1"/>
    <xf numFmtId="14" fontId="0" fillId="0" borderId="0" xfId="0" applyNumberFormat="1"/>
    <xf numFmtId="44" fontId="0" fillId="0" borderId="0" xfId="1" applyFont="1"/>
    <xf numFmtId="2" fontId="0" fillId="0" borderId="0" xfId="0" applyNumberFormat="1"/>
    <xf numFmtId="9" fontId="0" fillId="0" borderId="0" xfId="0" applyNumberFormat="1"/>
    <xf numFmtId="0" fontId="0" fillId="0" borderId="0" xfId="0" applyAlignment="1">
      <alignment wrapText="1"/>
    </xf>
    <xf numFmtId="0" fontId="4" fillId="0" borderId="0" xfId="0" applyFont="1"/>
    <xf numFmtId="0" fontId="0" fillId="0" borderId="0" xfId="0" applyAlignment="1">
      <alignment horizontal="right"/>
    </xf>
    <xf numFmtId="44" fontId="0" fillId="0" borderId="0" xfId="1" applyFont="1" applyAlignment="1">
      <alignment horizontal="right"/>
    </xf>
    <xf numFmtId="15" fontId="0" fillId="0" borderId="0" xfId="0" applyNumberFormat="1" applyAlignment="1">
      <alignment horizontal="right"/>
    </xf>
    <xf numFmtId="0" fontId="0" fillId="0" borderId="0" xfId="0" pivotButton="1"/>
    <xf numFmtId="0" fontId="0" fillId="0" borderId="0" xfId="0" applyAlignment="1">
      <alignment horizontal="left"/>
    </xf>
    <xf numFmtId="44" fontId="0" fillId="0" borderId="0" xfId="0" applyNumberFormat="1"/>
    <xf numFmtId="0" fontId="0" fillId="0" borderId="0" xfId="0" applyAlignment="1">
      <alignment horizontal="left" wrapText="1"/>
    </xf>
    <xf numFmtId="0" fontId="5" fillId="0" borderId="0" xfId="0" applyFont="1"/>
    <xf numFmtId="0" fontId="6" fillId="0" borderId="0" xfId="0" applyFont="1"/>
    <xf numFmtId="0" fontId="2" fillId="0" borderId="0" xfId="0" applyFont="1" applyAlignment="1">
      <alignment horizontal="right"/>
    </xf>
  </cellXfs>
  <cellStyles count="2">
    <cellStyle name="Currency" xfId="1" builtinId="4"/>
    <cellStyle name="Normal" xfId="0" builtinId="0"/>
  </cellStyles>
  <dxfs count="17">
    <dxf>
      <font>
        <color rgb="FF9C0006"/>
      </font>
      <fill>
        <patternFill>
          <bgColor rgb="FFFFC7CE"/>
        </patternFill>
      </fill>
    </dxf>
    <dxf>
      <numFmt numFmtId="2" formatCode="0.00"/>
    </dxf>
    <dxf>
      <numFmt numFmtId="2" formatCode="0.00"/>
    </dxf>
    <dxf>
      <numFmt numFmtId="2" formatCode="0.00"/>
    </dxf>
    <dxf>
      <numFmt numFmtId="2" formatCode="0.00"/>
    </dxf>
    <dxf>
      <numFmt numFmtId="2" formatCode="0.00"/>
    </dxf>
    <dxf>
      <numFmt numFmtId="34" formatCode="_(&quot;$&quot;* #,##0.00_);_(&quot;$&quot;* \(#,##0.00\);_(&quot;$&quot;* &quot;-&quot;??_);_(@_)"/>
    </dxf>
    <dxf>
      <numFmt numFmtId="34" formatCode="_(&quot;$&quot;* #,##0.00_);_(&quot;$&quot;* \(#,##0.00\);_(&quot;$&quot;* &quot;-&quot;??_);_(@_)"/>
    </dxf>
    <dxf>
      <numFmt numFmtId="2" formatCode="0.00"/>
    </dxf>
    <dxf>
      <numFmt numFmtId="0" formatCode="General"/>
    </dxf>
    <dxf>
      <numFmt numFmtId="19" formatCode="m/d/yyyy"/>
    </dxf>
    <dxf>
      <numFmt numFmtId="0" formatCode="General"/>
    </dxf>
    <dxf>
      <numFmt numFmtId="0" formatCode="General"/>
    </dxf>
    <dxf>
      <numFmt numFmtId="0" formatCode="General"/>
    </dxf>
    <dxf>
      <numFmt numFmtId="20" formatCode="d\-mmm\-yy"/>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[Chocolate_company_ analysis.xlsx]Dept vs salaries!PivotTable3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Dept</a:t>
            </a:r>
            <a:r>
              <a:rPr lang="en-US" baseline="0"/>
              <a:t> vs Salaries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'Dept vs salaries'!$B$3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'Dept vs salaries'!$A$4:$A$9</c:f>
              <c:strCache>
                <c:ptCount val="5"/>
                <c:pt idx="0">
                  <c:v>Finance</c:v>
                </c:pt>
                <c:pt idx="1">
                  <c:v>HR</c:v>
                </c:pt>
                <c:pt idx="2">
                  <c:v>Procurement</c:v>
                </c:pt>
                <c:pt idx="3">
                  <c:v>Sales</c:v>
                </c:pt>
                <c:pt idx="4">
                  <c:v>Website</c:v>
                </c:pt>
              </c:strCache>
            </c:strRef>
          </c:cat>
          <c:val>
            <c:numRef>
              <c:f>'Dept vs salaries'!$B$4:$B$9</c:f>
              <c:numCache>
                <c:formatCode>_("$"* #,##0.00_);_("$"* \(#,##0.00\);_("$"* "-"??_);_(@_)</c:formatCode>
                <c:ptCount val="5"/>
                <c:pt idx="0">
                  <c:v>2753960</c:v>
                </c:pt>
                <c:pt idx="1">
                  <c:v>717200</c:v>
                </c:pt>
                <c:pt idx="2">
                  <c:v>4498670</c:v>
                </c:pt>
                <c:pt idx="3">
                  <c:v>1900260</c:v>
                </c:pt>
                <c:pt idx="4">
                  <c:v>4252700</c:v>
                </c:pt>
              </c:numCache>
            </c:numRef>
          </c:val>
          <c:extLst>
            <c:ext xmlns:c16="http://schemas.microsoft.com/office/drawing/2014/chart" uri="{C3380CC4-5D6E-409C-BE32-E72D297353CC}">
              <c16:uniqueId val="{00000000-FB1A-4B17-85B5-F16E6D4D5785}"/>
            </c:ext>
          </c:extLst>
        </c:ser>
        <c:dLbls>
          <c:showLegendKey val="0"/>
          <c:showVal val="0"/>
          <c:showCatName val="0"/>
          <c:showSerName val="0"/>
          <c:showPercent val="0"/>
          <c:showBubbleSize val="0"/>
        </c:dLbls>
        <c:gapWidth val="219"/>
        <c:overlap val="-27"/>
        <c:axId val="1224023871"/>
        <c:axId val="712554832"/>
      </c:barChart>
      <c:catAx>
        <c:axId val="122402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554832"/>
        <c:crosses val="autoZero"/>
        <c:auto val="1"/>
        <c:lblAlgn val="ctr"/>
        <c:lblOffset val="100"/>
        <c:noMultiLvlLbl val="0"/>
      </c:catAx>
      <c:valAx>
        <c:axId val="712554832"/>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402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[Chocolate_company_ analysis.xlsx]Dept vs Tenure!PivotTable5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Dept vs Tenure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4.6707130358705176E-2"/>
              <c:y val="-2.97564887722368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3.4599628171478568E-2"/>
              <c:y val="-1.66633858267716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2.5159886264216974E-2"/>
              <c:y val="6.0175707203266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3966754155730535"/>
              <c:y val="-1.78947944006999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3.9529746281714788E-2"/>
              <c:y val="-9.7941819772528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'Dept vs Tenure'!$B$3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F4D6-4B66-AA4D-5A6C047C6A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F4D6-4B66-AA4D-5A6C047C6A8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4D6-4B66-AA4D-5A6C047C6A8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6-F4D6-4B66-AA4D-5A6C047C6A8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F4D6-4B66-AA4D-5A6C047C6A8D}"/>
              </c:ext>
            </c:extLst>
          </c:dPt>
          <c:dLbls>
            <c:dLbl>
              <c:idx val="0"/>
              <c:layout>
                <c:manualLayout>
                  <c:x val="3.4599628171478568E-2"/>
                  <c:y val="-1.6663385826771654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4D6-4B66-AA4D-5A6C047C6A8D}"/>
                </c:ext>
              </c:extLst>
            </c:dLbl>
            <c:dLbl>
              <c:idx val="1"/>
              <c:layout>
                <c:manualLayout>
                  <c:x val="2.5159886264216974E-2"/>
                  <c:y val="6.017570720326626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F4D6-4B66-AA4D-5A6C047C6A8D}"/>
                </c:ext>
              </c:extLst>
            </c:dLbl>
            <c:dLbl>
              <c:idx val="2"/>
              <c:layout>
                <c:manualLayout>
                  <c:x val="-0.13966754155730535"/>
                  <c:y val="-1.7894794400699913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4D6-4B66-AA4D-5A6C047C6A8D}"/>
                </c:ext>
              </c:extLst>
            </c:dLbl>
            <c:dLbl>
              <c:idx val="3"/>
              <c:layout>
                <c:manualLayout>
                  <c:x val="-3.9529746281714788E-2"/>
                  <c:y val="-9.794181977252843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F4D6-4B66-AA4D-5A6C047C6A8D}"/>
                </c:ext>
              </c:extLst>
            </c:dLbl>
            <c:dLbl>
              <c:idx val="4"/>
              <c:layout>
                <c:manualLayout>
                  <c:x val="-4.6707130358705176E-2"/>
                  <c:y val="-2.9756488772236803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4D6-4B66-AA4D-5A6C047C6A8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vs Tenure'!$A$4:$A$9</c:f>
              <c:strCache>
                <c:ptCount val="5"/>
                <c:pt idx="0">
                  <c:v>Finance</c:v>
                </c:pt>
                <c:pt idx="1">
                  <c:v>HR</c:v>
                </c:pt>
                <c:pt idx="2">
                  <c:v>Procurement</c:v>
                </c:pt>
                <c:pt idx="3">
                  <c:v>Sales</c:v>
                </c:pt>
                <c:pt idx="4">
                  <c:v>Website</c:v>
                </c:pt>
              </c:strCache>
            </c:strRef>
          </c:cat>
          <c:val>
            <c:numRef>
              <c:f>'Dept vs Tenure'!$B$4:$B$9</c:f>
              <c:numCache>
                <c:formatCode>0.00</c:formatCode>
                <c:ptCount val="5"/>
                <c:pt idx="0">
                  <c:v>2.2940879596250907</c:v>
                </c:pt>
                <c:pt idx="1">
                  <c:v>2.5972602739726027</c:v>
                </c:pt>
                <c:pt idx="2">
                  <c:v>1.9074470734744715</c:v>
                </c:pt>
                <c:pt idx="3">
                  <c:v>2.2015655577299409</c:v>
                </c:pt>
                <c:pt idx="4">
                  <c:v>2.2325215626585493</c:v>
                </c:pt>
              </c:numCache>
            </c:numRef>
          </c:val>
          <c:extLst>
            <c:ext xmlns:c16="http://schemas.microsoft.com/office/drawing/2014/chart" uri="{C3380CC4-5D6E-409C-BE32-E72D297353CC}">
              <c16:uniqueId val="{00000000-F4D6-4B66-AA4D-5A6C047C6A8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[Chocolate_company_ analysis.xlsx]Max recruitment vs year!PivotTable6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a:t>
            </a:r>
            <a:r>
              <a:rPr lang="en-US" baseline="0"/>
              <a:t> recruitment vs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'Max recruitment vs year'!$B$3:$B$7</c:f>
              <c:strCache>
                <c:ptCount val="1"/>
                <c:pt idx="0">
                  <c:v>2020</c:v>
                </c:pt>
              </c:strCache>
            </c:strRef>
          </c:tx>
          <c:spPr>
            <a:ln w="28575" cap="rnd">
              <a:solidFill>
                <a:schemeClr val="accent1"/>
              </a:solidFill>
              <a:round/>
            </a:ln>
            <a:effectLst/>
          </c:spPr>
          <c:marker>
            <c:symbol val="none"/>
          </c:marker>
          <c:cat>
            <c:strRef>
              <c:f>'Max recruitment vs year'!$A$8:$A$13</c:f>
              <c:strCache>
                <c:ptCount val="5"/>
                <c:pt idx="0">
                  <c:v>Finance</c:v>
                </c:pt>
                <c:pt idx="1">
                  <c:v>HR</c:v>
                </c:pt>
                <c:pt idx="2">
                  <c:v>Procurement</c:v>
                </c:pt>
                <c:pt idx="3">
                  <c:v>Sales</c:v>
                </c:pt>
                <c:pt idx="4">
                  <c:v>Website</c:v>
                </c:pt>
              </c:strCache>
            </c:strRef>
          </c:cat>
          <c:val>
            <c:numRef>
              <c:f>'Max recruitment vs year'!$B$8:$B$13</c:f>
              <c:numCache>
                <c:formatCode>General</c:formatCode>
                <c:ptCount val="5"/>
                <c:pt idx="0">
                  <c:v>10</c:v>
                </c:pt>
                <c:pt idx="1">
                  <c:v>3</c:v>
                </c:pt>
                <c:pt idx="2">
                  <c:v>7</c:v>
                </c:pt>
                <c:pt idx="3">
                  <c:v>3</c:v>
                </c:pt>
                <c:pt idx="4">
                  <c:v>14</c:v>
                </c:pt>
              </c:numCache>
            </c:numRef>
          </c:val>
          <c:smooth val="0"/>
          <c:extLst>
            <c:ext xmlns:c16="http://schemas.microsoft.com/office/drawing/2014/chart" uri="{C3380CC4-5D6E-409C-BE32-E72D297353CC}">
              <c16:uniqueId val="{00000000-4812-424F-AFDC-AC754F75186A}"/>
            </c:ext>
          </c:extLst>
        </c:ser>
        <c:ser>
          <c:idx val="1"/>
          <c:order val="1"/>
          <c:tx>
            <c:strRef>
              <c:f>'Max recruitment vs year'!$C$3:$C$7</c:f>
              <c:strCache>
                <c:ptCount val="1"/>
                <c:pt idx="0">
                  <c:v>2021</c:v>
                </c:pt>
              </c:strCache>
            </c:strRef>
          </c:tx>
          <c:spPr>
            <a:ln w="28575" cap="rnd">
              <a:solidFill>
                <a:schemeClr val="accent2"/>
              </a:solidFill>
              <a:round/>
            </a:ln>
            <a:effectLst/>
          </c:spPr>
          <c:marker>
            <c:symbol val="none"/>
          </c:marker>
          <c:cat>
            <c:strRef>
              <c:f>'Max recruitment vs year'!$A$8:$A$13</c:f>
              <c:strCache>
                <c:ptCount val="5"/>
                <c:pt idx="0">
                  <c:v>Finance</c:v>
                </c:pt>
                <c:pt idx="1">
                  <c:v>HR</c:v>
                </c:pt>
                <c:pt idx="2">
                  <c:v>Procurement</c:v>
                </c:pt>
                <c:pt idx="3">
                  <c:v>Sales</c:v>
                </c:pt>
                <c:pt idx="4">
                  <c:v>Website</c:v>
                </c:pt>
              </c:strCache>
            </c:strRef>
          </c:cat>
          <c:val>
            <c:numRef>
              <c:f>'Max recruitment vs year'!$C$8:$C$13</c:f>
              <c:numCache>
                <c:formatCode>General</c:formatCode>
                <c:ptCount val="5"/>
                <c:pt idx="0">
                  <c:v>18</c:v>
                </c:pt>
                <c:pt idx="1">
                  <c:v>5</c:v>
                </c:pt>
                <c:pt idx="2">
                  <c:v>17</c:v>
                </c:pt>
                <c:pt idx="3">
                  <c:v>20</c:v>
                </c:pt>
                <c:pt idx="4">
                  <c:v>22</c:v>
                </c:pt>
              </c:numCache>
            </c:numRef>
          </c:val>
          <c:smooth val="0"/>
          <c:extLst>
            <c:ext xmlns:c16="http://schemas.microsoft.com/office/drawing/2014/chart" uri="{C3380CC4-5D6E-409C-BE32-E72D297353CC}">
              <c16:uniqueId val="{00000001-4812-424F-AFDC-AC754F75186A}"/>
            </c:ext>
          </c:extLst>
        </c:ser>
        <c:ser>
          <c:idx val="2"/>
          <c:order val="2"/>
          <c:tx>
            <c:strRef>
              <c:f>'Max recruitment vs year'!$D$3:$D$7</c:f>
              <c:strCache>
                <c:ptCount val="1"/>
                <c:pt idx="0">
                  <c:v>2022</c:v>
                </c:pt>
              </c:strCache>
            </c:strRef>
          </c:tx>
          <c:spPr>
            <a:ln w="28575" cap="rnd">
              <a:solidFill>
                <a:schemeClr val="accent3"/>
              </a:solidFill>
              <a:round/>
            </a:ln>
            <a:effectLst/>
          </c:spPr>
          <c:marker>
            <c:symbol val="none"/>
          </c:marker>
          <c:cat>
            <c:strRef>
              <c:f>'Max recruitment vs year'!$A$8:$A$13</c:f>
              <c:strCache>
                <c:ptCount val="5"/>
                <c:pt idx="0">
                  <c:v>Finance</c:v>
                </c:pt>
                <c:pt idx="1">
                  <c:v>HR</c:v>
                </c:pt>
                <c:pt idx="2">
                  <c:v>Procurement</c:v>
                </c:pt>
                <c:pt idx="3">
                  <c:v>Sales</c:v>
                </c:pt>
                <c:pt idx="4">
                  <c:v>Website</c:v>
                </c:pt>
              </c:strCache>
            </c:strRef>
          </c:cat>
          <c:val>
            <c:numRef>
              <c:f>'Max recruitment vs year'!$D$8:$D$13</c:f>
              <c:numCache>
                <c:formatCode>General</c:formatCode>
                <c:ptCount val="5"/>
                <c:pt idx="0">
                  <c:v>10</c:v>
                </c:pt>
                <c:pt idx="2">
                  <c:v>31</c:v>
                </c:pt>
                <c:pt idx="3">
                  <c:v>5</c:v>
                </c:pt>
                <c:pt idx="4">
                  <c:v>16</c:v>
                </c:pt>
              </c:numCache>
            </c:numRef>
          </c:val>
          <c:smooth val="0"/>
          <c:extLst>
            <c:ext xmlns:c16="http://schemas.microsoft.com/office/drawing/2014/chart" uri="{C3380CC4-5D6E-409C-BE32-E72D297353CC}">
              <c16:uniqueId val="{00000002-4812-424F-AFDC-AC754F75186A}"/>
            </c:ext>
          </c:extLst>
        </c:ser>
        <c:ser>
          <c:idx val="3"/>
          <c:order val="3"/>
          <c:tx>
            <c:strRef>
              <c:f>'Max recruitment vs year'!$E$3:$E$7</c:f>
              <c:strCache>
                <c:ptCount val="1"/>
                <c:pt idx="0">
                  <c:v>2023</c:v>
                </c:pt>
              </c:strCache>
            </c:strRef>
          </c:tx>
          <c:spPr>
            <a:ln w="28575" cap="rnd">
              <a:solidFill>
                <a:schemeClr val="accent4"/>
              </a:solidFill>
              <a:round/>
            </a:ln>
            <a:effectLst/>
          </c:spPr>
          <c:marker>
            <c:symbol val="none"/>
          </c:marker>
          <c:cat>
            <c:strRef>
              <c:f>'Max recruitment vs year'!$A$8:$A$13</c:f>
              <c:strCache>
                <c:ptCount val="5"/>
                <c:pt idx="0">
                  <c:v>Finance</c:v>
                </c:pt>
                <c:pt idx="1">
                  <c:v>HR</c:v>
                </c:pt>
                <c:pt idx="2">
                  <c:v>Procurement</c:v>
                </c:pt>
                <c:pt idx="3">
                  <c:v>Sales</c:v>
                </c:pt>
                <c:pt idx="4">
                  <c:v>Website</c:v>
                </c:pt>
              </c:strCache>
            </c:strRef>
          </c:cat>
          <c:val>
            <c:numRef>
              <c:f>'Max recruitment vs year'!$E$8:$E$13</c:f>
              <c:numCache>
                <c:formatCode>General</c:formatCode>
                <c:ptCount val="5"/>
                <c:pt idx="4">
                  <c:v>2</c:v>
                </c:pt>
              </c:numCache>
            </c:numRef>
          </c:val>
          <c:smooth val="0"/>
          <c:extLst>
            <c:ext xmlns:c16="http://schemas.microsoft.com/office/drawing/2014/chart" uri="{C3380CC4-5D6E-409C-BE32-E72D297353CC}">
              <c16:uniqueId val="{00000003-4812-424F-AFDC-AC754F75186A}"/>
            </c:ext>
          </c:extLst>
        </c:ser>
        <c:dLbls>
          <c:showLegendKey val="0"/>
          <c:showVal val="0"/>
          <c:showCatName val="0"/>
          <c:showSerName val="0"/>
          <c:showPercent val="0"/>
          <c:showBubbleSize val="0"/>
        </c:dLbls>
        <c:smooth val="0"/>
        <c:axId val="551191359"/>
        <c:axId val="117330128"/>
      </c:lineChart>
      <c:catAx>
        <c:axId val="55119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30128"/>
        <c:crosses val="autoZero"/>
        <c:auto val="1"/>
        <c:lblAlgn val="ctr"/>
        <c:lblOffset val="100"/>
        <c:noMultiLvlLbl val="0"/>
      </c:catAx>
      <c:valAx>
        <c:axId val="117330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191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[Chocolate_company_ analysis.xlsx]country vs  Avg salariess!PivotTable7</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Country vs Avg salaries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099759405074362"/>
          <c:y val="0.26328484981044037"/>
          <c:w val="0.58733114610673665"/>
          <c:h val="0.6293157626130067"/>
        </c:manualLayout>
      </c:layout>
      <c:barChart>
        <c:barDir val="bar"/>
        <c:grouping val="clustered"/>
        <c:varyColors val="0"/>
        <c:ser>
          <c:idx val="0"/>
          <c:order val="0"/>
          <c:tx>
            <c:strRef>
              <c:f>'country vs  Avg salariess'!$B$3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'country vs  Avg salariess'!$A$4:$A$6</c:f>
              <c:strCache>
                <c:ptCount val="2"/>
                <c:pt idx="0">
                  <c:v>Aus</c:v>
                </c:pt>
                <c:pt idx="1">
                  <c:v>Ind</c:v>
                </c:pt>
              </c:strCache>
            </c:strRef>
          </c:cat>
          <c:val>
            <c:numRef>
              <c:f>'country vs  Avg salariess'!$B$4:$B$6</c:f>
              <c:numCache>
                <c:formatCode>0.00</c:formatCode>
                <c:ptCount val="2"/>
                <c:pt idx="0">
                  <c:v>76978.791208791212</c:v>
                </c:pt>
                <c:pt idx="1">
                  <c:v>77366.521739130432</c:v>
                </c:pt>
              </c:numCache>
            </c:numRef>
          </c:val>
          <c:extLst>
            <c:ext xmlns:c16="http://schemas.microsoft.com/office/drawing/2014/chart" uri="{C3380CC4-5D6E-409C-BE32-E72D297353CC}">
              <c16:uniqueId val="{00000000-D0AD-4FBB-BD9C-40DD8D31F4AB}"/>
            </c:ext>
          </c:extLst>
        </c:ser>
        <c:dLbls>
          <c:dLblPos val="inEnd"/>
          <c:showLegendKey val="0"/>
          <c:showVal val="1"/>
          <c:showCatName val="0"/>
          <c:showSerName val="0"/>
          <c:showPercent val="0"/>
          <c:showBubbleSize val="0"/>
        </c:dLbls>
        <c:gapWidth val="326"/>
        <c:overlap val="-58"/>
        <c:axId val="551960159"/>
        <c:axId val="119005632"/>
      </c:barChart>
      <c:catAx>
        <c:axId val="551960159"/>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05632"/>
        <c:crosses val="autoZero"/>
        <c:auto val="1"/>
        <c:lblAlgn val="ctr"/>
        <c:lblOffset val="100"/>
        <c:noMultiLvlLbl val="0"/>
      </c:catAx>
      <c:valAx>
        <c:axId val="119005632"/>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960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[Chocolate_company_ analysis.xlsx]Dept vs salaries!PivotTable3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Dept</a:t>
            </a:r>
            <a:r>
              <a:rPr lang="en-US" b="1" baseline="0"/>
              <a:t> vs Salaries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'Dept vs salaries'!$B$3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'Dept vs salaries'!$A$4:$A$9</c:f>
              <c:strCache>
                <c:ptCount val="5"/>
                <c:pt idx="0">
                  <c:v>Finance</c:v>
                </c:pt>
                <c:pt idx="1">
                  <c:v>HR</c:v>
                </c:pt>
                <c:pt idx="2">
                  <c:v>Procurement</c:v>
                </c:pt>
                <c:pt idx="3">
                  <c:v>Sales</c:v>
                </c:pt>
                <c:pt idx="4">
                  <c:v>Website</c:v>
                </c:pt>
              </c:strCache>
            </c:strRef>
          </c:cat>
          <c:val>
            <c:numRef>
              <c:f>'Dept vs salaries'!$B$4:$B$9</c:f>
              <c:numCache>
                <c:formatCode>_("$"* #,##0.00_);_("$"* \(#,##0.00\);_("$"* "-"??_);_(@_)</c:formatCode>
                <c:ptCount val="5"/>
                <c:pt idx="0">
                  <c:v>2753960</c:v>
                </c:pt>
                <c:pt idx="1">
                  <c:v>717200</c:v>
                </c:pt>
                <c:pt idx="2">
                  <c:v>4498670</c:v>
                </c:pt>
                <c:pt idx="3">
                  <c:v>1900260</c:v>
                </c:pt>
                <c:pt idx="4">
                  <c:v>4252700</c:v>
                </c:pt>
              </c:numCache>
            </c:numRef>
          </c:val>
          <c:extLst>
            <c:ext xmlns:c16="http://schemas.microsoft.com/office/drawing/2014/chart" uri="{C3380CC4-5D6E-409C-BE32-E72D297353CC}">
              <c16:uniqueId val="{00000000-FCEF-42A6-8E44-A8CBAFC8BECE}"/>
            </c:ext>
          </c:extLst>
        </c:ser>
        <c:dLbls>
          <c:showLegendKey val="0"/>
          <c:showVal val="0"/>
          <c:showCatName val="0"/>
          <c:showSerName val="0"/>
          <c:showPercent val="0"/>
          <c:showBubbleSize val="0"/>
        </c:dLbls>
        <c:gapWidth val="219"/>
        <c:overlap val="-27"/>
        <c:axId val="1224023871"/>
        <c:axId val="712554832"/>
      </c:barChart>
      <c:catAx>
        <c:axId val="122402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554832"/>
        <c:crosses val="autoZero"/>
        <c:auto val="1"/>
        <c:lblAlgn val="ctr"/>
        <c:lblOffset val="100"/>
        <c:noMultiLvlLbl val="0"/>
      </c:catAx>
      <c:valAx>
        <c:axId val="712554832"/>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402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[Chocolate_company_ analysis.xlsx]Dept vs Tenure!PivotTable5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Dept vs Tenure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dLbl>
          <c:idx val="0"/>
          <c:layout>
            <c:manualLayout>
              <c:x val="-4.6707130358705176E-2"/>
              <c:y val="-2.97564887722368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3.4599628171478568E-2"/>
              <c:y val="-1.66633858267716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layout>
            <c:manualLayout>
              <c:x val="2.5159886264216974E-2"/>
              <c:y val="6.0175707203266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3"/>
          </a:solidFill>
          <a:ln w="19050">
            <a:solidFill>
              <a:schemeClr val="lt1"/>
            </a:solidFill>
          </a:ln>
          <a:effectLst/>
        </c:spPr>
        <c:dLbl>
          <c:idx val="0"/>
          <c:layout>
            <c:manualLayout>
              <c:x val="-0.13966754155730535"/>
              <c:y val="-1.78947944006999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4"/>
          </a:solidFill>
          <a:ln w="19050">
            <a:solidFill>
              <a:schemeClr val="lt1"/>
            </a:solidFill>
          </a:ln>
          <a:effectLst/>
        </c:spPr>
        <c:dLbl>
          <c:idx val="0"/>
          <c:layout>
            <c:manualLayout>
              <c:x val="-3.9529746281714788E-2"/>
              <c:y val="-9.7941819772528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3.4599628171478568E-2"/>
              <c:y val="-1.66633858267716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2.5159886264216974E-2"/>
              <c:y val="6.0175707203266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3966754155730535"/>
              <c:y val="-1.78947944006999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3.9529746281714788E-2"/>
              <c:y val="-9.7941819772528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4.6707130358705176E-2"/>
              <c:y val="-2.97564887722368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3.4599628171478568E-2"/>
              <c:y val="-1.66633858267716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2.5159886264216974E-2"/>
              <c:y val="6.0175707203266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0.13966754155730535"/>
              <c:y val="-1.78947944006999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3.9529746281714788E-2"/>
              <c:y val="-9.7941819772528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4.6707130358705176E-2"/>
              <c:y val="-2.97564887722368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'Dept vs Tenure'!$B$3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1AE-4F63-ABB0-EBAC36B2E46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AE-4F63-ABB0-EBAC36B2E46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1AE-4F63-ABB0-EBAC36B2E46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1AE-4F63-ABB0-EBAC36B2E46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1AE-4F63-ABB0-EBAC36B2E46B}"/>
              </c:ext>
            </c:extLst>
          </c:dPt>
          <c:dLbls>
            <c:dLbl>
              <c:idx val="0"/>
              <c:layout>
                <c:manualLayout>
                  <c:x val="3.4599628171478568E-2"/>
                  <c:y val="-1.6663385826771654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1AE-4F63-ABB0-EBAC36B2E46B}"/>
                </c:ext>
              </c:extLst>
            </c:dLbl>
            <c:dLbl>
              <c:idx val="1"/>
              <c:layout>
                <c:manualLayout>
                  <c:x val="2.5159886264216974E-2"/>
                  <c:y val="6.017570720326626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1AE-4F63-ABB0-EBAC36B2E46B}"/>
                </c:ext>
              </c:extLst>
            </c:dLbl>
            <c:dLbl>
              <c:idx val="2"/>
              <c:layout>
                <c:manualLayout>
                  <c:x val="-0.13966754155730535"/>
                  <c:y val="-1.7894794400699913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1AE-4F63-ABB0-EBAC36B2E46B}"/>
                </c:ext>
              </c:extLst>
            </c:dLbl>
            <c:dLbl>
              <c:idx val="3"/>
              <c:layout>
                <c:manualLayout>
                  <c:x val="-3.9529746281714788E-2"/>
                  <c:y val="-9.794181977252843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A1AE-4F63-ABB0-EBAC36B2E46B}"/>
                </c:ext>
              </c:extLst>
            </c:dLbl>
            <c:dLbl>
              <c:idx val="4"/>
              <c:layout>
                <c:manualLayout>
                  <c:x val="-4.6707130358705176E-2"/>
                  <c:y val="-2.9756488772236803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A1AE-4F63-ABB0-EBAC36B2E46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vs Tenure'!$A$4:$A$9</c:f>
              <c:strCache>
                <c:ptCount val="5"/>
                <c:pt idx="0">
                  <c:v>Finance</c:v>
                </c:pt>
                <c:pt idx="1">
                  <c:v>HR</c:v>
                </c:pt>
                <c:pt idx="2">
                  <c:v>Procurement</c:v>
                </c:pt>
                <c:pt idx="3">
                  <c:v>Sales</c:v>
                </c:pt>
                <c:pt idx="4">
                  <c:v>Website</c:v>
                </c:pt>
              </c:strCache>
            </c:strRef>
          </c:cat>
          <c:val>
            <c:numRef>
              <c:f>'Dept vs Tenure'!$B$4:$B$9</c:f>
              <c:numCache>
                <c:formatCode>0.00</c:formatCode>
                <c:ptCount val="5"/>
                <c:pt idx="0">
                  <c:v>2.2940879596250907</c:v>
                </c:pt>
                <c:pt idx="1">
                  <c:v>2.5972602739726027</c:v>
                </c:pt>
                <c:pt idx="2">
                  <c:v>1.9074470734744715</c:v>
                </c:pt>
                <c:pt idx="3">
                  <c:v>2.2015655577299409</c:v>
                </c:pt>
                <c:pt idx="4">
                  <c:v>2.2325215626585493</c:v>
                </c:pt>
              </c:numCache>
            </c:numRef>
          </c:val>
          <c:extLst>
            <c:ext xmlns:c16="http://schemas.microsoft.com/office/drawing/2014/chart" uri="{C3380CC4-5D6E-409C-BE32-E72D297353CC}">
              <c16:uniqueId val="{0000000A-A1AE-4F63-ABB0-EBAC36B2E46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[Chocolate_company_ analysis.xlsx]Max recruitment vs year!PivotTable6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Max</a:t>
            </a:r>
            <a:r>
              <a:rPr lang="en-US" b="1" baseline="0"/>
              <a:t> recruitment vs year</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'Max recruitment vs year'!$B$3:$B$7</c:f>
              <c:strCache>
                <c:ptCount val="1"/>
                <c:pt idx="0">
                  <c:v>2020</c:v>
                </c:pt>
              </c:strCache>
            </c:strRef>
          </c:tx>
          <c:spPr>
            <a:ln w="28575" cap="rnd">
              <a:solidFill>
                <a:schemeClr val="accent1"/>
              </a:solidFill>
              <a:round/>
            </a:ln>
            <a:effectLst/>
          </c:spPr>
          <c:marker>
            <c:symbol val="none"/>
          </c:marker>
          <c:cat>
            <c:strRef>
              <c:f>'Max recruitment vs year'!$A$8:$A$13</c:f>
              <c:strCache>
                <c:ptCount val="5"/>
                <c:pt idx="0">
                  <c:v>Finance</c:v>
                </c:pt>
                <c:pt idx="1">
                  <c:v>HR</c:v>
                </c:pt>
                <c:pt idx="2">
                  <c:v>Procurement</c:v>
                </c:pt>
                <c:pt idx="3">
                  <c:v>Sales</c:v>
                </c:pt>
                <c:pt idx="4">
                  <c:v>Website</c:v>
                </c:pt>
              </c:strCache>
            </c:strRef>
          </c:cat>
          <c:val>
            <c:numRef>
              <c:f>'Max recruitment vs year'!$B$8:$B$13</c:f>
              <c:numCache>
                <c:formatCode>General</c:formatCode>
                <c:ptCount val="5"/>
                <c:pt idx="0">
                  <c:v>10</c:v>
                </c:pt>
                <c:pt idx="1">
                  <c:v>3</c:v>
                </c:pt>
                <c:pt idx="2">
                  <c:v>7</c:v>
                </c:pt>
                <c:pt idx="3">
                  <c:v>3</c:v>
                </c:pt>
                <c:pt idx="4">
                  <c:v>14</c:v>
                </c:pt>
              </c:numCache>
            </c:numRef>
          </c:val>
          <c:smooth val="0"/>
          <c:extLst>
            <c:ext xmlns:c16="http://schemas.microsoft.com/office/drawing/2014/chart" uri="{C3380CC4-5D6E-409C-BE32-E72D297353CC}">
              <c16:uniqueId val="{00000000-2B70-48E6-A40F-EE964CCE2B07}"/>
            </c:ext>
          </c:extLst>
        </c:ser>
        <c:ser>
          <c:idx val="1"/>
          <c:order val="1"/>
          <c:tx>
            <c:strRef>
              <c:f>'Max recruitment vs year'!$C$3:$C$7</c:f>
              <c:strCache>
                <c:ptCount val="1"/>
                <c:pt idx="0">
                  <c:v>2021</c:v>
                </c:pt>
              </c:strCache>
            </c:strRef>
          </c:tx>
          <c:spPr>
            <a:ln w="28575" cap="rnd">
              <a:solidFill>
                <a:schemeClr val="accent2"/>
              </a:solidFill>
              <a:round/>
            </a:ln>
            <a:effectLst/>
          </c:spPr>
          <c:marker>
            <c:symbol val="none"/>
          </c:marker>
          <c:cat>
            <c:strRef>
              <c:f>'Max recruitment vs year'!$A$8:$A$13</c:f>
              <c:strCache>
                <c:ptCount val="5"/>
                <c:pt idx="0">
                  <c:v>Finance</c:v>
                </c:pt>
                <c:pt idx="1">
                  <c:v>HR</c:v>
                </c:pt>
                <c:pt idx="2">
                  <c:v>Procurement</c:v>
                </c:pt>
                <c:pt idx="3">
                  <c:v>Sales</c:v>
                </c:pt>
                <c:pt idx="4">
                  <c:v>Website</c:v>
                </c:pt>
              </c:strCache>
            </c:strRef>
          </c:cat>
          <c:val>
            <c:numRef>
              <c:f>'Max recruitment vs year'!$C$8:$C$13</c:f>
              <c:numCache>
                <c:formatCode>General</c:formatCode>
                <c:ptCount val="5"/>
                <c:pt idx="0">
                  <c:v>18</c:v>
                </c:pt>
                <c:pt idx="1">
                  <c:v>5</c:v>
                </c:pt>
                <c:pt idx="2">
                  <c:v>17</c:v>
                </c:pt>
                <c:pt idx="3">
                  <c:v>20</c:v>
                </c:pt>
                <c:pt idx="4">
                  <c:v>22</c:v>
                </c:pt>
              </c:numCache>
            </c:numRef>
          </c:val>
          <c:smooth val="0"/>
          <c:extLst>
            <c:ext xmlns:c16="http://schemas.microsoft.com/office/drawing/2014/chart" uri="{C3380CC4-5D6E-409C-BE32-E72D297353CC}">
              <c16:uniqueId val="{00000001-2B70-48E6-A40F-EE964CCE2B07}"/>
            </c:ext>
          </c:extLst>
        </c:ser>
        <c:ser>
          <c:idx val="2"/>
          <c:order val="2"/>
          <c:tx>
            <c:strRef>
              <c:f>'Max recruitment vs year'!$D$3:$D$7</c:f>
              <c:strCache>
                <c:ptCount val="1"/>
                <c:pt idx="0">
                  <c:v>2022</c:v>
                </c:pt>
              </c:strCache>
            </c:strRef>
          </c:tx>
          <c:spPr>
            <a:ln w="28575" cap="rnd">
              <a:solidFill>
                <a:schemeClr val="accent3"/>
              </a:solidFill>
              <a:round/>
            </a:ln>
            <a:effectLst/>
          </c:spPr>
          <c:marker>
            <c:symbol val="none"/>
          </c:marker>
          <c:cat>
            <c:strRef>
              <c:f>'Max recruitment vs year'!$A$8:$A$13</c:f>
              <c:strCache>
                <c:ptCount val="5"/>
                <c:pt idx="0">
                  <c:v>Finance</c:v>
                </c:pt>
                <c:pt idx="1">
                  <c:v>HR</c:v>
                </c:pt>
                <c:pt idx="2">
                  <c:v>Procurement</c:v>
                </c:pt>
                <c:pt idx="3">
                  <c:v>Sales</c:v>
                </c:pt>
                <c:pt idx="4">
                  <c:v>Website</c:v>
                </c:pt>
              </c:strCache>
            </c:strRef>
          </c:cat>
          <c:val>
            <c:numRef>
              <c:f>'Max recruitment vs year'!$D$8:$D$13</c:f>
              <c:numCache>
                <c:formatCode>General</c:formatCode>
                <c:ptCount val="5"/>
                <c:pt idx="0">
                  <c:v>10</c:v>
                </c:pt>
                <c:pt idx="2">
                  <c:v>31</c:v>
                </c:pt>
                <c:pt idx="3">
                  <c:v>5</c:v>
                </c:pt>
                <c:pt idx="4">
                  <c:v>16</c:v>
                </c:pt>
              </c:numCache>
            </c:numRef>
          </c:val>
          <c:smooth val="0"/>
          <c:extLst>
            <c:ext xmlns:c16="http://schemas.microsoft.com/office/drawing/2014/chart" uri="{C3380CC4-5D6E-409C-BE32-E72D297353CC}">
              <c16:uniqueId val="{00000002-2B70-48E6-A40F-EE964CCE2B07}"/>
            </c:ext>
          </c:extLst>
        </c:ser>
        <c:ser>
          <c:idx val="3"/>
          <c:order val="3"/>
          <c:tx>
            <c:strRef>
              <c:f>'Max recruitment vs year'!$E$3:$E$7</c:f>
              <c:strCache>
                <c:ptCount val="1"/>
                <c:pt idx="0">
                  <c:v>2023</c:v>
                </c:pt>
              </c:strCache>
            </c:strRef>
          </c:tx>
          <c:spPr>
            <a:ln w="28575" cap="rnd">
              <a:solidFill>
                <a:schemeClr val="accent4"/>
              </a:solidFill>
              <a:round/>
            </a:ln>
            <a:effectLst/>
          </c:spPr>
          <c:marker>
            <c:symbol val="none"/>
          </c:marker>
          <c:cat>
            <c:strRef>
              <c:f>'Max recruitment vs year'!$A$8:$A$13</c:f>
              <c:strCache>
                <c:ptCount val="5"/>
                <c:pt idx="0">
                  <c:v>Finance</c:v>
                </c:pt>
                <c:pt idx="1">
                  <c:v>HR</c:v>
                </c:pt>
                <c:pt idx="2">
                  <c:v>Procurement</c:v>
                </c:pt>
                <c:pt idx="3">
                  <c:v>Sales</c:v>
                </c:pt>
                <c:pt idx="4">
                  <c:v>Website</c:v>
                </c:pt>
              </c:strCache>
            </c:strRef>
          </c:cat>
          <c:val>
            <c:numRef>
              <c:f>'Max recruitment vs year'!$E$8:$E$13</c:f>
              <c:numCache>
                <c:formatCode>General</c:formatCode>
                <c:ptCount val="5"/>
                <c:pt idx="4">
                  <c:v>2</c:v>
                </c:pt>
              </c:numCache>
            </c:numRef>
          </c:val>
          <c:smooth val="0"/>
          <c:extLst>
            <c:ext xmlns:c16="http://schemas.microsoft.com/office/drawing/2014/chart" uri="{C3380CC4-5D6E-409C-BE32-E72D297353CC}">
              <c16:uniqueId val="{00000003-2B70-48E6-A40F-EE964CCE2B07}"/>
            </c:ext>
          </c:extLst>
        </c:ser>
        <c:dLbls>
          <c:showLegendKey val="0"/>
          <c:showVal val="0"/>
          <c:showCatName val="0"/>
          <c:showSerName val="0"/>
          <c:showPercent val="0"/>
          <c:showBubbleSize val="0"/>
        </c:dLbls>
        <c:smooth val="0"/>
        <c:axId val="551191359"/>
        <c:axId val="117330128"/>
      </c:lineChart>
      <c:catAx>
        <c:axId val="55119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30128"/>
        <c:crosses val="autoZero"/>
        <c:auto val="1"/>
        <c:lblAlgn val="ctr"/>
        <c:lblOffset val="100"/>
        <c:noMultiLvlLbl val="0"/>
      </c:catAx>
      <c:valAx>
        <c:axId val="117330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191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[Chocolate_company_ analysis.xlsx]country vs  Avg salariess!PivotTable7</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Country vs Avg salaries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099759405074362"/>
          <c:y val="0.26328484981044037"/>
          <c:w val="0.58733114610673665"/>
          <c:h val="0.6293157626130067"/>
        </c:manualLayout>
      </c:layout>
      <c:barChart>
        <c:barDir val="bar"/>
        <c:grouping val="clustered"/>
        <c:varyColors val="0"/>
        <c:ser>
          <c:idx val="0"/>
          <c:order val="0"/>
          <c:tx>
            <c:strRef>
              <c:f>'country vs  Avg salariess'!$B$3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'country vs  Avg salariess'!$A$4:$A$6</c:f>
              <c:strCache>
                <c:ptCount val="2"/>
                <c:pt idx="0">
                  <c:v>Aus</c:v>
                </c:pt>
                <c:pt idx="1">
                  <c:v>Ind</c:v>
                </c:pt>
              </c:strCache>
            </c:strRef>
          </c:cat>
          <c:val>
            <c:numRef>
              <c:f>'country vs  Avg salariess'!$B$4:$B$6</c:f>
              <c:numCache>
                <c:formatCode>0.00</c:formatCode>
                <c:ptCount val="2"/>
                <c:pt idx="0">
                  <c:v>76978.791208791212</c:v>
                </c:pt>
                <c:pt idx="1">
                  <c:v>77366.521739130432</c:v>
                </c:pt>
              </c:numCache>
            </c:numRef>
          </c:val>
          <c:extLst>
            <c:ext xmlns:c16="http://schemas.microsoft.com/office/drawing/2014/chart" uri="{C3380CC4-5D6E-409C-BE32-E72D297353CC}">
              <c16:uniqueId val="{00000000-96E3-4817-9111-19E8B28F42E1}"/>
            </c:ext>
          </c:extLst>
        </c:ser>
        <c:dLbls>
          <c:dLblPos val="inEnd"/>
          <c:showLegendKey val="0"/>
          <c:showVal val="1"/>
          <c:showCatName val="0"/>
          <c:showSerName val="0"/>
          <c:showPercent val="0"/>
          <c:showBubbleSize val="0"/>
        </c:dLbls>
        <c:gapWidth val="326"/>
        <c:overlap val="-58"/>
        <c:axId val="551960159"/>
        <c:axId val="119005632"/>
      </c:barChart>
      <c:catAx>
        <c:axId val="551960159"/>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05632"/>
        <c:crosses val="autoZero"/>
        <c:auto val="1"/>
        <c:lblAlgn val="ctr"/>
        <c:lblOffset val="100"/>
        <c:noMultiLvlLbl val="0"/>
      </c:catAx>
      <c:valAx>
        <c:axId val="119005632"/>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960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12700</xdr:colOff>
      <xdr:row>1</xdr:row>
      <xdr:rowOff>177800</xdr:rowOff>
    </xdr:from>
    <xdr:to>
      <xdr:col>11</xdr:col>
      <xdr:colOff>12700</xdr:colOff>
      <xdr:row>13</xdr:row>
      <xdr:rowOff>6350</xdr:rowOff>
    </xdr:to>
    <xdr:graphicFrame macro="">
      <xdr:nvGraphicFramePr>
        <xdr:cNvPr id="2" name="Chart 1">
          <a:extLst>
            <a:ext uri="{FF2B5EF4-FFF2-40B4-BE49-F238E27FC236}">
              <a16:creationId xmlns:a16="http://schemas.microsoft.com/office/drawing/2014/main" id="{0B38D6A7-28DA-C516-C8A6-233C167610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12700</xdr:colOff>
      <xdr:row>2</xdr:row>
      <xdr:rowOff>6350</xdr:rowOff>
    </xdr:from>
    <xdr:to>
      <xdr:col>11</xdr:col>
      <xdr:colOff>31750</xdr:colOff>
      <xdr:row>13</xdr:row>
      <xdr:rowOff>6350</xdr:rowOff>
    </xdr:to>
    <xdr:graphicFrame macro="">
      <xdr:nvGraphicFramePr>
        <xdr:cNvPr id="2" name="Chart 1">
          <a:extLst>
            <a:ext uri="{FF2B5EF4-FFF2-40B4-BE49-F238E27FC236}">
              <a16:creationId xmlns:a16="http://schemas.microsoft.com/office/drawing/2014/main" id="{EDCE2E73-E03F-8F86-D352-8A6437824F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xdr:colOff>
      <xdr:row>14</xdr:row>
      <xdr:rowOff>6350</xdr:rowOff>
    </xdr:from>
    <xdr:to>
      <xdr:col>10</xdr:col>
      <xdr:colOff>590550</xdr:colOff>
      <xdr:row>20</xdr:row>
      <xdr:rowOff>171450</xdr:rowOff>
    </xdr:to>
    <xdr:graphicFrame macro="">
      <xdr:nvGraphicFramePr>
        <xdr:cNvPr id="3" name="Chart 2">
          <a:extLst>
            <a:ext uri="{FF2B5EF4-FFF2-40B4-BE49-F238E27FC236}">
              <a16:creationId xmlns:a16="http://schemas.microsoft.com/office/drawing/2014/main" id="{0CBA2203-C3C7-590E-5BEE-393D1B43D1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xdr:colOff>
      <xdr:row>1</xdr:row>
      <xdr:rowOff>158750</xdr:rowOff>
    </xdr:from>
    <xdr:to>
      <xdr:col>12</xdr:col>
      <xdr:colOff>6350</xdr:colOff>
      <xdr:row>7</xdr:row>
      <xdr:rowOff>1174750</xdr:rowOff>
    </xdr:to>
    <xdr:graphicFrame macro="">
      <xdr:nvGraphicFramePr>
        <xdr:cNvPr id="2" name="Chart 1">
          <a:extLst>
            <a:ext uri="{FF2B5EF4-FFF2-40B4-BE49-F238E27FC236}">
              <a16:creationId xmlns:a16="http://schemas.microsoft.com/office/drawing/2014/main" id="{88D949AF-CE3E-2C92-197E-F12B08F471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3</xdr:row>
      <xdr:rowOff>0</xdr:rowOff>
    </xdr:from>
    <xdr:to>
      <xdr:col>10</xdr:col>
      <xdr:colOff>0</xdr:colOff>
      <xdr:row>14</xdr:row>
      <xdr:rowOff>12700</xdr:rowOff>
    </xdr:to>
    <xdr:graphicFrame macro="">
      <xdr:nvGraphicFramePr>
        <xdr:cNvPr id="2" name="Chart 1">
          <a:extLst>
            <a:ext uri="{FF2B5EF4-FFF2-40B4-BE49-F238E27FC236}">
              <a16:creationId xmlns:a16="http://schemas.microsoft.com/office/drawing/2014/main" id="{94964C85-BE82-48E1-9E5F-2382D9AF03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3</xdr:row>
      <xdr:rowOff>0</xdr:rowOff>
    </xdr:from>
    <xdr:to>
      <xdr:col>18</xdr:col>
      <xdr:colOff>19050</xdr:colOff>
      <xdr:row>14</xdr:row>
      <xdr:rowOff>0</xdr:rowOff>
    </xdr:to>
    <xdr:graphicFrame macro="">
      <xdr:nvGraphicFramePr>
        <xdr:cNvPr id="3" name="Chart 2">
          <a:extLst>
            <a:ext uri="{FF2B5EF4-FFF2-40B4-BE49-F238E27FC236}">
              <a16:creationId xmlns:a16="http://schemas.microsoft.com/office/drawing/2014/main" id="{DC9A6519-A61A-48C2-AF70-861864945E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16</xdr:row>
      <xdr:rowOff>0</xdr:rowOff>
    </xdr:from>
    <xdr:to>
      <xdr:col>10</xdr:col>
      <xdr:colOff>0</xdr:colOff>
      <xdr:row>31</xdr:row>
      <xdr:rowOff>15875</xdr:rowOff>
    </xdr:to>
    <xdr:graphicFrame macro="">
      <xdr:nvGraphicFramePr>
        <xdr:cNvPr id="4" name="Chart 3">
          <a:extLst>
            <a:ext uri="{FF2B5EF4-FFF2-40B4-BE49-F238E27FC236}">
              <a16:creationId xmlns:a16="http://schemas.microsoft.com/office/drawing/2014/main" id="{80981CED-2263-451A-B03A-CB92DA170B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7937</xdr:colOff>
      <xdr:row>16</xdr:row>
      <xdr:rowOff>-1</xdr:rowOff>
    </xdr:from>
    <xdr:to>
      <xdr:col>18</xdr:col>
      <xdr:colOff>39688</xdr:colOff>
      <xdr:row>31</xdr:row>
      <xdr:rowOff>7937</xdr:rowOff>
    </xdr:to>
    <xdr:graphicFrame macro="">
      <xdr:nvGraphicFramePr>
        <xdr:cNvPr id="5" name="Chart 4">
          <a:extLst>
            <a:ext uri="{FF2B5EF4-FFF2-40B4-BE49-F238E27FC236}">
              <a16:creationId xmlns:a16="http://schemas.microsoft.com/office/drawing/2014/main" id="{75ED2FE6-1AF9-418F-9234-92EB680F9B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ritha Peri" refreshedDate="45221.911570023149" createdVersion="8" refreshedVersion="8" minRefreshableVersion="3" recordCount="183" xr:uid="{B01D3CFA-9D0F-4AD5-AB2D-AEDE3CDD946D}">
  <cacheSource type="worksheet">
    <worksheetSource name="Staff"/>
  </cacheSource>
  <cacheFields count="12">
    <cacheField name="Name" numFmtId="0">
      <sharedItems/>
    </cacheField>
    <cacheField name="Gender" numFmtId="0">
      <sharedItems count="3">
        <s v="Male"/>
        <s v="Female"/>
        <s v="Other"/>
      </sharedItems>
    </cacheField>
    <cacheField name="Department" numFmtId="0">
      <sharedItems count="5">
        <s v="Sales"/>
        <s v="Procurement"/>
        <s v="Finance"/>
        <s v="Website"/>
        <s v="HR"/>
      </sharedItems>
    </cacheField>
    <cacheField name="Age" numFmtId="0">
      <sharedItems containsSemiMixedTypes="0" containsString="0" containsNumber="1" containsInteger="1" minValue="19" maxValue="46"/>
    </cacheField>
    <cacheField name="Date Joined" numFmtId="14">
      <sharedItems containsSemiMixedTypes="0" containsNonDate="0" containsDate="1" containsString="0" minDate="2020-05-07T00:00:00" maxDate="2023-04-30T00:00:00" count="160">
        <d v="2021-09-07T00:00:00"/>
        <d v="2022-07-16T00:00:00"/>
        <d v="2021-06-10T00:00:00"/>
        <d v="2020-11-11T00:00:00"/>
        <d v="2021-09-26T00:00:00"/>
        <d v="2022-10-27T00:00:00"/>
        <d v="2022-05-20T00:00:00"/>
        <d v="2020-11-13T00:00:00"/>
        <d v="2021-11-09T00:00:00"/>
        <d v="2020-10-18T00:00:00"/>
        <d v="2020-12-15T00:00:00"/>
        <d v="2021-07-06T00:00:00"/>
        <d v="2021-09-20T00:00:00"/>
        <d v="2021-06-07T00:00:00"/>
        <d v="2021-03-08T00:00:00"/>
        <d v="2020-09-30T00:00:00"/>
        <d v="2022-07-20T00:00:00"/>
        <d v="2020-11-10T00:00:00"/>
        <d v="2021-02-15T00:00:00"/>
        <d v="2022-04-02T00:00:00"/>
        <d v="2021-07-12T00:00:00"/>
        <d v="2022-04-12T00:00:00"/>
        <d v="2022-01-06T00:00:00"/>
        <d v="2022-02-05T00:00:00"/>
        <d v="2022-08-06T00:00:00"/>
        <d v="2021-05-21T00:00:00"/>
        <d v="2020-07-11T00:00:00"/>
        <d v="2020-12-20T00:00:00"/>
        <d v="2022-02-20T00:00:00"/>
        <d v="2021-06-27T00:00:00"/>
        <d v="2020-11-29T00:00:00"/>
        <d v="2021-10-25T00:00:00"/>
        <d v="2022-06-14T00:00:00"/>
        <d v="2022-06-09T00:00:00"/>
        <d v="2022-03-10T00:00:00"/>
        <d v="2020-12-25T00:00:00"/>
        <d v="2022-06-12T00:00:00"/>
        <d v="2021-11-11T00:00:00"/>
        <d v="2021-08-28T00:00:00"/>
        <d v="2021-11-29T00:00:00"/>
        <d v="2022-09-05T00:00:00"/>
        <d v="2022-05-05T00:00:00"/>
        <d v="2021-09-06T00:00:00"/>
        <d v="2020-12-18T00:00:00"/>
        <d v="2022-07-02T00:00:00"/>
        <d v="2021-12-07T00:00:00"/>
        <d v="2022-05-13T00:00:00"/>
        <d v="2021-03-22T00:00:00"/>
        <d v="2020-07-07T00:00:00"/>
        <d v="2020-07-29T00:00:00"/>
        <d v="2021-07-23T00:00:00"/>
        <d v="2020-09-11T00:00:00"/>
        <d v="2022-10-16T00:00:00"/>
        <d v="2021-05-17T00:00:00"/>
        <d v="2021-06-30T00:00:00"/>
        <d v="2022-02-17T00:00:00"/>
        <d v="2021-03-18T00:00:00"/>
        <d v="2021-09-12T00:00:00"/>
        <d v="2021-09-11T00:00:00"/>
        <d v="2023-04-29T00:00:00"/>
        <d v="2022-08-01T00:00:00"/>
        <d v="2021-10-17T00:00:00"/>
        <d v="2020-10-30T00:00:00"/>
        <d v="2021-03-16T00:00:00"/>
        <d v="2021-05-13T00:00:00"/>
        <d v="2021-01-09T00:00:00"/>
        <d v="2021-05-01T00:00:00"/>
        <d v="2021-01-29T00:00:00"/>
        <d v="2022-04-15T00:00:00"/>
        <d v="2022-03-29T00:00:00"/>
        <d v="2021-05-22T00:00:00"/>
        <d v="2022-04-27T00:00:00"/>
        <d v="2021-09-01T00:00:00"/>
        <d v="2022-06-15T00:00:00"/>
        <d v="2021-02-09T00:00:00"/>
        <d v="2022-02-28T00:00:00"/>
        <d v="2021-07-04T00:00:00"/>
        <d v="2022-02-14T00:00:00"/>
        <d v="2022-09-16T00:00:00"/>
        <d v="2021-02-16T00:00:00"/>
        <d v="2020-08-24T00:00:00"/>
        <d v="2022-02-19T00:00:00"/>
        <d v="2021-04-26T00:00:00"/>
        <d v="2021-07-08T00:00:00"/>
        <d v="2022-06-19T00:00:00"/>
        <d v="2021-08-03T00:00:00"/>
        <d v="2021-04-07T00:00:00"/>
        <d v="2021-05-23T00:00:00"/>
        <d v="2021-03-13T00:00:00"/>
        <d v="2020-11-09T00:00:00"/>
        <d v="2022-06-01T00:00:00"/>
        <d v="2021-05-08T00:00:00"/>
        <d v="2022-04-14T00:00:00"/>
        <d v="2021-05-04T00:00:00"/>
        <d v="2021-12-14T00:00:00"/>
        <d v="2020-05-29T00:00:00"/>
        <d v="2020-07-30T00:00:00"/>
        <d v="2022-03-22T00:00:00"/>
        <d v="2022-04-09T00:00:00"/>
        <d v="2020-05-07T00:00:00"/>
        <d v="2022-08-16T00:00:00"/>
        <d v="2022-05-02T00:00:00"/>
        <d v="2021-07-11T00:00:00"/>
        <d v="2020-08-30T00:00:00"/>
        <d v="2021-12-28T00:00:00"/>
        <d v="2022-06-06T00:00:00"/>
        <d v="2022-03-05T00:00:00"/>
        <d v="2022-02-12T00:00:00"/>
        <d v="2023-02-28T00:00:00"/>
        <d v="2021-12-19T00:00:00"/>
        <d v="2022-08-27T00:00:00"/>
        <d v="2021-03-01T00:00:00"/>
        <d v="2022-01-10T00:00:00"/>
        <d v="2022-03-13T00:00:00"/>
        <d v="2021-06-28T00:00:00"/>
        <d v="2020-10-15T00:00:00"/>
        <d v="2020-08-18T00:00:00"/>
        <d v="2021-07-07T00:00:00"/>
        <d v="2021-11-06T00:00:00"/>
        <d v="2021-04-10T00:00:00"/>
        <d v="2021-07-20T00:00:00"/>
        <d v="2022-02-27T00:00:00"/>
        <d v="2021-02-26T00:00:00"/>
        <d v="2022-02-02T00:00:00"/>
        <d v="2021-08-17T00:00:00"/>
        <d v="2020-12-09T00:00:00"/>
        <d v="2022-04-19T00:00:00"/>
        <d v="2020-10-20T00:00:00"/>
        <d v="2021-01-16T00:00:00"/>
        <d v="2022-02-15T00:00:00"/>
        <d v="2020-09-29T00:00:00"/>
        <d v="2020-06-24T00:00:00"/>
        <d v="2021-12-05T00:00:00"/>
        <d v="2021-03-21T00:00:00"/>
        <d v="2021-10-07T00:00:00"/>
        <d v="2021-07-26T00:00:00"/>
        <d v="2021-04-30T00:00:00"/>
        <d v="2021-01-08T00:00:00"/>
        <d v="2020-09-10T00:00:00"/>
        <d v="2021-03-17T00:00:00"/>
        <d v="2021-12-17T00:00:00"/>
        <d v="2022-07-05T00:00:00"/>
        <d v="2021-06-03T00:00:00"/>
        <d v="2022-03-20T00:00:00"/>
        <d v="2021-05-12T00:00:00"/>
        <d v="2021-01-18T00:00:00"/>
        <d v="2021-12-20T00:00:00"/>
        <d v="2021-07-01T00:00:00"/>
        <d v="2021-09-29T00:00:00"/>
        <d v="2022-01-29T00:00:00"/>
        <d v="2020-05-11T00:00:00"/>
        <d v="2020-09-13T00:00:00"/>
        <d v="2021-05-06T00:00:00"/>
        <d v="2021-04-27T00:00:00"/>
        <d v="2021-09-09T00:00:00"/>
        <d v="2021-08-25T00:00:00"/>
        <d v="2021-01-22T00:00:00"/>
        <d v="2022-05-16T00:00:00"/>
        <d v="2020-12-16T00:00:00"/>
        <d v="2020-10-25T00:00:00"/>
      </sharedItems>
      <fieldGroup par="11"/>
    </cacheField>
    <cacheField name="Salary" numFmtId="0">
      <sharedItems containsSemiMixedTypes="0" containsString="0" containsNumber="1" containsInteger="1" minValue="33920" maxValue="119110"/>
    </cacheField>
    <cacheField name="Rating" numFmtId="0">
      <sharedItems count="5">
        <s v="Above average"/>
        <s v="Average"/>
        <s v="Poor"/>
        <s v="Exceptional"/>
        <s v="Very poor"/>
      </sharedItems>
    </cacheField>
    <cacheField name="Country" numFmtId="0">
      <sharedItems count="2">
        <s v="Aus"/>
        <s v="Ind"/>
      </sharedItems>
    </cacheField>
    <cacheField name="Tenure" numFmtId="2">
      <sharedItems containsSemiMixedTypes="0" containsString="0" containsNumber="1" minValue="0.48219178082191783" maxValue="3.4602739726027396"/>
    </cacheField>
    <cacheField name="Months (Date Joined)" numFmtId="0" databaseField="0">
      <fieldGroup base="4">
        <rangePr groupBy="months" startDate="2020-05-07T00:00:00" endDate="2023-04-30T00:00:00"/>
        <groupItems count="14">
          <s v="&lt;5/7/2020"/>
          <s v="Jan"/>
          <s v="Feb"/>
          <s v="Mar"/>
          <s v="Apr"/>
          <s v="May"/>
          <s v="Jun"/>
          <s v="Jul"/>
          <s v="Aug"/>
          <s v="Sep"/>
          <s v="Oct"/>
          <s v="Nov"/>
          <s v="Dec"/>
          <s v="&gt;4/30/2023"/>
        </groupItems>
      </fieldGroup>
    </cacheField>
    <cacheField name="Quarters (Date Joined)" numFmtId="0" databaseField="0">
      <fieldGroup base="4">
        <rangePr groupBy="quarters" startDate="2020-05-07T00:00:00" endDate="2023-04-30T00:00:00"/>
        <groupItems count="6">
          <s v="&lt;5/7/2020"/>
          <s v="Qtr1"/>
          <s v="Qtr2"/>
          <s v="Qtr3"/>
          <s v="Qtr4"/>
          <s v="&gt;4/30/2023"/>
        </groupItems>
      </fieldGroup>
    </cacheField>
    <cacheField name="Years (Date Joined)" numFmtId="0" databaseField="0">
      <fieldGroup base="4">
        <rangePr groupBy="years" startDate="2020-05-07T00:00:00" endDate="2023-04-30T00:00:00"/>
        <groupItems count="6">
          <s v="&lt;5/7/2020"/>
          <s v="2020"/>
          <s v="2021"/>
          <s v="2022"/>
          <s v="2023"/>
          <s v="&gt;4/30/2023"/>
        </groupItems>
      </fieldGroup>
    </cacheField>
  </cacheFields>
  <extLst>
    <ext xmlns:x14="http://schemas.microsoft.com/office/spreadsheetml/2009/9/main" uri="{725AE2AE-9491-48be-B2B4-4EB974FC3084}">
      <x14:pivotCacheDefinition pivotCacheId="5045211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Lindy Guillet"/>
    <x v="0"/>
    <x v="0"/>
    <n v="22"/>
    <x v="0"/>
    <n v="112780"/>
    <x v="0"/>
    <x v="0"/>
    <n v="2.1232876712328768"/>
  </r>
  <r>
    <s v="Ambros Murthwaite"/>
    <x v="0"/>
    <x v="1"/>
    <n v="46"/>
    <x v="1"/>
    <n v="70610"/>
    <x v="1"/>
    <x v="0"/>
    <n v="1.2684931506849315"/>
  </r>
  <r>
    <s v="Tatum Hush"/>
    <x v="1"/>
    <x v="0"/>
    <n v="28"/>
    <x v="2"/>
    <n v="53240"/>
    <x v="1"/>
    <x v="0"/>
    <n v="2.3671232876712329"/>
  </r>
  <r>
    <s v="Benny Karolovsky"/>
    <x v="2"/>
    <x v="2"/>
    <n v="37"/>
    <x v="3"/>
    <n v="115440"/>
    <x v="2"/>
    <x v="0"/>
    <n v="2.9452054794520546"/>
  </r>
  <r>
    <s v="Hoyt D'Alesco"/>
    <x v="0"/>
    <x v="0"/>
    <n v="32"/>
    <x v="4"/>
    <n v="53540"/>
    <x v="1"/>
    <x v="0"/>
    <n v="2.0712328767123287"/>
  </r>
  <r>
    <s v="Halimeda Kuscha"/>
    <x v="1"/>
    <x v="1"/>
    <n v="30"/>
    <x v="5"/>
    <n v="112570"/>
    <x v="1"/>
    <x v="0"/>
    <n v="0.98630136986301364"/>
  </r>
  <r>
    <s v="Erin Androsik"/>
    <x v="0"/>
    <x v="1"/>
    <n v="33"/>
    <x v="6"/>
    <n v="48530"/>
    <x v="0"/>
    <x v="0"/>
    <n v="1.4246575342465753"/>
  </r>
  <r>
    <s v="Vic Radolf"/>
    <x v="1"/>
    <x v="3"/>
    <n v="24"/>
    <x v="7"/>
    <n v="62780"/>
    <x v="1"/>
    <x v="0"/>
    <n v="2.9397260273972603"/>
  </r>
  <r>
    <s v="William Reeveley"/>
    <x v="0"/>
    <x v="3"/>
    <n v="33"/>
    <x v="8"/>
    <n v="53870"/>
    <x v="1"/>
    <x v="0"/>
    <n v="1.9506849315068493"/>
  </r>
  <r>
    <s v="Ewart Laphorn"/>
    <x v="1"/>
    <x v="4"/>
    <n v="27"/>
    <x v="9"/>
    <n v="119110"/>
    <x v="1"/>
    <x v="0"/>
    <n v="3.010958904109589"/>
  </r>
  <r>
    <s v="Bev Lashley"/>
    <x v="0"/>
    <x v="3"/>
    <n v="29"/>
    <x v="10"/>
    <n v="112110"/>
    <x v="2"/>
    <x v="0"/>
    <n v="2.8520547945205479"/>
  </r>
  <r>
    <s v="Kath Bletsoe"/>
    <x v="0"/>
    <x v="0"/>
    <n v="25"/>
    <x v="11"/>
    <n v="65700"/>
    <x v="1"/>
    <x v="0"/>
    <n v="2.2958904109589042"/>
  </r>
  <r>
    <s v="Murry Dryburgh"/>
    <x v="0"/>
    <x v="3"/>
    <n v="37"/>
    <x v="6"/>
    <n v="69070"/>
    <x v="1"/>
    <x v="0"/>
    <n v="1.4246575342465753"/>
  </r>
  <r>
    <s v="Kaine Padly"/>
    <x v="0"/>
    <x v="3"/>
    <n v="20"/>
    <x v="12"/>
    <n v="107700"/>
    <x v="1"/>
    <x v="0"/>
    <n v="2.0876712328767124"/>
  </r>
  <r>
    <s v="Kassi Jonson"/>
    <x v="1"/>
    <x v="3"/>
    <n v="32"/>
    <x v="13"/>
    <n v="43840"/>
    <x v="0"/>
    <x v="0"/>
    <n v="2.3753424657534246"/>
  </r>
  <r>
    <s v="Simon Kembery"/>
    <x v="0"/>
    <x v="1"/>
    <n v="40"/>
    <x v="14"/>
    <n v="99750"/>
    <x v="1"/>
    <x v="0"/>
    <n v="2.6246575342465754"/>
  </r>
  <r>
    <s v="Orton Livick"/>
    <x v="0"/>
    <x v="1"/>
    <n v="21"/>
    <x v="15"/>
    <n v="37920"/>
    <x v="1"/>
    <x v="0"/>
    <n v="3.0602739726027397"/>
  </r>
  <r>
    <s v="Kelci Walkden"/>
    <x v="0"/>
    <x v="1"/>
    <n v="21"/>
    <x v="16"/>
    <n v="57090"/>
    <x v="1"/>
    <x v="0"/>
    <n v="1.2575342465753425"/>
  </r>
  <r>
    <s v="Dotty Strutley"/>
    <x v="1"/>
    <x v="3"/>
    <n v="31"/>
    <x v="17"/>
    <n v="41980"/>
    <x v="1"/>
    <x v="0"/>
    <n v="2.9479452054794519"/>
  </r>
  <r>
    <s v="Shari McNee"/>
    <x v="0"/>
    <x v="4"/>
    <n v="21"/>
    <x v="18"/>
    <n v="75880"/>
    <x v="1"/>
    <x v="0"/>
    <n v="2.6821917808219178"/>
  </r>
  <r>
    <s v="Oby Sorrel"/>
    <x v="1"/>
    <x v="2"/>
    <n v="34"/>
    <x v="19"/>
    <n v="58940"/>
    <x v="1"/>
    <x v="0"/>
    <n v="1.5561643835616439"/>
  </r>
  <r>
    <s v="Husein Augar"/>
    <x v="1"/>
    <x v="2"/>
    <n v="30"/>
    <x v="20"/>
    <n v="67910"/>
    <x v="2"/>
    <x v="0"/>
    <n v="2.2794520547945205"/>
  </r>
  <r>
    <s v="Brien Boise"/>
    <x v="1"/>
    <x v="3"/>
    <n v="31"/>
    <x v="21"/>
    <n v="58100"/>
    <x v="1"/>
    <x v="0"/>
    <n v="1.5287671232876712"/>
  </r>
  <r>
    <s v="Esmaria Denecamp"/>
    <x v="0"/>
    <x v="2"/>
    <n v="27"/>
    <x v="22"/>
    <n v="48980"/>
    <x v="1"/>
    <x v="0"/>
    <n v="1.7917808219178082"/>
  </r>
  <r>
    <s v="Curtice Advani"/>
    <x v="2"/>
    <x v="2"/>
    <n v="30"/>
    <x v="23"/>
    <n v="64000"/>
    <x v="1"/>
    <x v="0"/>
    <n v="1.7095890410958905"/>
  </r>
  <r>
    <s v="Barr Faughny"/>
    <x v="1"/>
    <x v="1"/>
    <n v="42"/>
    <x v="24"/>
    <n v="75000"/>
    <x v="3"/>
    <x v="0"/>
    <n v="1.210958904109589"/>
  </r>
  <r>
    <s v="Merrilee Plenty"/>
    <x v="1"/>
    <x v="3"/>
    <n v="40"/>
    <x v="25"/>
    <n v="87620"/>
    <x v="1"/>
    <x v="0"/>
    <n v="2.4219178082191779"/>
  </r>
  <r>
    <s v="Niall Selesnick"/>
    <x v="1"/>
    <x v="3"/>
    <n v="29"/>
    <x v="26"/>
    <n v="34980"/>
    <x v="1"/>
    <x v="0"/>
    <n v="3.2821917808219179"/>
  </r>
  <r>
    <s v="Beverie Moffet"/>
    <x v="1"/>
    <x v="2"/>
    <n v="28"/>
    <x v="27"/>
    <n v="75970"/>
    <x v="1"/>
    <x v="0"/>
    <n v="2.8383561643835615"/>
  </r>
  <r>
    <s v="Jehu Rudeforth"/>
    <x v="1"/>
    <x v="2"/>
    <n v="34"/>
    <x v="28"/>
    <n v="60130"/>
    <x v="1"/>
    <x v="0"/>
    <n v="1.6684931506849314"/>
  </r>
  <r>
    <s v="Camilla Castle"/>
    <x v="1"/>
    <x v="3"/>
    <n v="33"/>
    <x v="29"/>
    <n v="75480"/>
    <x v="4"/>
    <x v="0"/>
    <n v="2.3205479452054796"/>
  </r>
  <r>
    <s v="Roddy Speechley"/>
    <x v="0"/>
    <x v="1"/>
    <n v="33"/>
    <x v="30"/>
    <n v="115920"/>
    <x v="1"/>
    <x v="0"/>
    <n v="2.8958904109589043"/>
  </r>
  <r>
    <s v="Gray Seamon"/>
    <x v="1"/>
    <x v="0"/>
    <n v="36"/>
    <x v="31"/>
    <n v="78540"/>
    <x v="1"/>
    <x v="0"/>
    <n v="1.9917808219178081"/>
  </r>
  <r>
    <s v="Madelene Upcott"/>
    <x v="0"/>
    <x v="1"/>
    <n v="25"/>
    <x v="32"/>
    <n v="109190"/>
    <x v="0"/>
    <x v="0"/>
    <n v="1.3561643835616439"/>
  </r>
  <r>
    <s v="Violante Courtonne"/>
    <x v="1"/>
    <x v="0"/>
    <n v="34"/>
    <x v="33"/>
    <n v="49630"/>
    <x v="2"/>
    <x v="0"/>
    <n v="1.3698630136986301"/>
  </r>
  <r>
    <s v="Bernie Gorges"/>
    <x v="1"/>
    <x v="1"/>
    <n v="28"/>
    <x v="34"/>
    <n v="99970"/>
    <x v="1"/>
    <x v="0"/>
    <n v="1.6191780821917807"/>
  </r>
  <r>
    <s v="Torrance Collier"/>
    <x v="1"/>
    <x v="3"/>
    <n v="33"/>
    <x v="35"/>
    <n v="96140"/>
    <x v="1"/>
    <x v="0"/>
    <n v="2.8246575342465752"/>
  </r>
  <r>
    <s v="Dyna Doucette"/>
    <x v="0"/>
    <x v="1"/>
    <n v="31"/>
    <x v="36"/>
    <n v="103550"/>
    <x v="1"/>
    <x v="0"/>
    <n v="1.3616438356164384"/>
  </r>
  <r>
    <s v="Gunar Cockshoot"/>
    <x v="0"/>
    <x v="3"/>
    <n v="31"/>
    <x v="37"/>
    <n v="48950"/>
    <x v="1"/>
    <x v="0"/>
    <n v="1.9452054794520548"/>
  </r>
  <r>
    <s v="Kaye Crocroft"/>
    <x v="0"/>
    <x v="2"/>
    <n v="24"/>
    <x v="38"/>
    <n v="52610"/>
    <x v="2"/>
    <x v="0"/>
    <n v="2.1506849315068495"/>
  </r>
  <r>
    <s v="Allene Gobbet"/>
    <x v="1"/>
    <x v="1"/>
    <n v="36"/>
    <x v="39"/>
    <n v="78390"/>
    <x v="1"/>
    <x v="0"/>
    <n v="1.8958904109589041"/>
  </r>
  <r>
    <s v="Sibyl Dunkirk"/>
    <x v="1"/>
    <x v="2"/>
    <n v="33"/>
    <x v="40"/>
    <n v="86570"/>
    <x v="1"/>
    <x v="0"/>
    <n v="1.1287671232876713"/>
  </r>
  <r>
    <s v="Agnes Collicott"/>
    <x v="1"/>
    <x v="3"/>
    <n v="27"/>
    <x v="41"/>
    <n v="83750"/>
    <x v="1"/>
    <x v="0"/>
    <n v="1.4657534246575343"/>
  </r>
  <r>
    <s v="Leilah Yesinin"/>
    <x v="1"/>
    <x v="2"/>
    <n v="34"/>
    <x v="42"/>
    <n v="92450"/>
    <x v="1"/>
    <x v="0"/>
    <n v="2.1260273972602741"/>
  </r>
  <r>
    <s v="Mollie Hanway"/>
    <x v="0"/>
    <x v="3"/>
    <n v="20"/>
    <x v="43"/>
    <n v="112650"/>
    <x v="1"/>
    <x v="0"/>
    <n v="2.8438356164383563"/>
  </r>
  <r>
    <s v="Kellsie Waby"/>
    <x v="0"/>
    <x v="1"/>
    <n v="20"/>
    <x v="44"/>
    <n v="79570"/>
    <x v="1"/>
    <x v="0"/>
    <n v="1.3068493150684932"/>
  </r>
  <r>
    <s v="Hyacinthie Braybrooke"/>
    <x v="1"/>
    <x v="0"/>
    <n v="20"/>
    <x v="45"/>
    <n v="68900"/>
    <x v="2"/>
    <x v="0"/>
    <n v="1.8739726027397261"/>
  </r>
  <r>
    <s v="Van Tuxwell"/>
    <x v="1"/>
    <x v="3"/>
    <n v="25"/>
    <x v="46"/>
    <n v="80700"/>
    <x v="0"/>
    <x v="0"/>
    <n v="1.4438356164383561"/>
  </r>
  <r>
    <s v="Lilyan Klimpt"/>
    <x v="0"/>
    <x v="1"/>
    <n v="19"/>
    <x v="47"/>
    <n v="58960"/>
    <x v="1"/>
    <x v="0"/>
    <n v="2.5863013698630137"/>
  </r>
  <r>
    <s v="Tawnya Tickel"/>
    <x v="0"/>
    <x v="3"/>
    <n v="36"/>
    <x v="48"/>
    <n v="118840"/>
    <x v="1"/>
    <x v="0"/>
    <n v="3.2931506849315069"/>
  </r>
  <r>
    <s v="Jan Morforth"/>
    <x v="0"/>
    <x v="2"/>
    <n v="28"/>
    <x v="49"/>
    <n v="48170"/>
    <x v="0"/>
    <x v="0"/>
    <n v="3.2328767123287672"/>
  </r>
  <r>
    <s v="Florinda Crace"/>
    <x v="1"/>
    <x v="4"/>
    <n v="32"/>
    <x v="50"/>
    <n v="45510"/>
    <x v="1"/>
    <x v="0"/>
    <n v="2.2493150684931509"/>
  </r>
  <r>
    <s v="Tracy Renad"/>
    <x v="1"/>
    <x v="1"/>
    <n v="36"/>
    <x v="51"/>
    <n v="114890"/>
    <x v="1"/>
    <x v="0"/>
    <n v="3.1123287671232878"/>
  </r>
  <r>
    <s v="Myer McCory"/>
    <x v="0"/>
    <x v="3"/>
    <n v="30"/>
    <x v="52"/>
    <n v="69710"/>
    <x v="1"/>
    <x v="0"/>
    <n v="1.0164383561643835"/>
  </r>
  <r>
    <s v="Bennie Pepis"/>
    <x v="0"/>
    <x v="2"/>
    <n v="36"/>
    <x v="53"/>
    <n v="71380"/>
    <x v="1"/>
    <x v="0"/>
    <n v="2.4328767123287673"/>
  </r>
  <r>
    <s v="Rafaelita Blaksland"/>
    <x v="1"/>
    <x v="0"/>
    <n v="38"/>
    <x v="54"/>
    <n v="109160"/>
    <x v="3"/>
    <x v="0"/>
    <n v="2.3123287671232875"/>
  </r>
  <r>
    <s v="Mahalia Larcher"/>
    <x v="0"/>
    <x v="1"/>
    <n v="27"/>
    <x v="55"/>
    <n v="113280"/>
    <x v="4"/>
    <x v="0"/>
    <n v="1.6767123287671233"/>
  </r>
  <r>
    <s v="Andria Kimpton"/>
    <x v="0"/>
    <x v="3"/>
    <n v="30"/>
    <x v="56"/>
    <n v="69120"/>
    <x v="1"/>
    <x v="0"/>
    <n v="2.5972602739726027"/>
  </r>
  <r>
    <s v="Valentia Etteridge"/>
    <x v="1"/>
    <x v="4"/>
    <n v="37"/>
    <x v="57"/>
    <n v="118100"/>
    <x v="1"/>
    <x v="0"/>
    <n v="2.1095890410958904"/>
  </r>
  <r>
    <s v="Virginia McConville"/>
    <x v="1"/>
    <x v="1"/>
    <n v="22"/>
    <x v="58"/>
    <n v="76900"/>
    <x v="0"/>
    <x v="0"/>
    <n v="2.1123287671232878"/>
  </r>
  <r>
    <s v="Wilone O'Kielt"/>
    <x v="1"/>
    <x v="3"/>
    <n v="43"/>
    <x v="59"/>
    <n v="114870"/>
    <x v="1"/>
    <x v="0"/>
    <n v="0.48219178082191783"/>
  </r>
  <r>
    <s v="Madge McCloughen"/>
    <x v="2"/>
    <x v="3"/>
    <n v="32"/>
    <x v="60"/>
    <n v="91310"/>
    <x v="1"/>
    <x v="0"/>
    <n v="1.2246575342465753"/>
  </r>
  <r>
    <s v="Janene Hairsine"/>
    <x v="1"/>
    <x v="1"/>
    <n v="28"/>
    <x v="61"/>
    <n v="104770"/>
    <x v="1"/>
    <x v="0"/>
    <n v="2.0136986301369864"/>
  </r>
  <r>
    <s v="Alta Kaszper"/>
    <x v="0"/>
    <x v="0"/>
    <n v="27"/>
    <x v="62"/>
    <n v="54970"/>
    <x v="1"/>
    <x v="0"/>
    <n v="2.978082191780822"/>
  </r>
  <r>
    <s v="Dennison Crosswaite"/>
    <x v="2"/>
    <x v="3"/>
    <n v="26"/>
    <x v="63"/>
    <n v="90700"/>
    <x v="0"/>
    <x v="0"/>
    <n v="2.6027397260273974"/>
  </r>
  <r>
    <s v="Oran Buxcy"/>
    <x v="1"/>
    <x v="0"/>
    <n v="38"/>
    <x v="64"/>
    <n v="56870"/>
    <x v="0"/>
    <x v="0"/>
    <n v="2.4438356164383563"/>
  </r>
  <r>
    <s v="Hinda Label"/>
    <x v="1"/>
    <x v="0"/>
    <n v="25"/>
    <x v="65"/>
    <n v="92700"/>
    <x v="1"/>
    <x v="0"/>
    <n v="2.7835616438356166"/>
  </r>
  <r>
    <s v="Marney O'Breen"/>
    <x v="1"/>
    <x v="2"/>
    <n v="21"/>
    <x v="66"/>
    <n v="65920"/>
    <x v="1"/>
    <x v="0"/>
    <n v="2.4767123287671233"/>
  </r>
  <r>
    <s v="Dell Molloy"/>
    <x v="0"/>
    <x v="1"/>
    <n v="26"/>
    <x v="67"/>
    <n v="47360"/>
    <x v="1"/>
    <x v="0"/>
    <n v="2.7287671232876711"/>
  </r>
  <r>
    <s v="Mallorie Waber"/>
    <x v="0"/>
    <x v="1"/>
    <n v="30"/>
    <x v="68"/>
    <n v="60570"/>
    <x v="1"/>
    <x v="0"/>
    <n v="1.5205479452054795"/>
  </r>
  <r>
    <s v="Cherlyn Barter"/>
    <x v="1"/>
    <x v="1"/>
    <n v="28"/>
    <x v="69"/>
    <n v="104120"/>
    <x v="1"/>
    <x v="0"/>
    <n v="1.5671232876712329"/>
  </r>
  <r>
    <s v="Ches Bonnell"/>
    <x v="0"/>
    <x v="3"/>
    <n v="37"/>
    <x v="70"/>
    <n v="88050"/>
    <x v="2"/>
    <x v="0"/>
    <n v="2.419178082191781"/>
  </r>
  <r>
    <s v="Collin Jagson"/>
    <x v="0"/>
    <x v="3"/>
    <n v="24"/>
    <x v="41"/>
    <n v="100420"/>
    <x v="1"/>
    <x v="0"/>
    <n v="1.4657534246575343"/>
  </r>
  <r>
    <s v="Hogan Iles"/>
    <x v="1"/>
    <x v="1"/>
    <n v="30"/>
    <x v="52"/>
    <n v="114180"/>
    <x v="1"/>
    <x v="0"/>
    <n v="1.0164383561643835"/>
  </r>
  <r>
    <s v="Gretchen Callow"/>
    <x v="1"/>
    <x v="3"/>
    <n v="21"/>
    <x v="71"/>
    <n v="33920"/>
    <x v="1"/>
    <x v="0"/>
    <n v="1.4876712328767123"/>
  </r>
  <r>
    <s v="Kissiah Maydway"/>
    <x v="0"/>
    <x v="1"/>
    <n v="23"/>
    <x v="72"/>
    <n v="106460"/>
    <x v="1"/>
    <x v="0"/>
    <n v="2.1397260273972605"/>
  </r>
  <r>
    <s v="Archibald Filliskirk"/>
    <x v="0"/>
    <x v="1"/>
    <n v="35"/>
    <x v="73"/>
    <n v="40400"/>
    <x v="1"/>
    <x v="0"/>
    <n v="1.3534246575342466"/>
  </r>
  <r>
    <s v="Enoch Dowrey"/>
    <x v="0"/>
    <x v="2"/>
    <n v="27"/>
    <x v="74"/>
    <n v="91650"/>
    <x v="0"/>
    <x v="0"/>
    <n v="2.6986301369863015"/>
  </r>
  <r>
    <s v="Bili Sizey"/>
    <x v="0"/>
    <x v="0"/>
    <n v="43"/>
    <x v="75"/>
    <n v="36040"/>
    <x v="1"/>
    <x v="0"/>
    <n v="1.6465753424657534"/>
  </r>
  <r>
    <s v="Caro Chappel"/>
    <x v="1"/>
    <x v="3"/>
    <n v="40"/>
    <x v="76"/>
    <n v="104410"/>
    <x v="1"/>
    <x v="0"/>
    <n v="2.3013698630136985"/>
  </r>
  <r>
    <s v="Constantino Espley"/>
    <x v="0"/>
    <x v="2"/>
    <n v="30"/>
    <x v="77"/>
    <n v="96800"/>
    <x v="1"/>
    <x v="0"/>
    <n v="1.6849315068493151"/>
  </r>
  <r>
    <s v="Karlen McCaffrey"/>
    <x v="1"/>
    <x v="2"/>
    <n v="34"/>
    <x v="12"/>
    <n v="85000"/>
    <x v="1"/>
    <x v="0"/>
    <n v="2.0876712328767124"/>
  </r>
  <r>
    <s v="Drusy MacCombe"/>
    <x v="0"/>
    <x v="0"/>
    <n v="28"/>
    <x v="78"/>
    <n v="43510"/>
    <x v="4"/>
    <x v="0"/>
    <n v="1.0986301369863014"/>
  </r>
  <r>
    <s v="My Hanscome"/>
    <x v="0"/>
    <x v="2"/>
    <n v="33"/>
    <x v="79"/>
    <n v="59430"/>
    <x v="1"/>
    <x v="0"/>
    <n v="2.6794520547945204"/>
  </r>
  <r>
    <s v="Teressa Udden"/>
    <x v="1"/>
    <x v="2"/>
    <n v="33"/>
    <x v="80"/>
    <n v="65360"/>
    <x v="1"/>
    <x v="0"/>
    <n v="3.1616438356164385"/>
  </r>
  <r>
    <s v="Crissie Cordel"/>
    <x v="1"/>
    <x v="1"/>
    <n v="32"/>
    <x v="81"/>
    <n v="41570"/>
    <x v="1"/>
    <x v="0"/>
    <n v="1.6712328767123288"/>
  </r>
  <r>
    <s v="Elia Cockton"/>
    <x v="1"/>
    <x v="3"/>
    <n v="33"/>
    <x v="82"/>
    <n v="75280"/>
    <x v="1"/>
    <x v="0"/>
    <n v="2.4904109589041097"/>
  </r>
  <r>
    <s v="Gigi Bohling"/>
    <x v="0"/>
    <x v="0"/>
    <n v="33"/>
    <x v="83"/>
    <n v="74550"/>
    <x v="1"/>
    <x v="0"/>
    <n v="2.2904109589041095"/>
  </r>
  <r>
    <s v="Ebonee Roxburgh"/>
    <x v="0"/>
    <x v="1"/>
    <n v="30"/>
    <x v="6"/>
    <n v="67950"/>
    <x v="1"/>
    <x v="0"/>
    <n v="1.4246575342465753"/>
  </r>
  <r>
    <s v="Shayne Stegel"/>
    <x v="0"/>
    <x v="2"/>
    <n v="42"/>
    <x v="84"/>
    <n v="70270"/>
    <x v="2"/>
    <x v="0"/>
    <n v="1.3424657534246576"/>
  </r>
  <r>
    <s v="Zach Polon"/>
    <x v="0"/>
    <x v="1"/>
    <n v="26"/>
    <x v="85"/>
    <n v="53540"/>
    <x v="1"/>
    <x v="0"/>
    <n v="2.2191780821917808"/>
  </r>
  <r>
    <s v="Deepali Charan"/>
    <x v="0"/>
    <x v="3"/>
    <n v="20"/>
    <x v="9"/>
    <n v="112650"/>
    <x v="1"/>
    <x v="1"/>
    <n v="3.010958904109589"/>
  </r>
  <r>
    <s v="Yagna Sujeev"/>
    <x v="1"/>
    <x v="3"/>
    <n v="32"/>
    <x v="86"/>
    <n v="43840"/>
    <x v="0"/>
    <x v="1"/>
    <n v="2.5424657534246577"/>
  </r>
  <r>
    <s v="Satyendra Venkatadri"/>
    <x v="0"/>
    <x v="1"/>
    <n v="31"/>
    <x v="21"/>
    <n v="103550"/>
    <x v="1"/>
    <x v="1"/>
    <n v="1.5287671232876712"/>
  </r>
  <r>
    <s v="Madhavdas Buhpathi"/>
    <x v="1"/>
    <x v="4"/>
    <n v="32"/>
    <x v="87"/>
    <n v="45510"/>
    <x v="1"/>
    <x v="1"/>
    <n v="2.4164383561643836"/>
  </r>
  <r>
    <s v="Sahila Chandrasekhar"/>
    <x v="2"/>
    <x v="2"/>
    <n v="37"/>
    <x v="51"/>
    <n v="115440"/>
    <x v="2"/>
    <x v="1"/>
    <n v="3.1123287671232878"/>
  </r>
  <r>
    <s v="Mirium Seemantini Shivakumar"/>
    <x v="1"/>
    <x v="0"/>
    <n v="38"/>
    <x v="88"/>
    <n v="56870"/>
    <x v="0"/>
    <x v="1"/>
    <n v="2.6109589041095891"/>
  </r>
  <r>
    <s v="Purnendu Vijayarangan"/>
    <x v="1"/>
    <x v="0"/>
    <n v="25"/>
    <x v="89"/>
    <n v="92700"/>
    <x v="1"/>
    <x v="1"/>
    <n v="2.9506849315068493"/>
  </r>
  <r>
    <s v="Rukma Vinita"/>
    <x v="2"/>
    <x v="3"/>
    <n v="32"/>
    <x v="90"/>
    <n v="91310"/>
    <x v="1"/>
    <x v="1"/>
    <n v="1.3917808219178083"/>
  </r>
  <r>
    <s v="Yauvani Tarpa"/>
    <x v="0"/>
    <x v="0"/>
    <n v="33"/>
    <x v="91"/>
    <n v="74550"/>
    <x v="1"/>
    <x v="1"/>
    <n v="2.4575342465753423"/>
  </r>
  <r>
    <s v="Damayanti Thangavadivelu"/>
    <x v="0"/>
    <x v="1"/>
    <n v="25"/>
    <x v="92"/>
    <n v="109190"/>
    <x v="0"/>
    <x v="1"/>
    <n v="1.5232876712328767"/>
  </r>
  <r>
    <s v="Manjusri Ruchi"/>
    <x v="1"/>
    <x v="3"/>
    <n v="40"/>
    <x v="93"/>
    <n v="104410"/>
    <x v="1"/>
    <x v="1"/>
    <n v="2.4684931506849317"/>
  </r>
  <r>
    <s v="Mithil Nadkarni"/>
    <x v="0"/>
    <x v="2"/>
    <n v="30"/>
    <x v="94"/>
    <n v="96800"/>
    <x v="1"/>
    <x v="1"/>
    <n v="1.8547945205479452"/>
  </r>
  <r>
    <s v="Ardhendu Abhichandra Jayakar"/>
    <x v="0"/>
    <x v="2"/>
    <n v="28"/>
    <x v="95"/>
    <n v="48170"/>
    <x v="0"/>
    <x v="1"/>
    <n v="3.4"/>
  </r>
  <r>
    <s v="Akbar Sorabhjee"/>
    <x v="0"/>
    <x v="1"/>
    <n v="21"/>
    <x v="96"/>
    <n v="37920"/>
    <x v="1"/>
    <x v="1"/>
    <n v="3.2301369863013698"/>
  </r>
  <r>
    <s v="Bandhula Sathyanna"/>
    <x v="0"/>
    <x v="1"/>
    <n v="34"/>
    <x v="97"/>
    <n v="112650"/>
    <x v="1"/>
    <x v="1"/>
    <n v="1.5863013698630137"/>
  </r>
  <r>
    <s v="Daruka Ghazali"/>
    <x v="1"/>
    <x v="0"/>
    <n v="34"/>
    <x v="98"/>
    <n v="49630"/>
    <x v="2"/>
    <x v="1"/>
    <n v="1.536986301369863"/>
  </r>
  <r>
    <s v="Heer Pennathur"/>
    <x v="0"/>
    <x v="3"/>
    <n v="36"/>
    <x v="99"/>
    <n v="118840"/>
    <x v="1"/>
    <x v="1"/>
    <n v="3.4602739726027396"/>
  </r>
  <r>
    <s v="Shekhar Eswara"/>
    <x v="0"/>
    <x v="3"/>
    <n v="30"/>
    <x v="100"/>
    <n v="69710"/>
    <x v="1"/>
    <x v="1"/>
    <n v="1.1835616438356165"/>
  </r>
  <r>
    <s v="Udyan Lanka"/>
    <x v="0"/>
    <x v="1"/>
    <n v="20"/>
    <x v="101"/>
    <n v="79570"/>
    <x v="1"/>
    <x v="1"/>
    <n v="1.473972602739726"/>
  </r>
  <r>
    <s v="Shreela Ramasubraman"/>
    <x v="1"/>
    <x v="1"/>
    <n v="22"/>
    <x v="102"/>
    <n v="76900"/>
    <x v="0"/>
    <x v="1"/>
    <n v="2.2821917808219179"/>
  </r>
  <r>
    <s v="Sanchali Shirish"/>
    <x v="0"/>
    <x v="0"/>
    <n v="27"/>
    <x v="103"/>
    <n v="54970"/>
    <x v="1"/>
    <x v="1"/>
    <n v="3.1452054794520548"/>
  </r>
  <r>
    <s v="Gangadutt Ragha"/>
    <x v="0"/>
    <x v="3"/>
    <n v="37"/>
    <x v="47"/>
    <n v="88050"/>
    <x v="2"/>
    <x v="1"/>
    <n v="2.5863013698630137"/>
  </r>
  <r>
    <s v="Waheeda Vasuman"/>
    <x v="0"/>
    <x v="0"/>
    <n v="43"/>
    <x v="104"/>
    <n v="36040"/>
    <x v="1"/>
    <x v="1"/>
    <n v="1.8164383561643835"/>
  </r>
  <r>
    <s v="Nanak Sapna"/>
    <x v="1"/>
    <x v="1"/>
    <n v="42"/>
    <x v="105"/>
    <n v="75000"/>
    <x v="3"/>
    <x v="1"/>
    <n v="1.3780821917808219"/>
  </r>
  <r>
    <s v="Shobhana Samuel"/>
    <x v="0"/>
    <x v="1"/>
    <n v="35"/>
    <x v="68"/>
    <n v="40400"/>
    <x v="1"/>
    <x v="1"/>
    <n v="1.5205479452054795"/>
  </r>
  <r>
    <s v="Amlankusum Rajabhushan"/>
    <x v="0"/>
    <x v="3"/>
    <n v="24"/>
    <x v="106"/>
    <n v="100420"/>
    <x v="1"/>
    <x v="1"/>
    <n v="1.6328767123287671"/>
  </r>
  <r>
    <s v="Pratigya Rema"/>
    <x v="1"/>
    <x v="3"/>
    <n v="31"/>
    <x v="107"/>
    <n v="58100"/>
    <x v="1"/>
    <x v="1"/>
    <n v="1.6904109589041096"/>
  </r>
  <r>
    <s v="Ramnath Ravuri"/>
    <x v="1"/>
    <x v="3"/>
    <n v="44"/>
    <x v="108"/>
    <n v="114870"/>
    <x v="1"/>
    <x v="1"/>
    <n v="0.64657534246575343"/>
  </r>
  <r>
    <s v="Prerana Nishita"/>
    <x v="1"/>
    <x v="1"/>
    <n v="32"/>
    <x v="109"/>
    <n v="41570"/>
    <x v="1"/>
    <x v="1"/>
    <n v="1.8410958904109589"/>
  </r>
  <r>
    <s v="Makshi Vinutha"/>
    <x v="1"/>
    <x v="1"/>
    <n v="30"/>
    <x v="110"/>
    <n v="112570"/>
    <x v="1"/>
    <x v="1"/>
    <n v="1.1534246575342466"/>
  </r>
  <r>
    <s v="Shiuli Sapna"/>
    <x v="0"/>
    <x v="1"/>
    <n v="26"/>
    <x v="30"/>
    <n v="47360"/>
    <x v="1"/>
    <x v="1"/>
    <n v="2.8958904109589043"/>
  </r>
  <r>
    <s v="Agrata Rajarama"/>
    <x v="1"/>
    <x v="2"/>
    <n v="21"/>
    <x v="111"/>
    <n v="65920"/>
    <x v="1"/>
    <x v="1"/>
    <n v="2.6438356164383561"/>
  </r>
  <r>
    <s v="Vasu Nandin"/>
    <x v="1"/>
    <x v="1"/>
    <n v="28"/>
    <x v="112"/>
    <n v="99970"/>
    <x v="1"/>
    <x v="1"/>
    <n v="1.7808219178082192"/>
  </r>
  <r>
    <s v="Bhuvan Pals"/>
    <x v="1"/>
    <x v="3"/>
    <n v="25"/>
    <x v="113"/>
    <n v="80700"/>
    <x v="0"/>
    <x v="1"/>
    <n v="1.6109589041095891"/>
  </r>
  <r>
    <s v="Gumwant Veera"/>
    <x v="0"/>
    <x v="2"/>
    <n v="24"/>
    <x v="114"/>
    <n v="52610"/>
    <x v="2"/>
    <x v="1"/>
    <n v="2.3178082191780822"/>
  </r>
  <r>
    <s v="Narois Motiwala"/>
    <x v="0"/>
    <x v="3"/>
    <n v="29"/>
    <x v="115"/>
    <n v="112110"/>
    <x v="2"/>
    <x v="1"/>
    <n v="3.0191780821917806"/>
  </r>
  <r>
    <s v="Anjushri Chandiramani"/>
    <x v="1"/>
    <x v="4"/>
    <n v="27"/>
    <x v="116"/>
    <n v="119110"/>
    <x v="1"/>
    <x v="1"/>
    <n v="3.1780821917808217"/>
  </r>
  <r>
    <s v="Krishnakanta Vellanki"/>
    <x v="0"/>
    <x v="0"/>
    <n v="22"/>
    <x v="117"/>
    <n v="112780"/>
    <x v="0"/>
    <x v="1"/>
    <n v="2.2931506849315069"/>
  </r>
  <r>
    <s v="Dhruv Manjunath"/>
    <x v="1"/>
    <x v="1"/>
    <n v="36"/>
    <x v="26"/>
    <n v="114890"/>
    <x v="1"/>
    <x v="1"/>
    <n v="3.2821917808219179"/>
  </r>
  <r>
    <s v="Vanmala Shriharsha"/>
    <x v="0"/>
    <x v="2"/>
    <n v="27"/>
    <x v="118"/>
    <n v="48980"/>
    <x v="1"/>
    <x v="1"/>
    <n v="1.9589041095890412"/>
  </r>
  <r>
    <s v="Sameer Shashank Sapra"/>
    <x v="0"/>
    <x v="4"/>
    <n v="21"/>
    <x v="10"/>
    <n v="75880"/>
    <x v="1"/>
    <x v="1"/>
    <n v="2.8520547945205479"/>
  </r>
  <r>
    <s v="Anumati Shyamari Meherhomji"/>
    <x v="1"/>
    <x v="0"/>
    <n v="28"/>
    <x v="119"/>
    <n v="53240"/>
    <x v="1"/>
    <x v="1"/>
    <n v="2.5342465753424657"/>
  </r>
  <r>
    <s v="Tarala Vishaal"/>
    <x v="1"/>
    <x v="2"/>
    <n v="34"/>
    <x v="120"/>
    <n v="85000"/>
    <x v="1"/>
    <x v="1"/>
    <n v="2.2575342465753425"/>
  </r>
  <r>
    <s v="Shubhra Potla"/>
    <x v="1"/>
    <x v="3"/>
    <n v="21"/>
    <x v="121"/>
    <n v="33920"/>
    <x v="1"/>
    <x v="1"/>
    <n v="1.6493150684931508"/>
  </r>
  <r>
    <s v="Hemavati Muthiah"/>
    <x v="1"/>
    <x v="3"/>
    <n v="33"/>
    <x v="122"/>
    <n v="75280"/>
    <x v="1"/>
    <x v="1"/>
    <n v="2.6520547945205482"/>
  </r>
  <r>
    <s v="Krittika Gaekwad"/>
    <x v="1"/>
    <x v="2"/>
    <n v="34"/>
    <x v="123"/>
    <n v="58940"/>
    <x v="1"/>
    <x v="1"/>
    <n v="1.7178082191780821"/>
  </r>
  <r>
    <s v="Shevantilal Muppala"/>
    <x v="1"/>
    <x v="1"/>
    <n v="28"/>
    <x v="124"/>
    <n v="104770"/>
    <x v="1"/>
    <x v="1"/>
    <n v="2.1808219178082191"/>
  </r>
  <r>
    <s v="Shattesh Utpat"/>
    <x v="0"/>
    <x v="1"/>
    <n v="21"/>
    <x v="6"/>
    <n v="57090"/>
    <x v="1"/>
    <x v="1"/>
    <n v="1.4246575342465753"/>
  </r>
  <r>
    <s v="Kamalakshi Mukundan"/>
    <x v="0"/>
    <x v="2"/>
    <n v="27"/>
    <x v="125"/>
    <n v="91650"/>
    <x v="0"/>
    <x v="1"/>
    <n v="2.8684931506849316"/>
  </r>
  <r>
    <s v="Chandana Sannidhi Surnilla"/>
    <x v="0"/>
    <x v="2"/>
    <n v="42"/>
    <x v="126"/>
    <n v="70270"/>
    <x v="2"/>
    <x v="1"/>
    <n v="1.5095890410958903"/>
  </r>
  <r>
    <s v="Indu Varada Sumedh"/>
    <x v="1"/>
    <x v="2"/>
    <n v="28"/>
    <x v="127"/>
    <n v="75970"/>
    <x v="1"/>
    <x v="1"/>
    <n v="3.0054794520547947"/>
  </r>
  <r>
    <s v="Karuna Pashupathy"/>
    <x v="2"/>
    <x v="3"/>
    <n v="27"/>
    <x v="128"/>
    <n v="90700"/>
    <x v="0"/>
    <x v="1"/>
    <n v="2.7643835616438355"/>
  </r>
  <r>
    <s v="Mardav Ramaswami"/>
    <x v="0"/>
    <x v="1"/>
    <n v="30"/>
    <x v="129"/>
    <n v="60570"/>
    <x v="1"/>
    <x v="1"/>
    <n v="1.6821917808219178"/>
  </r>
  <r>
    <s v="Sarayu Ragunathan"/>
    <x v="0"/>
    <x v="1"/>
    <n v="33"/>
    <x v="130"/>
    <n v="115920"/>
    <x v="1"/>
    <x v="1"/>
    <n v="3.0630136986301371"/>
  </r>
  <r>
    <s v="Kevalkumar Solanki"/>
    <x v="1"/>
    <x v="2"/>
    <n v="33"/>
    <x v="131"/>
    <n v="65360"/>
    <x v="1"/>
    <x v="1"/>
    <n v="3.3287671232876712"/>
  </r>
  <r>
    <s v="Upendra Swati"/>
    <x v="2"/>
    <x v="2"/>
    <n v="30"/>
    <x v="132"/>
    <n v="64000"/>
    <x v="1"/>
    <x v="1"/>
    <n v="1.8794520547945206"/>
  </r>
  <r>
    <s v="Deepit Ranjana"/>
    <x v="1"/>
    <x v="2"/>
    <n v="34"/>
    <x v="11"/>
    <n v="92450"/>
    <x v="1"/>
    <x v="1"/>
    <n v="2.2958904109589042"/>
  </r>
  <r>
    <s v="Amal Nimesh"/>
    <x v="0"/>
    <x v="3"/>
    <n v="31"/>
    <x v="58"/>
    <n v="48950"/>
    <x v="1"/>
    <x v="1"/>
    <n v="2.1123287671232878"/>
  </r>
  <r>
    <s v="Kunja Prashanta Vibha"/>
    <x v="1"/>
    <x v="3"/>
    <n v="27"/>
    <x v="106"/>
    <n v="83750"/>
    <x v="1"/>
    <x v="1"/>
    <n v="1.6328767123287671"/>
  </r>
  <r>
    <s v="Godavari Veena"/>
    <x v="1"/>
    <x v="3"/>
    <n v="40"/>
    <x v="133"/>
    <n v="87620"/>
    <x v="1"/>
    <x v="1"/>
    <n v="2.5890410958904111"/>
  </r>
  <r>
    <s v="Devasree Fullara Saurin"/>
    <x v="1"/>
    <x v="0"/>
    <n v="20"/>
    <x v="134"/>
    <n v="68900"/>
    <x v="2"/>
    <x v="1"/>
    <n v="2.0410958904109591"/>
  </r>
  <r>
    <s v="Geena Raghavanpillai"/>
    <x v="0"/>
    <x v="0"/>
    <n v="32"/>
    <x v="135"/>
    <n v="53540"/>
    <x v="1"/>
    <x v="1"/>
    <n v="2.2410958904109588"/>
  </r>
  <r>
    <s v="Rupak Mehra"/>
    <x v="0"/>
    <x v="0"/>
    <n v="28"/>
    <x v="1"/>
    <n v="43510"/>
    <x v="4"/>
    <x v="1"/>
    <n v="1.2684931506849315"/>
  </r>
  <r>
    <s v="Sawini Chandan"/>
    <x v="1"/>
    <x v="0"/>
    <n v="38"/>
    <x v="136"/>
    <n v="109160"/>
    <x v="3"/>
    <x v="1"/>
    <n v="2.4794520547945207"/>
  </r>
  <r>
    <s v="Baruna Ogale"/>
    <x v="0"/>
    <x v="1"/>
    <n v="40"/>
    <x v="137"/>
    <n v="99750"/>
    <x v="1"/>
    <x v="1"/>
    <n v="2.7863013698630139"/>
  </r>
  <r>
    <s v="Jagajeet Viraj"/>
    <x v="1"/>
    <x v="3"/>
    <n v="31"/>
    <x v="138"/>
    <n v="41980"/>
    <x v="1"/>
    <x v="1"/>
    <n v="3.1150684931506851"/>
  </r>
  <r>
    <s v="Kulbhushan Moorthy"/>
    <x v="0"/>
    <x v="2"/>
    <n v="36"/>
    <x v="139"/>
    <n v="71380"/>
    <x v="1"/>
    <x v="1"/>
    <n v="2.6"/>
  </r>
  <r>
    <s v="Ilesh Dasgupta"/>
    <x v="0"/>
    <x v="1"/>
    <n v="27"/>
    <x v="140"/>
    <n v="113280"/>
    <x v="4"/>
    <x v="1"/>
    <n v="1.8465753424657534"/>
  </r>
  <r>
    <s v="Madhumati Gazala Soumitra"/>
    <x v="1"/>
    <x v="2"/>
    <n v="33"/>
    <x v="141"/>
    <n v="86570"/>
    <x v="1"/>
    <x v="1"/>
    <n v="1.2986301369863014"/>
  </r>
  <r>
    <s v="Chitrasen Laul"/>
    <x v="0"/>
    <x v="1"/>
    <n v="26"/>
    <x v="142"/>
    <n v="53540"/>
    <x v="1"/>
    <x v="1"/>
    <n v="2.3863013698630136"/>
  </r>
  <r>
    <s v="Jaishree Atasi Yavatkar"/>
    <x v="0"/>
    <x v="3"/>
    <n v="37"/>
    <x v="143"/>
    <n v="69070"/>
    <x v="1"/>
    <x v="1"/>
    <n v="1.5917808219178082"/>
  </r>
  <r>
    <s v="Kantimoy Pritish"/>
    <x v="1"/>
    <x v="2"/>
    <n v="30"/>
    <x v="144"/>
    <n v="67910"/>
    <x v="2"/>
    <x v="1"/>
    <n v="2.4465753424657533"/>
  </r>
  <r>
    <s v="Rameshwari Chikodi"/>
    <x v="0"/>
    <x v="3"/>
    <n v="30"/>
    <x v="145"/>
    <n v="69120"/>
    <x v="1"/>
    <x v="1"/>
    <n v="2.7589041095890412"/>
  </r>
  <r>
    <s v="Lalit Kothari"/>
    <x v="1"/>
    <x v="2"/>
    <n v="34"/>
    <x v="146"/>
    <n v="60130"/>
    <x v="1"/>
    <x v="1"/>
    <n v="1.8383561643835618"/>
  </r>
  <r>
    <s v="Sahas Sanabhi Shrikant"/>
    <x v="0"/>
    <x v="1"/>
    <n v="23"/>
    <x v="147"/>
    <n v="106460"/>
    <x v="1"/>
    <x v="1"/>
    <n v="2.3095890410958906"/>
  </r>
  <r>
    <s v="Kaishori Harathi Kateel"/>
    <x v="1"/>
    <x v="4"/>
    <n v="37"/>
    <x v="20"/>
    <n v="118100"/>
    <x v="1"/>
    <x v="1"/>
    <n v="2.2794520547945205"/>
  </r>
  <r>
    <s v="Rushil Kripa"/>
    <x v="1"/>
    <x v="1"/>
    <n v="36"/>
    <x v="148"/>
    <n v="78390"/>
    <x v="1"/>
    <x v="1"/>
    <n v="2.0630136986301371"/>
  </r>
  <r>
    <s v="Sarojini Naueshwara"/>
    <x v="1"/>
    <x v="1"/>
    <n v="30"/>
    <x v="100"/>
    <n v="114180"/>
    <x v="1"/>
    <x v="1"/>
    <n v="1.1835616438356165"/>
  </r>
  <r>
    <s v="Sartaj Probal"/>
    <x v="1"/>
    <x v="1"/>
    <n v="28"/>
    <x v="149"/>
    <n v="104120"/>
    <x v="1"/>
    <x v="1"/>
    <n v="1.7287671232876711"/>
  </r>
  <r>
    <s v="Mahindra Sreedharan"/>
    <x v="0"/>
    <x v="1"/>
    <n v="30"/>
    <x v="143"/>
    <n v="67950"/>
    <x v="1"/>
    <x v="1"/>
    <n v="1.5917808219178082"/>
  </r>
  <r>
    <s v="Suchira Bhanupriya Tapti"/>
    <x v="1"/>
    <x v="3"/>
    <n v="29"/>
    <x v="150"/>
    <n v="34980"/>
    <x v="1"/>
    <x v="1"/>
    <n v="3.4493150684931506"/>
  </r>
  <r>
    <s v="Fullara Sushanti Mokate"/>
    <x v="1"/>
    <x v="3"/>
    <n v="24"/>
    <x v="151"/>
    <n v="62780"/>
    <x v="1"/>
    <x v="1"/>
    <n v="3.106849315068493"/>
  </r>
  <r>
    <s v="Hridaynath Tendulkar"/>
    <x v="0"/>
    <x v="3"/>
    <n v="20"/>
    <x v="120"/>
    <n v="107700"/>
    <x v="1"/>
    <x v="1"/>
    <n v="2.2575342465753425"/>
  </r>
  <r>
    <s v="Abhaya Priyavardhan"/>
    <x v="0"/>
    <x v="0"/>
    <n v="25"/>
    <x v="152"/>
    <n v="65700"/>
    <x v="1"/>
    <x v="1"/>
    <n v="2.463013698630137"/>
  </r>
  <r>
    <s v="Ayog Chakrabarti"/>
    <x v="1"/>
    <x v="3"/>
    <n v="33"/>
    <x v="153"/>
    <n v="75480"/>
    <x v="4"/>
    <x v="1"/>
    <n v="2.4876712328767123"/>
  </r>
  <r>
    <s v="Pragya Nilufar"/>
    <x v="0"/>
    <x v="3"/>
    <n v="33"/>
    <x v="154"/>
    <n v="53870"/>
    <x v="1"/>
    <x v="1"/>
    <n v="2.117808219178082"/>
  </r>
  <r>
    <s v="Shulabh Qutub Sundaramoorthy"/>
    <x v="1"/>
    <x v="0"/>
    <n v="36"/>
    <x v="155"/>
    <n v="78540"/>
    <x v="1"/>
    <x v="1"/>
    <n v="2.1589041095890411"/>
  </r>
  <r>
    <s v="Vinanti Choudhari"/>
    <x v="0"/>
    <x v="1"/>
    <n v="19"/>
    <x v="156"/>
    <n v="58960"/>
    <x v="1"/>
    <x v="1"/>
    <n v="2.7479452054794522"/>
  </r>
  <r>
    <s v="Ranajay Kailashnath Richa"/>
    <x v="0"/>
    <x v="1"/>
    <n v="46"/>
    <x v="157"/>
    <n v="70610"/>
    <x v="1"/>
    <x v="1"/>
    <n v="1.4356164383561645"/>
  </r>
  <r>
    <s v="Asija Pothireddy"/>
    <x v="0"/>
    <x v="2"/>
    <n v="33"/>
    <x v="158"/>
    <n v="59430"/>
    <x v="1"/>
    <x v="1"/>
    <n v="2.8493150684931505"/>
  </r>
  <r>
    <s v="Piyali Mahanthapa"/>
    <x v="0"/>
    <x v="1"/>
    <n v="33"/>
    <x v="143"/>
    <n v="48530"/>
    <x v="0"/>
    <x v="1"/>
    <n v="1.5917808219178082"/>
  </r>
  <r>
    <s v="Sukhdev Nageshwar"/>
    <x v="1"/>
    <x v="3"/>
    <n v="33"/>
    <x v="159"/>
    <n v="96140"/>
    <x v="1"/>
    <x v="1"/>
    <n v="2.99178082191780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2C1248-D47E-44E6-9C37-AB47D425D44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2">
    <pivotField showAll="0"/>
    <pivotField showAll="0"/>
    <pivotField axis="axisRow" showAll="0">
      <items count="6">
        <item x="2"/>
        <item x="4"/>
        <item x="1"/>
        <item x="0"/>
        <item x="3"/>
        <item t="default"/>
      </items>
    </pivotField>
    <pivotField showAll="0"/>
    <pivotField numFmtId="14" showAll="0">
      <items count="161">
        <item x="99"/>
        <item x="150"/>
        <item x="95"/>
        <item x="131"/>
        <item x="48"/>
        <item x="26"/>
        <item x="49"/>
        <item x="96"/>
        <item x="116"/>
        <item x="80"/>
        <item x="103"/>
        <item x="138"/>
        <item x="51"/>
        <item x="151"/>
        <item x="130"/>
        <item x="15"/>
        <item x="115"/>
        <item x="9"/>
        <item x="127"/>
        <item x="159"/>
        <item x="62"/>
        <item x="89"/>
        <item x="17"/>
        <item x="3"/>
        <item x="7"/>
        <item x="30"/>
        <item x="125"/>
        <item x="10"/>
        <item x="158"/>
        <item x="43"/>
        <item x="27"/>
        <item x="35"/>
        <item x="137"/>
        <item x="65"/>
        <item x="128"/>
        <item x="145"/>
        <item x="156"/>
        <item x="67"/>
        <item x="74"/>
        <item x="18"/>
        <item x="79"/>
        <item x="122"/>
        <item x="111"/>
        <item x="14"/>
        <item x="88"/>
        <item x="63"/>
        <item x="139"/>
        <item x="56"/>
        <item x="133"/>
        <item x="47"/>
        <item x="86"/>
        <item x="119"/>
        <item x="82"/>
        <item x="153"/>
        <item x="136"/>
        <item x="66"/>
        <item x="93"/>
        <item x="152"/>
        <item x="91"/>
        <item x="144"/>
        <item x="64"/>
        <item x="53"/>
        <item x="25"/>
        <item x="70"/>
        <item x="87"/>
        <item x="142"/>
        <item x="13"/>
        <item x="2"/>
        <item x="29"/>
        <item x="114"/>
        <item x="54"/>
        <item x="147"/>
        <item x="76"/>
        <item x="11"/>
        <item x="117"/>
        <item x="83"/>
        <item x="102"/>
        <item x="20"/>
        <item x="120"/>
        <item x="50"/>
        <item x="135"/>
        <item x="85"/>
        <item x="124"/>
        <item x="155"/>
        <item x="38"/>
        <item x="72"/>
        <item x="42"/>
        <item x="0"/>
        <item x="154"/>
        <item x="58"/>
        <item x="57"/>
        <item x="12"/>
        <item x="4"/>
        <item x="148"/>
        <item x="134"/>
        <item x="61"/>
        <item x="31"/>
        <item x="118"/>
        <item x="8"/>
        <item x="37"/>
        <item x="39"/>
        <item x="132"/>
        <item x="45"/>
        <item x="94"/>
        <item x="140"/>
        <item x="109"/>
        <item x="146"/>
        <item x="104"/>
        <item x="22"/>
        <item x="112"/>
        <item x="149"/>
        <item x="123"/>
        <item x="23"/>
        <item x="107"/>
        <item x="77"/>
        <item x="129"/>
        <item x="55"/>
        <item x="81"/>
        <item x="28"/>
        <item x="121"/>
        <item x="75"/>
        <item x="106"/>
        <item x="34"/>
        <item x="113"/>
        <item x="143"/>
        <item x="97"/>
        <item x="69"/>
        <item x="19"/>
        <item x="98"/>
        <item x="21"/>
        <item x="92"/>
        <item x="68"/>
        <item x="126"/>
        <item x="71"/>
        <item x="101"/>
        <item x="41"/>
        <item x="46"/>
        <item x="157"/>
        <item x="6"/>
        <item x="90"/>
        <item x="105"/>
        <item x="33"/>
        <item x="36"/>
        <item x="32"/>
        <item x="73"/>
        <item x="84"/>
        <item x="44"/>
        <item x="141"/>
        <item x="1"/>
        <item x="16"/>
        <item x="60"/>
        <item x="24"/>
        <item x="100"/>
        <item x="110"/>
        <item x="40"/>
        <item x="78"/>
        <item x="52"/>
        <item x="5"/>
        <item x="108"/>
        <item x="59"/>
        <item t="default"/>
      </items>
    </pivotField>
    <pivotField dataField="1" showAll="0"/>
    <pivotField showAll="0"/>
    <pivotField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6">
    <i>
      <x/>
    </i>
    <i>
      <x v="1"/>
    </i>
    <i>
      <x v="2"/>
    </i>
    <i>
      <x v="3"/>
    </i>
    <i>
      <x v="4"/>
    </i>
    <i t="grand">
      <x/>
    </i>
  </rowItems>
  <colItems count="1">
    <i/>
  </colItems>
  <dataFields count="1">
    <dataField name="Sum of Salary" fld="5" baseField="0" baseItem="0"/>
  </dataFields>
  <formats count="2">
    <format dxfId="7">
      <pivotArea collapsedLevelsAreSubtotals="1" fieldPosition="0">
        <references count="1">
          <reference field="2" count="0"/>
        </references>
      </pivotArea>
    </format>
    <format dxfId="6">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72095E-281B-4D71-A470-470D70C5144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10" firstHeaderRow="1" firstDataRow="2" firstDataCol="1"/>
  <pivotFields count="12">
    <pivotField showAll="0"/>
    <pivotField axis="axisCol" showAll="0">
      <items count="4">
        <item x="1"/>
        <item x="0"/>
        <item x="2"/>
        <item t="default"/>
      </items>
    </pivotField>
    <pivotField axis="axisRow" dataField="1" showAll="0">
      <items count="6">
        <item x="2"/>
        <item x="4"/>
        <item x="1"/>
        <item x="0"/>
        <item x="3"/>
        <item t="default"/>
      </items>
    </pivotField>
    <pivotField showAll="0"/>
    <pivotField numFmtId="14" showAll="0">
      <items count="161">
        <item x="99"/>
        <item x="150"/>
        <item x="95"/>
        <item x="131"/>
        <item x="48"/>
        <item x="26"/>
        <item x="49"/>
        <item x="96"/>
        <item x="116"/>
        <item x="80"/>
        <item x="103"/>
        <item x="138"/>
        <item x="51"/>
        <item x="151"/>
        <item x="130"/>
        <item x="15"/>
        <item x="115"/>
        <item x="9"/>
        <item x="127"/>
        <item x="159"/>
        <item x="62"/>
        <item x="89"/>
        <item x="17"/>
        <item x="3"/>
        <item x="7"/>
        <item x="30"/>
        <item x="125"/>
        <item x="10"/>
        <item x="158"/>
        <item x="43"/>
        <item x="27"/>
        <item x="35"/>
        <item x="137"/>
        <item x="65"/>
        <item x="128"/>
        <item x="145"/>
        <item x="156"/>
        <item x="67"/>
        <item x="74"/>
        <item x="18"/>
        <item x="79"/>
        <item x="122"/>
        <item x="111"/>
        <item x="14"/>
        <item x="88"/>
        <item x="63"/>
        <item x="139"/>
        <item x="56"/>
        <item x="133"/>
        <item x="47"/>
        <item x="86"/>
        <item x="119"/>
        <item x="82"/>
        <item x="153"/>
        <item x="136"/>
        <item x="66"/>
        <item x="93"/>
        <item x="152"/>
        <item x="91"/>
        <item x="144"/>
        <item x="64"/>
        <item x="53"/>
        <item x="25"/>
        <item x="70"/>
        <item x="87"/>
        <item x="142"/>
        <item x="13"/>
        <item x="2"/>
        <item x="29"/>
        <item x="114"/>
        <item x="54"/>
        <item x="147"/>
        <item x="76"/>
        <item x="11"/>
        <item x="117"/>
        <item x="83"/>
        <item x="102"/>
        <item x="20"/>
        <item x="120"/>
        <item x="50"/>
        <item x="135"/>
        <item x="85"/>
        <item x="124"/>
        <item x="155"/>
        <item x="38"/>
        <item x="72"/>
        <item x="42"/>
        <item x="0"/>
        <item x="154"/>
        <item x="58"/>
        <item x="57"/>
        <item x="12"/>
        <item x="4"/>
        <item x="148"/>
        <item x="134"/>
        <item x="61"/>
        <item x="31"/>
        <item x="118"/>
        <item x="8"/>
        <item x="37"/>
        <item x="39"/>
        <item x="132"/>
        <item x="45"/>
        <item x="94"/>
        <item x="140"/>
        <item x="109"/>
        <item x="146"/>
        <item x="104"/>
        <item x="22"/>
        <item x="112"/>
        <item x="149"/>
        <item x="123"/>
        <item x="23"/>
        <item x="107"/>
        <item x="77"/>
        <item x="129"/>
        <item x="55"/>
        <item x="81"/>
        <item x="28"/>
        <item x="121"/>
        <item x="75"/>
        <item x="106"/>
        <item x="34"/>
        <item x="113"/>
        <item x="143"/>
        <item x="97"/>
        <item x="69"/>
        <item x="19"/>
        <item x="98"/>
        <item x="21"/>
        <item x="92"/>
        <item x="68"/>
        <item x="126"/>
        <item x="71"/>
        <item x="101"/>
        <item x="41"/>
        <item x="46"/>
        <item x="157"/>
        <item x="6"/>
        <item x="90"/>
        <item x="105"/>
        <item x="33"/>
        <item x="36"/>
        <item x="32"/>
        <item x="73"/>
        <item x="84"/>
        <item x="44"/>
        <item x="141"/>
        <item x="1"/>
        <item x="16"/>
        <item x="60"/>
        <item x="24"/>
        <item x="100"/>
        <item x="110"/>
        <item x="40"/>
        <item x="78"/>
        <item x="52"/>
        <item x="5"/>
        <item x="108"/>
        <item x="59"/>
        <item t="default"/>
      </items>
    </pivotField>
    <pivotField showAll="0"/>
    <pivotField showAll="0"/>
    <pivotField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6">
    <i>
      <x/>
    </i>
    <i>
      <x v="1"/>
    </i>
    <i>
      <x v="2"/>
    </i>
    <i>
      <x v="3"/>
    </i>
    <i>
      <x v="4"/>
    </i>
    <i t="grand">
      <x/>
    </i>
  </rowItems>
  <colFields count="1">
    <field x="1"/>
  </colFields>
  <colItems count="4">
    <i>
      <x/>
    </i>
    <i>
      <x v="1"/>
    </i>
    <i>
      <x v="2"/>
    </i>
    <i t="grand">
      <x/>
    </i>
  </colItems>
  <dataFields count="1">
    <dataField name="Count of Departme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220A18-12B1-43D8-B002-9894108B00F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10" firstHeaderRow="1" firstDataRow="2" firstDataCol="1"/>
  <pivotFields count="12">
    <pivotField showAll="0"/>
    <pivotField showAll="0">
      <items count="4">
        <item x="1"/>
        <item x="0"/>
        <item x="2"/>
        <item t="default"/>
      </items>
    </pivotField>
    <pivotField axis="axisRow" showAll="0">
      <items count="6">
        <item x="2"/>
        <item x="4"/>
        <item x="1"/>
        <item x="0"/>
        <item x="3"/>
        <item t="default"/>
      </items>
    </pivotField>
    <pivotField showAll="0"/>
    <pivotField numFmtId="14" showAll="0">
      <items count="161">
        <item x="99"/>
        <item x="150"/>
        <item x="95"/>
        <item x="131"/>
        <item x="48"/>
        <item x="26"/>
        <item x="49"/>
        <item x="96"/>
        <item x="116"/>
        <item x="80"/>
        <item x="103"/>
        <item x="138"/>
        <item x="51"/>
        <item x="151"/>
        <item x="130"/>
        <item x="15"/>
        <item x="115"/>
        <item x="9"/>
        <item x="127"/>
        <item x="159"/>
        <item x="62"/>
        <item x="89"/>
        <item x="17"/>
        <item x="3"/>
        <item x="7"/>
        <item x="30"/>
        <item x="125"/>
        <item x="10"/>
        <item x="158"/>
        <item x="43"/>
        <item x="27"/>
        <item x="35"/>
        <item x="137"/>
        <item x="65"/>
        <item x="128"/>
        <item x="145"/>
        <item x="156"/>
        <item x="67"/>
        <item x="74"/>
        <item x="18"/>
        <item x="79"/>
        <item x="122"/>
        <item x="111"/>
        <item x="14"/>
        <item x="88"/>
        <item x="63"/>
        <item x="139"/>
        <item x="56"/>
        <item x="133"/>
        <item x="47"/>
        <item x="86"/>
        <item x="119"/>
        <item x="82"/>
        <item x="153"/>
        <item x="136"/>
        <item x="66"/>
        <item x="93"/>
        <item x="152"/>
        <item x="91"/>
        <item x="144"/>
        <item x="64"/>
        <item x="53"/>
        <item x="25"/>
        <item x="70"/>
        <item x="87"/>
        <item x="142"/>
        <item x="13"/>
        <item x="2"/>
        <item x="29"/>
        <item x="114"/>
        <item x="54"/>
        <item x="147"/>
        <item x="76"/>
        <item x="11"/>
        <item x="117"/>
        <item x="83"/>
        <item x="102"/>
        <item x="20"/>
        <item x="120"/>
        <item x="50"/>
        <item x="135"/>
        <item x="85"/>
        <item x="124"/>
        <item x="155"/>
        <item x="38"/>
        <item x="72"/>
        <item x="42"/>
        <item x="0"/>
        <item x="154"/>
        <item x="58"/>
        <item x="57"/>
        <item x="12"/>
        <item x="4"/>
        <item x="148"/>
        <item x="134"/>
        <item x="61"/>
        <item x="31"/>
        <item x="118"/>
        <item x="8"/>
        <item x="37"/>
        <item x="39"/>
        <item x="132"/>
        <item x="45"/>
        <item x="94"/>
        <item x="140"/>
        <item x="109"/>
        <item x="146"/>
        <item x="104"/>
        <item x="22"/>
        <item x="112"/>
        <item x="149"/>
        <item x="123"/>
        <item x="23"/>
        <item x="107"/>
        <item x="77"/>
        <item x="129"/>
        <item x="55"/>
        <item x="81"/>
        <item x="28"/>
        <item x="121"/>
        <item x="75"/>
        <item x="106"/>
        <item x="34"/>
        <item x="113"/>
        <item x="143"/>
        <item x="97"/>
        <item x="69"/>
        <item x="19"/>
        <item x="98"/>
        <item x="21"/>
        <item x="92"/>
        <item x="68"/>
        <item x="126"/>
        <item x="71"/>
        <item x="101"/>
        <item x="41"/>
        <item x="46"/>
        <item x="157"/>
        <item x="6"/>
        <item x="90"/>
        <item x="105"/>
        <item x="33"/>
        <item x="36"/>
        <item x="32"/>
        <item x="73"/>
        <item x="84"/>
        <item x="44"/>
        <item x="141"/>
        <item x="1"/>
        <item x="16"/>
        <item x="60"/>
        <item x="24"/>
        <item x="100"/>
        <item x="110"/>
        <item x="40"/>
        <item x="78"/>
        <item x="52"/>
        <item x="5"/>
        <item x="108"/>
        <item x="59"/>
        <item t="default"/>
      </items>
    </pivotField>
    <pivotField showAll="0"/>
    <pivotField axis="axisCol" dataField="1" showAll="0">
      <items count="6">
        <item x="0"/>
        <item x="1"/>
        <item x="3"/>
        <item x="2"/>
        <item x="4"/>
        <item t="default"/>
      </items>
    </pivotField>
    <pivotField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6">
    <i>
      <x/>
    </i>
    <i>
      <x v="1"/>
    </i>
    <i>
      <x v="2"/>
    </i>
    <i>
      <x v="3"/>
    </i>
    <i>
      <x v="4"/>
    </i>
    <i t="grand">
      <x/>
    </i>
  </rowItems>
  <colFields count="1">
    <field x="6"/>
  </colFields>
  <colItems count="6">
    <i>
      <x/>
    </i>
    <i>
      <x v="1"/>
    </i>
    <i>
      <x v="2"/>
    </i>
    <i>
      <x v="3"/>
    </i>
    <i>
      <x v="4"/>
    </i>
    <i t="grand">
      <x/>
    </i>
  </colItems>
  <dataFields count="1">
    <dataField name="Count of Rating"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2F9136-34CF-4A31-885A-6EAC465D5FD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2">
    <pivotField showAll="0"/>
    <pivotField showAll="0">
      <items count="4">
        <item x="1"/>
        <item x="0"/>
        <item x="2"/>
        <item t="default"/>
      </items>
    </pivotField>
    <pivotField axis="axisRow" showAll="0">
      <items count="6">
        <item x="2"/>
        <item x="4"/>
        <item x="1"/>
        <item x="0"/>
        <item x="3"/>
        <item t="default"/>
      </items>
    </pivotField>
    <pivotField showAll="0"/>
    <pivotField numFmtId="14" showAll="0">
      <items count="161">
        <item x="99"/>
        <item x="150"/>
        <item x="95"/>
        <item x="131"/>
        <item x="48"/>
        <item x="26"/>
        <item x="49"/>
        <item x="96"/>
        <item x="116"/>
        <item x="80"/>
        <item x="103"/>
        <item x="138"/>
        <item x="51"/>
        <item x="151"/>
        <item x="130"/>
        <item x="15"/>
        <item x="115"/>
        <item x="9"/>
        <item x="127"/>
        <item x="159"/>
        <item x="62"/>
        <item x="89"/>
        <item x="17"/>
        <item x="3"/>
        <item x="7"/>
        <item x="30"/>
        <item x="125"/>
        <item x="10"/>
        <item x="158"/>
        <item x="43"/>
        <item x="27"/>
        <item x="35"/>
        <item x="137"/>
        <item x="65"/>
        <item x="128"/>
        <item x="145"/>
        <item x="156"/>
        <item x="67"/>
        <item x="74"/>
        <item x="18"/>
        <item x="79"/>
        <item x="122"/>
        <item x="111"/>
        <item x="14"/>
        <item x="88"/>
        <item x="63"/>
        <item x="139"/>
        <item x="56"/>
        <item x="133"/>
        <item x="47"/>
        <item x="86"/>
        <item x="119"/>
        <item x="82"/>
        <item x="153"/>
        <item x="136"/>
        <item x="66"/>
        <item x="93"/>
        <item x="152"/>
        <item x="91"/>
        <item x="144"/>
        <item x="64"/>
        <item x="53"/>
        <item x="25"/>
        <item x="70"/>
        <item x="87"/>
        <item x="142"/>
        <item x="13"/>
        <item x="2"/>
        <item x="29"/>
        <item x="114"/>
        <item x="54"/>
        <item x="147"/>
        <item x="76"/>
        <item x="11"/>
        <item x="117"/>
        <item x="83"/>
        <item x="102"/>
        <item x="20"/>
        <item x="120"/>
        <item x="50"/>
        <item x="135"/>
        <item x="85"/>
        <item x="124"/>
        <item x="155"/>
        <item x="38"/>
        <item x="72"/>
        <item x="42"/>
        <item x="0"/>
        <item x="154"/>
        <item x="58"/>
        <item x="57"/>
        <item x="12"/>
        <item x="4"/>
        <item x="148"/>
        <item x="134"/>
        <item x="61"/>
        <item x="31"/>
        <item x="118"/>
        <item x="8"/>
        <item x="37"/>
        <item x="39"/>
        <item x="132"/>
        <item x="45"/>
        <item x="94"/>
        <item x="140"/>
        <item x="109"/>
        <item x="146"/>
        <item x="104"/>
        <item x="22"/>
        <item x="112"/>
        <item x="149"/>
        <item x="123"/>
        <item x="23"/>
        <item x="107"/>
        <item x="77"/>
        <item x="129"/>
        <item x="55"/>
        <item x="81"/>
        <item x="28"/>
        <item x="121"/>
        <item x="75"/>
        <item x="106"/>
        <item x="34"/>
        <item x="113"/>
        <item x="143"/>
        <item x="97"/>
        <item x="69"/>
        <item x="19"/>
        <item x="98"/>
        <item x="21"/>
        <item x="92"/>
        <item x="68"/>
        <item x="126"/>
        <item x="71"/>
        <item x="101"/>
        <item x="41"/>
        <item x="46"/>
        <item x="157"/>
        <item x="6"/>
        <item x="90"/>
        <item x="105"/>
        <item x="33"/>
        <item x="36"/>
        <item x="32"/>
        <item x="73"/>
        <item x="84"/>
        <item x="44"/>
        <item x="141"/>
        <item x="1"/>
        <item x="16"/>
        <item x="60"/>
        <item x="24"/>
        <item x="100"/>
        <item x="110"/>
        <item x="40"/>
        <item x="78"/>
        <item x="52"/>
        <item x="5"/>
        <item x="108"/>
        <item x="59"/>
        <item t="default"/>
      </items>
    </pivotField>
    <pivotField showAll="0"/>
    <pivotField showAll="0"/>
    <pivotField showAll="0"/>
    <pivotField dataField="1"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6">
    <i>
      <x/>
    </i>
    <i>
      <x v="1"/>
    </i>
    <i>
      <x v="2"/>
    </i>
    <i>
      <x v="3"/>
    </i>
    <i>
      <x v="4"/>
    </i>
    <i t="grand">
      <x/>
    </i>
  </rowItems>
  <colItems count="1">
    <i/>
  </colItems>
  <dataFields count="1">
    <dataField name="Average of Tenure" fld="8" subtotal="average" baseField="1" baseItem="0"/>
  </dataFields>
  <formats count="3">
    <format dxfId="5">
      <pivotArea collapsedLevelsAreSubtotals="1" fieldPosition="0">
        <references count="1">
          <reference field="2" count="1">
            <x v="0"/>
          </reference>
        </references>
      </pivotArea>
    </format>
    <format dxfId="4">
      <pivotArea collapsedLevelsAreSubtotals="1" fieldPosition="0">
        <references count="1">
          <reference field="2" count="4">
            <x v="1"/>
            <x v="2"/>
            <x v="3"/>
            <x v="4"/>
          </reference>
        </references>
      </pivotArea>
    </format>
    <format dxfId="3">
      <pivotArea grandRow="1" outline="0" collapsedLevelsAreSubtotals="1" fieldPosition="0"/>
    </format>
  </format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4"/>
          </reference>
        </references>
      </pivotArea>
    </chartFormat>
    <chartFormat chart="1" format="2">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2">
          <reference field="4294967294" count="1" selected="0">
            <x v="0"/>
          </reference>
          <reference field="2" count="1" selected="0">
            <x v="1"/>
          </reference>
        </references>
      </pivotArea>
    </chartFormat>
    <chartFormat chart="1" format="4">
      <pivotArea type="data" outline="0" fieldPosition="0">
        <references count="2">
          <reference field="4294967294" count="1" selected="0">
            <x v="0"/>
          </reference>
          <reference field="2" count="1" selected="0">
            <x v="2"/>
          </reference>
        </references>
      </pivotArea>
    </chartFormat>
    <chartFormat chart="1" format="5">
      <pivotArea type="data" outline="0" fieldPosition="0">
        <references count="2">
          <reference field="4294967294" count="1" selected="0">
            <x v="0"/>
          </reference>
          <reference field="2" count="1" selected="0">
            <x v="3"/>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2" count="1" selected="0">
            <x v="0"/>
          </reference>
        </references>
      </pivotArea>
    </chartFormat>
    <chartFormat chart="3" format="14">
      <pivotArea type="data" outline="0" fieldPosition="0">
        <references count="2">
          <reference field="4294967294" count="1" selected="0">
            <x v="0"/>
          </reference>
          <reference field="2" count="1" selected="0">
            <x v="1"/>
          </reference>
        </references>
      </pivotArea>
    </chartFormat>
    <chartFormat chart="3" format="15">
      <pivotArea type="data" outline="0" fieldPosition="0">
        <references count="2">
          <reference field="4294967294" count="1" selected="0">
            <x v="0"/>
          </reference>
          <reference field="2" count="1" selected="0">
            <x v="2"/>
          </reference>
        </references>
      </pivotArea>
    </chartFormat>
    <chartFormat chart="3" format="16">
      <pivotArea type="data" outline="0" fieldPosition="0">
        <references count="2">
          <reference field="4294967294" count="1" selected="0">
            <x v="0"/>
          </reference>
          <reference field="2" count="1" selected="0">
            <x v="3"/>
          </reference>
        </references>
      </pivotArea>
    </chartFormat>
    <chartFormat chart="3" format="17">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ED1D8EE-459F-4DD1-B3C4-32C84C5A70E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3" firstHeaderRow="1" firstDataRow="5" firstDataCol="1"/>
  <pivotFields count="12">
    <pivotField showAll="0"/>
    <pivotField showAll="0"/>
    <pivotField axis="axisRow" showAll="0">
      <items count="6">
        <item x="2"/>
        <item x="4"/>
        <item x="1"/>
        <item x="0"/>
        <item x="3"/>
        <item t="default"/>
      </items>
    </pivotField>
    <pivotField showAll="0"/>
    <pivotField axis="axisCol" dataField="1" numFmtId="14" showAll="0">
      <items count="161">
        <item x="99"/>
        <item x="150"/>
        <item x="95"/>
        <item x="131"/>
        <item x="48"/>
        <item x="26"/>
        <item x="49"/>
        <item x="96"/>
        <item x="116"/>
        <item x="80"/>
        <item x="103"/>
        <item x="138"/>
        <item x="51"/>
        <item x="151"/>
        <item x="130"/>
        <item x="15"/>
        <item x="115"/>
        <item x="9"/>
        <item x="127"/>
        <item x="159"/>
        <item x="62"/>
        <item x="89"/>
        <item x="17"/>
        <item x="3"/>
        <item x="7"/>
        <item x="30"/>
        <item x="125"/>
        <item x="10"/>
        <item x="158"/>
        <item x="43"/>
        <item x="27"/>
        <item x="35"/>
        <item x="137"/>
        <item x="65"/>
        <item x="128"/>
        <item x="145"/>
        <item x="156"/>
        <item x="67"/>
        <item x="74"/>
        <item x="18"/>
        <item x="79"/>
        <item x="122"/>
        <item x="111"/>
        <item x="14"/>
        <item x="88"/>
        <item x="63"/>
        <item x="139"/>
        <item x="56"/>
        <item x="133"/>
        <item x="47"/>
        <item x="86"/>
        <item x="119"/>
        <item x="82"/>
        <item x="153"/>
        <item x="136"/>
        <item x="66"/>
        <item x="93"/>
        <item x="152"/>
        <item x="91"/>
        <item x="144"/>
        <item x="64"/>
        <item x="53"/>
        <item x="25"/>
        <item x="70"/>
        <item x="87"/>
        <item x="142"/>
        <item x="13"/>
        <item x="2"/>
        <item x="29"/>
        <item x="114"/>
        <item x="54"/>
        <item x="147"/>
        <item x="76"/>
        <item x="11"/>
        <item x="117"/>
        <item x="83"/>
        <item x="102"/>
        <item x="20"/>
        <item x="120"/>
        <item x="50"/>
        <item x="135"/>
        <item x="85"/>
        <item x="124"/>
        <item x="155"/>
        <item x="38"/>
        <item x="72"/>
        <item x="42"/>
        <item x="0"/>
        <item x="154"/>
        <item x="58"/>
        <item x="57"/>
        <item x="12"/>
        <item x="4"/>
        <item x="148"/>
        <item x="134"/>
        <item x="61"/>
        <item x="31"/>
        <item x="118"/>
        <item x="8"/>
        <item x="37"/>
        <item x="39"/>
        <item x="132"/>
        <item x="45"/>
        <item x="94"/>
        <item x="140"/>
        <item x="109"/>
        <item x="146"/>
        <item x="104"/>
        <item x="22"/>
        <item x="112"/>
        <item x="149"/>
        <item x="123"/>
        <item x="23"/>
        <item x="107"/>
        <item x="77"/>
        <item x="129"/>
        <item x="55"/>
        <item x="81"/>
        <item x="28"/>
        <item x="121"/>
        <item x="75"/>
        <item x="106"/>
        <item x="34"/>
        <item x="113"/>
        <item x="143"/>
        <item x="97"/>
        <item x="69"/>
        <item x="19"/>
        <item x="98"/>
        <item x="21"/>
        <item x="92"/>
        <item x="68"/>
        <item x="126"/>
        <item x="71"/>
        <item x="101"/>
        <item x="41"/>
        <item x="46"/>
        <item x="157"/>
        <item x="6"/>
        <item x="90"/>
        <item x="105"/>
        <item x="33"/>
        <item x="36"/>
        <item x="32"/>
        <item x="73"/>
        <item x="84"/>
        <item x="44"/>
        <item x="141"/>
        <item x="1"/>
        <item x="16"/>
        <item x="60"/>
        <item x="24"/>
        <item x="100"/>
        <item x="110"/>
        <item x="40"/>
        <item x="78"/>
        <item x="52"/>
        <item x="5"/>
        <item x="108"/>
        <item x="59"/>
        <item t="default"/>
      </items>
    </pivotField>
    <pivotField showAll="0"/>
    <pivotField showAll="0"/>
    <pivotField showAll="0"/>
    <pivotField numFmtId="2" showAll="0"/>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7">
        <item sd="0" x="0"/>
        <item sd="0" x="1"/>
        <item sd="0" x="2"/>
        <item sd="0" x="3"/>
        <item sd="0" x="4"/>
        <item sd="0" x="5"/>
        <item t="default"/>
      </items>
    </pivotField>
  </pivotFields>
  <rowFields count="1">
    <field x="2"/>
  </rowFields>
  <rowItems count="6">
    <i>
      <x/>
    </i>
    <i>
      <x v="1"/>
    </i>
    <i>
      <x v="2"/>
    </i>
    <i>
      <x v="3"/>
    </i>
    <i>
      <x v="4"/>
    </i>
    <i t="grand">
      <x/>
    </i>
  </rowItems>
  <colFields count="4">
    <field x="11"/>
    <field x="10"/>
    <field x="9"/>
    <field x="4"/>
  </colFields>
  <colItems count="5">
    <i>
      <x v="1"/>
    </i>
    <i>
      <x v="2"/>
    </i>
    <i>
      <x v="3"/>
    </i>
    <i>
      <x v="4"/>
    </i>
    <i t="grand">
      <x/>
    </i>
  </colItems>
  <dataFields count="1">
    <dataField name="Count of Date Joined" fld="4" subtotal="count" baseField="0" baseItem="0"/>
  </dataFields>
  <chartFormats count="8">
    <chartFormat chart="1" format="0" series="1">
      <pivotArea type="data" outline="0" fieldPosition="0">
        <references count="2">
          <reference field="4294967294" count="1" selected="0">
            <x v="0"/>
          </reference>
          <reference field="11" count="1" selected="0">
            <x v="1"/>
          </reference>
        </references>
      </pivotArea>
    </chartFormat>
    <chartFormat chart="1" format="1" series="1">
      <pivotArea type="data" outline="0" fieldPosition="0">
        <references count="2">
          <reference field="4294967294" count="1" selected="0">
            <x v="0"/>
          </reference>
          <reference field="11" count="1" selected="0">
            <x v="2"/>
          </reference>
        </references>
      </pivotArea>
    </chartFormat>
    <chartFormat chart="1" format="2" series="1">
      <pivotArea type="data" outline="0" fieldPosition="0">
        <references count="2">
          <reference field="4294967294" count="1" selected="0">
            <x v="0"/>
          </reference>
          <reference field="11" count="1" selected="0">
            <x v="3"/>
          </reference>
        </references>
      </pivotArea>
    </chartFormat>
    <chartFormat chart="1" format="3" series="1">
      <pivotArea type="data" outline="0" fieldPosition="0">
        <references count="2">
          <reference field="4294967294" count="1" selected="0">
            <x v="0"/>
          </reference>
          <reference field="11" count="1" selected="0">
            <x v="4"/>
          </reference>
        </references>
      </pivotArea>
    </chartFormat>
    <chartFormat chart="3" format="8" series="1">
      <pivotArea type="data" outline="0" fieldPosition="0">
        <references count="2">
          <reference field="4294967294" count="1" selected="0">
            <x v="0"/>
          </reference>
          <reference field="11" count="1" selected="0">
            <x v="1"/>
          </reference>
        </references>
      </pivotArea>
    </chartFormat>
    <chartFormat chart="3" format="9" series="1">
      <pivotArea type="data" outline="0" fieldPosition="0">
        <references count="2">
          <reference field="4294967294" count="1" selected="0">
            <x v="0"/>
          </reference>
          <reference field="11" count="1" selected="0">
            <x v="2"/>
          </reference>
        </references>
      </pivotArea>
    </chartFormat>
    <chartFormat chart="3" format="10" series="1">
      <pivotArea type="data" outline="0" fieldPosition="0">
        <references count="2">
          <reference field="4294967294" count="1" selected="0">
            <x v="0"/>
          </reference>
          <reference field="11" count="1" selected="0">
            <x v="3"/>
          </reference>
        </references>
      </pivotArea>
    </chartFormat>
    <chartFormat chart="3" format="11" series="1">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FD6CC2-2D43-4596-8BB0-D8B7AAE00B1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2">
    <pivotField showAll="0"/>
    <pivotField showAll="0"/>
    <pivotField showAll="0">
      <items count="6">
        <item x="2"/>
        <item x="4"/>
        <item x="1"/>
        <item x="0"/>
        <item x="3"/>
        <item t="default"/>
      </items>
    </pivotField>
    <pivotField showAll="0"/>
    <pivotField numFmtId="14" showAll="0">
      <items count="161">
        <item x="99"/>
        <item x="150"/>
        <item x="95"/>
        <item x="131"/>
        <item x="48"/>
        <item x="26"/>
        <item x="49"/>
        <item x="96"/>
        <item x="116"/>
        <item x="80"/>
        <item x="103"/>
        <item x="138"/>
        <item x="51"/>
        <item x="151"/>
        <item x="130"/>
        <item x="15"/>
        <item x="115"/>
        <item x="9"/>
        <item x="127"/>
        <item x="159"/>
        <item x="62"/>
        <item x="89"/>
        <item x="17"/>
        <item x="3"/>
        <item x="7"/>
        <item x="30"/>
        <item x="125"/>
        <item x="10"/>
        <item x="158"/>
        <item x="43"/>
        <item x="27"/>
        <item x="35"/>
        <item x="137"/>
        <item x="65"/>
        <item x="128"/>
        <item x="145"/>
        <item x="156"/>
        <item x="67"/>
        <item x="74"/>
        <item x="18"/>
        <item x="79"/>
        <item x="122"/>
        <item x="111"/>
        <item x="14"/>
        <item x="88"/>
        <item x="63"/>
        <item x="139"/>
        <item x="56"/>
        <item x="133"/>
        <item x="47"/>
        <item x="86"/>
        <item x="119"/>
        <item x="82"/>
        <item x="153"/>
        <item x="136"/>
        <item x="66"/>
        <item x="93"/>
        <item x="152"/>
        <item x="91"/>
        <item x="144"/>
        <item x="64"/>
        <item x="53"/>
        <item x="25"/>
        <item x="70"/>
        <item x="87"/>
        <item x="142"/>
        <item x="13"/>
        <item x="2"/>
        <item x="29"/>
        <item x="114"/>
        <item x="54"/>
        <item x="147"/>
        <item x="76"/>
        <item x="11"/>
        <item x="117"/>
        <item x="83"/>
        <item x="102"/>
        <item x="20"/>
        <item x="120"/>
        <item x="50"/>
        <item x="135"/>
        <item x="85"/>
        <item x="124"/>
        <item x="155"/>
        <item x="38"/>
        <item x="72"/>
        <item x="42"/>
        <item x="0"/>
        <item x="154"/>
        <item x="58"/>
        <item x="57"/>
        <item x="12"/>
        <item x="4"/>
        <item x="148"/>
        <item x="134"/>
        <item x="61"/>
        <item x="31"/>
        <item x="118"/>
        <item x="8"/>
        <item x="37"/>
        <item x="39"/>
        <item x="132"/>
        <item x="45"/>
        <item x="94"/>
        <item x="140"/>
        <item x="109"/>
        <item x="146"/>
        <item x="104"/>
        <item x="22"/>
        <item x="112"/>
        <item x="149"/>
        <item x="123"/>
        <item x="23"/>
        <item x="107"/>
        <item x="77"/>
        <item x="129"/>
        <item x="55"/>
        <item x="81"/>
        <item x="28"/>
        <item x="121"/>
        <item x="75"/>
        <item x="106"/>
        <item x="34"/>
        <item x="113"/>
        <item x="143"/>
        <item x="97"/>
        <item x="69"/>
        <item x="19"/>
        <item x="98"/>
        <item x="21"/>
        <item x="92"/>
        <item x="68"/>
        <item x="126"/>
        <item x="71"/>
        <item x="101"/>
        <item x="41"/>
        <item x="46"/>
        <item x="157"/>
        <item x="6"/>
        <item x="90"/>
        <item x="105"/>
        <item x="33"/>
        <item x="36"/>
        <item x="32"/>
        <item x="73"/>
        <item x="84"/>
        <item x="44"/>
        <item x="141"/>
        <item x="1"/>
        <item x="16"/>
        <item x="60"/>
        <item x="24"/>
        <item x="100"/>
        <item x="110"/>
        <item x="40"/>
        <item x="78"/>
        <item x="52"/>
        <item x="5"/>
        <item x="108"/>
        <item x="59"/>
        <item t="default"/>
      </items>
    </pivotField>
    <pivotField dataField="1" showAll="0"/>
    <pivotField showAll="0"/>
    <pivotField axis="axisRow" showAll="0">
      <items count="3">
        <item x="0"/>
        <item x="1"/>
        <item t="default"/>
      </items>
    </pivotField>
    <pivotField numFmtId="2" showAll="0"/>
    <pivotField showAll="0" defaultSubtotal="0"/>
    <pivotField showAll="0" defaultSubtotal="0"/>
    <pivotField showAll="0" defaultSubtotal="0">
      <items count="6">
        <item x="0"/>
        <item x="1"/>
        <item x="2"/>
        <item x="3"/>
        <item x="4"/>
        <item x="5"/>
      </items>
    </pivotField>
  </pivotFields>
  <rowFields count="1">
    <field x="7"/>
  </rowFields>
  <rowItems count="3">
    <i>
      <x/>
    </i>
    <i>
      <x v="1"/>
    </i>
    <i t="grand">
      <x/>
    </i>
  </rowItems>
  <colItems count="1">
    <i/>
  </colItems>
  <dataFields count="1">
    <dataField name="Average of Salary" fld="5" subtotal="average" baseField="7" baseItem="0"/>
  </dataFields>
  <formats count="2">
    <format dxfId="2">
      <pivotArea collapsedLevelsAreSubtotals="1" fieldPosition="0">
        <references count="1">
          <reference field="7" count="0"/>
        </references>
      </pivotArea>
    </format>
    <format dxfId="1">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63C61EA8-F946-4848-BB37-B45D7F0043F5}" autoFormatId="16" applyNumberFormats="0" applyBorderFormats="0" applyFontFormats="0" applyPatternFormats="0" applyAlignmentFormats="0" applyWidthHeightFormats="0">
  <queryTableRefresh nextId="10" unboundColumnsRight="1">
    <queryTableFields count="9">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B1D822-B65F-4F95-AB61-D97B45463401}" name="Australia_table" displayName="Australia_table" ref="A3:G103" totalsRowShown="0" headerRowDxfId="16">
  <autoFilter ref="A3:G103" xr:uid="{02B1D822-B65F-4F95-AB61-D97B45463401}"/>
  <tableColumns count="7">
    <tableColumn id="1" xr3:uid="{19216BE9-E2D5-4232-BA27-BEA4694AA48B}" name="Name"/>
    <tableColumn id="2" xr3:uid="{18DB843A-2162-47A2-96DF-52F26BB35B4C}" name="Gender"/>
    <tableColumn id="3" xr3:uid="{0ECAF81C-F9C0-4D46-BCA5-ACE6CFE42654}" name="Department"/>
    <tableColumn id="4" xr3:uid="{EE25E882-7BE8-479A-88DF-D8D743C86EDF}" name="Age"/>
    <tableColumn id="5" xr3:uid="{FA633F44-6F80-44AE-9B65-252B9232A4DA}" name="Date Joined"/>
    <tableColumn id="6" xr3:uid="{4A5A74AB-88B0-4EA1-BAED-5248772FC00F}" name="Salary"/>
    <tableColumn id="7" xr3:uid="{D34CC588-AE90-4633-B295-6027F94F7260}" name="Rating"/>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4BEEE9-1EF6-4606-907A-7EBD37817A6F}" name="India_table" displayName="India_table" ref="B2:H114" totalsRowShown="0" headerRowDxfId="15">
  <autoFilter ref="B2:H114" xr:uid="{014BEEE9-1EF6-4606-907A-7EBD37817A6F}"/>
  <tableColumns count="7">
    <tableColumn id="1" xr3:uid="{8476B64D-9171-4774-8716-167B76D1EA80}" name="Name"/>
    <tableColumn id="2" xr3:uid="{CD57B406-DB34-4FD8-9B48-07148ECFB2B2}" name="Gender"/>
    <tableColumn id="3" xr3:uid="{2A2046FC-9C9D-4AC0-983F-1A6AA037CDBB}" name="Age"/>
    <tableColumn id="4" xr3:uid="{19E0FD50-42F3-4708-BDDB-F7BB7428F0C9}" name="Rating"/>
    <tableColumn id="5" xr3:uid="{D430D0AB-F139-4FB5-A36E-24DA6F594327}" name="Date Joined" dataDxfId="14"/>
    <tableColumn id="6" xr3:uid="{B7F20AD5-A80A-4B94-B031-EFDF9D5A813A}" name="Department"/>
    <tableColumn id="7" xr3:uid="{242DB214-12F7-44D0-807A-A533C4576B21}" name="Salary"/>
  </tableColumns>
  <tableStyleInfo name="TableStyleMedium2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3971E8-D205-4EEF-85AD-31C2F438777E}" name="Staff" displayName="Staff" ref="A2:I185" tableType="queryTable" totalsRowShown="0">
  <autoFilter ref="A2:I185" xr:uid="{2E3971E8-D205-4EEF-85AD-31C2F438777E}"/>
  <tableColumns count="9">
    <tableColumn id="1" xr3:uid="{DECE090C-BB4D-4217-8D2D-C9DD2803CD3A}" uniqueName="1" name="Name" queryTableFieldId="1" dataDxfId="13"/>
    <tableColumn id="2" xr3:uid="{2B1945EF-FE76-4ED6-BC39-4BF5A6C08757}" uniqueName="2" name="Gender" queryTableFieldId="2" dataDxfId="12"/>
    <tableColumn id="3" xr3:uid="{C532A21D-AE9F-4E94-8460-D0B1A85BDE52}" uniqueName="3" name="Department" queryTableFieldId="3" dataDxfId="11"/>
    <tableColumn id="4" xr3:uid="{A2D1409D-2A05-4604-9E85-3DA64C98C023}" uniqueName="4" name="Age" queryTableFieldId="4"/>
    <tableColumn id="5" xr3:uid="{426C3047-27B9-4432-A66E-2884FABF4B10}" uniqueName="5" name="Date Joined" queryTableFieldId="5" dataDxfId="10"/>
    <tableColumn id="6" xr3:uid="{372C0033-5EC0-47F3-A753-BB4380DC3599}" uniqueName="6" name="Salary" queryTableFieldId="6"/>
    <tableColumn id="7" xr3:uid="{1BEDEBC4-17B4-499D-9B61-197C3530B06B}" uniqueName="7" name="Rating" queryTableFieldId="7" dataDxfId="9"/>
    <tableColumn id="8" xr3:uid="{8DDF5655-6041-445C-9B5E-922777BCA6AC}" uniqueName="8" name="Country" queryTableFieldId="8"/>
    <tableColumn id="9" xr3:uid="{3F6602B0-E9A4-400A-ABD2-D5031FF7B2E0}" uniqueName="9" name="Tenure" queryTableFieldId="9" dataDxfId="8">
      <calculatedColumnFormula>(TODAY()-Staff[[#This Row],[Date Joined]])/365</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2A98F-AA09-4B37-8613-C84CE4E52715}">
  <dimension ref="A1:G103"/>
  <sheetViews>
    <sheetView workbookViewId="0">
      <selection activeCell="J13" sqref="J13"/>
    </sheetView>
  </sheetViews>
  <sheetFormatPr defaultRowHeight="14.5" x14ac:dyDescent="0.35"/>
  <cols>
    <col min="1" max="1" width="21.90625" customWidth="1"/>
    <col min="2" max="2" width="13.26953125" customWidth="1"/>
    <col min="3" max="3" width="22.81640625" customWidth="1"/>
    <col min="4" max="4" width="7.54296875" customWidth="1"/>
    <col min="5" max="5" width="13.26953125" customWidth="1"/>
    <col min="6" max="6" width="12.26953125" customWidth="1"/>
    <col min="7" max="7" width="16.1796875" customWidth="1"/>
  </cols>
  <sheetData>
    <row r="1" spans="1:7" ht="23.5" x14ac:dyDescent="0.55000000000000004">
      <c r="A1" s="3" t="s">
        <v>110</v>
      </c>
      <c r="B1" s="3"/>
    </row>
    <row r="3" spans="1:7" x14ac:dyDescent="0.35">
      <c r="A3" s="2" t="s">
        <v>0</v>
      </c>
      <c r="B3" s="2" t="s">
        <v>1</v>
      </c>
      <c r="C3" s="2" t="s">
        <v>2</v>
      </c>
      <c r="D3" s="2" t="s">
        <v>3</v>
      </c>
      <c r="E3" s="4" t="s">
        <v>4</v>
      </c>
      <c r="F3" s="2" t="s">
        <v>5</v>
      </c>
      <c r="G3" s="2" t="s">
        <v>6</v>
      </c>
    </row>
    <row r="4" spans="1:7" x14ac:dyDescent="0.35">
      <c r="A4" t="s">
        <v>58</v>
      </c>
      <c r="B4" t="s">
        <v>15</v>
      </c>
      <c r="C4" t="s">
        <v>19</v>
      </c>
      <c r="D4">
        <v>22</v>
      </c>
      <c r="E4" s="1">
        <v>44446</v>
      </c>
      <c r="F4">
        <v>112780</v>
      </c>
      <c r="G4" t="s">
        <v>13</v>
      </c>
    </row>
    <row r="5" spans="1:7" x14ac:dyDescent="0.35">
      <c r="A5" t="s">
        <v>70</v>
      </c>
      <c r="B5" t="s">
        <v>15</v>
      </c>
      <c r="C5" t="s">
        <v>9</v>
      </c>
      <c r="D5">
        <v>46</v>
      </c>
      <c r="E5" s="1">
        <v>44758</v>
      </c>
      <c r="F5">
        <v>70610</v>
      </c>
      <c r="G5" t="s">
        <v>16</v>
      </c>
    </row>
    <row r="6" spans="1:7" x14ac:dyDescent="0.35">
      <c r="A6" t="s">
        <v>75</v>
      </c>
      <c r="B6" t="s">
        <v>8</v>
      </c>
      <c r="C6" t="s">
        <v>19</v>
      </c>
      <c r="D6">
        <v>28</v>
      </c>
      <c r="E6" s="1">
        <v>44357</v>
      </c>
      <c r="F6">
        <v>53240</v>
      </c>
      <c r="G6" t="s">
        <v>16</v>
      </c>
    </row>
    <row r="7" spans="1:7" x14ac:dyDescent="0.35">
      <c r="A7" t="s">
        <v>49</v>
      </c>
      <c r="C7" t="s">
        <v>21</v>
      </c>
      <c r="D7">
        <v>37</v>
      </c>
      <c r="E7" s="1">
        <v>44146</v>
      </c>
      <c r="F7">
        <v>115440</v>
      </c>
      <c r="G7" t="s">
        <v>24</v>
      </c>
    </row>
    <row r="8" spans="1:7" x14ac:dyDescent="0.35">
      <c r="A8" t="s">
        <v>65</v>
      </c>
      <c r="B8" t="s">
        <v>15</v>
      </c>
      <c r="C8" t="s">
        <v>19</v>
      </c>
      <c r="D8">
        <v>32</v>
      </c>
      <c r="E8" s="1">
        <v>44465</v>
      </c>
      <c r="F8">
        <v>53540</v>
      </c>
      <c r="G8" t="s">
        <v>16</v>
      </c>
    </row>
    <row r="9" spans="1:7" x14ac:dyDescent="0.35">
      <c r="A9" t="s">
        <v>81</v>
      </c>
      <c r="B9" t="s">
        <v>8</v>
      </c>
      <c r="C9" t="s">
        <v>9</v>
      </c>
      <c r="D9">
        <v>30</v>
      </c>
      <c r="E9" s="1">
        <v>44861</v>
      </c>
      <c r="F9">
        <v>112570</v>
      </c>
      <c r="G9" t="s">
        <v>16</v>
      </c>
    </row>
    <row r="10" spans="1:7" x14ac:dyDescent="0.35">
      <c r="A10" t="s">
        <v>51</v>
      </c>
      <c r="B10" t="s">
        <v>15</v>
      </c>
      <c r="C10" t="s">
        <v>9</v>
      </c>
      <c r="D10">
        <v>33</v>
      </c>
      <c r="E10" s="1">
        <v>44701</v>
      </c>
      <c r="F10">
        <v>48530</v>
      </c>
      <c r="G10" t="s">
        <v>13</v>
      </c>
    </row>
    <row r="11" spans="1:7" x14ac:dyDescent="0.35">
      <c r="A11" t="s">
        <v>61</v>
      </c>
      <c r="B11" t="s">
        <v>8</v>
      </c>
      <c r="C11" t="s">
        <v>12</v>
      </c>
      <c r="D11">
        <v>24</v>
      </c>
      <c r="E11" s="1">
        <v>44148</v>
      </c>
      <c r="F11">
        <v>62780</v>
      </c>
      <c r="G11" t="s">
        <v>16</v>
      </c>
    </row>
    <row r="12" spans="1:7" x14ac:dyDescent="0.35">
      <c r="A12" t="s">
        <v>82</v>
      </c>
      <c r="B12" t="s">
        <v>15</v>
      </c>
      <c r="C12" t="s">
        <v>12</v>
      </c>
      <c r="D12">
        <v>33</v>
      </c>
      <c r="E12" s="1">
        <v>44509</v>
      </c>
      <c r="F12">
        <v>53870</v>
      </c>
      <c r="G12" t="s">
        <v>16</v>
      </c>
    </row>
    <row r="13" spans="1:7" x14ac:dyDescent="0.35">
      <c r="A13" t="s">
        <v>60</v>
      </c>
      <c r="B13" t="s">
        <v>8</v>
      </c>
      <c r="C13" t="s">
        <v>56</v>
      </c>
      <c r="D13">
        <v>27</v>
      </c>
      <c r="E13" s="1">
        <v>44122</v>
      </c>
      <c r="F13">
        <v>119110</v>
      </c>
      <c r="G13" t="s">
        <v>16</v>
      </c>
    </row>
    <row r="14" spans="1:7" x14ac:dyDescent="0.35">
      <c r="A14" t="s">
        <v>87</v>
      </c>
      <c r="B14" t="s">
        <v>15</v>
      </c>
      <c r="C14" t="s">
        <v>12</v>
      </c>
      <c r="D14">
        <v>29</v>
      </c>
      <c r="E14" s="1">
        <v>44180</v>
      </c>
      <c r="F14">
        <v>112110</v>
      </c>
      <c r="G14" t="s">
        <v>24</v>
      </c>
    </row>
    <row r="15" spans="1:7" x14ac:dyDescent="0.35">
      <c r="A15" t="s">
        <v>76</v>
      </c>
      <c r="B15" t="s">
        <v>15</v>
      </c>
      <c r="C15" t="s">
        <v>19</v>
      </c>
      <c r="D15">
        <v>25</v>
      </c>
      <c r="E15" s="1">
        <v>44383</v>
      </c>
      <c r="F15">
        <v>65700</v>
      </c>
      <c r="G15" t="s">
        <v>16</v>
      </c>
    </row>
    <row r="16" spans="1:7" x14ac:dyDescent="0.35">
      <c r="A16" t="s">
        <v>97</v>
      </c>
      <c r="B16" t="s">
        <v>15</v>
      </c>
      <c r="C16" t="s">
        <v>12</v>
      </c>
      <c r="D16">
        <v>37</v>
      </c>
      <c r="E16" s="1">
        <v>44701</v>
      </c>
      <c r="F16">
        <v>69070</v>
      </c>
      <c r="G16" t="s">
        <v>16</v>
      </c>
    </row>
    <row r="17" spans="1:7" x14ac:dyDescent="0.35">
      <c r="A17" t="s">
        <v>22</v>
      </c>
      <c r="B17" t="s">
        <v>15</v>
      </c>
      <c r="C17" t="s">
        <v>12</v>
      </c>
      <c r="D17">
        <v>20</v>
      </c>
      <c r="E17" s="1">
        <v>44459</v>
      </c>
      <c r="F17">
        <v>107700</v>
      </c>
      <c r="G17" t="s">
        <v>16</v>
      </c>
    </row>
    <row r="18" spans="1:7" x14ac:dyDescent="0.35">
      <c r="A18" t="s">
        <v>84</v>
      </c>
      <c r="B18" t="s">
        <v>8</v>
      </c>
      <c r="C18" t="s">
        <v>12</v>
      </c>
      <c r="D18">
        <v>32</v>
      </c>
      <c r="E18" s="1">
        <v>44354</v>
      </c>
      <c r="F18">
        <v>43840</v>
      </c>
      <c r="G18" t="s">
        <v>13</v>
      </c>
    </row>
    <row r="19" spans="1:7" x14ac:dyDescent="0.35">
      <c r="A19" t="s">
        <v>105</v>
      </c>
      <c r="B19" t="s">
        <v>15</v>
      </c>
      <c r="C19" t="s">
        <v>9</v>
      </c>
      <c r="D19">
        <v>40</v>
      </c>
      <c r="E19" s="1">
        <v>44263</v>
      </c>
      <c r="F19">
        <v>99750</v>
      </c>
      <c r="G19" t="s">
        <v>16</v>
      </c>
    </row>
    <row r="20" spans="1:7" x14ac:dyDescent="0.35">
      <c r="A20" t="s">
        <v>47</v>
      </c>
      <c r="B20" t="s">
        <v>15</v>
      </c>
      <c r="C20" t="s">
        <v>9</v>
      </c>
      <c r="D20">
        <v>21</v>
      </c>
      <c r="E20" s="1">
        <v>44104</v>
      </c>
      <c r="F20">
        <v>37920</v>
      </c>
      <c r="G20" t="s">
        <v>16</v>
      </c>
    </row>
    <row r="21" spans="1:7" x14ac:dyDescent="0.35">
      <c r="A21" t="s">
        <v>31</v>
      </c>
      <c r="B21" t="s">
        <v>15</v>
      </c>
      <c r="C21" t="s">
        <v>9</v>
      </c>
      <c r="D21">
        <v>21</v>
      </c>
      <c r="E21" s="1">
        <v>44762</v>
      </c>
      <c r="F21">
        <v>57090</v>
      </c>
      <c r="G21" t="s">
        <v>16</v>
      </c>
    </row>
    <row r="22" spans="1:7" x14ac:dyDescent="0.35">
      <c r="A22" t="s">
        <v>30</v>
      </c>
      <c r="B22" t="s">
        <v>8</v>
      </c>
      <c r="C22" t="s">
        <v>12</v>
      </c>
      <c r="D22">
        <v>31</v>
      </c>
      <c r="E22" s="1">
        <v>44145</v>
      </c>
      <c r="F22">
        <v>41980</v>
      </c>
      <c r="G22" t="s">
        <v>16</v>
      </c>
    </row>
    <row r="23" spans="1:7" x14ac:dyDescent="0.35">
      <c r="A23" t="s">
        <v>78</v>
      </c>
      <c r="B23" t="s">
        <v>15</v>
      </c>
      <c r="C23" t="s">
        <v>56</v>
      </c>
      <c r="D23">
        <v>21</v>
      </c>
      <c r="E23" s="1">
        <v>44242</v>
      </c>
      <c r="F23">
        <v>75880</v>
      </c>
      <c r="G23" t="s">
        <v>16</v>
      </c>
    </row>
    <row r="24" spans="1:7" x14ac:dyDescent="0.35">
      <c r="A24" t="s">
        <v>36</v>
      </c>
      <c r="B24" t="s">
        <v>8</v>
      </c>
      <c r="C24" t="s">
        <v>21</v>
      </c>
      <c r="D24">
        <v>34</v>
      </c>
      <c r="E24" s="1">
        <v>44653</v>
      </c>
      <c r="F24">
        <v>58940</v>
      </c>
      <c r="G24" t="s">
        <v>16</v>
      </c>
    </row>
    <row r="25" spans="1:7" x14ac:dyDescent="0.35">
      <c r="A25" t="s">
        <v>27</v>
      </c>
      <c r="B25" t="s">
        <v>8</v>
      </c>
      <c r="C25" t="s">
        <v>21</v>
      </c>
      <c r="D25">
        <v>30</v>
      </c>
      <c r="E25" s="1">
        <v>44389</v>
      </c>
      <c r="F25">
        <v>67910</v>
      </c>
      <c r="G25" t="s">
        <v>24</v>
      </c>
    </row>
    <row r="26" spans="1:7" x14ac:dyDescent="0.35">
      <c r="A26" t="s">
        <v>26</v>
      </c>
      <c r="B26" t="s">
        <v>8</v>
      </c>
      <c r="C26" t="s">
        <v>12</v>
      </c>
      <c r="D26">
        <v>31</v>
      </c>
      <c r="E26" s="1">
        <v>44663</v>
      </c>
      <c r="F26">
        <v>58100</v>
      </c>
      <c r="G26" t="s">
        <v>16</v>
      </c>
    </row>
    <row r="27" spans="1:7" x14ac:dyDescent="0.35">
      <c r="A27" t="s">
        <v>53</v>
      </c>
      <c r="B27" t="s">
        <v>15</v>
      </c>
      <c r="C27" t="s">
        <v>21</v>
      </c>
      <c r="D27">
        <v>27</v>
      </c>
      <c r="E27" s="1">
        <v>44567</v>
      </c>
      <c r="F27">
        <v>48980</v>
      </c>
      <c r="G27" t="s">
        <v>16</v>
      </c>
    </row>
    <row r="28" spans="1:7" x14ac:dyDescent="0.35">
      <c r="A28" t="s">
        <v>20</v>
      </c>
      <c r="C28" t="s">
        <v>21</v>
      </c>
      <c r="D28">
        <v>30</v>
      </c>
      <c r="E28" s="1">
        <v>44597</v>
      </c>
      <c r="F28">
        <v>64000</v>
      </c>
      <c r="G28" t="s">
        <v>16</v>
      </c>
    </row>
    <row r="29" spans="1:7" x14ac:dyDescent="0.35">
      <c r="A29" t="s">
        <v>7</v>
      </c>
      <c r="B29" t="s">
        <v>8</v>
      </c>
      <c r="C29" t="s">
        <v>9</v>
      </c>
      <c r="D29">
        <v>42</v>
      </c>
      <c r="E29" s="1">
        <v>44779</v>
      </c>
      <c r="F29">
        <v>75000</v>
      </c>
      <c r="G29" t="s">
        <v>10</v>
      </c>
    </row>
    <row r="30" spans="1:7" x14ac:dyDescent="0.35">
      <c r="A30" t="s">
        <v>74</v>
      </c>
      <c r="B30" t="s">
        <v>8</v>
      </c>
      <c r="C30" t="s">
        <v>12</v>
      </c>
      <c r="D30">
        <v>40</v>
      </c>
      <c r="E30" s="1">
        <v>44337</v>
      </c>
      <c r="F30">
        <v>87620</v>
      </c>
      <c r="G30" t="s">
        <v>16</v>
      </c>
    </row>
    <row r="31" spans="1:7" x14ac:dyDescent="0.35">
      <c r="A31" t="s">
        <v>44</v>
      </c>
      <c r="B31" t="s">
        <v>8</v>
      </c>
      <c r="C31" t="s">
        <v>12</v>
      </c>
      <c r="D31">
        <v>29</v>
      </c>
      <c r="E31" s="1">
        <v>44023</v>
      </c>
      <c r="F31">
        <v>34980</v>
      </c>
      <c r="G31" t="s">
        <v>16</v>
      </c>
    </row>
    <row r="32" spans="1:7" x14ac:dyDescent="0.35">
      <c r="A32" t="s">
        <v>35</v>
      </c>
      <c r="B32" t="s">
        <v>8</v>
      </c>
      <c r="C32" t="s">
        <v>21</v>
      </c>
      <c r="D32">
        <v>28</v>
      </c>
      <c r="E32" s="1">
        <v>44185</v>
      </c>
      <c r="F32">
        <v>75970</v>
      </c>
      <c r="G32" t="s">
        <v>16</v>
      </c>
    </row>
    <row r="33" spans="1:7" x14ac:dyDescent="0.35">
      <c r="A33" t="s">
        <v>38</v>
      </c>
      <c r="B33" t="s">
        <v>8</v>
      </c>
      <c r="C33" t="s">
        <v>21</v>
      </c>
      <c r="D33">
        <v>34</v>
      </c>
      <c r="E33" s="1">
        <v>44612</v>
      </c>
      <c r="F33">
        <v>60130</v>
      </c>
      <c r="G33" t="s">
        <v>16</v>
      </c>
    </row>
    <row r="34" spans="1:7" x14ac:dyDescent="0.35">
      <c r="A34" t="s">
        <v>41</v>
      </c>
      <c r="B34" t="s">
        <v>8</v>
      </c>
      <c r="C34" t="s">
        <v>12</v>
      </c>
      <c r="D34">
        <v>33</v>
      </c>
      <c r="E34" s="1">
        <v>44374</v>
      </c>
      <c r="F34">
        <v>75480</v>
      </c>
      <c r="G34" t="s">
        <v>42</v>
      </c>
    </row>
    <row r="35" spans="1:7" x14ac:dyDescent="0.35">
      <c r="A35" t="s">
        <v>40</v>
      </c>
      <c r="B35" t="s">
        <v>15</v>
      </c>
      <c r="C35" t="s">
        <v>9</v>
      </c>
      <c r="D35">
        <v>33</v>
      </c>
      <c r="E35" s="1">
        <v>44164</v>
      </c>
      <c r="F35">
        <v>115920</v>
      </c>
      <c r="G35" t="s">
        <v>16</v>
      </c>
    </row>
    <row r="36" spans="1:7" x14ac:dyDescent="0.35">
      <c r="A36" t="s">
        <v>48</v>
      </c>
      <c r="B36" t="s">
        <v>8</v>
      </c>
      <c r="C36" t="s">
        <v>19</v>
      </c>
      <c r="D36">
        <v>36</v>
      </c>
      <c r="E36" s="1">
        <v>44494</v>
      </c>
      <c r="F36">
        <v>78540</v>
      </c>
      <c r="G36" t="s">
        <v>16</v>
      </c>
    </row>
    <row r="37" spans="1:7" x14ac:dyDescent="0.35">
      <c r="A37" t="s">
        <v>34</v>
      </c>
      <c r="B37" t="s">
        <v>15</v>
      </c>
      <c r="C37" t="s">
        <v>9</v>
      </c>
      <c r="D37">
        <v>25</v>
      </c>
      <c r="E37" s="1">
        <v>44726</v>
      </c>
      <c r="F37">
        <v>109190</v>
      </c>
      <c r="G37" t="s">
        <v>13</v>
      </c>
    </row>
    <row r="38" spans="1:7" x14ac:dyDescent="0.35">
      <c r="A38" t="s">
        <v>73</v>
      </c>
      <c r="B38" t="s">
        <v>8</v>
      </c>
      <c r="C38" t="s">
        <v>19</v>
      </c>
      <c r="D38">
        <v>34</v>
      </c>
      <c r="E38" s="1">
        <v>44721</v>
      </c>
      <c r="F38">
        <v>49630</v>
      </c>
      <c r="G38" t="s">
        <v>24</v>
      </c>
    </row>
    <row r="39" spans="1:7" x14ac:dyDescent="0.35">
      <c r="A39" t="s">
        <v>107</v>
      </c>
      <c r="B39" t="s">
        <v>8</v>
      </c>
      <c r="C39" t="s">
        <v>9</v>
      </c>
      <c r="D39">
        <v>28</v>
      </c>
      <c r="E39" s="1">
        <v>44630</v>
      </c>
      <c r="F39">
        <v>99970</v>
      </c>
      <c r="G39" t="s">
        <v>16</v>
      </c>
    </row>
    <row r="40" spans="1:7" x14ac:dyDescent="0.35">
      <c r="A40" t="s">
        <v>71</v>
      </c>
      <c r="B40" t="s">
        <v>8</v>
      </c>
      <c r="C40" t="s">
        <v>12</v>
      </c>
      <c r="D40">
        <v>33</v>
      </c>
      <c r="E40" s="1">
        <v>44190</v>
      </c>
      <c r="F40">
        <v>96140</v>
      </c>
      <c r="G40" t="s">
        <v>16</v>
      </c>
    </row>
    <row r="41" spans="1:7" x14ac:dyDescent="0.35">
      <c r="A41" t="s">
        <v>50</v>
      </c>
      <c r="B41" t="s">
        <v>15</v>
      </c>
      <c r="C41" t="s">
        <v>9</v>
      </c>
      <c r="D41">
        <v>31</v>
      </c>
      <c r="E41" s="1">
        <v>44724</v>
      </c>
      <c r="F41">
        <v>103550</v>
      </c>
      <c r="G41" t="s">
        <v>16</v>
      </c>
    </row>
    <row r="42" spans="1:7" x14ac:dyDescent="0.35">
      <c r="A42" t="s">
        <v>14</v>
      </c>
      <c r="B42" t="s">
        <v>15</v>
      </c>
      <c r="C42" t="s">
        <v>12</v>
      </c>
      <c r="D42">
        <v>31</v>
      </c>
      <c r="E42" s="1">
        <v>44511</v>
      </c>
      <c r="F42">
        <v>48950</v>
      </c>
      <c r="G42" t="s">
        <v>16</v>
      </c>
    </row>
    <row r="43" spans="1:7" x14ac:dyDescent="0.35">
      <c r="A43" t="s">
        <v>63</v>
      </c>
      <c r="B43" t="s">
        <v>15</v>
      </c>
      <c r="C43" t="s">
        <v>21</v>
      </c>
      <c r="D43">
        <v>24</v>
      </c>
      <c r="E43" s="1">
        <v>44436</v>
      </c>
      <c r="F43">
        <v>52610</v>
      </c>
      <c r="G43" t="s">
        <v>24</v>
      </c>
    </row>
    <row r="44" spans="1:7" x14ac:dyDescent="0.35">
      <c r="A44" t="s">
        <v>72</v>
      </c>
      <c r="B44" t="s">
        <v>8</v>
      </c>
      <c r="C44" t="s">
        <v>9</v>
      </c>
      <c r="D44">
        <v>36</v>
      </c>
      <c r="E44" s="1">
        <v>44529</v>
      </c>
      <c r="F44">
        <v>78390</v>
      </c>
      <c r="G44" t="s">
        <v>16</v>
      </c>
    </row>
    <row r="45" spans="1:7" x14ac:dyDescent="0.35">
      <c r="A45" t="s">
        <v>88</v>
      </c>
      <c r="B45" t="s">
        <v>8</v>
      </c>
      <c r="C45" t="s">
        <v>21</v>
      </c>
      <c r="D45">
        <v>33</v>
      </c>
      <c r="E45" s="1">
        <v>44809</v>
      </c>
      <c r="F45">
        <v>86570</v>
      </c>
      <c r="G45" t="s">
        <v>16</v>
      </c>
    </row>
    <row r="46" spans="1:7" x14ac:dyDescent="0.35">
      <c r="A46" t="s">
        <v>92</v>
      </c>
      <c r="B46" t="s">
        <v>8</v>
      </c>
      <c r="C46" t="s">
        <v>12</v>
      </c>
      <c r="D46">
        <v>27</v>
      </c>
      <c r="E46" s="1">
        <v>44686</v>
      </c>
      <c r="F46">
        <v>83750</v>
      </c>
      <c r="G46" t="s">
        <v>16</v>
      </c>
    </row>
    <row r="47" spans="1:7" x14ac:dyDescent="0.35">
      <c r="A47" t="s">
        <v>102</v>
      </c>
      <c r="B47" t="s">
        <v>8</v>
      </c>
      <c r="C47" t="s">
        <v>21</v>
      </c>
      <c r="D47">
        <v>34</v>
      </c>
      <c r="E47" s="1">
        <v>44445</v>
      </c>
      <c r="F47">
        <v>92450</v>
      </c>
      <c r="G47" t="s">
        <v>16</v>
      </c>
    </row>
    <row r="48" spans="1:7" x14ac:dyDescent="0.35">
      <c r="A48" t="s">
        <v>64</v>
      </c>
      <c r="B48" t="s">
        <v>15</v>
      </c>
      <c r="C48" t="s">
        <v>12</v>
      </c>
      <c r="D48">
        <v>20</v>
      </c>
      <c r="E48" s="1">
        <v>44183</v>
      </c>
      <c r="F48">
        <v>112650</v>
      </c>
      <c r="G48" t="s">
        <v>16</v>
      </c>
    </row>
    <row r="49" spans="1:7" x14ac:dyDescent="0.35">
      <c r="A49" t="s">
        <v>104</v>
      </c>
      <c r="B49" t="s">
        <v>15</v>
      </c>
      <c r="C49" t="s">
        <v>9</v>
      </c>
      <c r="D49">
        <v>20</v>
      </c>
      <c r="E49" s="1">
        <v>44744</v>
      </c>
      <c r="F49">
        <v>79570</v>
      </c>
      <c r="G49" t="s">
        <v>16</v>
      </c>
    </row>
    <row r="50" spans="1:7" x14ac:dyDescent="0.35">
      <c r="A50" t="s">
        <v>91</v>
      </c>
      <c r="B50" t="s">
        <v>8</v>
      </c>
      <c r="C50" t="s">
        <v>19</v>
      </c>
      <c r="D50">
        <v>20</v>
      </c>
      <c r="E50" s="1">
        <v>44537</v>
      </c>
      <c r="F50">
        <v>68900</v>
      </c>
      <c r="G50" t="s">
        <v>24</v>
      </c>
    </row>
    <row r="51" spans="1:7" x14ac:dyDescent="0.35">
      <c r="A51" t="s">
        <v>39</v>
      </c>
      <c r="B51" t="s">
        <v>8</v>
      </c>
      <c r="C51" t="s">
        <v>12</v>
      </c>
      <c r="D51">
        <v>25</v>
      </c>
      <c r="E51" s="1">
        <v>44694</v>
      </c>
      <c r="F51">
        <v>80700</v>
      </c>
      <c r="G51" t="s">
        <v>13</v>
      </c>
    </row>
    <row r="52" spans="1:7" x14ac:dyDescent="0.35">
      <c r="A52" t="s">
        <v>100</v>
      </c>
      <c r="B52" t="s">
        <v>15</v>
      </c>
      <c r="C52" t="s">
        <v>9</v>
      </c>
      <c r="D52">
        <v>19</v>
      </c>
      <c r="E52" s="1">
        <v>44277</v>
      </c>
      <c r="F52">
        <v>58960</v>
      </c>
      <c r="G52" t="s">
        <v>16</v>
      </c>
    </row>
    <row r="53" spans="1:7" x14ac:dyDescent="0.35">
      <c r="A53" t="s">
        <v>106</v>
      </c>
      <c r="B53" t="s">
        <v>15</v>
      </c>
      <c r="C53" t="s">
        <v>12</v>
      </c>
      <c r="D53">
        <v>36</v>
      </c>
      <c r="E53" s="1">
        <v>44019</v>
      </c>
      <c r="F53">
        <v>118840</v>
      </c>
      <c r="G53" t="s">
        <v>16</v>
      </c>
    </row>
    <row r="54" spans="1:7" x14ac:dyDescent="0.35">
      <c r="A54" t="s">
        <v>29</v>
      </c>
      <c r="B54" t="s">
        <v>15</v>
      </c>
      <c r="C54" t="s">
        <v>21</v>
      </c>
      <c r="D54">
        <v>28</v>
      </c>
      <c r="E54" s="1">
        <v>44041</v>
      </c>
      <c r="F54">
        <v>48170</v>
      </c>
      <c r="G54" t="s">
        <v>13</v>
      </c>
    </row>
    <row r="55" spans="1:7" x14ac:dyDescent="0.35">
      <c r="A55" t="s">
        <v>108</v>
      </c>
      <c r="B55" t="s">
        <v>8</v>
      </c>
      <c r="C55" t="s">
        <v>56</v>
      </c>
      <c r="D55">
        <v>32</v>
      </c>
      <c r="E55" s="1">
        <v>44400</v>
      </c>
      <c r="F55">
        <v>45510</v>
      </c>
      <c r="G55" t="s">
        <v>16</v>
      </c>
    </row>
    <row r="56" spans="1:7" x14ac:dyDescent="0.35">
      <c r="A56" t="s">
        <v>64</v>
      </c>
      <c r="B56" t="s">
        <v>15</v>
      </c>
      <c r="C56" t="s">
        <v>9</v>
      </c>
      <c r="D56">
        <v>34</v>
      </c>
      <c r="E56" s="1">
        <v>44703</v>
      </c>
      <c r="F56">
        <v>112650</v>
      </c>
      <c r="G56" t="s">
        <v>16</v>
      </c>
    </row>
    <row r="57" spans="1:7" x14ac:dyDescent="0.35">
      <c r="A57" t="s">
        <v>83</v>
      </c>
      <c r="B57" t="s">
        <v>8</v>
      </c>
      <c r="C57" t="s">
        <v>9</v>
      </c>
      <c r="D57">
        <v>36</v>
      </c>
      <c r="E57" s="1">
        <v>44085</v>
      </c>
      <c r="F57">
        <v>114890</v>
      </c>
      <c r="G57" t="s">
        <v>16</v>
      </c>
    </row>
    <row r="58" spans="1:7" x14ac:dyDescent="0.35">
      <c r="A58" t="s">
        <v>67</v>
      </c>
      <c r="B58" t="s">
        <v>15</v>
      </c>
      <c r="C58" t="s">
        <v>12</v>
      </c>
      <c r="D58">
        <v>30</v>
      </c>
      <c r="E58" s="1">
        <v>44850</v>
      </c>
      <c r="F58">
        <v>69710</v>
      </c>
      <c r="G58" t="s">
        <v>16</v>
      </c>
    </row>
    <row r="59" spans="1:7" x14ac:dyDescent="0.35">
      <c r="A59" t="s">
        <v>94</v>
      </c>
      <c r="B59" t="s">
        <v>15</v>
      </c>
      <c r="C59" t="s">
        <v>21</v>
      </c>
      <c r="D59">
        <v>36</v>
      </c>
      <c r="E59" s="1">
        <v>44333</v>
      </c>
      <c r="F59">
        <v>71380</v>
      </c>
      <c r="G59" t="s">
        <v>16</v>
      </c>
    </row>
    <row r="60" spans="1:7" x14ac:dyDescent="0.35">
      <c r="A60" t="s">
        <v>33</v>
      </c>
      <c r="B60" t="s">
        <v>8</v>
      </c>
      <c r="C60" t="s">
        <v>19</v>
      </c>
      <c r="D60">
        <v>38</v>
      </c>
      <c r="E60" s="1">
        <v>44377</v>
      </c>
      <c r="F60">
        <v>109160</v>
      </c>
      <c r="G60" t="s">
        <v>10</v>
      </c>
    </row>
    <row r="61" spans="1:7" x14ac:dyDescent="0.35">
      <c r="A61" t="s">
        <v>98</v>
      </c>
      <c r="B61" t="s">
        <v>15</v>
      </c>
      <c r="C61" t="s">
        <v>9</v>
      </c>
      <c r="D61">
        <v>27</v>
      </c>
      <c r="E61" s="1">
        <v>44609</v>
      </c>
      <c r="F61">
        <v>113280</v>
      </c>
      <c r="G61" t="s">
        <v>42</v>
      </c>
    </row>
    <row r="62" spans="1:7" x14ac:dyDescent="0.35">
      <c r="A62" t="s">
        <v>25</v>
      </c>
      <c r="B62" t="s">
        <v>15</v>
      </c>
      <c r="C62" t="s">
        <v>12</v>
      </c>
      <c r="D62">
        <v>30</v>
      </c>
      <c r="E62" s="1">
        <v>44273</v>
      </c>
      <c r="F62">
        <v>69120</v>
      </c>
      <c r="G62" t="s">
        <v>16</v>
      </c>
    </row>
    <row r="63" spans="1:7" x14ac:dyDescent="0.35">
      <c r="A63" t="s">
        <v>55</v>
      </c>
      <c r="B63" t="s">
        <v>8</v>
      </c>
      <c r="C63" t="s">
        <v>56</v>
      </c>
      <c r="D63">
        <v>37</v>
      </c>
      <c r="E63" s="1">
        <v>44451</v>
      </c>
      <c r="F63">
        <v>118100</v>
      </c>
      <c r="G63" t="s">
        <v>16</v>
      </c>
    </row>
    <row r="64" spans="1:7" x14ac:dyDescent="0.35">
      <c r="A64" t="s">
        <v>62</v>
      </c>
      <c r="B64" t="s">
        <v>8</v>
      </c>
      <c r="C64" t="s">
        <v>9</v>
      </c>
      <c r="D64">
        <v>22</v>
      </c>
      <c r="E64" s="1">
        <v>44450</v>
      </c>
      <c r="F64">
        <v>76900</v>
      </c>
      <c r="G64" t="s">
        <v>13</v>
      </c>
    </row>
    <row r="65" spans="1:7" x14ac:dyDescent="0.35">
      <c r="A65" t="s">
        <v>17</v>
      </c>
      <c r="B65" t="s">
        <v>8</v>
      </c>
      <c r="C65" t="s">
        <v>12</v>
      </c>
      <c r="D65">
        <v>43</v>
      </c>
      <c r="E65" s="1">
        <v>45045</v>
      </c>
      <c r="F65">
        <v>114870</v>
      </c>
      <c r="G65" t="s">
        <v>16</v>
      </c>
    </row>
    <row r="66" spans="1:7" x14ac:dyDescent="0.35">
      <c r="A66" t="s">
        <v>52</v>
      </c>
      <c r="C66" t="s">
        <v>12</v>
      </c>
      <c r="D66">
        <v>32</v>
      </c>
      <c r="E66" s="1">
        <v>44774</v>
      </c>
      <c r="F66">
        <v>91310</v>
      </c>
      <c r="G66" t="s">
        <v>16</v>
      </c>
    </row>
    <row r="67" spans="1:7" x14ac:dyDescent="0.35">
      <c r="A67" t="s">
        <v>43</v>
      </c>
      <c r="B67" t="s">
        <v>8</v>
      </c>
      <c r="C67" t="s">
        <v>9</v>
      </c>
      <c r="D67">
        <v>28</v>
      </c>
      <c r="E67" s="1">
        <v>44486</v>
      </c>
      <c r="F67">
        <v>104770</v>
      </c>
      <c r="G67" t="s">
        <v>16</v>
      </c>
    </row>
    <row r="68" spans="1:7" x14ac:dyDescent="0.35">
      <c r="A68" t="s">
        <v>89</v>
      </c>
      <c r="B68" t="s">
        <v>15</v>
      </c>
      <c r="C68" t="s">
        <v>19</v>
      </c>
      <c r="D68">
        <v>27</v>
      </c>
      <c r="E68" s="1">
        <v>44134</v>
      </c>
      <c r="F68">
        <v>54970</v>
      </c>
      <c r="G68" t="s">
        <v>16</v>
      </c>
    </row>
    <row r="69" spans="1:7" x14ac:dyDescent="0.35">
      <c r="A69" t="s">
        <v>11</v>
      </c>
      <c r="C69" t="s">
        <v>12</v>
      </c>
      <c r="D69">
        <v>26</v>
      </c>
      <c r="E69" s="1">
        <v>44271</v>
      </c>
      <c r="F69">
        <v>90700</v>
      </c>
      <c r="G69" t="s">
        <v>13</v>
      </c>
    </row>
    <row r="70" spans="1:7" x14ac:dyDescent="0.35">
      <c r="A70" t="s">
        <v>109</v>
      </c>
      <c r="B70" t="s">
        <v>8</v>
      </c>
      <c r="C70" t="s">
        <v>19</v>
      </c>
      <c r="D70">
        <v>38</v>
      </c>
      <c r="E70" s="1">
        <v>44329</v>
      </c>
      <c r="F70">
        <v>56870</v>
      </c>
      <c r="G70" t="s">
        <v>13</v>
      </c>
    </row>
    <row r="71" spans="1:7" x14ac:dyDescent="0.35">
      <c r="A71" t="s">
        <v>77</v>
      </c>
      <c r="B71" t="s">
        <v>8</v>
      </c>
      <c r="C71" t="s">
        <v>19</v>
      </c>
      <c r="D71">
        <v>25</v>
      </c>
      <c r="E71" s="1">
        <v>44205</v>
      </c>
      <c r="F71">
        <v>92700</v>
      </c>
      <c r="G71" t="s">
        <v>16</v>
      </c>
    </row>
    <row r="72" spans="1:7" x14ac:dyDescent="0.35">
      <c r="A72" t="s">
        <v>32</v>
      </c>
      <c r="B72" t="s">
        <v>8</v>
      </c>
      <c r="C72" t="s">
        <v>21</v>
      </c>
      <c r="D72">
        <v>21</v>
      </c>
      <c r="E72" s="1">
        <v>44317</v>
      </c>
      <c r="F72">
        <v>65920</v>
      </c>
      <c r="G72" t="s">
        <v>16</v>
      </c>
    </row>
    <row r="73" spans="1:7" x14ac:dyDescent="0.35">
      <c r="A73" t="s">
        <v>59</v>
      </c>
      <c r="B73" t="s">
        <v>15</v>
      </c>
      <c r="C73" t="s">
        <v>9</v>
      </c>
      <c r="D73">
        <v>26</v>
      </c>
      <c r="E73" s="1">
        <v>44225</v>
      </c>
      <c r="F73">
        <v>47360</v>
      </c>
      <c r="G73" t="s">
        <v>16</v>
      </c>
    </row>
    <row r="74" spans="1:7" x14ac:dyDescent="0.35">
      <c r="A74" t="s">
        <v>37</v>
      </c>
      <c r="B74" t="s">
        <v>15</v>
      </c>
      <c r="C74" t="s">
        <v>9</v>
      </c>
      <c r="D74">
        <v>30</v>
      </c>
      <c r="E74" s="1">
        <v>44666</v>
      </c>
      <c r="F74">
        <v>60570</v>
      </c>
      <c r="G74" t="s">
        <v>16</v>
      </c>
    </row>
    <row r="75" spans="1:7" x14ac:dyDescent="0.35">
      <c r="A75" t="s">
        <v>96</v>
      </c>
      <c r="B75" t="s">
        <v>8</v>
      </c>
      <c r="C75" t="s">
        <v>9</v>
      </c>
      <c r="D75">
        <v>28</v>
      </c>
      <c r="E75" s="1">
        <v>44649</v>
      </c>
      <c r="F75">
        <v>104120</v>
      </c>
      <c r="G75" t="s">
        <v>16</v>
      </c>
    </row>
    <row r="76" spans="1:7" x14ac:dyDescent="0.35">
      <c r="A76" t="s">
        <v>23</v>
      </c>
      <c r="B76" t="s">
        <v>15</v>
      </c>
      <c r="C76" t="s">
        <v>12</v>
      </c>
      <c r="D76">
        <v>37</v>
      </c>
      <c r="E76" s="1">
        <v>44338</v>
      </c>
      <c r="F76">
        <v>88050</v>
      </c>
      <c r="G76" t="s">
        <v>24</v>
      </c>
    </row>
    <row r="77" spans="1:7" x14ac:dyDescent="0.35">
      <c r="A77" t="s">
        <v>103</v>
      </c>
      <c r="B77" t="s">
        <v>15</v>
      </c>
      <c r="C77" t="s">
        <v>12</v>
      </c>
      <c r="D77">
        <v>24</v>
      </c>
      <c r="E77" s="1">
        <v>44686</v>
      </c>
      <c r="F77">
        <v>100420</v>
      </c>
      <c r="G77" t="s">
        <v>16</v>
      </c>
    </row>
    <row r="78" spans="1:7" x14ac:dyDescent="0.35">
      <c r="A78" t="s">
        <v>54</v>
      </c>
      <c r="B78" t="s">
        <v>8</v>
      </c>
      <c r="C78" t="s">
        <v>9</v>
      </c>
      <c r="D78">
        <v>30</v>
      </c>
      <c r="E78" s="1">
        <v>44850</v>
      </c>
      <c r="F78">
        <v>114180</v>
      </c>
      <c r="G78" t="s">
        <v>16</v>
      </c>
    </row>
    <row r="79" spans="1:7" x14ac:dyDescent="0.35">
      <c r="A79" t="s">
        <v>86</v>
      </c>
      <c r="B79" t="s">
        <v>8</v>
      </c>
      <c r="C79" t="s">
        <v>12</v>
      </c>
      <c r="D79">
        <v>21</v>
      </c>
      <c r="E79" s="1">
        <v>44678</v>
      </c>
      <c r="F79">
        <v>33920</v>
      </c>
      <c r="G79" t="s">
        <v>16</v>
      </c>
    </row>
    <row r="80" spans="1:7" x14ac:dyDescent="0.35">
      <c r="A80" t="s">
        <v>69</v>
      </c>
      <c r="B80" t="s">
        <v>15</v>
      </c>
      <c r="C80" t="s">
        <v>9</v>
      </c>
      <c r="D80">
        <v>23</v>
      </c>
      <c r="E80" s="1">
        <v>44440</v>
      </c>
      <c r="F80">
        <v>106460</v>
      </c>
      <c r="G80" t="s">
        <v>16</v>
      </c>
    </row>
    <row r="81" spans="1:7" x14ac:dyDescent="0.35">
      <c r="A81" t="s">
        <v>57</v>
      </c>
      <c r="B81" t="s">
        <v>15</v>
      </c>
      <c r="C81" t="s">
        <v>9</v>
      </c>
      <c r="D81">
        <v>35</v>
      </c>
      <c r="E81" s="1">
        <v>44727</v>
      </c>
      <c r="F81">
        <v>40400</v>
      </c>
      <c r="G81" t="s">
        <v>16</v>
      </c>
    </row>
    <row r="82" spans="1:7" x14ac:dyDescent="0.35">
      <c r="A82" t="s">
        <v>68</v>
      </c>
      <c r="B82" t="s">
        <v>15</v>
      </c>
      <c r="C82" t="s">
        <v>21</v>
      </c>
      <c r="D82">
        <v>27</v>
      </c>
      <c r="E82" s="1">
        <v>44236</v>
      </c>
      <c r="F82">
        <v>91650</v>
      </c>
      <c r="G82" t="s">
        <v>13</v>
      </c>
    </row>
    <row r="83" spans="1:7" x14ac:dyDescent="0.35">
      <c r="A83" t="s">
        <v>99</v>
      </c>
      <c r="B83" t="s">
        <v>15</v>
      </c>
      <c r="C83" t="s">
        <v>19</v>
      </c>
      <c r="D83">
        <v>43</v>
      </c>
      <c r="E83" s="1">
        <v>44620</v>
      </c>
      <c r="F83">
        <v>36040</v>
      </c>
      <c r="G83" t="s">
        <v>16</v>
      </c>
    </row>
    <row r="84" spans="1:7" x14ac:dyDescent="0.35">
      <c r="A84" t="s">
        <v>101</v>
      </c>
      <c r="B84" t="s">
        <v>8</v>
      </c>
      <c r="C84" t="s">
        <v>12</v>
      </c>
      <c r="D84">
        <v>40</v>
      </c>
      <c r="E84" s="1">
        <v>44381</v>
      </c>
      <c r="F84">
        <v>104410</v>
      </c>
      <c r="G84" t="s">
        <v>16</v>
      </c>
    </row>
    <row r="85" spans="1:7" x14ac:dyDescent="0.35">
      <c r="A85" t="s">
        <v>85</v>
      </c>
      <c r="B85" t="s">
        <v>15</v>
      </c>
      <c r="C85" t="s">
        <v>21</v>
      </c>
      <c r="D85">
        <v>30</v>
      </c>
      <c r="E85" s="1">
        <v>44606</v>
      </c>
      <c r="F85">
        <v>96800</v>
      </c>
      <c r="G85" t="s">
        <v>16</v>
      </c>
    </row>
    <row r="86" spans="1:7" x14ac:dyDescent="0.35">
      <c r="A86" t="s">
        <v>28</v>
      </c>
      <c r="B86" t="s">
        <v>8</v>
      </c>
      <c r="C86" t="s">
        <v>21</v>
      </c>
      <c r="D86">
        <v>34</v>
      </c>
      <c r="E86" s="1">
        <v>44459</v>
      </c>
      <c r="F86">
        <v>85000</v>
      </c>
      <c r="G86" t="s">
        <v>16</v>
      </c>
    </row>
    <row r="87" spans="1:7" x14ac:dyDescent="0.35">
      <c r="A87" t="s">
        <v>80</v>
      </c>
      <c r="B87" t="s">
        <v>15</v>
      </c>
      <c r="C87" t="s">
        <v>19</v>
      </c>
      <c r="D87">
        <v>28</v>
      </c>
      <c r="E87" s="1">
        <v>44820</v>
      </c>
      <c r="F87">
        <v>43510</v>
      </c>
      <c r="G87" t="s">
        <v>42</v>
      </c>
    </row>
    <row r="88" spans="1:7" x14ac:dyDescent="0.35">
      <c r="A88" t="s">
        <v>79</v>
      </c>
      <c r="B88" t="s">
        <v>15</v>
      </c>
      <c r="C88" t="s">
        <v>21</v>
      </c>
      <c r="D88">
        <v>33</v>
      </c>
      <c r="E88" s="1">
        <v>44243</v>
      </c>
      <c r="F88">
        <v>59430</v>
      </c>
      <c r="G88" t="s">
        <v>16</v>
      </c>
    </row>
    <row r="89" spans="1:7" x14ac:dyDescent="0.35">
      <c r="A89" t="s">
        <v>93</v>
      </c>
      <c r="B89" t="s">
        <v>8</v>
      </c>
      <c r="C89" t="s">
        <v>21</v>
      </c>
      <c r="D89">
        <v>33</v>
      </c>
      <c r="E89" s="1">
        <v>44067</v>
      </c>
      <c r="F89">
        <v>65360</v>
      </c>
      <c r="G89" t="s">
        <v>16</v>
      </c>
    </row>
    <row r="90" spans="1:7" x14ac:dyDescent="0.35">
      <c r="A90" t="s">
        <v>66</v>
      </c>
      <c r="B90" t="s">
        <v>8</v>
      </c>
      <c r="C90" t="s">
        <v>9</v>
      </c>
      <c r="D90">
        <v>32</v>
      </c>
      <c r="E90" s="1">
        <v>44611</v>
      </c>
      <c r="F90">
        <v>41570</v>
      </c>
      <c r="G90" t="s">
        <v>16</v>
      </c>
    </row>
    <row r="91" spans="1:7" x14ac:dyDescent="0.35">
      <c r="A91" t="s">
        <v>95</v>
      </c>
      <c r="B91" t="s">
        <v>8</v>
      </c>
      <c r="C91" t="s">
        <v>12</v>
      </c>
      <c r="D91">
        <v>33</v>
      </c>
      <c r="E91" s="1">
        <v>44312</v>
      </c>
      <c r="F91">
        <v>75280</v>
      </c>
      <c r="G91" t="s">
        <v>16</v>
      </c>
    </row>
    <row r="92" spans="1:7" x14ac:dyDescent="0.35">
      <c r="A92" t="s">
        <v>18</v>
      </c>
      <c r="B92" t="s">
        <v>15</v>
      </c>
      <c r="C92" t="s">
        <v>19</v>
      </c>
      <c r="D92">
        <v>33</v>
      </c>
      <c r="E92" s="1">
        <v>44385</v>
      </c>
      <c r="F92">
        <v>74550</v>
      </c>
      <c r="G92" t="s">
        <v>16</v>
      </c>
    </row>
    <row r="93" spans="1:7" x14ac:dyDescent="0.35">
      <c r="A93" t="s">
        <v>45</v>
      </c>
      <c r="B93" t="s">
        <v>15</v>
      </c>
      <c r="C93" t="s">
        <v>9</v>
      </c>
      <c r="D93">
        <v>30</v>
      </c>
      <c r="E93" s="1">
        <v>44701</v>
      </c>
      <c r="F93">
        <v>67950</v>
      </c>
      <c r="G93" t="s">
        <v>16</v>
      </c>
    </row>
    <row r="94" spans="1:7" x14ac:dyDescent="0.35">
      <c r="A94" t="s">
        <v>90</v>
      </c>
      <c r="B94" t="s">
        <v>15</v>
      </c>
      <c r="C94" t="s">
        <v>21</v>
      </c>
      <c r="D94">
        <v>42</v>
      </c>
      <c r="E94" s="1">
        <v>44731</v>
      </c>
      <c r="F94">
        <v>70270</v>
      </c>
      <c r="G94" t="s">
        <v>24</v>
      </c>
    </row>
    <row r="95" spans="1:7" x14ac:dyDescent="0.35">
      <c r="A95" t="s">
        <v>46</v>
      </c>
      <c r="B95" t="s">
        <v>15</v>
      </c>
      <c r="C95" t="s">
        <v>9</v>
      </c>
      <c r="D95">
        <v>26</v>
      </c>
      <c r="E95" s="1">
        <v>44411</v>
      </c>
      <c r="F95">
        <v>53540</v>
      </c>
      <c r="G95" t="s">
        <v>16</v>
      </c>
    </row>
    <row r="96" spans="1:7" x14ac:dyDescent="0.35">
      <c r="A96" t="s">
        <v>58</v>
      </c>
      <c r="B96" t="s">
        <v>15</v>
      </c>
      <c r="C96" t="s">
        <v>19</v>
      </c>
      <c r="D96">
        <v>22</v>
      </c>
      <c r="E96">
        <v>44446</v>
      </c>
      <c r="F96">
        <v>112780</v>
      </c>
      <c r="G96" t="s">
        <v>13</v>
      </c>
    </row>
    <row r="97" spans="1:7" x14ac:dyDescent="0.35">
      <c r="A97" t="s">
        <v>70</v>
      </c>
      <c r="B97" t="s">
        <v>15</v>
      </c>
      <c r="C97" t="s">
        <v>9</v>
      </c>
      <c r="D97">
        <v>46</v>
      </c>
      <c r="E97">
        <v>44758</v>
      </c>
      <c r="F97">
        <v>70610</v>
      </c>
      <c r="G97" t="s">
        <v>16</v>
      </c>
    </row>
    <row r="98" spans="1:7" x14ac:dyDescent="0.35">
      <c r="A98" t="s">
        <v>75</v>
      </c>
      <c r="B98" t="s">
        <v>8</v>
      </c>
      <c r="C98" t="s">
        <v>19</v>
      </c>
      <c r="D98">
        <v>28</v>
      </c>
      <c r="E98">
        <v>44357</v>
      </c>
      <c r="F98">
        <v>53240</v>
      </c>
      <c r="G98" t="s">
        <v>16</v>
      </c>
    </row>
    <row r="99" spans="1:7" x14ac:dyDescent="0.35">
      <c r="A99" t="s">
        <v>49</v>
      </c>
      <c r="C99" t="s">
        <v>21</v>
      </c>
      <c r="D99">
        <v>37</v>
      </c>
      <c r="E99">
        <v>44146</v>
      </c>
      <c r="F99">
        <v>115440</v>
      </c>
      <c r="G99" t="s">
        <v>24</v>
      </c>
    </row>
    <row r="100" spans="1:7" x14ac:dyDescent="0.35">
      <c r="A100" t="s">
        <v>65</v>
      </c>
      <c r="B100" t="s">
        <v>15</v>
      </c>
      <c r="C100" t="s">
        <v>19</v>
      </c>
      <c r="D100">
        <v>32</v>
      </c>
      <c r="E100">
        <v>44465</v>
      </c>
      <c r="F100">
        <v>53540</v>
      </c>
      <c r="G100" t="s">
        <v>16</v>
      </c>
    </row>
    <row r="101" spans="1:7" x14ac:dyDescent="0.35">
      <c r="A101" t="s">
        <v>81</v>
      </c>
      <c r="B101" t="s">
        <v>8</v>
      </c>
      <c r="C101" t="s">
        <v>9</v>
      </c>
      <c r="D101">
        <v>30</v>
      </c>
      <c r="E101">
        <v>44861</v>
      </c>
      <c r="F101">
        <v>112570</v>
      </c>
      <c r="G101" t="s">
        <v>16</v>
      </c>
    </row>
    <row r="102" spans="1:7" x14ac:dyDescent="0.35">
      <c r="A102" t="s">
        <v>51</v>
      </c>
      <c r="B102" t="s">
        <v>15</v>
      </c>
      <c r="C102" t="s">
        <v>9</v>
      </c>
      <c r="D102">
        <v>33</v>
      </c>
      <c r="E102">
        <v>44701</v>
      </c>
      <c r="F102">
        <v>48530</v>
      </c>
      <c r="G102" t="s">
        <v>13</v>
      </c>
    </row>
    <row r="103" spans="1:7" x14ac:dyDescent="0.35">
      <c r="A103" t="s">
        <v>61</v>
      </c>
      <c r="B103" t="s">
        <v>8</v>
      </c>
      <c r="C103" t="s">
        <v>12</v>
      </c>
      <c r="D103">
        <v>24</v>
      </c>
      <c r="E103">
        <v>44148</v>
      </c>
      <c r="F103">
        <v>62780</v>
      </c>
      <c r="G103" t="s">
        <v>16</v>
      </c>
    </row>
  </sheetData>
  <conditionalFormatting sqref="A4:A103">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J9" sqref="J9"/>
    </sheetView>
  </sheetViews>
  <sheetFormatPr defaultRowHeight="14.5" x14ac:dyDescent="0.35"/>
  <cols>
    <col min="2" max="2" width="29.26953125" customWidth="1"/>
    <col min="3" max="3" width="14.6328125" customWidth="1"/>
    <col min="4" max="4" width="12.1796875" customWidth="1"/>
    <col min="5" max="5" width="15.36328125" customWidth="1"/>
    <col min="6" max="6" width="15.6328125" customWidth="1"/>
    <col min="7" max="7" width="14.6328125" customWidth="1"/>
    <col min="8" max="8" width="11.7265625" customWidth="1"/>
  </cols>
  <sheetData>
    <row r="2" spans="2:8" x14ac:dyDescent="0.35">
      <c r="B2" s="2" t="s">
        <v>0</v>
      </c>
      <c r="C2" s="2" t="s">
        <v>1</v>
      </c>
      <c r="D2" s="2" t="s">
        <v>3</v>
      </c>
      <c r="E2" s="2" t="s">
        <v>6</v>
      </c>
      <c r="F2" s="2" t="s">
        <v>4</v>
      </c>
      <c r="G2" s="2" t="s">
        <v>2</v>
      </c>
      <c r="H2" s="2" t="s">
        <v>5</v>
      </c>
    </row>
    <row r="3" spans="2:8" x14ac:dyDescent="0.35">
      <c r="B3" t="s">
        <v>156</v>
      </c>
      <c r="C3" t="s">
        <v>15</v>
      </c>
      <c r="D3">
        <v>20</v>
      </c>
      <c r="E3" t="s">
        <v>16</v>
      </c>
      <c r="F3" s="1">
        <v>44122</v>
      </c>
      <c r="G3" t="s">
        <v>12</v>
      </c>
      <c r="H3">
        <v>112650</v>
      </c>
    </row>
    <row r="4" spans="2:8" x14ac:dyDescent="0.35">
      <c r="B4" t="s">
        <v>176</v>
      </c>
      <c r="C4" t="s">
        <v>8</v>
      </c>
      <c r="D4">
        <v>32</v>
      </c>
      <c r="E4" t="s">
        <v>13</v>
      </c>
      <c r="F4" s="1">
        <v>44293</v>
      </c>
      <c r="G4" t="s">
        <v>12</v>
      </c>
      <c r="H4">
        <v>43840</v>
      </c>
    </row>
    <row r="5" spans="2:8" x14ac:dyDescent="0.35">
      <c r="B5" t="s">
        <v>143</v>
      </c>
      <c r="C5" t="s">
        <v>15</v>
      </c>
      <c r="D5">
        <v>31</v>
      </c>
      <c r="E5" t="s">
        <v>16</v>
      </c>
      <c r="F5" s="1">
        <v>44663</v>
      </c>
      <c r="G5" t="s">
        <v>9</v>
      </c>
      <c r="H5">
        <v>103550</v>
      </c>
    </row>
    <row r="6" spans="2:8" x14ac:dyDescent="0.35">
      <c r="B6" t="s">
        <v>201</v>
      </c>
      <c r="C6" t="s">
        <v>8</v>
      </c>
      <c r="D6">
        <v>32</v>
      </c>
      <c r="E6" t="s">
        <v>16</v>
      </c>
      <c r="F6" s="1">
        <v>44339</v>
      </c>
      <c r="G6" t="s">
        <v>56</v>
      </c>
      <c r="H6">
        <v>45510</v>
      </c>
    </row>
    <row r="7" spans="2:8" x14ac:dyDescent="0.35">
      <c r="B7" t="s">
        <v>142</v>
      </c>
      <c r="D7">
        <v>37</v>
      </c>
      <c r="E7" t="s">
        <v>24</v>
      </c>
      <c r="F7" s="1">
        <v>44085</v>
      </c>
      <c r="G7" t="s">
        <v>21</v>
      </c>
      <c r="H7">
        <v>115440</v>
      </c>
    </row>
    <row r="8" spans="2:8" x14ac:dyDescent="0.35">
      <c r="B8" t="s">
        <v>202</v>
      </c>
      <c r="C8" t="s">
        <v>8</v>
      </c>
      <c r="D8">
        <v>38</v>
      </c>
      <c r="E8" t="s">
        <v>13</v>
      </c>
      <c r="F8" s="1">
        <v>44268</v>
      </c>
      <c r="G8" t="s">
        <v>19</v>
      </c>
      <c r="H8">
        <v>56870</v>
      </c>
    </row>
    <row r="9" spans="2:8" x14ac:dyDescent="0.35">
      <c r="B9" t="s">
        <v>169</v>
      </c>
      <c r="C9" t="s">
        <v>8</v>
      </c>
      <c r="D9">
        <v>25</v>
      </c>
      <c r="E9" t="s">
        <v>16</v>
      </c>
      <c r="F9" s="1">
        <v>44144</v>
      </c>
      <c r="G9" t="s">
        <v>19</v>
      </c>
      <c r="H9">
        <v>92700</v>
      </c>
    </row>
    <row r="10" spans="2:8" x14ac:dyDescent="0.35">
      <c r="B10" t="s">
        <v>145</v>
      </c>
      <c r="D10">
        <v>32</v>
      </c>
      <c r="E10" t="s">
        <v>16</v>
      </c>
      <c r="F10" s="1">
        <v>44713</v>
      </c>
      <c r="G10" t="s">
        <v>12</v>
      </c>
      <c r="H10">
        <v>91310</v>
      </c>
    </row>
    <row r="11" spans="2:8" x14ac:dyDescent="0.35">
      <c r="B11" t="s">
        <v>115</v>
      </c>
      <c r="C11" t="s">
        <v>15</v>
      </c>
      <c r="D11">
        <v>33</v>
      </c>
      <c r="E11" t="s">
        <v>16</v>
      </c>
      <c r="F11" s="1">
        <v>44324</v>
      </c>
      <c r="G11" t="s">
        <v>19</v>
      </c>
      <c r="H11">
        <v>74550</v>
      </c>
    </row>
    <row r="12" spans="2:8" x14ac:dyDescent="0.35">
      <c r="B12" t="s">
        <v>128</v>
      </c>
      <c r="C12" t="s">
        <v>15</v>
      </c>
      <c r="D12">
        <v>25</v>
      </c>
      <c r="E12" t="s">
        <v>13</v>
      </c>
      <c r="F12" s="1">
        <v>44665</v>
      </c>
      <c r="G12" t="s">
        <v>9</v>
      </c>
      <c r="H12">
        <v>109190</v>
      </c>
    </row>
    <row r="13" spans="2:8" x14ac:dyDescent="0.35">
      <c r="B13" t="s">
        <v>194</v>
      </c>
      <c r="C13" t="s">
        <v>8</v>
      </c>
      <c r="D13">
        <v>40</v>
      </c>
      <c r="E13" t="s">
        <v>16</v>
      </c>
      <c r="F13" s="1">
        <v>44320</v>
      </c>
      <c r="G13" t="s">
        <v>12</v>
      </c>
      <c r="H13">
        <v>104410</v>
      </c>
    </row>
    <row r="14" spans="2:8" x14ac:dyDescent="0.35">
      <c r="B14" t="s">
        <v>177</v>
      </c>
      <c r="C14" t="s">
        <v>15</v>
      </c>
      <c r="D14">
        <v>30</v>
      </c>
      <c r="E14" t="s">
        <v>16</v>
      </c>
      <c r="F14" s="1">
        <v>44544</v>
      </c>
      <c r="G14" t="s">
        <v>21</v>
      </c>
      <c r="H14">
        <v>96800</v>
      </c>
    </row>
    <row r="15" spans="2:8" x14ac:dyDescent="0.35">
      <c r="B15" t="s">
        <v>123</v>
      </c>
      <c r="C15" t="s">
        <v>15</v>
      </c>
      <c r="D15">
        <v>28</v>
      </c>
      <c r="E15" t="s">
        <v>13</v>
      </c>
      <c r="F15" s="1">
        <v>43980</v>
      </c>
      <c r="G15" t="s">
        <v>21</v>
      </c>
      <c r="H15">
        <v>48170</v>
      </c>
    </row>
    <row r="16" spans="2:8" x14ac:dyDescent="0.35">
      <c r="B16" t="s">
        <v>140</v>
      </c>
      <c r="C16" t="s">
        <v>15</v>
      </c>
      <c r="D16">
        <v>21</v>
      </c>
      <c r="E16" t="s">
        <v>16</v>
      </c>
      <c r="F16" s="1">
        <v>44042</v>
      </c>
      <c r="G16" t="s">
        <v>9</v>
      </c>
      <c r="H16">
        <v>37920</v>
      </c>
    </row>
    <row r="17" spans="2:8" x14ac:dyDescent="0.35">
      <c r="B17" t="s">
        <v>178</v>
      </c>
      <c r="C17" t="s">
        <v>15</v>
      </c>
      <c r="D17">
        <v>34</v>
      </c>
      <c r="E17" t="s">
        <v>16</v>
      </c>
      <c r="F17" s="1">
        <v>44642</v>
      </c>
      <c r="G17" t="s">
        <v>9</v>
      </c>
      <c r="H17">
        <v>112650</v>
      </c>
    </row>
    <row r="18" spans="2:8" x14ac:dyDescent="0.35">
      <c r="B18" t="s">
        <v>165</v>
      </c>
      <c r="C18" t="s">
        <v>8</v>
      </c>
      <c r="D18">
        <v>34</v>
      </c>
      <c r="E18" t="s">
        <v>24</v>
      </c>
      <c r="F18" s="1">
        <v>44660</v>
      </c>
      <c r="G18" t="s">
        <v>19</v>
      </c>
      <c r="H18">
        <v>49630</v>
      </c>
    </row>
    <row r="19" spans="2:8" x14ac:dyDescent="0.35">
      <c r="B19" t="s">
        <v>199</v>
      </c>
      <c r="C19" t="s">
        <v>15</v>
      </c>
      <c r="D19">
        <v>36</v>
      </c>
      <c r="E19" t="s">
        <v>16</v>
      </c>
      <c r="F19" s="1">
        <v>43958</v>
      </c>
      <c r="G19" t="s">
        <v>12</v>
      </c>
      <c r="H19">
        <v>118840</v>
      </c>
    </row>
    <row r="20" spans="2:8" x14ac:dyDescent="0.35">
      <c r="B20" t="s">
        <v>159</v>
      </c>
      <c r="C20" t="s">
        <v>15</v>
      </c>
      <c r="D20">
        <v>30</v>
      </c>
      <c r="E20" t="s">
        <v>16</v>
      </c>
      <c r="F20" s="1">
        <v>44789</v>
      </c>
      <c r="G20" t="s">
        <v>12</v>
      </c>
      <c r="H20">
        <v>69710</v>
      </c>
    </row>
    <row r="21" spans="2:8" x14ac:dyDescent="0.35">
      <c r="B21" t="s">
        <v>197</v>
      </c>
      <c r="C21" t="s">
        <v>15</v>
      </c>
      <c r="D21">
        <v>20</v>
      </c>
      <c r="E21" t="s">
        <v>16</v>
      </c>
      <c r="F21" s="1">
        <v>44683</v>
      </c>
      <c r="G21" t="s">
        <v>9</v>
      </c>
      <c r="H21">
        <v>79570</v>
      </c>
    </row>
    <row r="22" spans="2:8" x14ac:dyDescent="0.35">
      <c r="B22" t="s">
        <v>154</v>
      </c>
      <c r="C22" t="s">
        <v>8</v>
      </c>
      <c r="D22">
        <v>22</v>
      </c>
      <c r="E22" t="s">
        <v>13</v>
      </c>
      <c r="F22" s="1">
        <v>44388</v>
      </c>
      <c r="G22" t="s">
        <v>9</v>
      </c>
      <c r="H22">
        <v>76900</v>
      </c>
    </row>
    <row r="23" spans="2:8" x14ac:dyDescent="0.35">
      <c r="B23" t="s">
        <v>182</v>
      </c>
      <c r="C23" t="s">
        <v>15</v>
      </c>
      <c r="D23">
        <v>27</v>
      </c>
      <c r="E23" t="s">
        <v>16</v>
      </c>
      <c r="F23" s="1">
        <v>44073</v>
      </c>
      <c r="G23" t="s">
        <v>19</v>
      </c>
      <c r="H23">
        <v>54970</v>
      </c>
    </row>
    <row r="24" spans="2:8" x14ac:dyDescent="0.35">
      <c r="B24" t="s">
        <v>118</v>
      </c>
      <c r="C24" t="s">
        <v>15</v>
      </c>
      <c r="D24">
        <v>37</v>
      </c>
      <c r="E24" t="s">
        <v>24</v>
      </c>
      <c r="F24" s="1">
        <v>44277</v>
      </c>
      <c r="G24" t="s">
        <v>12</v>
      </c>
      <c r="H24">
        <v>88050</v>
      </c>
    </row>
    <row r="25" spans="2:8" x14ac:dyDescent="0.35">
      <c r="B25" t="s">
        <v>192</v>
      </c>
      <c r="C25" t="s">
        <v>15</v>
      </c>
      <c r="D25">
        <v>43</v>
      </c>
      <c r="E25" t="s">
        <v>16</v>
      </c>
      <c r="F25" s="1">
        <v>44558</v>
      </c>
      <c r="G25" t="s">
        <v>19</v>
      </c>
      <c r="H25">
        <v>36040</v>
      </c>
    </row>
    <row r="26" spans="2:8" x14ac:dyDescent="0.35">
      <c r="B26" t="s">
        <v>111</v>
      </c>
      <c r="C26" t="s">
        <v>8</v>
      </c>
      <c r="D26">
        <v>42</v>
      </c>
      <c r="E26" t="s">
        <v>10</v>
      </c>
      <c r="F26" s="1">
        <v>44718</v>
      </c>
      <c r="G26" t="s">
        <v>9</v>
      </c>
      <c r="H26">
        <v>75000</v>
      </c>
    </row>
    <row r="27" spans="2:8" x14ac:dyDescent="0.35">
      <c r="B27" t="s">
        <v>149</v>
      </c>
      <c r="C27" t="s">
        <v>15</v>
      </c>
      <c r="D27">
        <v>35</v>
      </c>
      <c r="E27" t="s">
        <v>16</v>
      </c>
      <c r="F27" s="1">
        <v>44666</v>
      </c>
      <c r="G27" t="s">
        <v>9</v>
      </c>
      <c r="H27">
        <v>40400</v>
      </c>
    </row>
    <row r="28" spans="2:8" x14ac:dyDescent="0.35">
      <c r="B28" t="s">
        <v>196</v>
      </c>
      <c r="C28" t="s">
        <v>15</v>
      </c>
      <c r="D28">
        <v>24</v>
      </c>
      <c r="E28" t="s">
        <v>16</v>
      </c>
      <c r="F28" s="1">
        <v>44625</v>
      </c>
      <c r="G28" t="s">
        <v>12</v>
      </c>
      <c r="H28">
        <v>100420</v>
      </c>
    </row>
    <row r="29" spans="2:8" x14ac:dyDescent="0.35">
      <c r="B29" t="s">
        <v>120</v>
      </c>
      <c r="C29" t="s">
        <v>8</v>
      </c>
      <c r="D29">
        <v>31</v>
      </c>
      <c r="E29" t="s">
        <v>16</v>
      </c>
      <c r="F29" s="1">
        <v>44604</v>
      </c>
      <c r="G29" t="s">
        <v>12</v>
      </c>
      <c r="H29">
        <v>58100</v>
      </c>
    </row>
    <row r="30" spans="2:8" x14ac:dyDescent="0.35">
      <c r="B30" t="s">
        <v>114</v>
      </c>
      <c r="C30" t="s">
        <v>8</v>
      </c>
      <c r="D30">
        <v>44</v>
      </c>
      <c r="E30" t="s">
        <v>16</v>
      </c>
      <c r="F30" s="1">
        <v>44985</v>
      </c>
      <c r="G30" t="s">
        <v>12</v>
      </c>
      <c r="H30">
        <v>114870</v>
      </c>
    </row>
    <row r="31" spans="2:8" x14ac:dyDescent="0.35">
      <c r="B31" t="s">
        <v>158</v>
      </c>
      <c r="C31" t="s">
        <v>8</v>
      </c>
      <c r="D31">
        <v>32</v>
      </c>
      <c r="E31" t="s">
        <v>16</v>
      </c>
      <c r="F31" s="1">
        <v>44549</v>
      </c>
      <c r="G31" t="s">
        <v>9</v>
      </c>
      <c r="H31">
        <v>41570</v>
      </c>
    </row>
    <row r="32" spans="2:8" x14ac:dyDescent="0.35">
      <c r="B32" t="s">
        <v>173</v>
      </c>
      <c r="C32" t="s">
        <v>8</v>
      </c>
      <c r="D32">
        <v>30</v>
      </c>
      <c r="E32" t="s">
        <v>16</v>
      </c>
      <c r="F32" s="1">
        <v>44800</v>
      </c>
      <c r="G32" t="s">
        <v>9</v>
      </c>
      <c r="H32">
        <v>112570</v>
      </c>
    </row>
    <row r="33" spans="2:8" x14ac:dyDescent="0.35">
      <c r="B33" t="s">
        <v>151</v>
      </c>
      <c r="C33" t="s">
        <v>15</v>
      </c>
      <c r="D33">
        <v>26</v>
      </c>
      <c r="E33" t="s">
        <v>16</v>
      </c>
      <c r="F33" s="1">
        <v>44164</v>
      </c>
      <c r="G33" t="s">
        <v>9</v>
      </c>
      <c r="H33">
        <v>47360</v>
      </c>
    </row>
    <row r="34" spans="2:8" x14ac:dyDescent="0.35">
      <c r="B34" t="s">
        <v>126</v>
      </c>
      <c r="C34" t="s">
        <v>8</v>
      </c>
      <c r="D34">
        <v>21</v>
      </c>
      <c r="E34" t="s">
        <v>16</v>
      </c>
      <c r="F34" s="1">
        <v>44256</v>
      </c>
      <c r="G34" t="s">
        <v>21</v>
      </c>
      <c r="H34">
        <v>65920</v>
      </c>
    </row>
    <row r="35" spans="2:8" x14ac:dyDescent="0.35">
      <c r="B35" t="s">
        <v>200</v>
      </c>
      <c r="C35" t="s">
        <v>8</v>
      </c>
      <c r="D35">
        <v>28</v>
      </c>
      <c r="E35" t="s">
        <v>16</v>
      </c>
      <c r="F35" s="1">
        <v>44571</v>
      </c>
      <c r="G35" t="s">
        <v>9</v>
      </c>
      <c r="H35">
        <v>99970</v>
      </c>
    </row>
    <row r="36" spans="2:8" x14ac:dyDescent="0.35">
      <c r="B36" t="s">
        <v>133</v>
      </c>
      <c r="C36" t="s">
        <v>8</v>
      </c>
      <c r="D36">
        <v>25</v>
      </c>
      <c r="E36" t="s">
        <v>13</v>
      </c>
      <c r="F36" s="1">
        <v>44633</v>
      </c>
      <c r="G36" t="s">
        <v>12</v>
      </c>
      <c r="H36">
        <v>80700</v>
      </c>
    </row>
    <row r="37" spans="2:8" x14ac:dyDescent="0.35">
      <c r="B37" t="s">
        <v>155</v>
      </c>
      <c r="C37" t="s">
        <v>15</v>
      </c>
      <c r="D37">
        <v>24</v>
      </c>
      <c r="E37" t="s">
        <v>24</v>
      </c>
      <c r="F37" s="1">
        <v>44375</v>
      </c>
      <c r="G37" t="s">
        <v>21</v>
      </c>
      <c r="H37">
        <v>52610</v>
      </c>
    </row>
    <row r="38" spans="2:8" x14ac:dyDescent="0.35">
      <c r="B38" t="s">
        <v>180</v>
      </c>
      <c r="C38" t="s">
        <v>15</v>
      </c>
      <c r="D38">
        <v>29</v>
      </c>
      <c r="E38" t="s">
        <v>24</v>
      </c>
      <c r="F38" s="1">
        <v>44119</v>
      </c>
      <c r="G38" t="s">
        <v>12</v>
      </c>
      <c r="H38">
        <v>112110</v>
      </c>
    </row>
    <row r="39" spans="2:8" x14ac:dyDescent="0.35">
      <c r="B39" t="s">
        <v>152</v>
      </c>
      <c r="C39" t="s">
        <v>8</v>
      </c>
      <c r="D39">
        <v>27</v>
      </c>
      <c r="E39" t="s">
        <v>16</v>
      </c>
      <c r="F39" s="1">
        <v>44061</v>
      </c>
      <c r="G39" t="s">
        <v>56</v>
      </c>
      <c r="H39">
        <v>119110</v>
      </c>
    </row>
    <row r="40" spans="2:8" x14ac:dyDescent="0.35">
      <c r="B40" t="s">
        <v>150</v>
      </c>
      <c r="C40" t="s">
        <v>15</v>
      </c>
      <c r="D40">
        <v>22</v>
      </c>
      <c r="E40" t="s">
        <v>13</v>
      </c>
      <c r="F40" s="1">
        <v>44384</v>
      </c>
      <c r="G40" t="s">
        <v>19</v>
      </c>
      <c r="H40">
        <v>112780</v>
      </c>
    </row>
    <row r="41" spans="2:8" x14ac:dyDescent="0.35">
      <c r="B41" t="s">
        <v>175</v>
      </c>
      <c r="C41" t="s">
        <v>8</v>
      </c>
      <c r="D41">
        <v>36</v>
      </c>
      <c r="E41" t="s">
        <v>16</v>
      </c>
      <c r="F41" s="1">
        <v>44023</v>
      </c>
      <c r="G41" t="s">
        <v>9</v>
      </c>
      <c r="H41">
        <v>114890</v>
      </c>
    </row>
    <row r="42" spans="2:8" x14ac:dyDescent="0.35">
      <c r="B42" t="s">
        <v>146</v>
      </c>
      <c r="C42" t="s">
        <v>15</v>
      </c>
      <c r="D42">
        <v>27</v>
      </c>
      <c r="E42" t="s">
        <v>16</v>
      </c>
      <c r="F42" s="1">
        <v>44506</v>
      </c>
      <c r="G42" t="s">
        <v>21</v>
      </c>
      <c r="H42">
        <v>48980</v>
      </c>
    </row>
    <row r="43" spans="2:8" x14ac:dyDescent="0.35">
      <c r="B43" t="s">
        <v>170</v>
      </c>
      <c r="C43" t="s">
        <v>15</v>
      </c>
      <c r="D43">
        <v>21</v>
      </c>
      <c r="E43" t="s">
        <v>16</v>
      </c>
      <c r="F43" s="1">
        <v>44180</v>
      </c>
      <c r="G43" t="s">
        <v>56</v>
      </c>
      <c r="H43">
        <v>75880</v>
      </c>
    </row>
    <row r="44" spans="2:8" x14ac:dyDescent="0.35">
      <c r="B44" t="s">
        <v>167</v>
      </c>
      <c r="C44" t="s">
        <v>8</v>
      </c>
      <c r="D44">
        <v>28</v>
      </c>
      <c r="E44" t="s">
        <v>16</v>
      </c>
      <c r="F44" s="1">
        <v>44296</v>
      </c>
      <c r="G44" t="s">
        <v>19</v>
      </c>
      <c r="H44">
        <v>53240</v>
      </c>
    </row>
    <row r="45" spans="2:8" x14ac:dyDescent="0.35">
      <c r="B45" t="s">
        <v>122</v>
      </c>
      <c r="C45" t="s">
        <v>8</v>
      </c>
      <c r="D45">
        <v>34</v>
      </c>
      <c r="E45" t="s">
        <v>16</v>
      </c>
      <c r="F45" s="1">
        <v>44397</v>
      </c>
      <c r="G45" t="s">
        <v>21</v>
      </c>
      <c r="H45">
        <v>85000</v>
      </c>
    </row>
    <row r="46" spans="2:8" x14ac:dyDescent="0.35">
      <c r="B46" t="s">
        <v>179</v>
      </c>
      <c r="C46" t="s">
        <v>8</v>
      </c>
      <c r="D46">
        <v>21</v>
      </c>
      <c r="E46" t="s">
        <v>16</v>
      </c>
      <c r="F46" s="1">
        <v>44619</v>
      </c>
      <c r="G46" t="s">
        <v>12</v>
      </c>
      <c r="H46">
        <v>33920</v>
      </c>
    </row>
    <row r="47" spans="2:8" x14ac:dyDescent="0.35">
      <c r="B47" t="s">
        <v>188</v>
      </c>
      <c r="C47" t="s">
        <v>8</v>
      </c>
      <c r="D47">
        <v>33</v>
      </c>
      <c r="E47" t="s">
        <v>16</v>
      </c>
      <c r="F47" s="1">
        <v>44253</v>
      </c>
      <c r="G47" t="s">
        <v>12</v>
      </c>
      <c r="H47">
        <v>75280</v>
      </c>
    </row>
    <row r="48" spans="2:8" x14ac:dyDescent="0.35">
      <c r="B48" t="s">
        <v>130</v>
      </c>
      <c r="C48" t="s">
        <v>8</v>
      </c>
      <c r="D48">
        <v>34</v>
      </c>
      <c r="E48" t="s">
        <v>16</v>
      </c>
      <c r="F48" s="1">
        <v>44594</v>
      </c>
      <c r="G48" t="s">
        <v>21</v>
      </c>
      <c r="H48">
        <v>58940</v>
      </c>
    </row>
    <row r="49" spans="2:8" x14ac:dyDescent="0.35">
      <c r="B49" t="s">
        <v>136</v>
      </c>
      <c r="C49" t="s">
        <v>8</v>
      </c>
      <c r="D49">
        <v>28</v>
      </c>
      <c r="E49" t="s">
        <v>16</v>
      </c>
      <c r="F49" s="1">
        <v>44425</v>
      </c>
      <c r="G49" t="s">
        <v>9</v>
      </c>
      <c r="H49">
        <v>104770</v>
      </c>
    </row>
    <row r="50" spans="2:8" x14ac:dyDescent="0.35">
      <c r="B50" t="s">
        <v>125</v>
      </c>
      <c r="C50" t="s">
        <v>15</v>
      </c>
      <c r="D50">
        <v>21</v>
      </c>
      <c r="E50" t="s">
        <v>16</v>
      </c>
      <c r="F50" s="1">
        <v>44701</v>
      </c>
      <c r="G50" t="s">
        <v>9</v>
      </c>
      <c r="H50">
        <v>57090</v>
      </c>
    </row>
    <row r="51" spans="2:8" x14ac:dyDescent="0.35">
      <c r="B51" t="s">
        <v>160</v>
      </c>
      <c r="C51" t="s">
        <v>15</v>
      </c>
      <c r="D51">
        <v>27</v>
      </c>
      <c r="E51" t="s">
        <v>13</v>
      </c>
      <c r="F51" s="1">
        <v>44174</v>
      </c>
      <c r="G51" t="s">
        <v>21</v>
      </c>
      <c r="H51">
        <v>91650</v>
      </c>
    </row>
    <row r="52" spans="2:8" x14ac:dyDescent="0.35">
      <c r="B52" t="s">
        <v>183</v>
      </c>
      <c r="C52" t="s">
        <v>15</v>
      </c>
      <c r="D52">
        <v>42</v>
      </c>
      <c r="E52" t="s">
        <v>24</v>
      </c>
      <c r="F52" s="1">
        <v>44670</v>
      </c>
      <c r="G52" t="s">
        <v>21</v>
      </c>
      <c r="H52">
        <v>70270</v>
      </c>
    </row>
    <row r="53" spans="2:8" x14ac:dyDescent="0.35">
      <c r="B53" t="s">
        <v>129</v>
      </c>
      <c r="C53" t="s">
        <v>8</v>
      </c>
      <c r="D53">
        <v>28</v>
      </c>
      <c r="E53" t="s">
        <v>16</v>
      </c>
      <c r="F53" s="1">
        <v>44124</v>
      </c>
      <c r="G53" t="s">
        <v>21</v>
      </c>
      <c r="H53">
        <v>75970</v>
      </c>
    </row>
    <row r="54" spans="2:8" x14ac:dyDescent="0.35">
      <c r="B54" t="s">
        <v>112</v>
      </c>
      <c r="D54">
        <v>27</v>
      </c>
      <c r="E54" t="s">
        <v>13</v>
      </c>
      <c r="F54" s="1">
        <v>44212</v>
      </c>
      <c r="G54" t="s">
        <v>12</v>
      </c>
      <c r="H54">
        <v>90700</v>
      </c>
    </row>
    <row r="55" spans="2:8" x14ac:dyDescent="0.35">
      <c r="B55" t="s">
        <v>131</v>
      </c>
      <c r="C55" t="s">
        <v>15</v>
      </c>
      <c r="D55">
        <v>30</v>
      </c>
      <c r="E55" t="s">
        <v>16</v>
      </c>
      <c r="F55" s="1">
        <v>44607</v>
      </c>
      <c r="G55" t="s">
        <v>9</v>
      </c>
      <c r="H55">
        <v>60570</v>
      </c>
    </row>
    <row r="56" spans="2:8" x14ac:dyDescent="0.35">
      <c r="B56" t="s">
        <v>134</v>
      </c>
      <c r="C56" t="s">
        <v>15</v>
      </c>
      <c r="D56">
        <v>33</v>
      </c>
      <c r="E56" t="s">
        <v>16</v>
      </c>
      <c r="F56" s="1">
        <v>44103</v>
      </c>
      <c r="G56" t="s">
        <v>9</v>
      </c>
      <c r="H56">
        <v>115920</v>
      </c>
    </row>
    <row r="57" spans="2:8" x14ac:dyDescent="0.35">
      <c r="B57" t="s">
        <v>186</v>
      </c>
      <c r="C57" t="s">
        <v>8</v>
      </c>
      <c r="D57">
        <v>33</v>
      </c>
      <c r="E57" t="s">
        <v>16</v>
      </c>
      <c r="F57" s="1">
        <v>44006</v>
      </c>
      <c r="G57" t="s">
        <v>21</v>
      </c>
      <c r="H57">
        <v>65360</v>
      </c>
    </row>
    <row r="58" spans="2:8" x14ac:dyDescent="0.35">
      <c r="B58" t="s">
        <v>116</v>
      </c>
      <c r="D58">
        <v>30</v>
      </c>
      <c r="E58" t="s">
        <v>16</v>
      </c>
      <c r="F58" s="1">
        <v>44535</v>
      </c>
      <c r="G58" t="s">
        <v>21</v>
      </c>
      <c r="H58">
        <v>64000</v>
      </c>
    </row>
    <row r="59" spans="2:8" x14ac:dyDescent="0.35">
      <c r="B59" t="s">
        <v>195</v>
      </c>
      <c r="C59" t="s">
        <v>8</v>
      </c>
      <c r="D59">
        <v>34</v>
      </c>
      <c r="E59" t="s">
        <v>16</v>
      </c>
      <c r="F59" s="1">
        <v>44383</v>
      </c>
      <c r="G59" t="s">
        <v>21</v>
      </c>
      <c r="H59">
        <v>92450</v>
      </c>
    </row>
    <row r="60" spans="2:8" x14ac:dyDescent="0.35">
      <c r="B60" t="s">
        <v>113</v>
      </c>
      <c r="C60" t="s">
        <v>15</v>
      </c>
      <c r="D60">
        <v>31</v>
      </c>
      <c r="E60" t="s">
        <v>16</v>
      </c>
      <c r="F60" s="1">
        <v>44450</v>
      </c>
      <c r="G60" t="s">
        <v>12</v>
      </c>
      <c r="H60">
        <v>48950</v>
      </c>
    </row>
    <row r="61" spans="2:8" x14ac:dyDescent="0.35">
      <c r="B61" t="s">
        <v>185</v>
      </c>
      <c r="C61" t="s">
        <v>8</v>
      </c>
      <c r="D61">
        <v>27</v>
      </c>
      <c r="E61" t="s">
        <v>16</v>
      </c>
      <c r="F61" s="1">
        <v>44625</v>
      </c>
      <c r="G61" t="s">
        <v>12</v>
      </c>
      <c r="H61">
        <v>83750</v>
      </c>
    </row>
    <row r="62" spans="2:8" x14ac:dyDescent="0.35">
      <c r="B62" t="s">
        <v>166</v>
      </c>
      <c r="C62" t="s">
        <v>8</v>
      </c>
      <c r="D62">
        <v>40</v>
      </c>
      <c r="E62" t="s">
        <v>16</v>
      </c>
      <c r="F62" s="1">
        <v>44276</v>
      </c>
      <c r="G62" t="s">
        <v>12</v>
      </c>
      <c r="H62">
        <v>87620</v>
      </c>
    </row>
    <row r="63" spans="2:8" x14ac:dyDescent="0.35">
      <c r="B63" t="s">
        <v>184</v>
      </c>
      <c r="C63" t="s">
        <v>8</v>
      </c>
      <c r="D63">
        <v>20</v>
      </c>
      <c r="E63" t="s">
        <v>24</v>
      </c>
      <c r="F63" s="1">
        <v>44476</v>
      </c>
      <c r="G63" t="s">
        <v>19</v>
      </c>
      <c r="H63">
        <v>68900</v>
      </c>
    </row>
    <row r="64" spans="2:8" x14ac:dyDescent="0.35">
      <c r="B64" t="s">
        <v>157</v>
      </c>
      <c r="C64" t="s">
        <v>15</v>
      </c>
      <c r="D64">
        <v>32</v>
      </c>
      <c r="E64" t="s">
        <v>16</v>
      </c>
      <c r="F64" s="1">
        <v>44403</v>
      </c>
      <c r="G64" t="s">
        <v>19</v>
      </c>
      <c r="H64">
        <v>53540</v>
      </c>
    </row>
    <row r="65" spans="2:8" x14ac:dyDescent="0.35">
      <c r="B65" t="s">
        <v>172</v>
      </c>
      <c r="C65" t="s">
        <v>15</v>
      </c>
      <c r="D65">
        <v>28</v>
      </c>
      <c r="E65" t="s">
        <v>42</v>
      </c>
      <c r="F65" s="1">
        <v>44758</v>
      </c>
      <c r="G65" t="s">
        <v>19</v>
      </c>
      <c r="H65">
        <v>43510</v>
      </c>
    </row>
    <row r="66" spans="2:8" x14ac:dyDescent="0.35">
      <c r="B66" t="s">
        <v>127</v>
      </c>
      <c r="C66" t="s">
        <v>8</v>
      </c>
      <c r="D66">
        <v>38</v>
      </c>
      <c r="E66" t="s">
        <v>10</v>
      </c>
      <c r="F66" s="1">
        <v>44316</v>
      </c>
      <c r="G66" t="s">
        <v>19</v>
      </c>
      <c r="H66">
        <v>109160</v>
      </c>
    </row>
    <row r="67" spans="2:8" x14ac:dyDescent="0.35">
      <c r="B67" t="s">
        <v>198</v>
      </c>
      <c r="C67" t="s">
        <v>15</v>
      </c>
      <c r="D67">
        <v>40</v>
      </c>
      <c r="E67" t="s">
        <v>16</v>
      </c>
      <c r="F67" s="1">
        <v>44204</v>
      </c>
      <c r="G67" t="s">
        <v>9</v>
      </c>
      <c r="H67">
        <v>99750</v>
      </c>
    </row>
    <row r="68" spans="2:8" x14ac:dyDescent="0.35">
      <c r="B68" t="s">
        <v>124</v>
      </c>
      <c r="C68" t="s">
        <v>8</v>
      </c>
      <c r="D68">
        <v>31</v>
      </c>
      <c r="E68" t="s">
        <v>16</v>
      </c>
      <c r="F68" s="1">
        <v>44084</v>
      </c>
      <c r="G68" t="s">
        <v>12</v>
      </c>
      <c r="H68">
        <v>41980</v>
      </c>
    </row>
    <row r="69" spans="2:8" x14ac:dyDescent="0.35">
      <c r="B69" t="s">
        <v>187</v>
      </c>
      <c r="C69" t="s">
        <v>15</v>
      </c>
      <c r="D69">
        <v>36</v>
      </c>
      <c r="E69" t="s">
        <v>16</v>
      </c>
      <c r="F69" s="1">
        <v>44272</v>
      </c>
      <c r="G69" t="s">
        <v>21</v>
      </c>
      <c r="H69">
        <v>71380</v>
      </c>
    </row>
    <row r="70" spans="2:8" x14ac:dyDescent="0.35">
      <c r="B70" t="s">
        <v>191</v>
      </c>
      <c r="C70" t="s">
        <v>15</v>
      </c>
      <c r="D70">
        <v>27</v>
      </c>
      <c r="E70" t="s">
        <v>42</v>
      </c>
      <c r="F70" s="1">
        <v>44547</v>
      </c>
      <c r="G70" t="s">
        <v>9</v>
      </c>
      <c r="H70">
        <v>113280</v>
      </c>
    </row>
    <row r="71" spans="2:8" x14ac:dyDescent="0.35">
      <c r="B71" t="s">
        <v>181</v>
      </c>
      <c r="C71" t="s">
        <v>8</v>
      </c>
      <c r="D71">
        <v>33</v>
      </c>
      <c r="E71" t="s">
        <v>16</v>
      </c>
      <c r="F71" s="1">
        <v>44747</v>
      </c>
      <c r="G71" t="s">
        <v>21</v>
      </c>
      <c r="H71">
        <v>86570</v>
      </c>
    </row>
    <row r="72" spans="2:8" x14ac:dyDescent="0.35">
      <c r="B72" t="s">
        <v>139</v>
      </c>
      <c r="C72" t="s">
        <v>15</v>
      </c>
      <c r="D72">
        <v>26</v>
      </c>
      <c r="E72" t="s">
        <v>16</v>
      </c>
      <c r="F72" s="1">
        <v>44350</v>
      </c>
      <c r="G72" t="s">
        <v>9</v>
      </c>
      <c r="H72">
        <v>53540</v>
      </c>
    </row>
    <row r="73" spans="2:8" x14ac:dyDescent="0.35">
      <c r="B73" t="s">
        <v>190</v>
      </c>
      <c r="C73" t="s">
        <v>15</v>
      </c>
      <c r="D73">
        <v>37</v>
      </c>
      <c r="E73" t="s">
        <v>16</v>
      </c>
      <c r="F73" s="1">
        <v>44640</v>
      </c>
      <c r="G73" t="s">
        <v>12</v>
      </c>
      <c r="H73">
        <v>69070</v>
      </c>
    </row>
    <row r="74" spans="2:8" x14ac:dyDescent="0.35">
      <c r="B74" t="s">
        <v>121</v>
      </c>
      <c r="C74" t="s">
        <v>8</v>
      </c>
      <c r="D74">
        <v>30</v>
      </c>
      <c r="E74" t="s">
        <v>24</v>
      </c>
      <c r="F74" s="1">
        <v>44328</v>
      </c>
      <c r="G74" t="s">
        <v>21</v>
      </c>
      <c r="H74">
        <v>67910</v>
      </c>
    </row>
    <row r="75" spans="2:8" x14ac:dyDescent="0.35">
      <c r="B75" t="s">
        <v>119</v>
      </c>
      <c r="C75" t="s">
        <v>15</v>
      </c>
      <c r="D75">
        <v>30</v>
      </c>
      <c r="E75" t="s">
        <v>16</v>
      </c>
      <c r="F75" s="1">
        <v>44214</v>
      </c>
      <c r="G75" t="s">
        <v>12</v>
      </c>
      <c r="H75">
        <v>69120</v>
      </c>
    </row>
    <row r="76" spans="2:8" x14ac:dyDescent="0.35">
      <c r="B76" t="s">
        <v>132</v>
      </c>
      <c r="C76" t="s">
        <v>8</v>
      </c>
      <c r="D76">
        <v>34</v>
      </c>
      <c r="E76" t="s">
        <v>16</v>
      </c>
      <c r="F76" s="1">
        <v>44550</v>
      </c>
      <c r="G76" t="s">
        <v>21</v>
      </c>
      <c r="H76">
        <v>60130</v>
      </c>
    </row>
    <row r="77" spans="2:8" x14ac:dyDescent="0.35">
      <c r="B77" t="s">
        <v>161</v>
      </c>
      <c r="C77" t="s">
        <v>15</v>
      </c>
      <c r="D77">
        <v>23</v>
      </c>
      <c r="E77" t="s">
        <v>16</v>
      </c>
      <c r="F77" s="1">
        <v>44378</v>
      </c>
      <c r="G77" t="s">
        <v>9</v>
      </c>
      <c r="H77">
        <v>106460</v>
      </c>
    </row>
    <row r="78" spans="2:8" x14ac:dyDescent="0.35">
      <c r="B78" t="s">
        <v>148</v>
      </c>
      <c r="C78" t="s">
        <v>8</v>
      </c>
      <c r="D78">
        <v>37</v>
      </c>
      <c r="E78" t="s">
        <v>16</v>
      </c>
      <c r="F78" s="1">
        <v>44389</v>
      </c>
      <c r="G78" t="s">
        <v>56</v>
      </c>
      <c r="H78">
        <v>118100</v>
      </c>
    </row>
    <row r="79" spans="2:8" x14ac:dyDescent="0.35">
      <c r="B79" t="s">
        <v>164</v>
      </c>
      <c r="C79" t="s">
        <v>8</v>
      </c>
      <c r="D79">
        <v>36</v>
      </c>
      <c r="E79" t="s">
        <v>16</v>
      </c>
      <c r="F79" s="1">
        <v>44468</v>
      </c>
      <c r="G79" t="s">
        <v>9</v>
      </c>
      <c r="H79">
        <v>78390</v>
      </c>
    </row>
    <row r="80" spans="2:8" x14ac:dyDescent="0.35">
      <c r="B80" t="s">
        <v>147</v>
      </c>
      <c r="C80" t="s">
        <v>8</v>
      </c>
      <c r="D80">
        <v>30</v>
      </c>
      <c r="E80" t="s">
        <v>16</v>
      </c>
      <c r="F80" s="1">
        <v>44789</v>
      </c>
      <c r="G80" t="s">
        <v>9</v>
      </c>
      <c r="H80">
        <v>114180</v>
      </c>
    </row>
    <row r="81" spans="2:8" x14ac:dyDescent="0.35">
      <c r="B81" t="s">
        <v>189</v>
      </c>
      <c r="C81" t="s">
        <v>8</v>
      </c>
      <c r="D81">
        <v>28</v>
      </c>
      <c r="E81" t="s">
        <v>16</v>
      </c>
      <c r="F81" s="1">
        <v>44590</v>
      </c>
      <c r="G81" t="s">
        <v>9</v>
      </c>
      <c r="H81">
        <v>104120</v>
      </c>
    </row>
    <row r="82" spans="2:8" x14ac:dyDescent="0.35">
      <c r="B82" t="s">
        <v>138</v>
      </c>
      <c r="C82" t="s">
        <v>15</v>
      </c>
      <c r="D82">
        <v>30</v>
      </c>
      <c r="E82" t="s">
        <v>16</v>
      </c>
      <c r="F82" s="1">
        <v>44640</v>
      </c>
      <c r="G82" t="s">
        <v>9</v>
      </c>
      <c r="H82">
        <v>67950</v>
      </c>
    </row>
    <row r="83" spans="2:8" x14ac:dyDescent="0.35">
      <c r="B83" t="s">
        <v>137</v>
      </c>
      <c r="C83" t="s">
        <v>8</v>
      </c>
      <c r="D83">
        <v>29</v>
      </c>
      <c r="E83" t="s">
        <v>16</v>
      </c>
      <c r="F83" s="1">
        <v>43962</v>
      </c>
      <c r="G83" t="s">
        <v>12</v>
      </c>
      <c r="H83">
        <v>34980</v>
      </c>
    </row>
    <row r="84" spans="2:8" x14ac:dyDescent="0.35">
      <c r="B84" t="s">
        <v>153</v>
      </c>
      <c r="C84" t="s">
        <v>8</v>
      </c>
      <c r="D84">
        <v>24</v>
      </c>
      <c r="E84" t="s">
        <v>16</v>
      </c>
      <c r="F84" s="1">
        <v>44087</v>
      </c>
      <c r="G84" t="s">
        <v>12</v>
      </c>
      <c r="H84">
        <v>62780</v>
      </c>
    </row>
    <row r="85" spans="2:8" x14ac:dyDescent="0.35">
      <c r="B85" t="s">
        <v>117</v>
      </c>
      <c r="C85" t="s">
        <v>15</v>
      </c>
      <c r="D85">
        <v>20</v>
      </c>
      <c r="E85" t="s">
        <v>16</v>
      </c>
      <c r="F85" s="1">
        <v>44397</v>
      </c>
      <c r="G85" t="s">
        <v>12</v>
      </c>
      <c r="H85">
        <v>107700</v>
      </c>
    </row>
    <row r="86" spans="2:8" x14ac:dyDescent="0.35">
      <c r="B86" t="s">
        <v>168</v>
      </c>
      <c r="C86" t="s">
        <v>15</v>
      </c>
      <c r="D86">
        <v>25</v>
      </c>
      <c r="E86" t="s">
        <v>16</v>
      </c>
      <c r="F86" s="1">
        <v>44322</v>
      </c>
      <c r="G86" t="s">
        <v>19</v>
      </c>
      <c r="H86">
        <v>65700</v>
      </c>
    </row>
    <row r="87" spans="2:8" x14ac:dyDescent="0.35">
      <c r="B87" t="s">
        <v>135</v>
      </c>
      <c r="C87" t="s">
        <v>8</v>
      </c>
      <c r="D87">
        <v>33</v>
      </c>
      <c r="E87" t="s">
        <v>42</v>
      </c>
      <c r="F87" s="1">
        <v>44313</v>
      </c>
      <c r="G87" t="s">
        <v>12</v>
      </c>
      <c r="H87">
        <v>75480</v>
      </c>
    </row>
    <row r="88" spans="2:8" x14ac:dyDescent="0.35">
      <c r="B88" t="s">
        <v>174</v>
      </c>
      <c r="C88" t="s">
        <v>15</v>
      </c>
      <c r="D88">
        <v>33</v>
      </c>
      <c r="E88" t="s">
        <v>16</v>
      </c>
      <c r="F88" s="1">
        <v>44448</v>
      </c>
      <c r="G88" t="s">
        <v>12</v>
      </c>
      <c r="H88">
        <v>53870</v>
      </c>
    </row>
    <row r="89" spans="2:8" x14ac:dyDescent="0.35">
      <c r="B89" t="s">
        <v>141</v>
      </c>
      <c r="C89" t="s">
        <v>8</v>
      </c>
      <c r="D89">
        <v>36</v>
      </c>
      <c r="E89" t="s">
        <v>16</v>
      </c>
      <c r="F89" s="1">
        <v>44433</v>
      </c>
      <c r="G89" t="s">
        <v>19</v>
      </c>
      <c r="H89">
        <v>78540</v>
      </c>
    </row>
    <row r="90" spans="2:8" x14ac:dyDescent="0.35">
      <c r="B90" t="s">
        <v>193</v>
      </c>
      <c r="C90" t="s">
        <v>15</v>
      </c>
      <c r="D90">
        <v>19</v>
      </c>
      <c r="E90" t="s">
        <v>16</v>
      </c>
      <c r="F90" s="1">
        <v>44218</v>
      </c>
      <c r="G90" t="s">
        <v>9</v>
      </c>
      <c r="H90">
        <v>58960</v>
      </c>
    </row>
    <row r="91" spans="2:8" x14ac:dyDescent="0.35">
      <c r="B91" t="s">
        <v>162</v>
      </c>
      <c r="C91" t="s">
        <v>15</v>
      </c>
      <c r="D91">
        <v>46</v>
      </c>
      <c r="E91" t="s">
        <v>16</v>
      </c>
      <c r="F91" s="1">
        <v>44697</v>
      </c>
      <c r="G91" t="s">
        <v>9</v>
      </c>
      <c r="H91">
        <v>70610</v>
      </c>
    </row>
    <row r="92" spans="2:8" x14ac:dyDescent="0.35">
      <c r="B92" t="s">
        <v>171</v>
      </c>
      <c r="C92" t="s">
        <v>15</v>
      </c>
      <c r="D92">
        <v>33</v>
      </c>
      <c r="E92" t="s">
        <v>16</v>
      </c>
      <c r="F92" s="1">
        <v>44181</v>
      </c>
      <c r="G92" t="s">
        <v>21</v>
      </c>
      <c r="H92">
        <v>59430</v>
      </c>
    </row>
    <row r="93" spans="2:8" x14ac:dyDescent="0.35">
      <c r="B93" t="s">
        <v>144</v>
      </c>
      <c r="C93" t="s">
        <v>15</v>
      </c>
      <c r="D93">
        <v>33</v>
      </c>
      <c r="E93" t="s">
        <v>13</v>
      </c>
      <c r="F93" s="1">
        <v>44640</v>
      </c>
      <c r="G93" t="s">
        <v>9</v>
      </c>
      <c r="H93">
        <v>48530</v>
      </c>
    </row>
    <row r="94" spans="2:8" x14ac:dyDescent="0.35">
      <c r="B94" t="s">
        <v>163</v>
      </c>
      <c r="C94" t="s">
        <v>8</v>
      </c>
      <c r="D94">
        <v>33</v>
      </c>
      <c r="E94" t="s">
        <v>16</v>
      </c>
      <c r="F94" s="1">
        <v>44129</v>
      </c>
      <c r="G94" t="s">
        <v>12</v>
      </c>
      <c r="H94">
        <v>96140</v>
      </c>
    </row>
    <row r="95" spans="2:8" x14ac:dyDescent="0.35">
      <c r="B95" t="s">
        <v>156</v>
      </c>
      <c r="C95" t="s">
        <v>15</v>
      </c>
      <c r="D95">
        <v>20</v>
      </c>
      <c r="E95" t="s">
        <v>16</v>
      </c>
      <c r="F95" s="1">
        <v>44122</v>
      </c>
      <c r="G95" t="s">
        <v>12</v>
      </c>
      <c r="H95">
        <v>112650</v>
      </c>
    </row>
    <row r="96" spans="2:8" x14ac:dyDescent="0.35">
      <c r="B96" t="s">
        <v>176</v>
      </c>
      <c r="C96" t="s">
        <v>8</v>
      </c>
      <c r="D96">
        <v>32</v>
      </c>
      <c r="E96" t="s">
        <v>13</v>
      </c>
      <c r="F96" s="1">
        <v>44293</v>
      </c>
      <c r="G96" t="s">
        <v>12</v>
      </c>
      <c r="H96">
        <v>43840</v>
      </c>
    </row>
    <row r="97" spans="2:8" x14ac:dyDescent="0.35">
      <c r="B97" t="s">
        <v>143</v>
      </c>
      <c r="C97" t="s">
        <v>15</v>
      </c>
      <c r="D97">
        <v>31</v>
      </c>
      <c r="E97" t="s">
        <v>16</v>
      </c>
      <c r="F97" s="1">
        <v>44663</v>
      </c>
      <c r="G97" t="s">
        <v>9</v>
      </c>
      <c r="H97">
        <v>103550</v>
      </c>
    </row>
    <row r="98" spans="2:8" x14ac:dyDescent="0.35">
      <c r="B98" t="s">
        <v>201</v>
      </c>
      <c r="C98" t="s">
        <v>8</v>
      </c>
      <c r="D98">
        <v>32</v>
      </c>
      <c r="E98" t="s">
        <v>16</v>
      </c>
      <c r="F98" s="1">
        <v>44339</v>
      </c>
      <c r="G98" t="s">
        <v>56</v>
      </c>
      <c r="H98">
        <v>45510</v>
      </c>
    </row>
    <row r="99" spans="2:8" x14ac:dyDescent="0.35">
      <c r="B99" t="s">
        <v>142</v>
      </c>
      <c r="D99">
        <v>37</v>
      </c>
      <c r="E99" t="s">
        <v>24</v>
      </c>
      <c r="F99" s="1">
        <v>44085</v>
      </c>
      <c r="G99" t="s">
        <v>21</v>
      </c>
      <c r="H99">
        <v>115440</v>
      </c>
    </row>
    <row r="100" spans="2:8" x14ac:dyDescent="0.35">
      <c r="B100" t="s">
        <v>202</v>
      </c>
      <c r="C100" t="s">
        <v>8</v>
      </c>
      <c r="D100">
        <v>38</v>
      </c>
      <c r="E100" t="s">
        <v>13</v>
      </c>
      <c r="F100" s="1">
        <v>44268</v>
      </c>
      <c r="G100" t="s">
        <v>19</v>
      </c>
      <c r="H100">
        <v>56870</v>
      </c>
    </row>
    <row r="101" spans="2:8" x14ac:dyDescent="0.35">
      <c r="B101" t="s">
        <v>169</v>
      </c>
      <c r="C101" t="s">
        <v>8</v>
      </c>
      <c r="D101">
        <v>25</v>
      </c>
      <c r="E101" t="s">
        <v>16</v>
      </c>
      <c r="F101" s="1">
        <v>44144</v>
      </c>
      <c r="G101" t="s">
        <v>19</v>
      </c>
      <c r="H101">
        <v>92700</v>
      </c>
    </row>
    <row r="102" spans="2:8" x14ac:dyDescent="0.35">
      <c r="B102" t="s">
        <v>145</v>
      </c>
      <c r="D102">
        <v>32</v>
      </c>
      <c r="E102" t="s">
        <v>16</v>
      </c>
      <c r="F102" s="1">
        <v>44713</v>
      </c>
      <c r="G102" t="s">
        <v>12</v>
      </c>
      <c r="H102">
        <v>91310</v>
      </c>
    </row>
    <row r="103" spans="2:8" x14ac:dyDescent="0.35">
      <c r="B103" t="s">
        <v>115</v>
      </c>
      <c r="C103" t="s">
        <v>15</v>
      </c>
      <c r="D103">
        <v>33</v>
      </c>
      <c r="E103" t="s">
        <v>16</v>
      </c>
      <c r="F103" s="1">
        <v>44324</v>
      </c>
      <c r="G103" t="s">
        <v>19</v>
      </c>
      <c r="H103">
        <v>74550</v>
      </c>
    </row>
    <row r="104" spans="2:8" x14ac:dyDescent="0.35">
      <c r="B104" t="s">
        <v>128</v>
      </c>
      <c r="C104" t="s">
        <v>15</v>
      </c>
      <c r="D104">
        <v>25</v>
      </c>
      <c r="E104" t="s">
        <v>13</v>
      </c>
      <c r="F104" s="1">
        <v>44665</v>
      </c>
      <c r="G104" t="s">
        <v>9</v>
      </c>
      <c r="H104">
        <v>109190</v>
      </c>
    </row>
    <row r="105" spans="2:8" x14ac:dyDescent="0.35">
      <c r="B105" t="s">
        <v>194</v>
      </c>
      <c r="C105" t="s">
        <v>8</v>
      </c>
      <c r="D105">
        <v>40</v>
      </c>
      <c r="E105" t="s">
        <v>16</v>
      </c>
      <c r="F105" s="1">
        <v>44320</v>
      </c>
      <c r="G105" t="s">
        <v>12</v>
      </c>
      <c r="H105">
        <v>104410</v>
      </c>
    </row>
    <row r="106" spans="2:8" x14ac:dyDescent="0.35">
      <c r="B106" t="s">
        <v>177</v>
      </c>
      <c r="C106" t="s">
        <v>15</v>
      </c>
      <c r="D106">
        <v>30</v>
      </c>
      <c r="E106" t="s">
        <v>16</v>
      </c>
      <c r="F106" s="1">
        <v>44544</v>
      </c>
      <c r="G106" t="s">
        <v>21</v>
      </c>
      <c r="H106">
        <v>96800</v>
      </c>
    </row>
    <row r="107" spans="2:8" x14ac:dyDescent="0.35">
      <c r="B107" t="s">
        <v>123</v>
      </c>
      <c r="C107" t="s">
        <v>15</v>
      </c>
      <c r="D107">
        <v>28</v>
      </c>
      <c r="E107" t="s">
        <v>13</v>
      </c>
      <c r="F107" s="1">
        <v>43980</v>
      </c>
      <c r="G107" t="s">
        <v>21</v>
      </c>
      <c r="H107">
        <v>48170</v>
      </c>
    </row>
    <row r="108" spans="2:8" x14ac:dyDescent="0.35">
      <c r="B108" t="s">
        <v>140</v>
      </c>
      <c r="C108" t="s">
        <v>15</v>
      </c>
      <c r="D108">
        <v>21</v>
      </c>
      <c r="E108" t="s">
        <v>16</v>
      </c>
      <c r="F108" s="1">
        <v>44042</v>
      </c>
      <c r="G108" t="s">
        <v>9</v>
      </c>
      <c r="H108">
        <v>37920</v>
      </c>
    </row>
    <row r="109" spans="2:8" x14ac:dyDescent="0.35">
      <c r="B109" t="s">
        <v>178</v>
      </c>
      <c r="C109" t="s">
        <v>15</v>
      </c>
      <c r="D109">
        <v>34</v>
      </c>
      <c r="E109" t="s">
        <v>16</v>
      </c>
      <c r="F109" s="1">
        <v>44642</v>
      </c>
      <c r="G109" t="s">
        <v>9</v>
      </c>
      <c r="H109">
        <v>112650</v>
      </c>
    </row>
    <row r="110" spans="2:8" x14ac:dyDescent="0.35">
      <c r="B110" t="s">
        <v>165</v>
      </c>
      <c r="C110" t="s">
        <v>8</v>
      </c>
      <c r="D110">
        <v>34</v>
      </c>
      <c r="E110" t="s">
        <v>24</v>
      </c>
      <c r="F110" s="1">
        <v>44660</v>
      </c>
      <c r="G110" t="s">
        <v>19</v>
      </c>
      <c r="H110">
        <v>49630</v>
      </c>
    </row>
    <row r="111" spans="2:8" x14ac:dyDescent="0.35">
      <c r="B111" t="s">
        <v>199</v>
      </c>
      <c r="C111" t="s">
        <v>15</v>
      </c>
      <c r="D111">
        <v>36</v>
      </c>
      <c r="E111" t="s">
        <v>16</v>
      </c>
      <c r="F111" s="1">
        <v>43958</v>
      </c>
      <c r="G111" t="s">
        <v>12</v>
      </c>
      <c r="H111">
        <v>118840</v>
      </c>
    </row>
    <row r="112" spans="2:8" x14ac:dyDescent="0.35">
      <c r="B112" t="s">
        <v>159</v>
      </c>
      <c r="C112" t="s">
        <v>15</v>
      </c>
      <c r="D112">
        <v>30</v>
      </c>
      <c r="E112" t="s">
        <v>16</v>
      </c>
      <c r="F112" s="1">
        <v>44789</v>
      </c>
      <c r="G112" t="s">
        <v>12</v>
      </c>
      <c r="H112">
        <v>69710</v>
      </c>
    </row>
    <row r="113" spans="2:8" x14ac:dyDescent="0.35">
      <c r="B113" t="s">
        <v>197</v>
      </c>
      <c r="C113" t="s">
        <v>15</v>
      </c>
      <c r="D113">
        <v>20</v>
      </c>
      <c r="E113" t="s">
        <v>16</v>
      </c>
      <c r="F113" s="1">
        <v>44683</v>
      </c>
      <c r="G113" t="s">
        <v>9</v>
      </c>
      <c r="H113">
        <v>79570</v>
      </c>
    </row>
    <row r="114" spans="2:8" x14ac:dyDescent="0.35">
      <c r="B114" t="s">
        <v>154</v>
      </c>
      <c r="C114" t="s">
        <v>8</v>
      </c>
      <c r="D114">
        <v>22</v>
      </c>
      <c r="E114" t="s">
        <v>13</v>
      </c>
      <c r="F114" s="1">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1876-059D-47BA-AD41-4BA309EDE8D8}">
  <sheetPr>
    <tabColor theme="7"/>
  </sheetPr>
  <dimension ref="A2:M185"/>
  <sheetViews>
    <sheetView topLeftCell="B2" zoomScale="90" zoomScaleNormal="90" workbookViewId="0">
      <selection activeCell="L29" sqref="L29"/>
    </sheetView>
  </sheetViews>
  <sheetFormatPr defaultRowHeight="14.5" x14ac:dyDescent="0.35"/>
  <cols>
    <col min="1" max="1" width="28.26953125" customWidth="1"/>
    <col min="2" max="2" width="9.26953125" customWidth="1"/>
    <col min="3" max="3" width="13.36328125" customWidth="1"/>
    <col min="4" max="4" width="8.453125" customWidth="1"/>
    <col min="5" max="5" width="16.54296875" customWidth="1"/>
    <col min="6" max="6" width="10.453125" customWidth="1"/>
    <col min="7" max="7" width="14.36328125" customWidth="1"/>
    <col min="8" max="8" width="11.54296875" customWidth="1"/>
    <col min="9" max="9" width="11.54296875" style="7" customWidth="1"/>
    <col min="10" max="10" width="11.54296875" customWidth="1"/>
    <col min="11" max="11" width="15.26953125" customWidth="1"/>
    <col min="12" max="12" width="32" customWidth="1"/>
    <col min="13" max="13" width="13.1796875" customWidth="1"/>
  </cols>
  <sheetData>
    <row r="2" spans="1:13" ht="80" customHeight="1" x14ac:dyDescent="0.35">
      <c r="A2" t="s">
        <v>0</v>
      </c>
      <c r="B2" t="s">
        <v>1</v>
      </c>
      <c r="C2" t="s">
        <v>2</v>
      </c>
      <c r="D2" t="s">
        <v>3</v>
      </c>
      <c r="E2" t="s">
        <v>4</v>
      </c>
      <c r="F2" t="s">
        <v>5</v>
      </c>
      <c r="G2" t="s">
        <v>6</v>
      </c>
      <c r="H2" t="s">
        <v>203</v>
      </c>
      <c r="I2" s="7" t="s">
        <v>212</v>
      </c>
      <c r="L2" s="9" t="s">
        <v>251</v>
      </c>
    </row>
    <row r="3" spans="1:13" ht="60" customHeight="1" x14ac:dyDescent="0.35">
      <c r="A3" t="s">
        <v>58</v>
      </c>
      <c r="B3" t="s">
        <v>15</v>
      </c>
      <c r="C3" t="s">
        <v>19</v>
      </c>
      <c r="D3">
        <v>22</v>
      </c>
      <c r="E3" s="5">
        <v>44446</v>
      </c>
      <c r="F3">
        <v>112780</v>
      </c>
      <c r="G3" t="s">
        <v>13</v>
      </c>
      <c r="H3" t="s">
        <v>204</v>
      </c>
      <c r="I3" s="7">
        <f ca="1">(TODAY()-Staff[[#This Row],[Date Joined]])/365</f>
        <v>2.2027397260273971</v>
      </c>
      <c r="L3" s="9" t="s">
        <v>252</v>
      </c>
    </row>
    <row r="4" spans="1:13" x14ac:dyDescent="0.35">
      <c r="A4" t="s">
        <v>70</v>
      </c>
      <c r="B4" t="s">
        <v>15</v>
      </c>
      <c r="C4" t="s">
        <v>9</v>
      </c>
      <c r="D4">
        <v>46</v>
      </c>
      <c r="E4" s="5">
        <v>44758</v>
      </c>
      <c r="F4">
        <v>70610</v>
      </c>
      <c r="G4" t="s">
        <v>16</v>
      </c>
      <c r="H4" t="s">
        <v>204</v>
      </c>
      <c r="I4" s="7">
        <f ca="1">(TODAY()-Staff[[#This Row],[Date Joined]])/365</f>
        <v>1.3479452054794521</v>
      </c>
    </row>
    <row r="5" spans="1:13" x14ac:dyDescent="0.35">
      <c r="A5" t="s">
        <v>75</v>
      </c>
      <c r="B5" t="s">
        <v>8</v>
      </c>
      <c r="C5" t="s">
        <v>19</v>
      </c>
      <c r="D5">
        <v>28</v>
      </c>
      <c r="E5" s="5">
        <v>44357</v>
      </c>
      <c r="F5">
        <v>53240</v>
      </c>
      <c r="G5" t="s">
        <v>16</v>
      </c>
      <c r="H5" t="s">
        <v>204</v>
      </c>
      <c r="I5" s="7">
        <f ca="1">(TODAY()-Staff[[#This Row],[Date Joined]])/365</f>
        <v>2.4465753424657533</v>
      </c>
    </row>
    <row r="6" spans="1:13" x14ac:dyDescent="0.35">
      <c r="A6" t="s">
        <v>49</v>
      </c>
      <c r="B6" t="s">
        <v>205</v>
      </c>
      <c r="C6" t="s">
        <v>21</v>
      </c>
      <c r="D6">
        <v>37</v>
      </c>
      <c r="E6" s="5">
        <v>44146</v>
      </c>
      <c r="F6">
        <v>115440</v>
      </c>
      <c r="G6" t="s">
        <v>24</v>
      </c>
      <c r="H6" t="s">
        <v>204</v>
      </c>
      <c r="I6" s="7">
        <f ca="1">(TODAY()-Staff[[#This Row],[Date Joined]])/365</f>
        <v>3.0246575342465754</v>
      </c>
    </row>
    <row r="7" spans="1:13" x14ac:dyDescent="0.35">
      <c r="A7" t="s">
        <v>65</v>
      </c>
      <c r="B7" t="s">
        <v>15</v>
      </c>
      <c r="C7" t="s">
        <v>19</v>
      </c>
      <c r="D7">
        <v>32</v>
      </c>
      <c r="E7" s="5">
        <v>44465</v>
      </c>
      <c r="F7">
        <v>53540</v>
      </c>
      <c r="G7" t="s">
        <v>16</v>
      </c>
      <c r="H7" t="s">
        <v>204</v>
      </c>
      <c r="I7" s="7">
        <f ca="1">(TODAY()-Staff[[#This Row],[Date Joined]])/365</f>
        <v>2.1506849315068495</v>
      </c>
      <c r="K7" t="s">
        <v>213</v>
      </c>
      <c r="L7" s="10" t="s">
        <v>214</v>
      </c>
    </row>
    <row r="8" spans="1:13" x14ac:dyDescent="0.35">
      <c r="A8" t="s">
        <v>81</v>
      </c>
      <c r="B8" t="s">
        <v>8</v>
      </c>
      <c r="C8" t="s">
        <v>9</v>
      </c>
      <c r="D8">
        <v>30</v>
      </c>
      <c r="E8" s="5">
        <v>44861</v>
      </c>
      <c r="F8">
        <v>112570</v>
      </c>
      <c r="G8" t="s">
        <v>16</v>
      </c>
      <c r="H8" t="s">
        <v>204</v>
      </c>
      <c r="I8" s="7">
        <f ca="1">(TODAY()-Staff[[#This Row],[Date Joined]])/365</f>
        <v>1.0657534246575342</v>
      </c>
      <c r="L8" s="2" t="s">
        <v>207</v>
      </c>
      <c r="M8">
        <f>COUNTA(Staff[Name])</f>
        <v>183</v>
      </c>
    </row>
    <row r="9" spans="1:13" x14ac:dyDescent="0.35">
      <c r="A9" t="s">
        <v>51</v>
      </c>
      <c r="B9" t="s">
        <v>15</v>
      </c>
      <c r="C9" t="s">
        <v>9</v>
      </c>
      <c r="D9">
        <v>33</v>
      </c>
      <c r="E9" s="5">
        <v>44701</v>
      </c>
      <c r="F9">
        <v>48530</v>
      </c>
      <c r="G9" t="s">
        <v>13</v>
      </c>
      <c r="H9" t="s">
        <v>204</v>
      </c>
      <c r="I9" s="7">
        <f ca="1">(TODAY()-Staff[[#This Row],[Date Joined]])/365</f>
        <v>1.5041095890410958</v>
      </c>
      <c r="L9" s="2" t="s">
        <v>208</v>
      </c>
      <c r="M9" s="6">
        <f>AVERAGE(Staff[Salary])</f>
        <v>77173.715846994543</v>
      </c>
    </row>
    <row r="10" spans="1:13" x14ac:dyDescent="0.35">
      <c r="A10" t="s">
        <v>61</v>
      </c>
      <c r="B10" t="s">
        <v>8</v>
      </c>
      <c r="C10" t="s">
        <v>12</v>
      </c>
      <c r="D10">
        <v>24</v>
      </c>
      <c r="E10" s="5">
        <v>44148</v>
      </c>
      <c r="F10">
        <v>62780</v>
      </c>
      <c r="G10" t="s">
        <v>16</v>
      </c>
      <c r="H10" t="s">
        <v>204</v>
      </c>
      <c r="I10" s="7">
        <f ca="1">(TODAY()-Staff[[#This Row],[Date Joined]])/365</f>
        <v>3.0191780821917806</v>
      </c>
      <c r="L10" s="2" t="s">
        <v>209</v>
      </c>
      <c r="M10">
        <f>AVERAGE(Staff[Age])</f>
        <v>30.42622950819672</v>
      </c>
    </row>
    <row r="11" spans="1:13" x14ac:dyDescent="0.35">
      <c r="A11" t="s">
        <v>82</v>
      </c>
      <c r="B11" t="s">
        <v>15</v>
      </c>
      <c r="C11" t="s">
        <v>12</v>
      </c>
      <c r="D11">
        <v>33</v>
      </c>
      <c r="E11" s="5">
        <v>44509</v>
      </c>
      <c r="F11">
        <v>53870</v>
      </c>
      <c r="G11" t="s">
        <v>16</v>
      </c>
      <c r="H11" t="s">
        <v>204</v>
      </c>
      <c r="I11" s="7">
        <f ca="1">(TODAY()-Staff[[#This Row],[Date Joined]])/365</f>
        <v>2.0301369863013701</v>
      </c>
      <c r="L11" s="2" t="s">
        <v>210</v>
      </c>
      <c r="M11">
        <f ca="1">AVERAGE(Staff[Tenure])</f>
        <v>2.2382663373006966</v>
      </c>
    </row>
    <row r="12" spans="1:13" x14ac:dyDescent="0.35">
      <c r="A12" t="s">
        <v>60</v>
      </c>
      <c r="B12" t="s">
        <v>8</v>
      </c>
      <c r="C12" t="s">
        <v>56</v>
      </c>
      <c r="D12">
        <v>27</v>
      </c>
      <c r="E12" s="5">
        <v>44122</v>
      </c>
      <c r="F12">
        <v>119110</v>
      </c>
      <c r="G12" t="s">
        <v>16</v>
      </c>
      <c r="H12" t="s">
        <v>204</v>
      </c>
      <c r="I12" s="7">
        <f ca="1">(TODAY()-Staff[[#This Row],[Date Joined]])/365</f>
        <v>3.0904109589041098</v>
      </c>
      <c r="L12" s="2" t="s">
        <v>211</v>
      </c>
      <c r="M12" s="8">
        <f>86/M8</f>
        <v>0.46994535519125685</v>
      </c>
    </row>
    <row r="13" spans="1:13" x14ac:dyDescent="0.35">
      <c r="A13" t="s">
        <v>87</v>
      </c>
      <c r="B13" t="s">
        <v>15</v>
      </c>
      <c r="C13" t="s">
        <v>12</v>
      </c>
      <c r="D13">
        <v>29</v>
      </c>
      <c r="E13" s="5">
        <v>44180</v>
      </c>
      <c r="F13">
        <v>112110</v>
      </c>
      <c r="G13" t="s">
        <v>24</v>
      </c>
      <c r="H13" t="s">
        <v>204</v>
      </c>
      <c r="I13" s="7">
        <f ca="1">(TODAY()-Staff[[#This Row],[Date Joined]])/365</f>
        <v>2.9315068493150687</v>
      </c>
    </row>
    <row r="14" spans="1:13" x14ac:dyDescent="0.35">
      <c r="A14" t="s">
        <v>76</v>
      </c>
      <c r="B14" t="s">
        <v>15</v>
      </c>
      <c r="C14" t="s">
        <v>19</v>
      </c>
      <c r="D14">
        <v>25</v>
      </c>
      <c r="E14" s="5">
        <v>44383</v>
      </c>
      <c r="F14">
        <v>65700</v>
      </c>
      <c r="G14" t="s">
        <v>16</v>
      </c>
      <c r="H14" t="s">
        <v>204</v>
      </c>
      <c r="I14" s="7">
        <f ca="1">(TODAY()-Staff[[#This Row],[Date Joined]])/365</f>
        <v>2.3753424657534246</v>
      </c>
    </row>
    <row r="15" spans="1:13" x14ac:dyDescent="0.35">
      <c r="A15" t="s">
        <v>97</v>
      </c>
      <c r="B15" t="s">
        <v>15</v>
      </c>
      <c r="C15" t="s">
        <v>12</v>
      </c>
      <c r="D15">
        <v>37</v>
      </c>
      <c r="E15" s="5">
        <v>44701</v>
      </c>
      <c r="F15">
        <v>69070</v>
      </c>
      <c r="G15" t="s">
        <v>16</v>
      </c>
      <c r="H15" t="s">
        <v>204</v>
      </c>
      <c r="I15" s="7">
        <f ca="1">(TODAY()-Staff[[#This Row],[Date Joined]])/365</f>
        <v>1.5041095890410958</v>
      </c>
      <c r="K15" t="s">
        <v>215</v>
      </c>
      <c r="L15" t="s">
        <v>97</v>
      </c>
      <c r="M15" s="2" t="s">
        <v>237</v>
      </c>
    </row>
    <row r="16" spans="1:13" x14ac:dyDescent="0.35">
      <c r="A16" t="s">
        <v>22</v>
      </c>
      <c r="B16" t="s">
        <v>15</v>
      </c>
      <c r="C16" t="s">
        <v>12</v>
      </c>
      <c r="D16">
        <v>20</v>
      </c>
      <c r="E16" s="5">
        <v>44459</v>
      </c>
      <c r="F16">
        <v>107700</v>
      </c>
      <c r="G16" t="s">
        <v>16</v>
      </c>
      <c r="H16" t="s">
        <v>204</v>
      </c>
      <c r="I16" s="7">
        <f ca="1">(TODAY()-Staff[[#This Row],[Date Joined]])/365</f>
        <v>2.1671232876712327</v>
      </c>
    </row>
    <row r="17" spans="1:12" x14ac:dyDescent="0.35">
      <c r="A17" t="s">
        <v>84</v>
      </c>
      <c r="B17" t="s">
        <v>8</v>
      </c>
      <c r="C17" t="s">
        <v>12</v>
      </c>
      <c r="D17">
        <v>32</v>
      </c>
      <c r="E17" s="5">
        <v>44354</v>
      </c>
      <c r="F17">
        <v>43840</v>
      </c>
      <c r="G17" t="s">
        <v>13</v>
      </c>
      <c r="H17" t="s">
        <v>204</v>
      </c>
      <c r="I17" s="7">
        <f ca="1">(TODAY()-Staff[[#This Row],[Date Joined]])/365</f>
        <v>2.4547945205479453</v>
      </c>
      <c r="K17" s="20" t="s">
        <v>1</v>
      </c>
      <c r="L17" s="11" t="str" cm="1">
        <f t="array" aca="1" ref="L17:L24" ca="1">TRANSPOSE(_xlfn.XLOOKUP(L15,Staff[Name], Staff[[Gender]:[Tenure]]))</f>
        <v>Male</v>
      </c>
    </row>
    <row r="18" spans="1:12" x14ac:dyDescent="0.35">
      <c r="A18" t="s">
        <v>105</v>
      </c>
      <c r="B18" t="s">
        <v>15</v>
      </c>
      <c r="C18" t="s">
        <v>9</v>
      </c>
      <c r="D18">
        <v>40</v>
      </c>
      <c r="E18" s="5">
        <v>44263</v>
      </c>
      <c r="F18">
        <v>99750</v>
      </c>
      <c r="G18" t="s">
        <v>16</v>
      </c>
      <c r="H18" t="s">
        <v>204</v>
      </c>
      <c r="I18" s="7">
        <f ca="1">(TODAY()-Staff[[#This Row],[Date Joined]])/365</f>
        <v>2.7041095890410958</v>
      </c>
      <c r="K18" s="20" t="s">
        <v>2</v>
      </c>
      <c r="L18" s="11" t="str">
        <f ca="1"/>
        <v>Website</v>
      </c>
    </row>
    <row r="19" spans="1:12" x14ac:dyDescent="0.35">
      <c r="A19" t="s">
        <v>47</v>
      </c>
      <c r="B19" t="s">
        <v>15</v>
      </c>
      <c r="C19" t="s">
        <v>9</v>
      </c>
      <c r="D19">
        <v>21</v>
      </c>
      <c r="E19" s="5">
        <v>44104</v>
      </c>
      <c r="F19">
        <v>37920</v>
      </c>
      <c r="G19" t="s">
        <v>16</v>
      </c>
      <c r="H19" t="s">
        <v>204</v>
      </c>
      <c r="I19" s="7">
        <f ca="1">(TODAY()-Staff[[#This Row],[Date Joined]])/365</f>
        <v>3.1397260273972605</v>
      </c>
      <c r="K19" s="20" t="s">
        <v>216</v>
      </c>
      <c r="L19" s="11">
        <f ca="1"/>
        <v>37</v>
      </c>
    </row>
    <row r="20" spans="1:12" x14ac:dyDescent="0.35">
      <c r="A20" t="s">
        <v>31</v>
      </c>
      <c r="B20" t="s">
        <v>15</v>
      </c>
      <c r="C20" t="s">
        <v>9</v>
      </c>
      <c r="D20">
        <v>21</v>
      </c>
      <c r="E20" s="5">
        <v>44762</v>
      </c>
      <c r="F20">
        <v>57090</v>
      </c>
      <c r="G20" t="s">
        <v>16</v>
      </c>
      <c r="H20" t="s">
        <v>204</v>
      </c>
      <c r="I20" s="7">
        <f ca="1">(TODAY()-Staff[[#This Row],[Date Joined]])/365</f>
        <v>1.3369863013698631</v>
      </c>
      <c r="K20" s="20" t="s">
        <v>218</v>
      </c>
      <c r="L20" s="13">
        <f ca="1"/>
        <v>44701</v>
      </c>
    </row>
    <row r="21" spans="1:12" x14ac:dyDescent="0.35">
      <c r="A21" t="s">
        <v>30</v>
      </c>
      <c r="B21" t="s">
        <v>8</v>
      </c>
      <c r="C21" t="s">
        <v>12</v>
      </c>
      <c r="D21">
        <v>31</v>
      </c>
      <c r="E21" s="5">
        <v>44145</v>
      </c>
      <c r="F21">
        <v>41980</v>
      </c>
      <c r="G21" t="s">
        <v>16</v>
      </c>
      <c r="H21" t="s">
        <v>204</v>
      </c>
      <c r="I21" s="7">
        <f ca="1">(TODAY()-Staff[[#This Row],[Date Joined]])/365</f>
        <v>3.0273972602739727</v>
      </c>
      <c r="K21" s="20" t="s">
        <v>5</v>
      </c>
      <c r="L21" s="12">
        <f ca="1"/>
        <v>69070</v>
      </c>
    </row>
    <row r="22" spans="1:12" x14ac:dyDescent="0.35">
      <c r="A22" t="s">
        <v>78</v>
      </c>
      <c r="B22" t="s">
        <v>15</v>
      </c>
      <c r="C22" t="s">
        <v>56</v>
      </c>
      <c r="D22">
        <v>21</v>
      </c>
      <c r="E22" s="5">
        <v>44242</v>
      </c>
      <c r="F22">
        <v>75880</v>
      </c>
      <c r="G22" t="s">
        <v>16</v>
      </c>
      <c r="H22" t="s">
        <v>204</v>
      </c>
      <c r="I22" s="7">
        <f ca="1">(TODAY()-Staff[[#This Row],[Date Joined]])/365</f>
        <v>2.7616438356164386</v>
      </c>
      <c r="K22" s="20" t="s">
        <v>217</v>
      </c>
      <c r="L22" s="11" t="str">
        <f ca="1"/>
        <v>Average</v>
      </c>
    </row>
    <row r="23" spans="1:12" x14ac:dyDescent="0.35">
      <c r="A23" t="s">
        <v>36</v>
      </c>
      <c r="B23" t="s">
        <v>8</v>
      </c>
      <c r="C23" t="s">
        <v>21</v>
      </c>
      <c r="D23">
        <v>34</v>
      </c>
      <c r="E23" s="5">
        <v>44653</v>
      </c>
      <c r="F23">
        <v>58940</v>
      </c>
      <c r="G23" t="s">
        <v>16</v>
      </c>
      <c r="H23" t="s">
        <v>204</v>
      </c>
      <c r="I23" s="7">
        <f ca="1">(TODAY()-Staff[[#This Row],[Date Joined]])/365</f>
        <v>1.6356164383561644</v>
      </c>
      <c r="K23" s="20" t="s">
        <v>203</v>
      </c>
      <c r="L23" s="11" t="str">
        <f ca="1"/>
        <v>Aus</v>
      </c>
    </row>
    <row r="24" spans="1:12" x14ac:dyDescent="0.35">
      <c r="A24" t="s">
        <v>27</v>
      </c>
      <c r="B24" t="s">
        <v>8</v>
      </c>
      <c r="C24" t="s">
        <v>21</v>
      </c>
      <c r="D24">
        <v>30</v>
      </c>
      <c r="E24" s="5">
        <v>44389</v>
      </c>
      <c r="F24">
        <v>67910</v>
      </c>
      <c r="G24" t="s">
        <v>24</v>
      </c>
      <c r="H24" t="s">
        <v>204</v>
      </c>
      <c r="I24" s="7">
        <f ca="1">(TODAY()-Staff[[#This Row],[Date Joined]])/365</f>
        <v>2.3589041095890413</v>
      </c>
      <c r="K24" s="20" t="s">
        <v>212</v>
      </c>
      <c r="L24" s="11">
        <f ca="1"/>
        <v>1.5041095890410958</v>
      </c>
    </row>
    <row r="25" spans="1:12" x14ac:dyDescent="0.35">
      <c r="A25" t="s">
        <v>26</v>
      </c>
      <c r="B25" t="s">
        <v>8</v>
      </c>
      <c r="C25" t="s">
        <v>12</v>
      </c>
      <c r="D25">
        <v>31</v>
      </c>
      <c r="E25" s="5">
        <v>44663</v>
      </c>
      <c r="F25">
        <v>58100</v>
      </c>
      <c r="G25" t="s">
        <v>16</v>
      </c>
      <c r="H25" t="s">
        <v>204</v>
      </c>
      <c r="I25" s="7">
        <f ca="1">(TODAY()-Staff[[#This Row],[Date Joined]])/365</f>
        <v>1.6082191780821917</v>
      </c>
    </row>
    <row r="26" spans="1:12" x14ac:dyDescent="0.35">
      <c r="A26" t="s">
        <v>53</v>
      </c>
      <c r="B26" t="s">
        <v>15</v>
      </c>
      <c r="C26" t="s">
        <v>21</v>
      </c>
      <c r="D26">
        <v>27</v>
      </c>
      <c r="E26" s="5">
        <v>44567</v>
      </c>
      <c r="F26">
        <v>48980</v>
      </c>
      <c r="G26" t="s">
        <v>16</v>
      </c>
      <c r="H26" t="s">
        <v>204</v>
      </c>
      <c r="I26" s="7">
        <f ca="1">(TODAY()-Staff[[#This Row],[Date Joined]])/365</f>
        <v>1.8712328767123287</v>
      </c>
    </row>
    <row r="27" spans="1:12" x14ac:dyDescent="0.35">
      <c r="A27" t="s">
        <v>20</v>
      </c>
      <c r="B27" t="s">
        <v>205</v>
      </c>
      <c r="C27" t="s">
        <v>21</v>
      </c>
      <c r="D27">
        <v>30</v>
      </c>
      <c r="E27" s="5">
        <v>44597</v>
      </c>
      <c r="F27">
        <v>64000</v>
      </c>
      <c r="G27" t="s">
        <v>16</v>
      </c>
      <c r="H27" t="s">
        <v>204</v>
      </c>
      <c r="I27" s="7">
        <f ca="1">(TODAY()-Staff[[#This Row],[Date Joined]])/365</f>
        <v>1.789041095890411</v>
      </c>
    </row>
    <row r="28" spans="1:12" x14ac:dyDescent="0.35">
      <c r="A28" t="s">
        <v>7</v>
      </c>
      <c r="B28" t="s">
        <v>8</v>
      </c>
      <c r="C28" t="s">
        <v>9</v>
      </c>
      <c r="D28">
        <v>42</v>
      </c>
      <c r="E28" s="5">
        <v>44779</v>
      </c>
      <c r="F28">
        <v>75000</v>
      </c>
      <c r="G28" t="s">
        <v>10</v>
      </c>
      <c r="H28" t="s">
        <v>204</v>
      </c>
      <c r="I28" s="7">
        <f ca="1">(TODAY()-Staff[[#This Row],[Date Joined]])/365</f>
        <v>1.2904109589041095</v>
      </c>
    </row>
    <row r="29" spans="1:12" x14ac:dyDescent="0.35">
      <c r="A29" t="s">
        <v>74</v>
      </c>
      <c r="B29" t="s">
        <v>8</v>
      </c>
      <c r="C29" t="s">
        <v>12</v>
      </c>
      <c r="D29">
        <v>40</v>
      </c>
      <c r="E29" s="5">
        <v>44337</v>
      </c>
      <c r="F29">
        <v>87620</v>
      </c>
      <c r="G29" t="s">
        <v>16</v>
      </c>
      <c r="H29" t="s">
        <v>204</v>
      </c>
      <c r="I29" s="7">
        <f ca="1">(TODAY()-Staff[[#This Row],[Date Joined]])/365</f>
        <v>2.5013698630136987</v>
      </c>
    </row>
    <row r="30" spans="1:12" x14ac:dyDescent="0.35">
      <c r="A30" t="s">
        <v>44</v>
      </c>
      <c r="B30" t="s">
        <v>8</v>
      </c>
      <c r="C30" t="s">
        <v>12</v>
      </c>
      <c r="D30">
        <v>29</v>
      </c>
      <c r="E30" s="5">
        <v>44023</v>
      </c>
      <c r="F30">
        <v>34980</v>
      </c>
      <c r="G30" t="s">
        <v>16</v>
      </c>
      <c r="H30" t="s">
        <v>204</v>
      </c>
      <c r="I30" s="7">
        <f ca="1">(TODAY()-Staff[[#This Row],[Date Joined]])/365</f>
        <v>3.3616438356164382</v>
      </c>
    </row>
    <row r="31" spans="1:12" x14ac:dyDescent="0.35">
      <c r="A31" t="s">
        <v>35</v>
      </c>
      <c r="B31" t="s">
        <v>8</v>
      </c>
      <c r="C31" t="s">
        <v>21</v>
      </c>
      <c r="D31">
        <v>28</v>
      </c>
      <c r="E31" s="5">
        <v>44185</v>
      </c>
      <c r="F31">
        <v>75970</v>
      </c>
      <c r="G31" t="s">
        <v>16</v>
      </c>
      <c r="H31" t="s">
        <v>204</v>
      </c>
      <c r="I31" s="7">
        <f ca="1">(TODAY()-Staff[[#This Row],[Date Joined]])/365</f>
        <v>2.9178082191780823</v>
      </c>
    </row>
    <row r="32" spans="1:12" x14ac:dyDescent="0.35">
      <c r="A32" t="s">
        <v>38</v>
      </c>
      <c r="B32" t="s">
        <v>8</v>
      </c>
      <c r="C32" t="s">
        <v>21</v>
      </c>
      <c r="D32">
        <v>34</v>
      </c>
      <c r="E32" s="5">
        <v>44612</v>
      </c>
      <c r="F32">
        <v>60130</v>
      </c>
      <c r="G32" t="s">
        <v>16</v>
      </c>
      <c r="H32" t="s">
        <v>204</v>
      </c>
      <c r="I32" s="7">
        <f ca="1">(TODAY()-Staff[[#This Row],[Date Joined]])/365</f>
        <v>1.747945205479452</v>
      </c>
    </row>
    <row r="33" spans="1:9" x14ac:dyDescent="0.35">
      <c r="A33" t="s">
        <v>41</v>
      </c>
      <c r="B33" t="s">
        <v>8</v>
      </c>
      <c r="C33" t="s">
        <v>12</v>
      </c>
      <c r="D33">
        <v>33</v>
      </c>
      <c r="E33" s="5">
        <v>44374</v>
      </c>
      <c r="F33">
        <v>75480</v>
      </c>
      <c r="G33" t="s">
        <v>42</v>
      </c>
      <c r="H33" t="s">
        <v>204</v>
      </c>
      <c r="I33" s="7">
        <f ca="1">(TODAY()-Staff[[#This Row],[Date Joined]])/365</f>
        <v>2.4</v>
      </c>
    </row>
    <row r="34" spans="1:9" x14ac:dyDescent="0.35">
      <c r="A34" t="s">
        <v>40</v>
      </c>
      <c r="B34" t="s">
        <v>15</v>
      </c>
      <c r="C34" t="s">
        <v>9</v>
      </c>
      <c r="D34">
        <v>33</v>
      </c>
      <c r="E34" s="5">
        <v>44164</v>
      </c>
      <c r="F34">
        <v>115920</v>
      </c>
      <c r="G34" t="s">
        <v>16</v>
      </c>
      <c r="H34" t="s">
        <v>204</v>
      </c>
      <c r="I34" s="7">
        <f ca="1">(TODAY()-Staff[[#This Row],[Date Joined]])/365</f>
        <v>2.9753424657534246</v>
      </c>
    </row>
    <row r="35" spans="1:9" x14ac:dyDescent="0.35">
      <c r="A35" t="s">
        <v>48</v>
      </c>
      <c r="B35" t="s">
        <v>8</v>
      </c>
      <c r="C35" t="s">
        <v>19</v>
      </c>
      <c r="D35">
        <v>36</v>
      </c>
      <c r="E35" s="5">
        <v>44494</v>
      </c>
      <c r="F35">
        <v>78540</v>
      </c>
      <c r="G35" t="s">
        <v>16</v>
      </c>
      <c r="H35" t="s">
        <v>204</v>
      </c>
      <c r="I35" s="7">
        <f ca="1">(TODAY()-Staff[[#This Row],[Date Joined]])/365</f>
        <v>2.0712328767123287</v>
      </c>
    </row>
    <row r="36" spans="1:9" x14ac:dyDescent="0.35">
      <c r="A36" t="s">
        <v>34</v>
      </c>
      <c r="B36" t="s">
        <v>15</v>
      </c>
      <c r="C36" t="s">
        <v>9</v>
      </c>
      <c r="D36">
        <v>25</v>
      </c>
      <c r="E36" s="5">
        <v>44726</v>
      </c>
      <c r="F36">
        <v>109190</v>
      </c>
      <c r="G36" t="s">
        <v>13</v>
      </c>
      <c r="H36" t="s">
        <v>204</v>
      </c>
      <c r="I36" s="7">
        <f ca="1">(TODAY()-Staff[[#This Row],[Date Joined]])/365</f>
        <v>1.4356164383561645</v>
      </c>
    </row>
    <row r="37" spans="1:9" x14ac:dyDescent="0.35">
      <c r="A37" t="s">
        <v>73</v>
      </c>
      <c r="B37" t="s">
        <v>8</v>
      </c>
      <c r="C37" t="s">
        <v>19</v>
      </c>
      <c r="D37">
        <v>34</v>
      </c>
      <c r="E37" s="5">
        <v>44721</v>
      </c>
      <c r="F37">
        <v>49630</v>
      </c>
      <c r="G37" t="s">
        <v>24</v>
      </c>
      <c r="H37" t="s">
        <v>204</v>
      </c>
      <c r="I37" s="7">
        <f ca="1">(TODAY()-Staff[[#This Row],[Date Joined]])/365</f>
        <v>1.4493150684931506</v>
      </c>
    </row>
    <row r="38" spans="1:9" x14ac:dyDescent="0.35">
      <c r="A38" t="s">
        <v>107</v>
      </c>
      <c r="B38" t="s">
        <v>8</v>
      </c>
      <c r="C38" t="s">
        <v>9</v>
      </c>
      <c r="D38">
        <v>28</v>
      </c>
      <c r="E38" s="5">
        <v>44630</v>
      </c>
      <c r="F38">
        <v>99970</v>
      </c>
      <c r="G38" t="s">
        <v>16</v>
      </c>
      <c r="H38" t="s">
        <v>204</v>
      </c>
      <c r="I38" s="7">
        <f ca="1">(TODAY()-Staff[[#This Row],[Date Joined]])/365</f>
        <v>1.6986301369863013</v>
      </c>
    </row>
    <row r="39" spans="1:9" x14ac:dyDescent="0.35">
      <c r="A39" t="s">
        <v>71</v>
      </c>
      <c r="B39" t="s">
        <v>8</v>
      </c>
      <c r="C39" t="s">
        <v>12</v>
      </c>
      <c r="D39">
        <v>33</v>
      </c>
      <c r="E39" s="5">
        <v>44190</v>
      </c>
      <c r="F39">
        <v>96140</v>
      </c>
      <c r="G39" t="s">
        <v>16</v>
      </c>
      <c r="H39" t="s">
        <v>204</v>
      </c>
      <c r="I39" s="7">
        <f ca="1">(TODAY()-Staff[[#This Row],[Date Joined]])/365</f>
        <v>2.904109589041096</v>
      </c>
    </row>
    <row r="40" spans="1:9" x14ac:dyDescent="0.35">
      <c r="A40" t="s">
        <v>50</v>
      </c>
      <c r="B40" t="s">
        <v>15</v>
      </c>
      <c r="C40" t="s">
        <v>9</v>
      </c>
      <c r="D40">
        <v>31</v>
      </c>
      <c r="E40" s="5">
        <v>44724</v>
      </c>
      <c r="F40">
        <v>103550</v>
      </c>
      <c r="G40" t="s">
        <v>16</v>
      </c>
      <c r="H40" t="s">
        <v>204</v>
      </c>
      <c r="I40" s="7">
        <f ca="1">(TODAY()-Staff[[#This Row],[Date Joined]])/365</f>
        <v>1.441095890410959</v>
      </c>
    </row>
    <row r="41" spans="1:9" x14ac:dyDescent="0.35">
      <c r="A41" t="s">
        <v>14</v>
      </c>
      <c r="B41" t="s">
        <v>15</v>
      </c>
      <c r="C41" t="s">
        <v>12</v>
      </c>
      <c r="D41">
        <v>31</v>
      </c>
      <c r="E41" s="5">
        <v>44511</v>
      </c>
      <c r="F41">
        <v>48950</v>
      </c>
      <c r="G41" t="s">
        <v>16</v>
      </c>
      <c r="H41" t="s">
        <v>204</v>
      </c>
      <c r="I41" s="7">
        <f ca="1">(TODAY()-Staff[[#This Row],[Date Joined]])/365</f>
        <v>2.0246575342465754</v>
      </c>
    </row>
    <row r="42" spans="1:9" x14ac:dyDescent="0.35">
      <c r="A42" t="s">
        <v>63</v>
      </c>
      <c r="B42" t="s">
        <v>15</v>
      </c>
      <c r="C42" t="s">
        <v>21</v>
      </c>
      <c r="D42">
        <v>24</v>
      </c>
      <c r="E42" s="5">
        <v>44436</v>
      </c>
      <c r="F42">
        <v>52610</v>
      </c>
      <c r="G42" t="s">
        <v>24</v>
      </c>
      <c r="H42" t="s">
        <v>204</v>
      </c>
      <c r="I42" s="7">
        <f ca="1">(TODAY()-Staff[[#This Row],[Date Joined]])/365</f>
        <v>2.2301369863013698</v>
      </c>
    </row>
    <row r="43" spans="1:9" x14ac:dyDescent="0.35">
      <c r="A43" t="s">
        <v>72</v>
      </c>
      <c r="B43" t="s">
        <v>8</v>
      </c>
      <c r="C43" t="s">
        <v>9</v>
      </c>
      <c r="D43">
        <v>36</v>
      </c>
      <c r="E43" s="5">
        <v>44529</v>
      </c>
      <c r="F43">
        <v>78390</v>
      </c>
      <c r="G43" t="s">
        <v>16</v>
      </c>
      <c r="H43" t="s">
        <v>204</v>
      </c>
      <c r="I43" s="7">
        <f ca="1">(TODAY()-Staff[[#This Row],[Date Joined]])/365</f>
        <v>1.9753424657534246</v>
      </c>
    </row>
    <row r="44" spans="1:9" x14ac:dyDescent="0.35">
      <c r="A44" t="s">
        <v>88</v>
      </c>
      <c r="B44" t="s">
        <v>8</v>
      </c>
      <c r="C44" t="s">
        <v>21</v>
      </c>
      <c r="D44">
        <v>33</v>
      </c>
      <c r="E44" s="5">
        <v>44809</v>
      </c>
      <c r="F44">
        <v>86570</v>
      </c>
      <c r="G44" t="s">
        <v>16</v>
      </c>
      <c r="H44" t="s">
        <v>204</v>
      </c>
      <c r="I44" s="7">
        <f ca="1">(TODAY()-Staff[[#This Row],[Date Joined]])/365</f>
        <v>1.2082191780821918</v>
      </c>
    </row>
    <row r="45" spans="1:9" x14ac:dyDescent="0.35">
      <c r="A45" t="s">
        <v>92</v>
      </c>
      <c r="B45" t="s">
        <v>8</v>
      </c>
      <c r="C45" t="s">
        <v>12</v>
      </c>
      <c r="D45">
        <v>27</v>
      </c>
      <c r="E45" s="5">
        <v>44686</v>
      </c>
      <c r="F45">
        <v>83750</v>
      </c>
      <c r="G45" t="s">
        <v>16</v>
      </c>
      <c r="H45" t="s">
        <v>204</v>
      </c>
      <c r="I45" s="7">
        <f ca="1">(TODAY()-Staff[[#This Row],[Date Joined]])/365</f>
        <v>1.5452054794520549</v>
      </c>
    </row>
    <row r="46" spans="1:9" x14ac:dyDescent="0.35">
      <c r="A46" t="s">
        <v>102</v>
      </c>
      <c r="B46" t="s">
        <v>8</v>
      </c>
      <c r="C46" t="s">
        <v>21</v>
      </c>
      <c r="D46">
        <v>34</v>
      </c>
      <c r="E46" s="5">
        <v>44445</v>
      </c>
      <c r="F46">
        <v>92450</v>
      </c>
      <c r="G46" t="s">
        <v>16</v>
      </c>
      <c r="H46" t="s">
        <v>204</v>
      </c>
      <c r="I46" s="7">
        <f ca="1">(TODAY()-Staff[[#This Row],[Date Joined]])/365</f>
        <v>2.2054794520547945</v>
      </c>
    </row>
    <row r="47" spans="1:9" x14ac:dyDescent="0.35">
      <c r="A47" t="s">
        <v>64</v>
      </c>
      <c r="B47" t="s">
        <v>15</v>
      </c>
      <c r="C47" t="s">
        <v>12</v>
      </c>
      <c r="D47">
        <v>20</v>
      </c>
      <c r="E47" s="5">
        <v>44183</v>
      </c>
      <c r="F47">
        <v>112650</v>
      </c>
      <c r="G47" t="s">
        <v>16</v>
      </c>
      <c r="H47" t="s">
        <v>204</v>
      </c>
      <c r="I47" s="7">
        <f ca="1">(TODAY()-Staff[[#This Row],[Date Joined]])/365</f>
        <v>2.9232876712328766</v>
      </c>
    </row>
    <row r="48" spans="1:9" x14ac:dyDescent="0.35">
      <c r="A48" t="s">
        <v>104</v>
      </c>
      <c r="B48" t="s">
        <v>15</v>
      </c>
      <c r="C48" t="s">
        <v>9</v>
      </c>
      <c r="D48">
        <v>20</v>
      </c>
      <c r="E48" s="5">
        <v>44744</v>
      </c>
      <c r="F48">
        <v>79570</v>
      </c>
      <c r="G48" t="s">
        <v>16</v>
      </c>
      <c r="H48" t="s">
        <v>204</v>
      </c>
      <c r="I48" s="7">
        <f ca="1">(TODAY()-Staff[[#This Row],[Date Joined]])/365</f>
        <v>1.3863013698630138</v>
      </c>
    </row>
    <row r="49" spans="1:9" x14ac:dyDescent="0.35">
      <c r="A49" t="s">
        <v>91</v>
      </c>
      <c r="B49" t="s">
        <v>8</v>
      </c>
      <c r="C49" t="s">
        <v>19</v>
      </c>
      <c r="D49">
        <v>20</v>
      </c>
      <c r="E49" s="5">
        <v>44537</v>
      </c>
      <c r="F49">
        <v>68900</v>
      </c>
      <c r="G49" t="s">
        <v>24</v>
      </c>
      <c r="H49" t="s">
        <v>204</v>
      </c>
      <c r="I49" s="7">
        <f ca="1">(TODAY()-Staff[[#This Row],[Date Joined]])/365</f>
        <v>1.9534246575342467</v>
      </c>
    </row>
    <row r="50" spans="1:9" x14ac:dyDescent="0.35">
      <c r="A50" t="s">
        <v>39</v>
      </c>
      <c r="B50" t="s">
        <v>8</v>
      </c>
      <c r="C50" t="s">
        <v>12</v>
      </c>
      <c r="D50">
        <v>25</v>
      </c>
      <c r="E50" s="5">
        <v>44694</v>
      </c>
      <c r="F50">
        <v>80700</v>
      </c>
      <c r="G50" t="s">
        <v>13</v>
      </c>
      <c r="H50" t="s">
        <v>204</v>
      </c>
      <c r="I50" s="7">
        <f ca="1">(TODAY()-Staff[[#This Row],[Date Joined]])/365</f>
        <v>1.5232876712328767</v>
      </c>
    </row>
    <row r="51" spans="1:9" x14ac:dyDescent="0.35">
      <c r="A51" t="s">
        <v>100</v>
      </c>
      <c r="B51" t="s">
        <v>15</v>
      </c>
      <c r="C51" t="s">
        <v>9</v>
      </c>
      <c r="D51">
        <v>19</v>
      </c>
      <c r="E51" s="5">
        <v>44277</v>
      </c>
      <c r="F51">
        <v>58960</v>
      </c>
      <c r="G51" t="s">
        <v>16</v>
      </c>
      <c r="H51" t="s">
        <v>204</v>
      </c>
      <c r="I51" s="7">
        <f ca="1">(TODAY()-Staff[[#This Row],[Date Joined]])/365</f>
        <v>2.6657534246575341</v>
      </c>
    </row>
    <row r="52" spans="1:9" x14ac:dyDescent="0.35">
      <c r="A52" t="s">
        <v>106</v>
      </c>
      <c r="B52" t="s">
        <v>15</v>
      </c>
      <c r="C52" t="s">
        <v>12</v>
      </c>
      <c r="D52">
        <v>36</v>
      </c>
      <c r="E52" s="5">
        <v>44019</v>
      </c>
      <c r="F52">
        <v>118840</v>
      </c>
      <c r="G52" t="s">
        <v>16</v>
      </c>
      <c r="H52" t="s">
        <v>204</v>
      </c>
      <c r="I52" s="7">
        <f ca="1">(TODAY()-Staff[[#This Row],[Date Joined]])/365</f>
        <v>3.3726027397260272</v>
      </c>
    </row>
    <row r="53" spans="1:9" x14ac:dyDescent="0.35">
      <c r="A53" t="s">
        <v>29</v>
      </c>
      <c r="B53" t="s">
        <v>15</v>
      </c>
      <c r="C53" t="s">
        <v>21</v>
      </c>
      <c r="D53">
        <v>28</v>
      </c>
      <c r="E53" s="5">
        <v>44041</v>
      </c>
      <c r="F53">
        <v>48170</v>
      </c>
      <c r="G53" t="s">
        <v>13</v>
      </c>
      <c r="H53" t="s">
        <v>204</v>
      </c>
      <c r="I53" s="7">
        <f ca="1">(TODAY()-Staff[[#This Row],[Date Joined]])/365</f>
        <v>3.3123287671232875</v>
      </c>
    </row>
    <row r="54" spans="1:9" x14ac:dyDescent="0.35">
      <c r="A54" t="s">
        <v>108</v>
      </c>
      <c r="B54" t="s">
        <v>8</v>
      </c>
      <c r="C54" t="s">
        <v>56</v>
      </c>
      <c r="D54">
        <v>32</v>
      </c>
      <c r="E54" s="5">
        <v>44400</v>
      </c>
      <c r="F54">
        <v>45510</v>
      </c>
      <c r="G54" t="s">
        <v>16</v>
      </c>
      <c r="H54" t="s">
        <v>204</v>
      </c>
      <c r="I54" s="7">
        <f ca="1">(TODAY()-Staff[[#This Row],[Date Joined]])/365</f>
        <v>2.3287671232876712</v>
      </c>
    </row>
    <row r="55" spans="1:9" x14ac:dyDescent="0.35">
      <c r="A55" t="s">
        <v>83</v>
      </c>
      <c r="B55" t="s">
        <v>8</v>
      </c>
      <c r="C55" t="s">
        <v>9</v>
      </c>
      <c r="D55">
        <v>36</v>
      </c>
      <c r="E55" s="5">
        <v>44085</v>
      </c>
      <c r="F55">
        <v>114890</v>
      </c>
      <c r="G55" t="s">
        <v>16</v>
      </c>
      <c r="H55" t="s">
        <v>204</v>
      </c>
      <c r="I55" s="7">
        <f ca="1">(TODAY()-Staff[[#This Row],[Date Joined]])/365</f>
        <v>3.1917808219178081</v>
      </c>
    </row>
    <row r="56" spans="1:9" x14ac:dyDescent="0.35">
      <c r="A56" t="s">
        <v>67</v>
      </c>
      <c r="B56" t="s">
        <v>15</v>
      </c>
      <c r="C56" t="s">
        <v>12</v>
      </c>
      <c r="D56">
        <v>30</v>
      </c>
      <c r="E56" s="5">
        <v>44850</v>
      </c>
      <c r="F56">
        <v>69710</v>
      </c>
      <c r="G56" t="s">
        <v>16</v>
      </c>
      <c r="H56" t="s">
        <v>204</v>
      </c>
      <c r="I56" s="7">
        <f ca="1">(TODAY()-Staff[[#This Row],[Date Joined]])/365</f>
        <v>1.095890410958904</v>
      </c>
    </row>
    <row r="57" spans="1:9" x14ac:dyDescent="0.35">
      <c r="A57" t="s">
        <v>94</v>
      </c>
      <c r="B57" t="s">
        <v>15</v>
      </c>
      <c r="C57" t="s">
        <v>21</v>
      </c>
      <c r="D57">
        <v>36</v>
      </c>
      <c r="E57" s="5">
        <v>44333</v>
      </c>
      <c r="F57">
        <v>71380</v>
      </c>
      <c r="G57" t="s">
        <v>16</v>
      </c>
      <c r="H57" t="s">
        <v>204</v>
      </c>
      <c r="I57" s="7">
        <f ca="1">(TODAY()-Staff[[#This Row],[Date Joined]])/365</f>
        <v>2.5123287671232877</v>
      </c>
    </row>
    <row r="58" spans="1:9" x14ac:dyDescent="0.35">
      <c r="A58" t="s">
        <v>33</v>
      </c>
      <c r="B58" t="s">
        <v>8</v>
      </c>
      <c r="C58" t="s">
        <v>19</v>
      </c>
      <c r="D58">
        <v>38</v>
      </c>
      <c r="E58" s="5">
        <v>44377</v>
      </c>
      <c r="F58">
        <v>109160</v>
      </c>
      <c r="G58" t="s">
        <v>10</v>
      </c>
      <c r="H58" t="s">
        <v>204</v>
      </c>
      <c r="I58" s="7">
        <f ca="1">(TODAY()-Staff[[#This Row],[Date Joined]])/365</f>
        <v>2.3917808219178083</v>
      </c>
    </row>
    <row r="59" spans="1:9" x14ac:dyDescent="0.35">
      <c r="A59" t="s">
        <v>98</v>
      </c>
      <c r="B59" t="s">
        <v>15</v>
      </c>
      <c r="C59" t="s">
        <v>9</v>
      </c>
      <c r="D59">
        <v>27</v>
      </c>
      <c r="E59" s="5">
        <v>44609</v>
      </c>
      <c r="F59">
        <v>113280</v>
      </c>
      <c r="G59" t="s">
        <v>42</v>
      </c>
      <c r="H59" t="s">
        <v>204</v>
      </c>
      <c r="I59" s="7">
        <f ca="1">(TODAY()-Staff[[#This Row],[Date Joined]])/365</f>
        <v>1.7561643835616438</v>
      </c>
    </row>
    <row r="60" spans="1:9" x14ac:dyDescent="0.35">
      <c r="A60" t="s">
        <v>25</v>
      </c>
      <c r="B60" t="s">
        <v>15</v>
      </c>
      <c r="C60" t="s">
        <v>12</v>
      </c>
      <c r="D60">
        <v>30</v>
      </c>
      <c r="E60" s="5">
        <v>44273</v>
      </c>
      <c r="F60">
        <v>69120</v>
      </c>
      <c r="G60" t="s">
        <v>16</v>
      </c>
      <c r="H60" t="s">
        <v>204</v>
      </c>
      <c r="I60" s="7">
        <f ca="1">(TODAY()-Staff[[#This Row],[Date Joined]])/365</f>
        <v>2.6767123287671235</v>
      </c>
    </row>
    <row r="61" spans="1:9" x14ac:dyDescent="0.35">
      <c r="A61" t="s">
        <v>55</v>
      </c>
      <c r="B61" t="s">
        <v>8</v>
      </c>
      <c r="C61" t="s">
        <v>56</v>
      </c>
      <c r="D61">
        <v>37</v>
      </c>
      <c r="E61" s="5">
        <v>44451</v>
      </c>
      <c r="F61">
        <v>118100</v>
      </c>
      <c r="G61" t="s">
        <v>16</v>
      </c>
      <c r="H61" t="s">
        <v>204</v>
      </c>
      <c r="I61" s="7">
        <f ca="1">(TODAY()-Staff[[#This Row],[Date Joined]])/365</f>
        <v>2.1890410958904107</v>
      </c>
    </row>
    <row r="62" spans="1:9" x14ac:dyDescent="0.35">
      <c r="A62" t="s">
        <v>62</v>
      </c>
      <c r="B62" t="s">
        <v>8</v>
      </c>
      <c r="C62" t="s">
        <v>9</v>
      </c>
      <c r="D62">
        <v>22</v>
      </c>
      <c r="E62" s="5">
        <v>44450</v>
      </c>
      <c r="F62">
        <v>76900</v>
      </c>
      <c r="G62" t="s">
        <v>13</v>
      </c>
      <c r="H62" t="s">
        <v>204</v>
      </c>
      <c r="I62" s="7">
        <f ca="1">(TODAY()-Staff[[#This Row],[Date Joined]])/365</f>
        <v>2.1917808219178081</v>
      </c>
    </row>
    <row r="63" spans="1:9" x14ac:dyDescent="0.35">
      <c r="A63" t="s">
        <v>17</v>
      </c>
      <c r="B63" t="s">
        <v>8</v>
      </c>
      <c r="C63" t="s">
        <v>12</v>
      </c>
      <c r="D63">
        <v>43</v>
      </c>
      <c r="E63" s="5">
        <v>45045</v>
      </c>
      <c r="F63">
        <v>114870</v>
      </c>
      <c r="G63" t="s">
        <v>16</v>
      </c>
      <c r="H63" t="s">
        <v>204</v>
      </c>
      <c r="I63" s="7">
        <f ca="1">(TODAY()-Staff[[#This Row],[Date Joined]])/365</f>
        <v>0.56164383561643838</v>
      </c>
    </row>
    <row r="64" spans="1:9" x14ac:dyDescent="0.35">
      <c r="A64" t="s">
        <v>52</v>
      </c>
      <c r="B64" t="s">
        <v>205</v>
      </c>
      <c r="C64" t="s">
        <v>12</v>
      </c>
      <c r="D64">
        <v>32</v>
      </c>
      <c r="E64" s="5">
        <v>44774</v>
      </c>
      <c r="F64">
        <v>91310</v>
      </c>
      <c r="G64" t="s">
        <v>16</v>
      </c>
      <c r="H64" t="s">
        <v>204</v>
      </c>
      <c r="I64" s="7">
        <f ca="1">(TODAY()-Staff[[#This Row],[Date Joined]])/365</f>
        <v>1.3041095890410959</v>
      </c>
    </row>
    <row r="65" spans="1:9" x14ac:dyDescent="0.35">
      <c r="A65" t="s">
        <v>43</v>
      </c>
      <c r="B65" t="s">
        <v>8</v>
      </c>
      <c r="C65" t="s">
        <v>9</v>
      </c>
      <c r="D65">
        <v>28</v>
      </c>
      <c r="E65" s="5">
        <v>44486</v>
      </c>
      <c r="F65">
        <v>104770</v>
      </c>
      <c r="G65" t="s">
        <v>16</v>
      </c>
      <c r="H65" t="s">
        <v>204</v>
      </c>
      <c r="I65" s="7">
        <f ca="1">(TODAY()-Staff[[#This Row],[Date Joined]])/365</f>
        <v>2.0931506849315067</v>
      </c>
    </row>
    <row r="66" spans="1:9" x14ac:dyDescent="0.35">
      <c r="A66" t="s">
        <v>89</v>
      </c>
      <c r="B66" t="s">
        <v>15</v>
      </c>
      <c r="C66" t="s">
        <v>19</v>
      </c>
      <c r="D66">
        <v>27</v>
      </c>
      <c r="E66" s="5">
        <v>44134</v>
      </c>
      <c r="F66">
        <v>54970</v>
      </c>
      <c r="G66" t="s">
        <v>16</v>
      </c>
      <c r="H66" t="s">
        <v>204</v>
      </c>
      <c r="I66" s="7">
        <f ca="1">(TODAY()-Staff[[#This Row],[Date Joined]])/365</f>
        <v>3.0575342465753423</v>
      </c>
    </row>
    <row r="67" spans="1:9" x14ac:dyDescent="0.35">
      <c r="A67" t="s">
        <v>11</v>
      </c>
      <c r="B67" t="s">
        <v>205</v>
      </c>
      <c r="C67" t="s">
        <v>12</v>
      </c>
      <c r="D67">
        <v>26</v>
      </c>
      <c r="E67" s="5">
        <v>44271</v>
      </c>
      <c r="F67">
        <v>90700</v>
      </c>
      <c r="G67" t="s">
        <v>13</v>
      </c>
      <c r="H67" t="s">
        <v>204</v>
      </c>
      <c r="I67" s="7">
        <f ca="1">(TODAY()-Staff[[#This Row],[Date Joined]])/365</f>
        <v>2.6821917808219178</v>
      </c>
    </row>
    <row r="68" spans="1:9" x14ac:dyDescent="0.35">
      <c r="A68" t="s">
        <v>109</v>
      </c>
      <c r="B68" t="s">
        <v>8</v>
      </c>
      <c r="C68" t="s">
        <v>19</v>
      </c>
      <c r="D68">
        <v>38</v>
      </c>
      <c r="E68" s="5">
        <v>44329</v>
      </c>
      <c r="F68">
        <v>56870</v>
      </c>
      <c r="G68" t="s">
        <v>13</v>
      </c>
      <c r="H68" t="s">
        <v>204</v>
      </c>
      <c r="I68" s="7">
        <f ca="1">(TODAY()-Staff[[#This Row],[Date Joined]])/365</f>
        <v>2.5232876712328767</v>
      </c>
    </row>
    <row r="69" spans="1:9" x14ac:dyDescent="0.35">
      <c r="A69" t="s">
        <v>77</v>
      </c>
      <c r="B69" t="s">
        <v>8</v>
      </c>
      <c r="C69" t="s">
        <v>19</v>
      </c>
      <c r="D69">
        <v>25</v>
      </c>
      <c r="E69" s="5">
        <v>44205</v>
      </c>
      <c r="F69">
        <v>92700</v>
      </c>
      <c r="G69" t="s">
        <v>16</v>
      </c>
      <c r="H69" t="s">
        <v>204</v>
      </c>
      <c r="I69" s="7">
        <f ca="1">(TODAY()-Staff[[#This Row],[Date Joined]])/365</f>
        <v>2.8630136986301369</v>
      </c>
    </row>
    <row r="70" spans="1:9" x14ac:dyDescent="0.35">
      <c r="A70" t="s">
        <v>32</v>
      </c>
      <c r="B70" t="s">
        <v>8</v>
      </c>
      <c r="C70" t="s">
        <v>21</v>
      </c>
      <c r="D70">
        <v>21</v>
      </c>
      <c r="E70" s="5">
        <v>44317</v>
      </c>
      <c r="F70">
        <v>65920</v>
      </c>
      <c r="G70" t="s">
        <v>16</v>
      </c>
      <c r="H70" t="s">
        <v>204</v>
      </c>
      <c r="I70" s="7">
        <f ca="1">(TODAY()-Staff[[#This Row],[Date Joined]])/365</f>
        <v>2.5561643835616437</v>
      </c>
    </row>
    <row r="71" spans="1:9" x14ac:dyDescent="0.35">
      <c r="A71" t="s">
        <v>59</v>
      </c>
      <c r="B71" t="s">
        <v>15</v>
      </c>
      <c r="C71" t="s">
        <v>9</v>
      </c>
      <c r="D71">
        <v>26</v>
      </c>
      <c r="E71" s="5">
        <v>44225</v>
      </c>
      <c r="F71">
        <v>47360</v>
      </c>
      <c r="G71" t="s">
        <v>16</v>
      </c>
      <c r="H71" t="s">
        <v>204</v>
      </c>
      <c r="I71" s="7">
        <f ca="1">(TODAY()-Staff[[#This Row],[Date Joined]])/365</f>
        <v>2.8082191780821919</v>
      </c>
    </row>
    <row r="72" spans="1:9" x14ac:dyDescent="0.35">
      <c r="A72" t="s">
        <v>37</v>
      </c>
      <c r="B72" t="s">
        <v>15</v>
      </c>
      <c r="C72" t="s">
        <v>9</v>
      </c>
      <c r="D72">
        <v>30</v>
      </c>
      <c r="E72" s="5">
        <v>44666</v>
      </c>
      <c r="F72">
        <v>60570</v>
      </c>
      <c r="G72" t="s">
        <v>16</v>
      </c>
      <c r="H72" t="s">
        <v>204</v>
      </c>
      <c r="I72" s="7">
        <f ca="1">(TODAY()-Staff[[#This Row],[Date Joined]])/365</f>
        <v>1.6</v>
      </c>
    </row>
    <row r="73" spans="1:9" x14ac:dyDescent="0.35">
      <c r="A73" t="s">
        <v>96</v>
      </c>
      <c r="B73" t="s">
        <v>8</v>
      </c>
      <c r="C73" t="s">
        <v>9</v>
      </c>
      <c r="D73">
        <v>28</v>
      </c>
      <c r="E73" s="5">
        <v>44649</v>
      </c>
      <c r="F73">
        <v>104120</v>
      </c>
      <c r="G73" t="s">
        <v>16</v>
      </c>
      <c r="H73" t="s">
        <v>204</v>
      </c>
      <c r="I73" s="7">
        <f ca="1">(TODAY()-Staff[[#This Row],[Date Joined]])/365</f>
        <v>1.6465753424657534</v>
      </c>
    </row>
    <row r="74" spans="1:9" x14ac:dyDescent="0.35">
      <c r="A74" t="s">
        <v>23</v>
      </c>
      <c r="B74" t="s">
        <v>15</v>
      </c>
      <c r="C74" t="s">
        <v>12</v>
      </c>
      <c r="D74">
        <v>37</v>
      </c>
      <c r="E74" s="5">
        <v>44338</v>
      </c>
      <c r="F74">
        <v>88050</v>
      </c>
      <c r="G74" t="s">
        <v>24</v>
      </c>
      <c r="H74" t="s">
        <v>204</v>
      </c>
      <c r="I74" s="7">
        <f ca="1">(TODAY()-Staff[[#This Row],[Date Joined]])/365</f>
        <v>2.4986301369863013</v>
      </c>
    </row>
    <row r="75" spans="1:9" x14ac:dyDescent="0.35">
      <c r="A75" t="s">
        <v>103</v>
      </c>
      <c r="B75" t="s">
        <v>15</v>
      </c>
      <c r="C75" t="s">
        <v>12</v>
      </c>
      <c r="D75">
        <v>24</v>
      </c>
      <c r="E75" s="5">
        <v>44686</v>
      </c>
      <c r="F75">
        <v>100420</v>
      </c>
      <c r="G75" t="s">
        <v>16</v>
      </c>
      <c r="H75" t="s">
        <v>204</v>
      </c>
      <c r="I75" s="7">
        <f ca="1">(TODAY()-Staff[[#This Row],[Date Joined]])/365</f>
        <v>1.5452054794520549</v>
      </c>
    </row>
    <row r="76" spans="1:9" x14ac:dyDescent="0.35">
      <c r="A76" t="s">
        <v>54</v>
      </c>
      <c r="B76" t="s">
        <v>8</v>
      </c>
      <c r="C76" t="s">
        <v>9</v>
      </c>
      <c r="D76">
        <v>30</v>
      </c>
      <c r="E76" s="5">
        <v>44850</v>
      </c>
      <c r="F76">
        <v>114180</v>
      </c>
      <c r="G76" t="s">
        <v>16</v>
      </c>
      <c r="H76" t="s">
        <v>204</v>
      </c>
      <c r="I76" s="7">
        <f ca="1">(TODAY()-Staff[[#This Row],[Date Joined]])/365</f>
        <v>1.095890410958904</v>
      </c>
    </row>
    <row r="77" spans="1:9" x14ac:dyDescent="0.35">
      <c r="A77" t="s">
        <v>86</v>
      </c>
      <c r="B77" t="s">
        <v>8</v>
      </c>
      <c r="C77" t="s">
        <v>12</v>
      </c>
      <c r="D77">
        <v>21</v>
      </c>
      <c r="E77" s="5">
        <v>44678</v>
      </c>
      <c r="F77">
        <v>33920</v>
      </c>
      <c r="G77" t="s">
        <v>16</v>
      </c>
      <c r="H77" t="s">
        <v>204</v>
      </c>
      <c r="I77" s="7">
        <f ca="1">(TODAY()-Staff[[#This Row],[Date Joined]])/365</f>
        <v>1.5671232876712329</v>
      </c>
    </row>
    <row r="78" spans="1:9" x14ac:dyDescent="0.35">
      <c r="A78" t="s">
        <v>69</v>
      </c>
      <c r="B78" t="s">
        <v>15</v>
      </c>
      <c r="C78" t="s">
        <v>9</v>
      </c>
      <c r="D78">
        <v>23</v>
      </c>
      <c r="E78" s="5">
        <v>44440</v>
      </c>
      <c r="F78">
        <v>106460</v>
      </c>
      <c r="G78" t="s">
        <v>16</v>
      </c>
      <c r="H78" t="s">
        <v>204</v>
      </c>
      <c r="I78" s="7">
        <f ca="1">(TODAY()-Staff[[#This Row],[Date Joined]])/365</f>
        <v>2.2191780821917808</v>
      </c>
    </row>
    <row r="79" spans="1:9" x14ac:dyDescent="0.35">
      <c r="A79" t="s">
        <v>57</v>
      </c>
      <c r="B79" t="s">
        <v>15</v>
      </c>
      <c r="C79" t="s">
        <v>9</v>
      </c>
      <c r="D79">
        <v>35</v>
      </c>
      <c r="E79" s="5">
        <v>44727</v>
      </c>
      <c r="F79">
        <v>40400</v>
      </c>
      <c r="G79" t="s">
        <v>16</v>
      </c>
      <c r="H79" t="s">
        <v>204</v>
      </c>
      <c r="I79" s="7">
        <f ca="1">(TODAY()-Staff[[#This Row],[Date Joined]])/365</f>
        <v>1.4328767123287671</v>
      </c>
    </row>
    <row r="80" spans="1:9" x14ac:dyDescent="0.35">
      <c r="A80" t="s">
        <v>68</v>
      </c>
      <c r="B80" t="s">
        <v>15</v>
      </c>
      <c r="C80" t="s">
        <v>21</v>
      </c>
      <c r="D80">
        <v>27</v>
      </c>
      <c r="E80" s="5">
        <v>44236</v>
      </c>
      <c r="F80">
        <v>91650</v>
      </c>
      <c r="G80" t="s">
        <v>13</v>
      </c>
      <c r="H80" t="s">
        <v>204</v>
      </c>
      <c r="I80" s="7">
        <f ca="1">(TODAY()-Staff[[#This Row],[Date Joined]])/365</f>
        <v>2.7780821917808218</v>
      </c>
    </row>
    <row r="81" spans="1:9" x14ac:dyDescent="0.35">
      <c r="A81" t="s">
        <v>99</v>
      </c>
      <c r="B81" t="s">
        <v>15</v>
      </c>
      <c r="C81" t="s">
        <v>19</v>
      </c>
      <c r="D81">
        <v>43</v>
      </c>
      <c r="E81" s="5">
        <v>44620</v>
      </c>
      <c r="F81">
        <v>36040</v>
      </c>
      <c r="G81" t="s">
        <v>16</v>
      </c>
      <c r="H81" t="s">
        <v>204</v>
      </c>
      <c r="I81" s="7">
        <f ca="1">(TODAY()-Staff[[#This Row],[Date Joined]])/365</f>
        <v>1.726027397260274</v>
      </c>
    </row>
    <row r="82" spans="1:9" x14ac:dyDescent="0.35">
      <c r="A82" t="s">
        <v>101</v>
      </c>
      <c r="B82" t="s">
        <v>8</v>
      </c>
      <c r="C82" t="s">
        <v>12</v>
      </c>
      <c r="D82">
        <v>40</v>
      </c>
      <c r="E82" s="5">
        <v>44381</v>
      </c>
      <c r="F82">
        <v>104410</v>
      </c>
      <c r="G82" t="s">
        <v>16</v>
      </c>
      <c r="H82" t="s">
        <v>204</v>
      </c>
      <c r="I82" s="7">
        <f ca="1">(TODAY()-Staff[[#This Row],[Date Joined]])/365</f>
        <v>2.3808219178082193</v>
      </c>
    </row>
    <row r="83" spans="1:9" x14ac:dyDescent="0.35">
      <c r="A83" t="s">
        <v>85</v>
      </c>
      <c r="B83" t="s">
        <v>15</v>
      </c>
      <c r="C83" t="s">
        <v>21</v>
      </c>
      <c r="D83">
        <v>30</v>
      </c>
      <c r="E83" s="5">
        <v>44606</v>
      </c>
      <c r="F83">
        <v>96800</v>
      </c>
      <c r="G83" t="s">
        <v>16</v>
      </c>
      <c r="H83" t="s">
        <v>204</v>
      </c>
      <c r="I83" s="7">
        <f ca="1">(TODAY()-Staff[[#This Row],[Date Joined]])/365</f>
        <v>1.7643835616438357</v>
      </c>
    </row>
    <row r="84" spans="1:9" x14ac:dyDescent="0.35">
      <c r="A84" t="s">
        <v>28</v>
      </c>
      <c r="B84" t="s">
        <v>8</v>
      </c>
      <c r="C84" t="s">
        <v>21</v>
      </c>
      <c r="D84">
        <v>34</v>
      </c>
      <c r="E84" s="5">
        <v>44459</v>
      </c>
      <c r="F84">
        <v>85000</v>
      </c>
      <c r="G84" t="s">
        <v>16</v>
      </c>
      <c r="H84" t="s">
        <v>204</v>
      </c>
      <c r="I84" s="7">
        <f ca="1">(TODAY()-Staff[[#This Row],[Date Joined]])/365</f>
        <v>2.1671232876712327</v>
      </c>
    </row>
    <row r="85" spans="1:9" x14ac:dyDescent="0.35">
      <c r="A85" t="s">
        <v>80</v>
      </c>
      <c r="B85" t="s">
        <v>15</v>
      </c>
      <c r="C85" t="s">
        <v>19</v>
      </c>
      <c r="D85">
        <v>28</v>
      </c>
      <c r="E85" s="5">
        <v>44820</v>
      </c>
      <c r="F85">
        <v>43510</v>
      </c>
      <c r="G85" t="s">
        <v>42</v>
      </c>
      <c r="H85" t="s">
        <v>204</v>
      </c>
      <c r="I85" s="7">
        <f ca="1">(TODAY()-Staff[[#This Row],[Date Joined]])/365</f>
        <v>1.178082191780822</v>
      </c>
    </row>
    <row r="86" spans="1:9" x14ac:dyDescent="0.35">
      <c r="A86" t="s">
        <v>79</v>
      </c>
      <c r="B86" t="s">
        <v>15</v>
      </c>
      <c r="C86" t="s">
        <v>21</v>
      </c>
      <c r="D86">
        <v>33</v>
      </c>
      <c r="E86" s="5">
        <v>44243</v>
      </c>
      <c r="F86">
        <v>59430</v>
      </c>
      <c r="G86" t="s">
        <v>16</v>
      </c>
      <c r="H86" t="s">
        <v>204</v>
      </c>
      <c r="I86" s="7">
        <f ca="1">(TODAY()-Staff[[#This Row],[Date Joined]])/365</f>
        <v>2.7589041095890412</v>
      </c>
    </row>
    <row r="87" spans="1:9" x14ac:dyDescent="0.35">
      <c r="A87" t="s">
        <v>93</v>
      </c>
      <c r="B87" t="s">
        <v>8</v>
      </c>
      <c r="C87" t="s">
        <v>21</v>
      </c>
      <c r="D87">
        <v>33</v>
      </c>
      <c r="E87" s="5">
        <v>44067</v>
      </c>
      <c r="F87">
        <v>65360</v>
      </c>
      <c r="G87" t="s">
        <v>16</v>
      </c>
      <c r="H87" t="s">
        <v>204</v>
      </c>
      <c r="I87" s="7">
        <f ca="1">(TODAY()-Staff[[#This Row],[Date Joined]])/365</f>
        <v>3.2410958904109588</v>
      </c>
    </row>
    <row r="88" spans="1:9" x14ac:dyDescent="0.35">
      <c r="A88" t="s">
        <v>66</v>
      </c>
      <c r="B88" t="s">
        <v>8</v>
      </c>
      <c r="C88" t="s">
        <v>9</v>
      </c>
      <c r="D88">
        <v>32</v>
      </c>
      <c r="E88" s="5">
        <v>44611</v>
      </c>
      <c r="F88">
        <v>41570</v>
      </c>
      <c r="G88" t="s">
        <v>16</v>
      </c>
      <c r="H88" t="s">
        <v>204</v>
      </c>
      <c r="I88" s="7">
        <f ca="1">(TODAY()-Staff[[#This Row],[Date Joined]])/365</f>
        <v>1.7506849315068493</v>
      </c>
    </row>
    <row r="89" spans="1:9" x14ac:dyDescent="0.35">
      <c r="A89" t="s">
        <v>95</v>
      </c>
      <c r="B89" t="s">
        <v>8</v>
      </c>
      <c r="C89" t="s">
        <v>12</v>
      </c>
      <c r="D89">
        <v>33</v>
      </c>
      <c r="E89" s="5">
        <v>44312</v>
      </c>
      <c r="F89">
        <v>75280</v>
      </c>
      <c r="G89" t="s">
        <v>16</v>
      </c>
      <c r="H89" t="s">
        <v>204</v>
      </c>
      <c r="I89" s="7">
        <f ca="1">(TODAY()-Staff[[#This Row],[Date Joined]])/365</f>
        <v>2.56986301369863</v>
      </c>
    </row>
    <row r="90" spans="1:9" x14ac:dyDescent="0.35">
      <c r="A90" t="s">
        <v>18</v>
      </c>
      <c r="B90" t="s">
        <v>15</v>
      </c>
      <c r="C90" t="s">
        <v>19</v>
      </c>
      <c r="D90">
        <v>33</v>
      </c>
      <c r="E90" s="5">
        <v>44385</v>
      </c>
      <c r="F90">
        <v>74550</v>
      </c>
      <c r="G90" t="s">
        <v>16</v>
      </c>
      <c r="H90" t="s">
        <v>204</v>
      </c>
      <c r="I90" s="7">
        <f ca="1">(TODAY()-Staff[[#This Row],[Date Joined]])/365</f>
        <v>2.3698630136986303</v>
      </c>
    </row>
    <row r="91" spans="1:9" x14ac:dyDescent="0.35">
      <c r="A91" t="s">
        <v>45</v>
      </c>
      <c r="B91" t="s">
        <v>15</v>
      </c>
      <c r="C91" t="s">
        <v>9</v>
      </c>
      <c r="D91">
        <v>30</v>
      </c>
      <c r="E91" s="5">
        <v>44701</v>
      </c>
      <c r="F91">
        <v>67950</v>
      </c>
      <c r="G91" t="s">
        <v>16</v>
      </c>
      <c r="H91" t="s">
        <v>204</v>
      </c>
      <c r="I91" s="7">
        <f ca="1">(TODAY()-Staff[[#This Row],[Date Joined]])/365</f>
        <v>1.5041095890410958</v>
      </c>
    </row>
    <row r="92" spans="1:9" x14ac:dyDescent="0.35">
      <c r="A92" t="s">
        <v>90</v>
      </c>
      <c r="B92" t="s">
        <v>15</v>
      </c>
      <c r="C92" t="s">
        <v>21</v>
      </c>
      <c r="D92">
        <v>42</v>
      </c>
      <c r="E92" s="5">
        <v>44731</v>
      </c>
      <c r="F92">
        <v>70270</v>
      </c>
      <c r="G92" t="s">
        <v>24</v>
      </c>
      <c r="H92" t="s">
        <v>204</v>
      </c>
      <c r="I92" s="7">
        <f ca="1">(TODAY()-Staff[[#This Row],[Date Joined]])/365</f>
        <v>1.4219178082191781</v>
      </c>
    </row>
    <row r="93" spans="1:9" x14ac:dyDescent="0.35">
      <c r="A93" t="s">
        <v>46</v>
      </c>
      <c r="B93" t="s">
        <v>15</v>
      </c>
      <c r="C93" t="s">
        <v>9</v>
      </c>
      <c r="D93">
        <v>26</v>
      </c>
      <c r="E93" s="5">
        <v>44411</v>
      </c>
      <c r="F93">
        <v>53540</v>
      </c>
      <c r="G93" t="s">
        <v>16</v>
      </c>
      <c r="H93" t="s">
        <v>204</v>
      </c>
      <c r="I93" s="7">
        <f ca="1">(TODAY()-Staff[[#This Row],[Date Joined]])/365</f>
        <v>2.2986301369863016</v>
      </c>
    </row>
    <row r="94" spans="1:9" x14ac:dyDescent="0.35">
      <c r="A94" t="s">
        <v>156</v>
      </c>
      <c r="B94" t="s">
        <v>15</v>
      </c>
      <c r="C94" t="s">
        <v>12</v>
      </c>
      <c r="D94">
        <v>20</v>
      </c>
      <c r="E94" s="5">
        <v>44122</v>
      </c>
      <c r="F94">
        <v>112650</v>
      </c>
      <c r="G94" t="s">
        <v>16</v>
      </c>
      <c r="H94" t="s">
        <v>206</v>
      </c>
      <c r="I94" s="7">
        <f ca="1">(TODAY()-Staff[[#This Row],[Date Joined]])/365</f>
        <v>3.0904109589041098</v>
      </c>
    </row>
    <row r="95" spans="1:9" x14ac:dyDescent="0.35">
      <c r="A95" t="s">
        <v>176</v>
      </c>
      <c r="B95" t="s">
        <v>8</v>
      </c>
      <c r="C95" t="s">
        <v>12</v>
      </c>
      <c r="D95">
        <v>32</v>
      </c>
      <c r="E95" s="5">
        <v>44293</v>
      </c>
      <c r="F95">
        <v>43840</v>
      </c>
      <c r="G95" t="s">
        <v>13</v>
      </c>
      <c r="H95" t="s">
        <v>206</v>
      </c>
      <c r="I95" s="7">
        <f ca="1">(TODAY()-Staff[[#This Row],[Date Joined]])/365</f>
        <v>2.6219178082191781</v>
      </c>
    </row>
    <row r="96" spans="1:9" x14ac:dyDescent="0.35">
      <c r="A96" t="s">
        <v>143</v>
      </c>
      <c r="B96" t="s">
        <v>15</v>
      </c>
      <c r="C96" t="s">
        <v>9</v>
      </c>
      <c r="D96">
        <v>31</v>
      </c>
      <c r="E96" s="5">
        <v>44663</v>
      </c>
      <c r="F96">
        <v>103550</v>
      </c>
      <c r="G96" t="s">
        <v>16</v>
      </c>
      <c r="H96" t="s">
        <v>206</v>
      </c>
      <c r="I96" s="7">
        <f ca="1">(TODAY()-Staff[[#This Row],[Date Joined]])/365</f>
        <v>1.6082191780821917</v>
      </c>
    </row>
    <row r="97" spans="1:9" x14ac:dyDescent="0.35">
      <c r="A97" t="s">
        <v>201</v>
      </c>
      <c r="B97" t="s">
        <v>8</v>
      </c>
      <c r="C97" t="s">
        <v>56</v>
      </c>
      <c r="D97">
        <v>32</v>
      </c>
      <c r="E97" s="5">
        <v>44339</v>
      </c>
      <c r="F97">
        <v>45510</v>
      </c>
      <c r="G97" t="s">
        <v>16</v>
      </c>
      <c r="H97" t="s">
        <v>206</v>
      </c>
      <c r="I97" s="7">
        <f ca="1">(TODAY()-Staff[[#This Row],[Date Joined]])/365</f>
        <v>2.495890410958904</v>
      </c>
    </row>
    <row r="98" spans="1:9" x14ac:dyDescent="0.35">
      <c r="A98" t="s">
        <v>142</v>
      </c>
      <c r="B98" t="s">
        <v>205</v>
      </c>
      <c r="C98" t="s">
        <v>21</v>
      </c>
      <c r="D98">
        <v>37</v>
      </c>
      <c r="E98" s="5">
        <v>44085</v>
      </c>
      <c r="F98">
        <v>115440</v>
      </c>
      <c r="G98" t="s">
        <v>24</v>
      </c>
      <c r="H98" t="s">
        <v>206</v>
      </c>
      <c r="I98" s="7">
        <f ca="1">(TODAY()-Staff[[#This Row],[Date Joined]])/365</f>
        <v>3.1917808219178081</v>
      </c>
    </row>
    <row r="99" spans="1:9" x14ac:dyDescent="0.35">
      <c r="A99" t="s">
        <v>202</v>
      </c>
      <c r="B99" t="s">
        <v>8</v>
      </c>
      <c r="C99" t="s">
        <v>19</v>
      </c>
      <c r="D99">
        <v>38</v>
      </c>
      <c r="E99" s="5">
        <v>44268</v>
      </c>
      <c r="F99">
        <v>56870</v>
      </c>
      <c r="G99" t="s">
        <v>13</v>
      </c>
      <c r="H99" t="s">
        <v>206</v>
      </c>
      <c r="I99" s="7">
        <f ca="1">(TODAY()-Staff[[#This Row],[Date Joined]])/365</f>
        <v>2.6904109589041094</v>
      </c>
    </row>
    <row r="100" spans="1:9" x14ac:dyDescent="0.35">
      <c r="A100" t="s">
        <v>169</v>
      </c>
      <c r="B100" t="s">
        <v>8</v>
      </c>
      <c r="C100" t="s">
        <v>19</v>
      </c>
      <c r="D100">
        <v>25</v>
      </c>
      <c r="E100" s="5">
        <v>44144</v>
      </c>
      <c r="F100">
        <v>92700</v>
      </c>
      <c r="G100" t="s">
        <v>16</v>
      </c>
      <c r="H100" t="s">
        <v>206</v>
      </c>
      <c r="I100" s="7">
        <f ca="1">(TODAY()-Staff[[#This Row],[Date Joined]])/365</f>
        <v>3.0301369863013701</v>
      </c>
    </row>
    <row r="101" spans="1:9" x14ac:dyDescent="0.35">
      <c r="A101" t="s">
        <v>145</v>
      </c>
      <c r="B101" t="s">
        <v>205</v>
      </c>
      <c r="C101" t="s">
        <v>12</v>
      </c>
      <c r="D101">
        <v>32</v>
      </c>
      <c r="E101" s="5">
        <v>44713</v>
      </c>
      <c r="F101">
        <v>91310</v>
      </c>
      <c r="G101" t="s">
        <v>16</v>
      </c>
      <c r="H101" t="s">
        <v>206</v>
      </c>
      <c r="I101" s="7">
        <f ca="1">(TODAY()-Staff[[#This Row],[Date Joined]])/365</f>
        <v>1.4712328767123288</v>
      </c>
    </row>
    <row r="102" spans="1:9" x14ac:dyDescent="0.35">
      <c r="A102" t="s">
        <v>115</v>
      </c>
      <c r="B102" t="s">
        <v>15</v>
      </c>
      <c r="C102" t="s">
        <v>19</v>
      </c>
      <c r="D102">
        <v>33</v>
      </c>
      <c r="E102" s="5">
        <v>44324</v>
      </c>
      <c r="F102">
        <v>74550</v>
      </c>
      <c r="G102" t="s">
        <v>16</v>
      </c>
      <c r="H102" t="s">
        <v>206</v>
      </c>
      <c r="I102" s="7">
        <f ca="1">(TODAY()-Staff[[#This Row],[Date Joined]])/365</f>
        <v>2.536986301369863</v>
      </c>
    </row>
    <row r="103" spans="1:9" x14ac:dyDescent="0.35">
      <c r="A103" t="s">
        <v>128</v>
      </c>
      <c r="B103" t="s">
        <v>15</v>
      </c>
      <c r="C103" t="s">
        <v>9</v>
      </c>
      <c r="D103">
        <v>25</v>
      </c>
      <c r="E103" s="5">
        <v>44665</v>
      </c>
      <c r="F103">
        <v>109190</v>
      </c>
      <c r="G103" t="s">
        <v>13</v>
      </c>
      <c r="H103" t="s">
        <v>206</v>
      </c>
      <c r="I103" s="7">
        <f ca="1">(TODAY()-Staff[[#This Row],[Date Joined]])/365</f>
        <v>1.6027397260273972</v>
      </c>
    </row>
    <row r="104" spans="1:9" x14ac:dyDescent="0.35">
      <c r="A104" t="s">
        <v>194</v>
      </c>
      <c r="B104" t="s">
        <v>8</v>
      </c>
      <c r="C104" t="s">
        <v>12</v>
      </c>
      <c r="D104">
        <v>40</v>
      </c>
      <c r="E104" s="5">
        <v>44320</v>
      </c>
      <c r="F104">
        <v>104410</v>
      </c>
      <c r="G104" t="s">
        <v>16</v>
      </c>
      <c r="H104" t="s">
        <v>206</v>
      </c>
      <c r="I104" s="7">
        <f ca="1">(TODAY()-Staff[[#This Row],[Date Joined]])/365</f>
        <v>2.547945205479452</v>
      </c>
    </row>
    <row r="105" spans="1:9" x14ac:dyDescent="0.35">
      <c r="A105" t="s">
        <v>177</v>
      </c>
      <c r="B105" t="s">
        <v>15</v>
      </c>
      <c r="C105" t="s">
        <v>21</v>
      </c>
      <c r="D105">
        <v>30</v>
      </c>
      <c r="E105" s="5">
        <v>44544</v>
      </c>
      <c r="F105">
        <v>96800</v>
      </c>
      <c r="G105" t="s">
        <v>16</v>
      </c>
      <c r="H105" t="s">
        <v>206</v>
      </c>
      <c r="I105" s="7">
        <f ca="1">(TODAY()-Staff[[#This Row],[Date Joined]])/365</f>
        <v>1.9342465753424658</v>
      </c>
    </row>
    <row r="106" spans="1:9" x14ac:dyDescent="0.35">
      <c r="A106" t="s">
        <v>123</v>
      </c>
      <c r="B106" t="s">
        <v>15</v>
      </c>
      <c r="C106" t="s">
        <v>21</v>
      </c>
      <c r="D106">
        <v>28</v>
      </c>
      <c r="E106" s="5">
        <v>43980</v>
      </c>
      <c r="F106">
        <v>48170</v>
      </c>
      <c r="G106" t="s">
        <v>13</v>
      </c>
      <c r="H106" t="s">
        <v>206</v>
      </c>
      <c r="I106" s="7">
        <f ca="1">(TODAY()-Staff[[#This Row],[Date Joined]])/365</f>
        <v>3.4794520547945207</v>
      </c>
    </row>
    <row r="107" spans="1:9" x14ac:dyDescent="0.35">
      <c r="A107" t="s">
        <v>140</v>
      </c>
      <c r="B107" t="s">
        <v>15</v>
      </c>
      <c r="C107" t="s">
        <v>9</v>
      </c>
      <c r="D107">
        <v>21</v>
      </c>
      <c r="E107" s="5">
        <v>44042</v>
      </c>
      <c r="F107">
        <v>37920</v>
      </c>
      <c r="G107" t="s">
        <v>16</v>
      </c>
      <c r="H107" t="s">
        <v>206</v>
      </c>
      <c r="I107" s="7">
        <f ca="1">(TODAY()-Staff[[#This Row],[Date Joined]])/365</f>
        <v>3.3095890410958906</v>
      </c>
    </row>
    <row r="108" spans="1:9" x14ac:dyDescent="0.35">
      <c r="A108" t="s">
        <v>178</v>
      </c>
      <c r="B108" t="s">
        <v>15</v>
      </c>
      <c r="C108" t="s">
        <v>9</v>
      </c>
      <c r="D108">
        <v>34</v>
      </c>
      <c r="E108" s="5">
        <v>44642</v>
      </c>
      <c r="F108">
        <v>112650</v>
      </c>
      <c r="G108" t="s">
        <v>16</v>
      </c>
      <c r="H108" t="s">
        <v>206</v>
      </c>
      <c r="I108" s="7">
        <f ca="1">(TODAY()-Staff[[#This Row],[Date Joined]])/365</f>
        <v>1.6657534246575343</v>
      </c>
    </row>
    <row r="109" spans="1:9" x14ac:dyDescent="0.35">
      <c r="A109" t="s">
        <v>165</v>
      </c>
      <c r="B109" t="s">
        <v>8</v>
      </c>
      <c r="C109" t="s">
        <v>19</v>
      </c>
      <c r="D109">
        <v>34</v>
      </c>
      <c r="E109" s="5">
        <v>44660</v>
      </c>
      <c r="F109">
        <v>49630</v>
      </c>
      <c r="G109" t="s">
        <v>24</v>
      </c>
      <c r="H109" t="s">
        <v>206</v>
      </c>
      <c r="I109" s="7">
        <f ca="1">(TODAY()-Staff[[#This Row],[Date Joined]])/365</f>
        <v>1.6164383561643836</v>
      </c>
    </row>
    <row r="110" spans="1:9" x14ac:dyDescent="0.35">
      <c r="A110" t="s">
        <v>199</v>
      </c>
      <c r="B110" t="s">
        <v>15</v>
      </c>
      <c r="C110" t="s">
        <v>12</v>
      </c>
      <c r="D110">
        <v>36</v>
      </c>
      <c r="E110" s="5">
        <v>43958</v>
      </c>
      <c r="F110">
        <v>118840</v>
      </c>
      <c r="G110" t="s">
        <v>16</v>
      </c>
      <c r="H110" t="s">
        <v>206</v>
      </c>
      <c r="I110" s="7">
        <f ca="1">(TODAY()-Staff[[#This Row],[Date Joined]])/365</f>
        <v>3.5397260273972604</v>
      </c>
    </row>
    <row r="111" spans="1:9" x14ac:dyDescent="0.35">
      <c r="A111" t="s">
        <v>159</v>
      </c>
      <c r="B111" t="s">
        <v>15</v>
      </c>
      <c r="C111" t="s">
        <v>12</v>
      </c>
      <c r="D111">
        <v>30</v>
      </c>
      <c r="E111" s="5">
        <v>44789</v>
      </c>
      <c r="F111">
        <v>69710</v>
      </c>
      <c r="G111" t="s">
        <v>16</v>
      </c>
      <c r="H111" t="s">
        <v>206</v>
      </c>
      <c r="I111" s="7">
        <f ca="1">(TODAY()-Staff[[#This Row],[Date Joined]])/365</f>
        <v>1.263013698630137</v>
      </c>
    </row>
    <row r="112" spans="1:9" x14ac:dyDescent="0.35">
      <c r="A112" t="s">
        <v>197</v>
      </c>
      <c r="B112" t="s">
        <v>15</v>
      </c>
      <c r="C112" t="s">
        <v>9</v>
      </c>
      <c r="D112">
        <v>20</v>
      </c>
      <c r="E112" s="5">
        <v>44683</v>
      </c>
      <c r="F112">
        <v>79570</v>
      </c>
      <c r="G112" t="s">
        <v>16</v>
      </c>
      <c r="H112" t="s">
        <v>206</v>
      </c>
      <c r="I112" s="7">
        <f ca="1">(TODAY()-Staff[[#This Row],[Date Joined]])/365</f>
        <v>1.5534246575342465</v>
      </c>
    </row>
    <row r="113" spans="1:9" x14ac:dyDescent="0.35">
      <c r="A113" t="s">
        <v>154</v>
      </c>
      <c r="B113" t="s">
        <v>8</v>
      </c>
      <c r="C113" t="s">
        <v>9</v>
      </c>
      <c r="D113">
        <v>22</v>
      </c>
      <c r="E113" s="5">
        <v>44388</v>
      </c>
      <c r="F113">
        <v>76900</v>
      </c>
      <c r="G113" t="s">
        <v>13</v>
      </c>
      <c r="H113" t="s">
        <v>206</v>
      </c>
      <c r="I113" s="7">
        <f ca="1">(TODAY()-Staff[[#This Row],[Date Joined]])/365</f>
        <v>2.3616438356164382</v>
      </c>
    </row>
    <row r="114" spans="1:9" x14ac:dyDescent="0.35">
      <c r="A114" t="s">
        <v>182</v>
      </c>
      <c r="B114" t="s">
        <v>15</v>
      </c>
      <c r="C114" t="s">
        <v>19</v>
      </c>
      <c r="D114">
        <v>27</v>
      </c>
      <c r="E114" s="5">
        <v>44073</v>
      </c>
      <c r="F114">
        <v>54970</v>
      </c>
      <c r="G114" t="s">
        <v>16</v>
      </c>
      <c r="H114" t="s">
        <v>206</v>
      </c>
      <c r="I114" s="7">
        <f ca="1">(TODAY()-Staff[[#This Row],[Date Joined]])/365</f>
        <v>3.2246575342465755</v>
      </c>
    </row>
    <row r="115" spans="1:9" x14ac:dyDescent="0.35">
      <c r="A115" t="s">
        <v>118</v>
      </c>
      <c r="B115" t="s">
        <v>15</v>
      </c>
      <c r="C115" t="s">
        <v>12</v>
      </c>
      <c r="D115">
        <v>37</v>
      </c>
      <c r="E115" s="5">
        <v>44277</v>
      </c>
      <c r="F115">
        <v>88050</v>
      </c>
      <c r="G115" t="s">
        <v>24</v>
      </c>
      <c r="H115" t="s">
        <v>206</v>
      </c>
      <c r="I115" s="7">
        <f ca="1">(TODAY()-Staff[[#This Row],[Date Joined]])/365</f>
        <v>2.6657534246575341</v>
      </c>
    </row>
    <row r="116" spans="1:9" x14ac:dyDescent="0.35">
      <c r="A116" t="s">
        <v>192</v>
      </c>
      <c r="B116" t="s">
        <v>15</v>
      </c>
      <c r="C116" t="s">
        <v>19</v>
      </c>
      <c r="D116">
        <v>43</v>
      </c>
      <c r="E116" s="5">
        <v>44558</v>
      </c>
      <c r="F116">
        <v>36040</v>
      </c>
      <c r="G116" t="s">
        <v>16</v>
      </c>
      <c r="H116" t="s">
        <v>206</v>
      </c>
      <c r="I116" s="7">
        <f ca="1">(TODAY()-Staff[[#This Row],[Date Joined]])/365</f>
        <v>1.8958904109589041</v>
      </c>
    </row>
    <row r="117" spans="1:9" x14ac:dyDescent="0.35">
      <c r="A117" t="s">
        <v>111</v>
      </c>
      <c r="B117" t="s">
        <v>8</v>
      </c>
      <c r="C117" t="s">
        <v>9</v>
      </c>
      <c r="D117">
        <v>42</v>
      </c>
      <c r="E117" s="5">
        <v>44718</v>
      </c>
      <c r="F117">
        <v>75000</v>
      </c>
      <c r="G117" t="s">
        <v>10</v>
      </c>
      <c r="H117" t="s">
        <v>206</v>
      </c>
      <c r="I117" s="7">
        <f ca="1">(TODAY()-Staff[[#This Row],[Date Joined]])/365</f>
        <v>1.4575342465753425</v>
      </c>
    </row>
    <row r="118" spans="1:9" x14ac:dyDescent="0.35">
      <c r="A118" t="s">
        <v>149</v>
      </c>
      <c r="B118" t="s">
        <v>15</v>
      </c>
      <c r="C118" t="s">
        <v>9</v>
      </c>
      <c r="D118">
        <v>35</v>
      </c>
      <c r="E118" s="5">
        <v>44666</v>
      </c>
      <c r="F118">
        <v>40400</v>
      </c>
      <c r="G118" t="s">
        <v>16</v>
      </c>
      <c r="H118" t="s">
        <v>206</v>
      </c>
      <c r="I118" s="7">
        <f ca="1">(TODAY()-Staff[[#This Row],[Date Joined]])/365</f>
        <v>1.6</v>
      </c>
    </row>
    <row r="119" spans="1:9" x14ac:dyDescent="0.35">
      <c r="A119" t="s">
        <v>196</v>
      </c>
      <c r="B119" t="s">
        <v>15</v>
      </c>
      <c r="C119" t="s">
        <v>12</v>
      </c>
      <c r="D119">
        <v>24</v>
      </c>
      <c r="E119" s="5">
        <v>44625</v>
      </c>
      <c r="F119">
        <v>100420</v>
      </c>
      <c r="G119" t="s">
        <v>16</v>
      </c>
      <c r="H119" t="s">
        <v>206</v>
      </c>
      <c r="I119" s="7">
        <f ca="1">(TODAY()-Staff[[#This Row],[Date Joined]])/365</f>
        <v>1.7123287671232876</v>
      </c>
    </row>
    <row r="120" spans="1:9" x14ac:dyDescent="0.35">
      <c r="A120" t="s">
        <v>120</v>
      </c>
      <c r="B120" t="s">
        <v>8</v>
      </c>
      <c r="C120" t="s">
        <v>12</v>
      </c>
      <c r="D120">
        <v>31</v>
      </c>
      <c r="E120" s="5">
        <v>44604</v>
      </c>
      <c r="F120">
        <v>58100</v>
      </c>
      <c r="G120" t="s">
        <v>16</v>
      </c>
      <c r="H120" t="s">
        <v>206</v>
      </c>
      <c r="I120" s="7">
        <f ca="1">(TODAY()-Staff[[#This Row],[Date Joined]])/365</f>
        <v>1.7698630136986302</v>
      </c>
    </row>
    <row r="121" spans="1:9" x14ac:dyDescent="0.35">
      <c r="A121" t="s">
        <v>114</v>
      </c>
      <c r="B121" t="s">
        <v>8</v>
      </c>
      <c r="C121" t="s">
        <v>12</v>
      </c>
      <c r="D121">
        <v>44</v>
      </c>
      <c r="E121" s="5">
        <v>44985</v>
      </c>
      <c r="F121">
        <v>114870</v>
      </c>
      <c r="G121" t="s">
        <v>16</v>
      </c>
      <c r="H121" t="s">
        <v>206</v>
      </c>
      <c r="I121" s="7">
        <f ca="1">(TODAY()-Staff[[#This Row],[Date Joined]])/365</f>
        <v>0.72602739726027399</v>
      </c>
    </row>
    <row r="122" spans="1:9" x14ac:dyDescent="0.35">
      <c r="A122" t="s">
        <v>158</v>
      </c>
      <c r="B122" t="s">
        <v>8</v>
      </c>
      <c r="C122" t="s">
        <v>9</v>
      </c>
      <c r="D122">
        <v>32</v>
      </c>
      <c r="E122" s="5">
        <v>44549</v>
      </c>
      <c r="F122">
        <v>41570</v>
      </c>
      <c r="G122" t="s">
        <v>16</v>
      </c>
      <c r="H122" t="s">
        <v>206</v>
      </c>
      <c r="I122" s="7">
        <f ca="1">(TODAY()-Staff[[#This Row],[Date Joined]])/365</f>
        <v>1.9205479452054794</v>
      </c>
    </row>
    <row r="123" spans="1:9" x14ac:dyDescent="0.35">
      <c r="A123" t="s">
        <v>173</v>
      </c>
      <c r="B123" t="s">
        <v>8</v>
      </c>
      <c r="C123" t="s">
        <v>9</v>
      </c>
      <c r="D123">
        <v>30</v>
      </c>
      <c r="E123" s="5">
        <v>44800</v>
      </c>
      <c r="F123">
        <v>112570</v>
      </c>
      <c r="G123" t="s">
        <v>16</v>
      </c>
      <c r="H123" t="s">
        <v>206</v>
      </c>
      <c r="I123" s="7">
        <f ca="1">(TODAY()-Staff[[#This Row],[Date Joined]])/365</f>
        <v>1.2328767123287672</v>
      </c>
    </row>
    <row r="124" spans="1:9" x14ac:dyDescent="0.35">
      <c r="A124" t="s">
        <v>151</v>
      </c>
      <c r="B124" t="s">
        <v>15</v>
      </c>
      <c r="C124" t="s">
        <v>9</v>
      </c>
      <c r="D124">
        <v>26</v>
      </c>
      <c r="E124" s="5">
        <v>44164</v>
      </c>
      <c r="F124">
        <v>47360</v>
      </c>
      <c r="G124" t="s">
        <v>16</v>
      </c>
      <c r="H124" t="s">
        <v>206</v>
      </c>
      <c r="I124" s="7">
        <f ca="1">(TODAY()-Staff[[#This Row],[Date Joined]])/365</f>
        <v>2.9753424657534246</v>
      </c>
    </row>
    <row r="125" spans="1:9" x14ac:dyDescent="0.35">
      <c r="A125" t="s">
        <v>126</v>
      </c>
      <c r="B125" t="s">
        <v>8</v>
      </c>
      <c r="C125" t="s">
        <v>21</v>
      </c>
      <c r="D125">
        <v>21</v>
      </c>
      <c r="E125" s="5">
        <v>44256</v>
      </c>
      <c r="F125">
        <v>65920</v>
      </c>
      <c r="G125" t="s">
        <v>16</v>
      </c>
      <c r="H125" t="s">
        <v>206</v>
      </c>
      <c r="I125" s="7">
        <f ca="1">(TODAY()-Staff[[#This Row],[Date Joined]])/365</f>
        <v>2.7232876712328768</v>
      </c>
    </row>
    <row r="126" spans="1:9" x14ac:dyDescent="0.35">
      <c r="A126" t="s">
        <v>200</v>
      </c>
      <c r="B126" t="s">
        <v>8</v>
      </c>
      <c r="C126" t="s">
        <v>9</v>
      </c>
      <c r="D126">
        <v>28</v>
      </c>
      <c r="E126" s="5">
        <v>44571</v>
      </c>
      <c r="F126">
        <v>99970</v>
      </c>
      <c r="G126" t="s">
        <v>16</v>
      </c>
      <c r="H126" t="s">
        <v>206</v>
      </c>
      <c r="I126" s="7">
        <f ca="1">(TODAY()-Staff[[#This Row],[Date Joined]])/365</f>
        <v>1.8602739726027397</v>
      </c>
    </row>
    <row r="127" spans="1:9" x14ac:dyDescent="0.35">
      <c r="A127" t="s">
        <v>133</v>
      </c>
      <c r="B127" t="s">
        <v>8</v>
      </c>
      <c r="C127" t="s">
        <v>12</v>
      </c>
      <c r="D127">
        <v>25</v>
      </c>
      <c r="E127" s="5">
        <v>44633</v>
      </c>
      <c r="F127">
        <v>80700</v>
      </c>
      <c r="G127" t="s">
        <v>13</v>
      </c>
      <c r="H127" t="s">
        <v>206</v>
      </c>
      <c r="I127" s="7">
        <f ca="1">(TODAY()-Staff[[#This Row],[Date Joined]])/365</f>
        <v>1.6904109589041096</v>
      </c>
    </row>
    <row r="128" spans="1:9" x14ac:dyDescent="0.35">
      <c r="A128" t="s">
        <v>155</v>
      </c>
      <c r="B128" t="s">
        <v>15</v>
      </c>
      <c r="C128" t="s">
        <v>21</v>
      </c>
      <c r="D128">
        <v>24</v>
      </c>
      <c r="E128" s="5">
        <v>44375</v>
      </c>
      <c r="F128">
        <v>52610</v>
      </c>
      <c r="G128" t="s">
        <v>24</v>
      </c>
      <c r="H128" t="s">
        <v>206</v>
      </c>
      <c r="I128" s="7">
        <f ca="1">(TODAY()-Staff[[#This Row],[Date Joined]])/365</f>
        <v>2.3972602739726026</v>
      </c>
    </row>
    <row r="129" spans="1:9" x14ac:dyDescent="0.35">
      <c r="A129" t="s">
        <v>180</v>
      </c>
      <c r="B129" t="s">
        <v>15</v>
      </c>
      <c r="C129" t="s">
        <v>12</v>
      </c>
      <c r="D129">
        <v>29</v>
      </c>
      <c r="E129" s="5">
        <v>44119</v>
      </c>
      <c r="F129">
        <v>112110</v>
      </c>
      <c r="G129" t="s">
        <v>24</v>
      </c>
      <c r="H129" t="s">
        <v>206</v>
      </c>
      <c r="I129" s="7">
        <f ca="1">(TODAY()-Staff[[#This Row],[Date Joined]])/365</f>
        <v>3.0986301369863014</v>
      </c>
    </row>
    <row r="130" spans="1:9" x14ac:dyDescent="0.35">
      <c r="A130" t="s">
        <v>152</v>
      </c>
      <c r="B130" t="s">
        <v>8</v>
      </c>
      <c r="C130" t="s">
        <v>56</v>
      </c>
      <c r="D130">
        <v>27</v>
      </c>
      <c r="E130" s="5">
        <v>44061</v>
      </c>
      <c r="F130">
        <v>119110</v>
      </c>
      <c r="G130" t="s">
        <v>16</v>
      </c>
      <c r="H130" t="s">
        <v>206</v>
      </c>
      <c r="I130" s="7">
        <f ca="1">(TODAY()-Staff[[#This Row],[Date Joined]])/365</f>
        <v>3.2575342465753425</v>
      </c>
    </row>
    <row r="131" spans="1:9" x14ac:dyDescent="0.35">
      <c r="A131" t="s">
        <v>150</v>
      </c>
      <c r="B131" t="s">
        <v>15</v>
      </c>
      <c r="C131" t="s">
        <v>19</v>
      </c>
      <c r="D131">
        <v>22</v>
      </c>
      <c r="E131" s="5">
        <v>44384</v>
      </c>
      <c r="F131">
        <v>112780</v>
      </c>
      <c r="G131" t="s">
        <v>13</v>
      </c>
      <c r="H131" t="s">
        <v>206</v>
      </c>
      <c r="I131" s="7">
        <f ca="1">(TODAY()-Staff[[#This Row],[Date Joined]])/365</f>
        <v>2.3726027397260272</v>
      </c>
    </row>
    <row r="132" spans="1:9" x14ac:dyDescent="0.35">
      <c r="A132" t="s">
        <v>175</v>
      </c>
      <c r="B132" t="s">
        <v>8</v>
      </c>
      <c r="C132" t="s">
        <v>9</v>
      </c>
      <c r="D132">
        <v>36</v>
      </c>
      <c r="E132" s="5">
        <v>44023</v>
      </c>
      <c r="F132">
        <v>114890</v>
      </c>
      <c r="G132" t="s">
        <v>16</v>
      </c>
      <c r="H132" t="s">
        <v>206</v>
      </c>
      <c r="I132" s="7">
        <f ca="1">(TODAY()-Staff[[#This Row],[Date Joined]])/365</f>
        <v>3.3616438356164382</v>
      </c>
    </row>
    <row r="133" spans="1:9" x14ac:dyDescent="0.35">
      <c r="A133" t="s">
        <v>146</v>
      </c>
      <c r="B133" t="s">
        <v>15</v>
      </c>
      <c r="C133" t="s">
        <v>21</v>
      </c>
      <c r="D133">
        <v>27</v>
      </c>
      <c r="E133" s="5">
        <v>44506</v>
      </c>
      <c r="F133">
        <v>48980</v>
      </c>
      <c r="G133" t="s">
        <v>16</v>
      </c>
      <c r="H133" t="s">
        <v>206</v>
      </c>
      <c r="I133" s="7">
        <f ca="1">(TODAY()-Staff[[#This Row],[Date Joined]])/365</f>
        <v>2.0383561643835617</v>
      </c>
    </row>
    <row r="134" spans="1:9" x14ac:dyDescent="0.35">
      <c r="A134" t="s">
        <v>170</v>
      </c>
      <c r="B134" t="s">
        <v>15</v>
      </c>
      <c r="C134" t="s">
        <v>56</v>
      </c>
      <c r="D134">
        <v>21</v>
      </c>
      <c r="E134" s="5">
        <v>44180</v>
      </c>
      <c r="F134">
        <v>75880</v>
      </c>
      <c r="G134" t="s">
        <v>16</v>
      </c>
      <c r="H134" t="s">
        <v>206</v>
      </c>
      <c r="I134" s="7">
        <f ca="1">(TODAY()-Staff[[#This Row],[Date Joined]])/365</f>
        <v>2.9315068493150687</v>
      </c>
    </row>
    <row r="135" spans="1:9" x14ac:dyDescent="0.35">
      <c r="A135" t="s">
        <v>167</v>
      </c>
      <c r="B135" t="s">
        <v>8</v>
      </c>
      <c r="C135" t="s">
        <v>19</v>
      </c>
      <c r="D135">
        <v>28</v>
      </c>
      <c r="E135" s="5">
        <v>44296</v>
      </c>
      <c r="F135">
        <v>53240</v>
      </c>
      <c r="G135" t="s">
        <v>16</v>
      </c>
      <c r="H135" t="s">
        <v>206</v>
      </c>
      <c r="I135" s="7">
        <f ca="1">(TODAY()-Staff[[#This Row],[Date Joined]])/365</f>
        <v>2.6136986301369864</v>
      </c>
    </row>
    <row r="136" spans="1:9" x14ac:dyDescent="0.35">
      <c r="A136" t="s">
        <v>122</v>
      </c>
      <c r="B136" t="s">
        <v>8</v>
      </c>
      <c r="C136" t="s">
        <v>21</v>
      </c>
      <c r="D136">
        <v>34</v>
      </c>
      <c r="E136" s="5">
        <v>44397</v>
      </c>
      <c r="F136">
        <v>85000</v>
      </c>
      <c r="G136" t="s">
        <v>16</v>
      </c>
      <c r="H136" t="s">
        <v>206</v>
      </c>
      <c r="I136" s="7">
        <f ca="1">(TODAY()-Staff[[#This Row],[Date Joined]])/365</f>
        <v>2.3369863013698629</v>
      </c>
    </row>
    <row r="137" spans="1:9" x14ac:dyDescent="0.35">
      <c r="A137" t="s">
        <v>179</v>
      </c>
      <c r="B137" t="s">
        <v>8</v>
      </c>
      <c r="C137" t="s">
        <v>12</v>
      </c>
      <c r="D137">
        <v>21</v>
      </c>
      <c r="E137" s="5">
        <v>44619</v>
      </c>
      <c r="F137">
        <v>33920</v>
      </c>
      <c r="G137" t="s">
        <v>16</v>
      </c>
      <c r="H137" t="s">
        <v>206</v>
      </c>
      <c r="I137" s="7">
        <f ca="1">(TODAY()-Staff[[#This Row],[Date Joined]])/365</f>
        <v>1.7287671232876711</v>
      </c>
    </row>
    <row r="138" spans="1:9" x14ac:dyDescent="0.35">
      <c r="A138" t="s">
        <v>188</v>
      </c>
      <c r="B138" t="s">
        <v>8</v>
      </c>
      <c r="C138" t="s">
        <v>12</v>
      </c>
      <c r="D138">
        <v>33</v>
      </c>
      <c r="E138" s="5">
        <v>44253</v>
      </c>
      <c r="F138">
        <v>75280</v>
      </c>
      <c r="G138" t="s">
        <v>16</v>
      </c>
      <c r="H138" t="s">
        <v>206</v>
      </c>
      <c r="I138" s="7">
        <f ca="1">(TODAY()-Staff[[#This Row],[Date Joined]])/365</f>
        <v>2.7315068493150685</v>
      </c>
    </row>
    <row r="139" spans="1:9" x14ac:dyDescent="0.35">
      <c r="A139" t="s">
        <v>130</v>
      </c>
      <c r="B139" t="s">
        <v>8</v>
      </c>
      <c r="C139" t="s">
        <v>21</v>
      </c>
      <c r="D139">
        <v>34</v>
      </c>
      <c r="E139" s="5">
        <v>44594</v>
      </c>
      <c r="F139">
        <v>58940</v>
      </c>
      <c r="G139" t="s">
        <v>16</v>
      </c>
      <c r="H139" t="s">
        <v>206</v>
      </c>
      <c r="I139" s="7">
        <f ca="1">(TODAY()-Staff[[#This Row],[Date Joined]])/365</f>
        <v>1.7972602739726027</v>
      </c>
    </row>
    <row r="140" spans="1:9" x14ac:dyDescent="0.35">
      <c r="A140" t="s">
        <v>136</v>
      </c>
      <c r="B140" t="s">
        <v>8</v>
      </c>
      <c r="C140" t="s">
        <v>9</v>
      </c>
      <c r="D140">
        <v>28</v>
      </c>
      <c r="E140" s="5">
        <v>44425</v>
      </c>
      <c r="F140">
        <v>104770</v>
      </c>
      <c r="G140" t="s">
        <v>16</v>
      </c>
      <c r="H140" t="s">
        <v>206</v>
      </c>
      <c r="I140" s="7">
        <f ca="1">(TODAY()-Staff[[#This Row],[Date Joined]])/365</f>
        <v>2.2602739726027399</v>
      </c>
    </row>
    <row r="141" spans="1:9" x14ac:dyDescent="0.35">
      <c r="A141" t="s">
        <v>125</v>
      </c>
      <c r="B141" t="s">
        <v>15</v>
      </c>
      <c r="C141" t="s">
        <v>9</v>
      </c>
      <c r="D141">
        <v>21</v>
      </c>
      <c r="E141" s="5">
        <v>44701</v>
      </c>
      <c r="F141">
        <v>57090</v>
      </c>
      <c r="G141" t="s">
        <v>16</v>
      </c>
      <c r="H141" t="s">
        <v>206</v>
      </c>
      <c r="I141" s="7">
        <f ca="1">(TODAY()-Staff[[#This Row],[Date Joined]])/365</f>
        <v>1.5041095890410958</v>
      </c>
    </row>
    <row r="142" spans="1:9" x14ac:dyDescent="0.35">
      <c r="A142" t="s">
        <v>160</v>
      </c>
      <c r="B142" t="s">
        <v>15</v>
      </c>
      <c r="C142" t="s">
        <v>21</v>
      </c>
      <c r="D142">
        <v>27</v>
      </c>
      <c r="E142" s="5">
        <v>44174</v>
      </c>
      <c r="F142">
        <v>91650</v>
      </c>
      <c r="G142" t="s">
        <v>13</v>
      </c>
      <c r="H142" t="s">
        <v>206</v>
      </c>
      <c r="I142" s="7">
        <f ca="1">(TODAY()-Staff[[#This Row],[Date Joined]])/365</f>
        <v>2.9479452054794519</v>
      </c>
    </row>
    <row r="143" spans="1:9" x14ac:dyDescent="0.35">
      <c r="A143" t="s">
        <v>183</v>
      </c>
      <c r="B143" t="s">
        <v>15</v>
      </c>
      <c r="C143" t="s">
        <v>21</v>
      </c>
      <c r="D143">
        <v>42</v>
      </c>
      <c r="E143" s="5">
        <v>44670</v>
      </c>
      <c r="F143">
        <v>70270</v>
      </c>
      <c r="G143" t="s">
        <v>24</v>
      </c>
      <c r="H143" t="s">
        <v>206</v>
      </c>
      <c r="I143" s="7">
        <f ca="1">(TODAY()-Staff[[#This Row],[Date Joined]])/365</f>
        <v>1.5890410958904109</v>
      </c>
    </row>
    <row r="144" spans="1:9" x14ac:dyDescent="0.35">
      <c r="A144" t="s">
        <v>129</v>
      </c>
      <c r="B144" t="s">
        <v>8</v>
      </c>
      <c r="C144" t="s">
        <v>21</v>
      </c>
      <c r="D144">
        <v>28</v>
      </c>
      <c r="E144" s="5">
        <v>44124</v>
      </c>
      <c r="F144">
        <v>75970</v>
      </c>
      <c r="G144" t="s">
        <v>16</v>
      </c>
      <c r="H144" t="s">
        <v>206</v>
      </c>
      <c r="I144" s="7">
        <f ca="1">(TODAY()-Staff[[#This Row],[Date Joined]])/365</f>
        <v>3.0849315068493151</v>
      </c>
    </row>
    <row r="145" spans="1:9" x14ac:dyDescent="0.35">
      <c r="A145" t="s">
        <v>112</v>
      </c>
      <c r="B145" t="s">
        <v>205</v>
      </c>
      <c r="C145" t="s">
        <v>12</v>
      </c>
      <c r="D145">
        <v>27</v>
      </c>
      <c r="E145" s="5">
        <v>44212</v>
      </c>
      <c r="F145">
        <v>90700</v>
      </c>
      <c r="G145" t="s">
        <v>13</v>
      </c>
      <c r="H145" t="s">
        <v>206</v>
      </c>
      <c r="I145" s="7">
        <f ca="1">(TODAY()-Staff[[#This Row],[Date Joined]])/365</f>
        <v>2.8438356164383563</v>
      </c>
    </row>
    <row r="146" spans="1:9" x14ac:dyDescent="0.35">
      <c r="A146" t="s">
        <v>131</v>
      </c>
      <c r="B146" t="s">
        <v>15</v>
      </c>
      <c r="C146" t="s">
        <v>9</v>
      </c>
      <c r="D146">
        <v>30</v>
      </c>
      <c r="E146" s="5">
        <v>44607</v>
      </c>
      <c r="F146">
        <v>60570</v>
      </c>
      <c r="G146" t="s">
        <v>16</v>
      </c>
      <c r="H146" t="s">
        <v>206</v>
      </c>
      <c r="I146" s="7">
        <f ca="1">(TODAY()-Staff[[#This Row],[Date Joined]])/365</f>
        <v>1.7616438356164383</v>
      </c>
    </row>
    <row r="147" spans="1:9" x14ac:dyDescent="0.35">
      <c r="A147" t="s">
        <v>134</v>
      </c>
      <c r="B147" t="s">
        <v>15</v>
      </c>
      <c r="C147" t="s">
        <v>9</v>
      </c>
      <c r="D147">
        <v>33</v>
      </c>
      <c r="E147" s="5">
        <v>44103</v>
      </c>
      <c r="F147">
        <v>115920</v>
      </c>
      <c r="G147" t="s">
        <v>16</v>
      </c>
      <c r="H147" t="s">
        <v>206</v>
      </c>
      <c r="I147" s="7">
        <f ca="1">(TODAY()-Staff[[#This Row],[Date Joined]])/365</f>
        <v>3.1424657534246574</v>
      </c>
    </row>
    <row r="148" spans="1:9" x14ac:dyDescent="0.35">
      <c r="A148" t="s">
        <v>186</v>
      </c>
      <c r="B148" t="s">
        <v>8</v>
      </c>
      <c r="C148" t="s">
        <v>21</v>
      </c>
      <c r="D148">
        <v>33</v>
      </c>
      <c r="E148" s="5">
        <v>44006</v>
      </c>
      <c r="F148">
        <v>65360</v>
      </c>
      <c r="G148" t="s">
        <v>16</v>
      </c>
      <c r="H148" t="s">
        <v>206</v>
      </c>
      <c r="I148" s="7">
        <f ca="1">(TODAY()-Staff[[#This Row],[Date Joined]])/365</f>
        <v>3.408219178082192</v>
      </c>
    </row>
    <row r="149" spans="1:9" x14ac:dyDescent="0.35">
      <c r="A149" t="s">
        <v>116</v>
      </c>
      <c r="B149" t="s">
        <v>205</v>
      </c>
      <c r="C149" t="s">
        <v>21</v>
      </c>
      <c r="D149">
        <v>30</v>
      </c>
      <c r="E149" s="5">
        <v>44535</v>
      </c>
      <c r="F149">
        <v>64000</v>
      </c>
      <c r="G149" t="s">
        <v>16</v>
      </c>
      <c r="H149" t="s">
        <v>206</v>
      </c>
      <c r="I149" s="7">
        <f ca="1">(TODAY()-Staff[[#This Row],[Date Joined]])/365</f>
        <v>1.9589041095890412</v>
      </c>
    </row>
    <row r="150" spans="1:9" x14ac:dyDescent="0.35">
      <c r="A150" t="s">
        <v>195</v>
      </c>
      <c r="B150" t="s">
        <v>8</v>
      </c>
      <c r="C150" t="s">
        <v>21</v>
      </c>
      <c r="D150">
        <v>34</v>
      </c>
      <c r="E150" s="5">
        <v>44383</v>
      </c>
      <c r="F150">
        <v>92450</v>
      </c>
      <c r="G150" t="s">
        <v>16</v>
      </c>
      <c r="H150" t="s">
        <v>206</v>
      </c>
      <c r="I150" s="7">
        <f ca="1">(TODAY()-Staff[[#This Row],[Date Joined]])/365</f>
        <v>2.3753424657534246</v>
      </c>
    </row>
    <row r="151" spans="1:9" x14ac:dyDescent="0.35">
      <c r="A151" t="s">
        <v>113</v>
      </c>
      <c r="B151" t="s">
        <v>15</v>
      </c>
      <c r="C151" t="s">
        <v>12</v>
      </c>
      <c r="D151">
        <v>31</v>
      </c>
      <c r="E151" s="5">
        <v>44450</v>
      </c>
      <c r="F151">
        <v>48950</v>
      </c>
      <c r="G151" t="s">
        <v>16</v>
      </c>
      <c r="H151" t="s">
        <v>206</v>
      </c>
      <c r="I151" s="7">
        <f ca="1">(TODAY()-Staff[[#This Row],[Date Joined]])/365</f>
        <v>2.1917808219178081</v>
      </c>
    </row>
    <row r="152" spans="1:9" x14ac:dyDescent="0.35">
      <c r="A152" t="s">
        <v>185</v>
      </c>
      <c r="B152" t="s">
        <v>8</v>
      </c>
      <c r="C152" t="s">
        <v>12</v>
      </c>
      <c r="D152">
        <v>27</v>
      </c>
      <c r="E152" s="5">
        <v>44625</v>
      </c>
      <c r="F152">
        <v>83750</v>
      </c>
      <c r="G152" t="s">
        <v>16</v>
      </c>
      <c r="H152" t="s">
        <v>206</v>
      </c>
      <c r="I152" s="7">
        <f ca="1">(TODAY()-Staff[[#This Row],[Date Joined]])/365</f>
        <v>1.7123287671232876</v>
      </c>
    </row>
    <row r="153" spans="1:9" x14ac:dyDescent="0.35">
      <c r="A153" t="s">
        <v>166</v>
      </c>
      <c r="B153" t="s">
        <v>8</v>
      </c>
      <c r="C153" t="s">
        <v>12</v>
      </c>
      <c r="D153">
        <v>40</v>
      </c>
      <c r="E153" s="5">
        <v>44276</v>
      </c>
      <c r="F153">
        <v>87620</v>
      </c>
      <c r="G153" t="s">
        <v>16</v>
      </c>
      <c r="H153" t="s">
        <v>206</v>
      </c>
      <c r="I153" s="7">
        <f ca="1">(TODAY()-Staff[[#This Row],[Date Joined]])/365</f>
        <v>2.6684931506849314</v>
      </c>
    </row>
    <row r="154" spans="1:9" x14ac:dyDescent="0.35">
      <c r="A154" t="s">
        <v>184</v>
      </c>
      <c r="B154" t="s">
        <v>8</v>
      </c>
      <c r="C154" t="s">
        <v>19</v>
      </c>
      <c r="D154">
        <v>20</v>
      </c>
      <c r="E154" s="5">
        <v>44476</v>
      </c>
      <c r="F154">
        <v>68900</v>
      </c>
      <c r="G154" t="s">
        <v>24</v>
      </c>
      <c r="H154" t="s">
        <v>206</v>
      </c>
      <c r="I154" s="7">
        <f ca="1">(TODAY()-Staff[[#This Row],[Date Joined]])/365</f>
        <v>2.1205479452054794</v>
      </c>
    </row>
    <row r="155" spans="1:9" x14ac:dyDescent="0.35">
      <c r="A155" t="s">
        <v>157</v>
      </c>
      <c r="B155" t="s">
        <v>15</v>
      </c>
      <c r="C155" t="s">
        <v>19</v>
      </c>
      <c r="D155">
        <v>32</v>
      </c>
      <c r="E155" s="5">
        <v>44403</v>
      </c>
      <c r="F155">
        <v>53540</v>
      </c>
      <c r="G155" t="s">
        <v>16</v>
      </c>
      <c r="H155" t="s">
        <v>206</v>
      </c>
      <c r="I155" s="7">
        <f ca="1">(TODAY()-Staff[[#This Row],[Date Joined]])/365</f>
        <v>2.3205479452054796</v>
      </c>
    </row>
    <row r="156" spans="1:9" x14ac:dyDescent="0.35">
      <c r="A156" t="s">
        <v>172</v>
      </c>
      <c r="B156" t="s">
        <v>15</v>
      </c>
      <c r="C156" t="s">
        <v>19</v>
      </c>
      <c r="D156">
        <v>28</v>
      </c>
      <c r="E156" s="5">
        <v>44758</v>
      </c>
      <c r="F156">
        <v>43510</v>
      </c>
      <c r="G156" t="s">
        <v>42</v>
      </c>
      <c r="H156" t="s">
        <v>206</v>
      </c>
      <c r="I156" s="7">
        <f ca="1">(TODAY()-Staff[[#This Row],[Date Joined]])/365</f>
        <v>1.3479452054794521</v>
      </c>
    </row>
    <row r="157" spans="1:9" x14ac:dyDescent="0.35">
      <c r="A157" t="s">
        <v>127</v>
      </c>
      <c r="B157" t="s">
        <v>8</v>
      </c>
      <c r="C157" t="s">
        <v>19</v>
      </c>
      <c r="D157">
        <v>38</v>
      </c>
      <c r="E157" s="5">
        <v>44316</v>
      </c>
      <c r="F157">
        <v>109160</v>
      </c>
      <c r="G157" t="s">
        <v>10</v>
      </c>
      <c r="H157" t="s">
        <v>206</v>
      </c>
      <c r="I157" s="7">
        <f ca="1">(TODAY()-Staff[[#This Row],[Date Joined]])/365</f>
        <v>2.558904109589041</v>
      </c>
    </row>
    <row r="158" spans="1:9" x14ac:dyDescent="0.35">
      <c r="A158" t="s">
        <v>198</v>
      </c>
      <c r="B158" t="s">
        <v>15</v>
      </c>
      <c r="C158" t="s">
        <v>9</v>
      </c>
      <c r="D158">
        <v>40</v>
      </c>
      <c r="E158" s="5">
        <v>44204</v>
      </c>
      <c r="F158">
        <v>99750</v>
      </c>
      <c r="G158" t="s">
        <v>16</v>
      </c>
      <c r="H158" t="s">
        <v>206</v>
      </c>
      <c r="I158" s="7">
        <f ca="1">(TODAY()-Staff[[#This Row],[Date Joined]])/365</f>
        <v>2.8657534246575342</v>
      </c>
    </row>
    <row r="159" spans="1:9" x14ac:dyDescent="0.35">
      <c r="A159" t="s">
        <v>124</v>
      </c>
      <c r="B159" t="s">
        <v>8</v>
      </c>
      <c r="C159" t="s">
        <v>12</v>
      </c>
      <c r="D159">
        <v>31</v>
      </c>
      <c r="E159" s="5">
        <v>44084</v>
      </c>
      <c r="F159">
        <v>41980</v>
      </c>
      <c r="G159" t="s">
        <v>16</v>
      </c>
      <c r="H159" t="s">
        <v>206</v>
      </c>
      <c r="I159" s="7">
        <f ca="1">(TODAY()-Staff[[#This Row],[Date Joined]])/365</f>
        <v>3.1945205479452055</v>
      </c>
    </row>
    <row r="160" spans="1:9" x14ac:dyDescent="0.35">
      <c r="A160" t="s">
        <v>187</v>
      </c>
      <c r="B160" t="s">
        <v>15</v>
      </c>
      <c r="C160" t="s">
        <v>21</v>
      </c>
      <c r="D160">
        <v>36</v>
      </c>
      <c r="E160" s="5">
        <v>44272</v>
      </c>
      <c r="F160">
        <v>71380</v>
      </c>
      <c r="G160" t="s">
        <v>16</v>
      </c>
      <c r="H160" t="s">
        <v>206</v>
      </c>
      <c r="I160" s="7">
        <f ca="1">(TODAY()-Staff[[#This Row],[Date Joined]])/365</f>
        <v>2.6794520547945204</v>
      </c>
    </row>
    <row r="161" spans="1:9" x14ac:dyDescent="0.35">
      <c r="A161" t="s">
        <v>191</v>
      </c>
      <c r="B161" t="s">
        <v>15</v>
      </c>
      <c r="C161" t="s">
        <v>9</v>
      </c>
      <c r="D161">
        <v>27</v>
      </c>
      <c r="E161" s="5">
        <v>44547</v>
      </c>
      <c r="F161">
        <v>113280</v>
      </c>
      <c r="G161" t="s">
        <v>42</v>
      </c>
      <c r="H161" t="s">
        <v>206</v>
      </c>
      <c r="I161" s="7">
        <f ca="1">(TODAY()-Staff[[#This Row],[Date Joined]])/365</f>
        <v>1.9260273972602739</v>
      </c>
    </row>
    <row r="162" spans="1:9" x14ac:dyDescent="0.35">
      <c r="A162" t="s">
        <v>181</v>
      </c>
      <c r="B162" t="s">
        <v>8</v>
      </c>
      <c r="C162" t="s">
        <v>21</v>
      </c>
      <c r="D162">
        <v>33</v>
      </c>
      <c r="E162" s="5">
        <v>44747</v>
      </c>
      <c r="F162">
        <v>86570</v>
      </c>
      <c r="G162" t="s">
        <v>16</v>
      </c>
      <c r="H162" t="s">
        <v>206</v>
      </c>
      <c r="I162" s="7">
        <f ca="1">(TODAY()-Staff[[#This Row],[Date Joined]])/365</f>
        <v>1.3780821917808219</v>
      </c>
    </row>
    <row r="163" spans="1:9" x14ac:dyDescent="0.35">
      <c r="A163" t="s">
        <v>139</v>
      </c>
      <c r="B163" t="s">
        <v>15</v>
      </c>
      <c r="C163" t="s">
        <v>9</v>
      </c>
      <c r="D163">
        <v>26</v>
      </c>
      <c r="E163" s="5">
        <v>44350</v>
      </c>
      <c r="F163">
        <v>53540</v>
      </c>
      <c r="G163" t="s">
        <v>16</v>
      </c>
      <c r="H163" t="s">
        <v>206</v>
      </c>
      <c r="I163" s="7">
        <f ca="1">(TODAY()-Staff[[#This Row],[Date Joined]])/365</f>
        <v>2.4657534246575343</v>
      </c>
    </row>
    <row r="164" spans="1:9" x14ac:dyDescent="0.35">
      <c r="A164" t="s">
        <v>190</v>
      </c>
      <c r="B164" t="s">
        <v>15</v>
      </c>
      <c r="C164" t="s">
        <v>12</v>
      </c>
      <c r="D164">
        <v>37</v>
      </c>
      <c r="E164" s="5">
        <v>44640</v>
      </c>
      <c r="F164">
        <v>69070</v>
      </c>
      <c r="G164" t="s">
        <v>16</v>
      </c>
      <c r="H164" t="s">
        <v>206</v>
      </c>
      <c r="I164" s="7">
        <f ca="1">(TODAY()-Staff[[#This Row],[Date Joined]])/365</f>
        <v>1.6712328767123288</v>
      </c>
    </row>
    <row r="165" spans="1:9" x14ac:dyDescent="0.35">
      <c r="A165" t="s">
        <v>121</v>
      </c>
      <c r="B165" t="s">
        <v>8</v>
      </c>
      <c r="C165" t="s">
        <v>21</v>
      </c>
      <c r="D165">
        <v>30</v>
      </c>
      <c r="E165" s="5">
        <v>44328</v>
      </c>
      <c r="F165">
        <v>67910</v>
      </c>
      <c r="G165" t="s">
        <v>24</v>
      </c>
      <c r="H165" t="s">
        <v>206</v>
      </c>
      <c r="I165" s="7">
        <f ca="1">(TODAY()-Staff[[#This Row],[Date Joined]])/365</f>
        <v>2.526027397260274</v>
      </c>
    </row>
    <row r="166" spans="1:9" x14ac:dyDescent="0.35">
      <c r="A166" t="s">
        <v>119</v>
      </c>
      <c r="B166" t="s">
        <v>15</v>
      </c>
      <c r="C166" t="s">
        <v>12</v>
      </c>
      <c r="D166">
        <v>30</v>
      </c>
      <c r="E166" s="5">
        <v>44214</v>
      </c>
      <c r="F166">
        <v>69120</v>
      </c>
      <c r="G166" t="s">
        <v>16</v>
      </c>
      <c r="H166" t="s">
        <v>206</v>
      </c>
      <c r="I166" s="7">
        <f ca="1">(TODAY()-Staff[[#This Row],[Date Joined]])/365</f>
        <v>2.8383561643835615</v>
      </c>
    </row>
    <row r="167" spans="1:9" x14ac:dyDescent="0.35">
      <c r="A167" t="s">
        <v>132</v>
      </c>
      <c r="B167" t="s">
        <v>8</v>
      </c>
      <c r="C167" t="s">
        <v>21</v>
      </c>
      <c r="D167">
        <v>34</v>
      </c>
      <c r="E167" s="5">
        <v>44550</v>
      </c>
      <c r="F167">
        <v>60130</v>
      </c>
      <c r="G167" t="s">
        <v>16</v>
      </c>
      <c r="H167" t="s">
        <v>206</v>
      </c>
      <c r="I167" s="7">
        <f ca="1">(TODAY()-Staff[[#This Row],[Date Joined]])/365</f>
        <v>1.9178082191780821</v>
      </c>
    </row>
    <row r="168" spans="1:9" x14ac:dyDescent="0.35">
      <c r="A168" t="s">
        <v>161</v>
      </c>
      <c r="B168" t="s">
        <v>15</v>
      </c>
      <c r="C168" t="s">
        <v>9</v>
      </c>
      <c r="D168">
        <v>23</v>
      </c>
      <c r="E168" s="5">
        <v>44378</v>
      </c>
      <c r="F168">
        <v>106460</v>
      </c>
      <c r="G168" t="s">
        <v>16</v>
      </c>
      <c r="H168" t="s">
        <v>206</v>
      </c>
      <c r="I168" s="7">
        <f ca="1">(TODAY()-Staff[[#This Row],[Date Joined]])/365</f>
        <v>2.3890410958904109</v>
      </c>
    </row>
    <row r="169" spans="1:9" x14ac:dyDescent="0.35">
      <c r="A169" t="s">
        <v>148</v>
      </c>
      <c r="B169" t="s">
        <v>8</v>
      </c>
      <c r="C169" t="s">
        <v>56</v>
      </c>
      <c r="D169">
        <v>37</v>
      </c>
      <c r="E169" s="5">
        <v>44389</v>
      </c>
      <c r="F169">
        <v>118100</v>
      </c>
      <c r="G169" t="s">
        <v>16</v>
      </c>
      <c r="H169" t="s">
        <v>206</v>
      </c>
      <c r="I169" s="7">
        <f ca="1">(TODAY()-Staff[[#This Row],[Date Joined]])/365</f>
        <v>2.3589041095890413</v>
      </c>
    </row>
    <row r="170" spans="1:9" x14ac:dyDescent="0.35">
      <c r="A170" t="s">
        <v>164</v>
      </c>
      <c r="B170" t="s">
        <v>8</v>
      </c>
      <c r="C170" t="s">
        <v>9</v>
      </c>
      <c r="D170">
        <v>36</v>
      </c>
      <c r="E170" s="5">
        <v>44468</v>
      </c>
      <c r="F170">
        <v>78390</v>
      </c>
      <c r="G170" t="s">
        <v>16</v>
      </c>
      <c r="H170" t="s">
        <v>206</v>
      </c>
      <c r="I170" s="7">
        <f ca="1">(TODAY()-Staff[[#This Row],[Date Joined]])/365</f>
        <v>2.1424657534246574</v>
      </c>
    </row>
    <row r="171" spans="1:9" x14ac:dyDescent="0.35">
      <c r="A171" t="s">
        <v>147</v>
      </c>
      <c r="B171" t="s">
        <v>8</v>
      </c>
      <c r="C171" t="s">
        <v>9</v>
      </c>
      <c r="D171">
        <v>30</v>
      </c>
      <c r="E171" s="5">
        <v>44789</v>
      </c>
      <c r="F171">
        <v>114180</v>
      </c>
      <c r="G171" t="s">
        <v>16</v>
      </c>
      <c r="H171" t="s">
        <v>206</v>
      </c>
      <c r="I171" s="7">
        <f ca="1">(TODAY()-Staff[[#This Row],[Date Joined]])/365</f>
        <v>1.263013698630137</v>
      </c>
    </row>
    <row r="172" spans="1:9" x14ac:dyDescent="0.35">
      <c r="A172" t="s">
        <v>189</v>
      </c>
      <c r="B172" t="s">
        <v>8</v>
      </c>
      <c r="C172" t="s">
        <v>9</v>
      </c>
      <c r="D172">
        <v>28</v>
      </c>
      <c r="E172" s="5">
        <v>44590</v>
      </c>
      <c r="F172">
        <v>104120</v>
      </c>
      <c r="G172" t="s">
        <v>16</v>
      </c>
      <c r="H172" t="s">
        <v>206</v>
      </c>
      <c r="I172" s="7">
        <f ca="1">(TODAY()-Staff[[#This Row],[Date Joined]])/365</f>
        <v>1.8082191780821917</v>
      </c>
    </row>
    <row r="173" spans="1:9" x14ac:dyDescent="0.35">
      <c r="A173" t="s">
        <v>138</v>
      </c>
      <c r="B173" t="s">
        <v>15</v>
      </c>
      <c r="C173" t="s">
        <v>9</v>
      </c>
      <c r="D173">
        <v>30</v>
      </c>
      <c r="E173" s="5">
        <v>44640</v>
      </c>
      <c r="F173">
        <v>67950</v>
      </c>
      <c r="G173" t="s">
        <v>16</v>
      </c>
      <c r="H173" t="s">
        <v>206</v>
      </c>
      <c r="I173" s="7">
        <f ca="1">(TODAY()-Staff[[#This Row],[Date Joined]])/365</f>
        <v>1.6712328767123288</v>
      </c>
    </row>
    <row r="174" spans="1:9" x14ac:dyDescent="0.35">
      <c r="A174" t="s">
        <v>137</v>
      </c>
      <c r="B174" t="s">
        <v>8</v>
      </c>
      <c r="C174" t="s">
        <v>12</v>
      </c>
      <c r="D174">
        <v>29</v>
      </c>
      <c r="E174" s="5">
        <v>43962</v>
      </c>
      <c r="F174">
        <v>34980</v>
      </c>
      <c r="G174" t="s">
        <v>16</v>
      </c>
      <c r="H174" t="s">
        <v>206</v>
      </c>
      <c r="I174" s="7">
        <f ca="1">(TODAY()-Staff[[#This Row],[Date Joined]])/365</f>
        <v>3.5287671232876714</v>
      </c>
    </row>
    <row r="175" spans="1:9" x14ac:dyDescent="0.35">
      <c r="A175" t="s">
        <v>153</v>
      </c>
      <c r="B175" t="s">
        <v>8</v>
      </c>
      <c r="C175" t="s">
        <v>12</v>
      </c>
      <c r="D175">
        <v>24</v>
      </c>
      <c r="E175" s="5">
        <v>44087</v>
      </c>
      <c r="F175">
        <v>62780</v>
      </c>
      <c r="G175" t="s">
        <v>16</v>
      </c>
      <c r="H175" t="s">
        <v>206</v>
      </c>
      <c r="I175" s="7">
        <f ca="1">(TODAY()-Staff[[#This Row],[Date Joined]])/365</f>
        <v>3.1863013698630138</v>
      </c>
    </row>
    <row r="176" spans="1:9" x14ac:dyDescent="0.35">
      <c r="A176" t="s">
        <v>117</v>
      </c>
      <c r="B176" t="s">
        <v>15</v>
      </c>
      <c r="C176" t="s">
        <v>12</v>
      </c>
      <c r="D176">
        <v>20</v>
      </c>
      <c r="E176" s="5">
        <v>44397</v>
      </c>
      <c r="F176">
        <v>107700</v>
      </c>
      <c r="G176" t="s">
        <v>16</v>
      </c>
      <c r="H176" t="s">
        <v>206</v>
      </c>
      <c r="I176" s="7">
        <f ca="1">(TODAY()-Staff[[#This Row],[Date Joined]])/365</f>
        <v>2.3369863013698629</v>
      </c>
    </row>
    <row r="177" spans="1:9" x14ac:dyDescent="0.35">
      <c r="A177" t="s">
        <v>168</v>
      </c>
      <c r="B177" t="s">
        <v>15</v>
      </c>
      <c r="C177" t="s">
        <v>19</v>
      </c>
      <c r="D177">
        <v>25</v>
      </c>
      <c r="E177" s="5">
        <v>44322</v>
      </c>
      <c r="F177">
        <v>65700</v>
      </c>
      <c r="G177" t="s">
        <v>16</v>
      </c>
      <c r="H177" t="s">
        <v>206</v>
      </c>
      <c r="I177" s="7">
        <f ca="1">(TODAY()-Staff[[#This Row],[Date Joined]])/365</f>
        <v>2.5424657534246577</v>
      </c>
    </row>
    <row r="178" spans="1:9" x14ac:dyDescent="0.35">
      <c r="A178" t="s">
        <v>135</v>
      </c>
      <c r="B178" t="s">
        <v>8</v>
      </c>
      <c r="C178" t="s">
        <v>12</v>
      </c>
      <c r="D178">
        <v>33</v>
      </c>
      <c r="E178" s="5">
        <v>44313</v>
      </c>
      <c r="F178">
        <v>75480</v>
      </c>
      <c r="G178" t="s">
        <v>42</v>
      </c>
      <c r="H178" t="s">
        <v>206</v>
      </c>
      <c r="I178" s="7">
        <f ca="1">(TODAY()-Staff[[#This Row],[Date Joined]])/365</f>
        <v>2.5671232876712327</v>
      </c>
    </row>
    <row r="179" spans="1:9" x14ac:dyDescent="0.35">
      <c r="A179" t="s">
        <v>174</v>
      </c>
      <c r="B179" t="s">
        <v>15</v>
      </c>
      <c r="C179" t="s">
        <v>12</v>
      </c>
      <c r="D179">
        <v>33</v>
      </c>
      <c r="E179" s="5">
        <v>44448</v>
      </c>
      <c r="F179">
        <v>53870</v>
      </c>
      <c r="G179" t="s">
        <v>16</v>
      </c>
      <c r="H179" t="s">
        <v>206</v>
      </c>
      <c r="I179" s="7">
        <f ca="1">(TODAY()-Staff[[#This Row],[Date Joined]])/365</f>
        <v>2.1972602739726028</v>
      </c>
    </row>
    <row r="180" spans="1:9" x14ac:dyDescent="0.35">
      <c r="A180" t="s">
        <v>141</v>
      </c>
      <c r="B180" t="s">
        <v>8</v>
      </c>
      <c r="C180" t="s">
        <v>19</v>
      </c>
      <c r="D180">
        <v>36</v>
      </c>
      <c r="E180" s="5">
        <v>44433</v>
      </c>
      <c r="F180">
        <v>78540</v>
      </c>
      <c r="G180" t="s">
        <v>16</v>
      </c>
      <c r="H180" t="s">
        <v>206</v>
      </c>
      <c r="I180" s="7">
        <f ca="1">(TODAY()-Staff[[#This Row],[Date Joined]])/365</f>
        <v>2.2383561643835614</v>
      </c>
    </row>
    <row r="181" spans="1:9" x14ac:dyDescent="0.35">
      <c r="A181" t="s">
        <v>193</v>
      </c>
      <c r="B181" t="s">
        <v>15</v>
      </c>
      <c r="C181" t="s">
        <v>9</v>
      </c>
      <c r="D181">
        <v>19</v>
      </c>
      <c r="E181" s="5">
        <v>44218</v>
      </c>
      <c r="F181">
        <v>58960</v>
      </c>
      <c r="G181" t="s">
        <v>16</v>
      </c>
      <c r="H181" t="s">
        <v>206</v>
      </c>
      <c r="I181" s="7">
        <f ca="1">(TODAY()-Staff[[#This Row],[Date Joined]])/365</f>
        <v>2.8273972602739725</v>
      </c>
    </row>
    <row r="182" spans="1:9" x14ac:dyDescent="0.35">
      <c r="A182" t="s">
        <v>162</v>
      </c>
      <c r="B182" t="s">
        <v>15</v>
      </c>
      <c r="C182" t="s">
        <v>9</v>
      </c>
      <c r="D182">
        <v>46</v>
      </c>
      <c r="E182" s="5">
        <v>44697</v>
      </c>
      <c r="F182">
        <v>70610</v>
      </c>
      <c r="G182" t="s">
        <v>16</v>
      </c>
      <c r="H182" t="s">
        <v>206</v>
      </c>
      <c r="I182" s="7">
        <f ca="1">(TODAY()-Staff[[#This Row],[Date Joined]])/365</f>
        <v>1.515068493150685</v>
      </c>
    </row>
    <row r="183" spans="1:9" x14ac:dyDescent="0.35">
      <c r="A183" t="s">
        <v>171</v>
      </c>
      <c r="B183" t="s">
        <v>15</v>
      </c>
      <c r="C183" t="s">
        <v>21</v>
      </c>
      <c r="D183">
        <v>33</v>
      </c>
      <c r="E183" s="5">
        <v>44181</v>
      </c>
      <c r="F183">
        <v>59430</v>
      </c>
      <c r="G183" t="s">
        <v>16</v>
      </c>
      <c r="H183" t="s">
        <v>206</v>
      </c>
      <c r="I183" s="7">
        <f ca="1">(TODAY()-Staff[[#This Row],[Date Joined]])/365</f>
        <v>2.9287671232876713</v>
      </c>
    </row>
    <row r="184" spans="1:9" x14ac:dyDescent="0.35">
      <c r="A184" t="s">
        <v>144</v>
      </c>
      <c r="B184" t="s">
        <v>15</v>
      </c>
      <c r="C184" t="s">
        <v>9</v>
      </c>
      <c r="D184">
        <v>33</v>
      </c>
      <c r="E184" s="5">
        <v>44640</v>
      </c>
      <c r="F184">
        <v>48530</v>
      </c>
      <c r="G184" t="s">
        <v>13</v>
      </c>
      <c r="H184" t="s">
        <v>206</v>
      </c>
      <c r="I184" s="7">
        <f ca="1">(TODAY()-Staff[[#This Row],[Date Joined]])/365</f>
        <v>1.6712328767123288</v>
      </c>
    </row>
    <row r="185" spans="1:9" x14ac:dyDescent="0.35">
      <c r="A185" t="s">
        <v>163</v>
      </c>
      <c r="B185" t="s">
        <v>8</v>
      </c>
      <c r="C185" t="s">
        <v>12</v>
      </c>
      <c r="D185">
        <v>33</v>
      </c>
      <c r="E185" s="5">
        <v>44129</v>
      </c>
      <c r="F185">
        <v>96140</v>
      </c>
      <c r="G185" t="s">
        <v>16</v>
      </c>
      <c r="H185" t="s">
        <v>206</v>
      </c>
      <c r="I185" s="7">
        <f ca="1">(TODAY()-Staff[[#This Row],[Date Joined]])/365</f>
        <v>3.0712328767123287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7F450-DC01-4910-9B7F-EDD873C96640}">
  <dimension ref="A3:B14"/>
  <sheetViews>
    <sheetView workbookViewId="0">
      <selection activeCell="G15" sqref="G15:G16"/>
    </sheetView>
  </sheetViews>
  <sheetFormatPr defaultRowHeight="14.5" x14ac:dyDescent="0.35"/>
  <cols>
    <col min="1" max="1" width="12.36328125" customWidth="1"/>
    <col min="2" max="2" width="14.81640625" customWidth="1"/>
  </cols>
  <sheetData>
    <row r="3" spans="1:2" x14ac:dyDescent="0.35">
      <c r="A3" s="14" t="s">
        <v>224</v>
      </c>
      <c r="B3" t="s">
        <v>219</v>
      </c>
    </row>
    <row r="4" spans="1:2" x14ac:dyDescent="0.35">
      <c r="A4" s="15" t="s">
        <v>21</v>
      </c>
      <c r="B4" s="16">
        <v>2753960</v>
      </c>
    </row>
    <row r="5" spans="1:2" x14ac:dyDescent="0.35">
      <c r="A5" s="15" t="s">
        <v>56</v>
      </c>
      <c r="B5" s="16">
        <v>717200</v>
      </c>
    </row>
    <row r="6" spans="1:2" x14ac:dyDescent="0.35">
      <c r="A6" s="15" t="s">
        <v>9</v>
      </c>
      <c r="B6" s="16">
        <v>4498670</v>
      </c>
    </row>
    <row r="7" spans="1:2" x14ac:dyDescent="0.35">
      <c r="A7" s="15" t="s">
        <v>19</v>
      </c>
      <c r="B7" s="16">
        <v>1900260</v>
      </c>
    </row>
    <row r="8" spans="1:2" x14ac:dyDescent="0.35">
      <c r="A8" s="15" t="s">
        <v>12</v>
      </c>
      <c r="B8" s="16">
        <v>4252700</v>
      </c>
    </row>
    <row r="9" spans="1:2" x14ac:dyDescent="0.35">
      <c r="A9" s="15" t="s">
        <v>223</v>
      </c>
      <c r="B9" s="16">
        <v>14122790</v>
      </c>
    </row>
    <row r="14" spans="1:2" ht="101.5" x14ac:dyDescent="0.35">
      <c r="A14" s="17" t="s">
        <v>227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AACD9-B106-4BB9-A6C8-22662CC610B9}">
  <dimension ref="A3:E12"/>
  <sheetViews>
    <sheetView workbookViewId="0">
      <selection activeCell="B13" sqref="B13"/>
    </sheetView>
  </sheetViews>
  <sheetFormatPr defaultRowHeight="14.5" x14ac:dyDescent="0.35"/>
  <cols>
    <col min="1" max="1" width="19" customWidth="1"/>
    <col min="2" max="2" width="15.26953125" customWidth="1"/>
    <col min="3" max="3" width="5" customWidth="1"/>
    <col min="4" max="4" width="5.7265625" customWidth="1"/>
    <col min="5" max="5" width="10.7265625" customWidth="1"/>
    <col min="6" max="6" width="7.7265625" customWidth="1"/>
    <col min="7" max="7" width="10.7265625" bestFit="1" customWidth="1"/>
  </cols>
  <sheetData>
    <row r="3" spans="1:5" x14ac:dyDescent="0.35">
      <c r="A3" s="14" t="s">
        <v>225</v>
      </c>
      <c r="B3" s="14" t="s">
        <v>222</v>
      </c>
    </row>
    <row r="4" spans="1:5" x14ac:dyDescent="0.35">
      <c r="A4" s="14" t="s">
        <v>224</v>
      </c>
      <c r="B4" t="s">
        <v>8</v>
      </c>
      <c r="C4" t="s">
        <v>15</v>
      </c>
      <c r="D4" t="s">
        <v>205</v>
      </c>
      <c r="E4" t="s">
        <v>223</v>
      </c>
    </row>
    <row r="5" spans="1:5" x14ac:dyDescent="0.35">
      <c r="A5" s="15" t="s">
        <v>21</v>
      </c>
      <c r="B5">
        <v>18</v>
      </c>
      <c r="C5">
        <v>16</v>
      </c>
      <c r="D5">
        <v>4</v>
      </c>
      <c r="E5">
        <v>38</v>
      </c>
    </row>
    <row r="6" spans="1:5" x14ac:dyDescent="0.35">
      <c r="A6" s="15" t="s">
        <v>56</v>
      </c>
      <c r="B6">
        <v>6</v>
      </c>
      <c r="C6">
        <v>2</v>
      </c>
      <c r="E6">
        <v>8</v>
      </c>
    </row>
    <row r="7" spans="1:5" x14ac:dyDescent="0.35">
      <c r="A7" s="15" t="s">
        <v>9</v>
      </c>
      <c r="B7">
        <v>20</v>
      </c>
      <c r="C7">
        <v>35</v>
      </c>
      <c r="E7">
        <v>55</v>
      </c>
    </row>
    <row r="8" spans="1:5" x14ac:dyDescent="0.35">
      <c r="A8" s="15" t="s">
        <v>19</v>
      </c>
      <c r="B8">
        <v>14</v>
      </c>
      <c r="C8">
        <v>14</v>
      </c>
      <c r="E8">
        <v>28</v>
      </c>
    </row>
    <row r="9" spans="1:5" x14ac:dyDescent="0.35">
      <c r="A9" s="15" t="s">
        <v>12</v>
      </c>
      <c r="B9">
        <v>28</v>
      </c>
      <c r="C9">
        <v>22</v>
      </c>
      <c r="D9">
        <v>4</v>
      </c>
      <c r="E9">
        <v>54</v>
      </c>
    </row>
    <row r="10" spans="1:5" x14ac:dyDescent="0.35">
      <c r="A10" s="15" t="s">
        <v>223</v>
      </c>
      <c r="B10">
        <v>86</v>
      </c>
      <c r="C10">
        <v>89</v>
      </c>
      <c r="D10">
        <v>8</v>
      </c>
      <c r="E10">
        <v>183</v>
      </c>
    </row>
    <row r="12" spans="1:5" ht="88.5" customHeight="1" x14ac:dyDescent="0.35">
      <c r="A12" s="17" t="s">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5F64A-ECA4-4522-A75F-5EEE98BF073C}">
  <dimension ref="A3:G12"/>
  <sheetViews>
    <sheetView workbookViewId="0">
      <selection activeCell="I8" sqref="I8"/>
    </sheetView>
  </sheetViews>
  <sheetFormatPr defaultRowHeight="14.5" x14ac:dyDescent="0.35"/>
  <cols>
    <col min="1" max="1" width="13.90625" customWidth="1"/>
    <col min="2" max="2" width="15.26953125" customWidth="1"/>
    <col min="3" max="3" width="7.54296875" customWidth="1"/>
    <col min="4" max="4" width="10.453125" customWidth="1"/>
    <col min="5" max="5" width="4.81640625" customWidth="1"/>
    <col min="6" max="6" width="9.1796875" customWidth="1"/>
    <col min="7" max="7" width="10.7265625" customWidth="1"/>
  </cols>
  <sheetData>
    <row r="3" spans="1:7" x14ac:dyDescent="0.35">
      <c r="A3" s="14" t="s">
        <v>228</v>
      </c>
      <c r="B3" s="14" t="s">
        <v>222</v>
      </c>
    </row>
    <row r="4" spans="1:7" x14ac:dyDescent="0.35">
      <c r="A4" s="14" t="s">
        <v>224</v>
      </c>
      <c r="B4" t="s">
        <v>13</v>
      </c>
      <c r="C4" t="s">
        <v>16</v>
      </c>
      <c r="D4" t="s">
        <v>10</v>
      </c>
      <c r="E4" t="s">
        <v>24</v>
      </c>
      <c r="F4" t="s">
        <v>42</v>
      </c>
      <c r="G4" t="s">
        <v>223</v>
      </c>
    </row>
    <row r="5" spans="1:7" x14ac:dyDescent="0.35">
      <c r="A5" s="15" t="s">
        <v>21</v>
      </c>
      <c r="B5">
        <v>4</v>
      </c>
      <c r="C5">
        <v>26</v>
      </c>
      <c r="E5">
        <v>8</v>
      </c>
      <c r="G5">
        <v>38</v>
      </c>
    </row>
    <row r="6" spans="1:7" x14ac:dyDescent="0.35">
      <c r="A6" s="15" t="s">
        <v>56</v>
      </c>
      <c r="C6">
        <v>8</v>
      </c>
      <c r="G6">
        <v>8</v>
      </c>
    </row>
    <row r="7" spans="1:7" x14ac:dyDescent="0.35">
      <c r="A7" s="15" t="s">
        <v>9</v>
      </c>
      <c r="B7">
        <v>6</v>
      </c>
      <c r="C7">
        <v>45</v>
      </c>
      <c r="D7">
        <v>2</v>
      </c>
      <c r="F7">
        <v>2</v>
      </c>
      <c r="G7">
        <v>55</v>
      </c>
    </row>
    <row r="8" spans="1:7" x14ac:dyDescent="0.35">
      <c r="A8" s="15" t="s">
        <v>19</v>
      </c>
      <c r="B8">
        <v>4</v>
      </c>
      <c r="C8">
        <v>16</v>
      </c>
      <c r="D8">
        <v>2</v>
      </c>
      <c r="E8">
        <v>4</v>
      </c>
      <c r="F8">
        <v>2</v>
      </c>
      <c r="G8">
        <v>28</v>
      </c>
    </row>
    <row r="9" spans="1:7" x14ac:dyDescent="0.35">
      <c r="A9" s="15" t="s">
        <v>12</v>
      </c>
      <c r="B9">
        <v>6</v>
      </c>
      <c r="C9">
        <v>42</v>
      </c>
      <c r="E9">
        <v>4</v>
      </c>
      <c r="F9">
        <v>2</v>
      </c>
      <c r="G9">
        <v>54</v>
      </c>
    </row>
    <row r="10" spans="1:7" x14ac:dyDescent="0.35">
      <c r="A10" s="15" t="s">
        <v>223</v>
      </c>
      <c r="B10">
        <v>20</v>
      </c>
      <c r="C10">
        <v>137</v>
      </c>
      <c r="D10">
        <v>4</v>
      </c>
      <c r="E10">
        <v>16</v>
      </c>
      <c r="F10">
        <v>6</v>
      </c>
      <c r="G10">
        <v>183</v>
      </c>
    </row>
    <row r="12" spans="1:7" ht="99.5" customHeight="1" x14ac:dyDescent="0.35">
      <c r="A12" s="17" t="s">
        <v>229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95ADD-41BE-4F3F-B053-8804A176ABF4}">
  <dimension ref="A3:B16"/>
  <sheetViews>
    <sheetView topLeftCell="A5" workbookViewId="0">
      <selection activeCell="C16" sqref="C16"/>
    </sheetView>
  </sheetViews>
  <sheetFormatPr defaultRowHeight="14.5" x14ac:dyDescent="0.35"/>
  <cols>
    <col min="1" max="1" width="12.36328125" customWidth="1"/>
    <col min="2" max="2" width="16.26953125" customWidth="1"/>
  </cols>
  <sheetData>
    <row r="3" spans="1:2" x14ac:dyDescent="0.35">
      <c r="A3" s="14" t="s">
        <v>224</v>
      </c>
      <c r="B3" t="s">
        <v>221</v>
      </c>
    </row>
    <row r="4" spans="1:2" x14ac:dyDescent="0.35">
      <c r="A4" s="15" t="s">
        <v>21</v>
      </c>
      <c r="B4" s="7">
        <v>2.2940879596250907</v>
      </c>
    </row>
    <row r="5" spans="1:2" x14ac:dyDescent="0.35">
      <c r="A5" s="15" t="s">
        <v>56</v>
      </c>
      <c r="B5" s="7">
        <v>2.5972602739726027</v>
      </c>
    </row>
    <row r="6" spans="1:2" x14ac:dyDescent="0.35">
      <c r="A6" s="15" t="s">
        <v>9</v>
      </c>
      <c r="B6" s="7">
        <v>1.9074470734744715</v>
      </c>
    </row>
    <row r="7" spans="1:2" x14ac:dyDescent="0.35">
      <c r="A7" s="15" t="s">
        <v>19</v>
      </c>
      <c r="B7" s="7">
        <v>2.2015655577299409</v>
      </c>
    </row>
    <row r="8" spans="1:2" x14ac:dyDescent="0.35">
      <c r="A8" s="15" t="s">
        <v>12</v>
      </c>
      <c r="B8" s="7">
        <v>2.2325215626585493</v>
      </c>
    </row>
    <row r="9" spans="1:2" x14ac:dyDescent="0.35">
      <c r="A9" s="15" t="s">
        <v>223</v>
      </c>
      <c r="B9" s="7">
        <v>2.1588142825061758</v>
      </c>
    </row>
    <row r="16" spans="1:2" ht="75" customHeight="1" x14ac:dyDescent="0.35">
      <c r="A16" s="17" t="s">
        <v>230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EF4E3-D8DC-47C2-A32C-342876A9F550}">
  <dimension ref="A3:F15"/>
  <sheetViews>
    <sheetView topLeftCell="A15" workbookViewId="0">
      <selection activeCell="I11" sqref="I11"/>
    </sheetView>
  </sheetViews>
  <sheetFormatPr defaultRowHeight="14.5" x14ac:dyDescent="0.35"/>
  <cols>
    <col min="1" max="1" width="18.54296875" customWidth="1"/>
    <col min="2" max="2" width="15.26953125" customWidth="1"/>
    <col min="3" max="5" width="6.6328125" customWidth="1"/>
    <col min="6" max="6" width="10.7265625" customWidth="1"/>
    <col min="7" max="7" width="9.54296875" customWidth="1"/>
    <col min="8" max="9" width="6.6328125" bestFit="1" customWidth="1"/>
    <col min="10" max="10" width="10.7265625" bestFit="1" customWidth="1"/>
    <col min="11" max="12" width="9.453125" bestFit="1" customWidth="1"/>
    <col min="13" max="13" width="7.7265625" bestFit="1" customWidth="1"/>
    <col min="14" max="16" width="9.453125" bestFit="1" customWidth="1"/>
    <col min="17" max="17" width="8.7265625" bestFit="1" customWidth="1"/>
    <col min="18" max="22" width="9.453125" bestFit="1" customWidth="1"/>
    <col min="23" max="23" width="8.54296875" bestFit="1" customWidth="1"/>
    <col min="24" max="24" width="9.36328125" bestFit="1" customWidth="1"/>
    <col min="25" max="29" width="10.453125" bestFit="1" customWidth="1"/>
    <col min="30" max="30" width="8.453125" bestFit="1" customWidth="1"/>
    <col min="31" max="31" width="9.453125" bestFit="1" customWidth="1"/>
    <col min="32" max="35" width="10.453125" bestFit="1" customWidth="1"/>
    <col min="36" max="36" width="8.81640625" bestFit="1" customWidth="1"/>
    <col min="37" max="37" width="9.453125" bestFit="1" customWidth="1"/>
    <col min="38" max="42" width="10.453125" bestFit="1" customWidth="1"/>
    <col min="43" max="43" width="8.6328125" bestFit="1" customWidth="1"/>
    <col min="44" max="44" width="9.36328125" bestFit="1" customWidth="1"/>
    <col min="45" max="45" width="9.54296875" bestFit="1" customWidth="1"/>
    <col min="46" max="47" width="8.453125" bestFit="1" customWidth="1"/>
    <col min="48" max="51" width="9.453125" bestFit="1" customWidth="1"/>
    <col min="52" max="52" width="8.26953125" bestFit="1" customWidth="1"/>
    <col min="53" max="53" width="8.453125" bestFit="1" customWidth="1"/>
    <col min="54" max="56" width="9.453125" bestFit="1" customWidth="1"/>
    <col min="57" max="57" width="8.54296875" bestFit="1" customWidth="1"/>
    <col min="58" max="59" width="8.453125" bestFit="1" customWidth="1"/>
    <col min="60" max="65" width="9.453125" bestFit="1" customWidth="1"/>
    <col min="66" max="66" width="9" bestFit="1" customWidth="1"/>
    <col min="67" max="67" width="9.36328125" bestFit="1" customWidth="1"/>
    <col min="68" max="68" width="8.453125" bestFit="1" customWidth="1"/>
    <col min="69" max="72" width="9.453125" bestFit="1" customWidth="1"/>
    <col min="73" max="73" width="8.54296875" bestFit="1" customWidth="1"/>
    <col min="74" max="77" width="8.453125" bestFit="1" customWidth="1"/>
    <col min="78" max="83" width="9.453125" bestFit="1" customWidth="1"/>
    <col min="84" max="84" width="9.1796875" bestFit="1" customWidth="1"/>
    <col min="85" max="86" width="8.453125" bestFit="1" customWidth="1"/>
    <col min="87" max="90" width="9.453125" bestFit="1" customWidth="1"/>
    <col min="91" max="91" width="8.36328125" bestFit="1" customWidth="1"/>
    <col min="92" max="92" width="9.36328125" bestFit="1" customWidth="1"/>
    <col min="93" max="97" width="8.453125" bestFit="1" customWidth="1"/>
    <col min="98" max="102" width="9.453125" bestFit="1" customWidth="1"/>
    <col min="103" max="103" width="7.7265625" bestFit="1" customWidth="1"/>
    <col min="104" max="104" width="8.453125" bestFit="1" customWidth="1"/>
    <col min="105" max="107" width="9.453125" bestFit="1" customWidth="1"/>
    <col min="108" max="108" width="8.7265625" bestFit="1" customWidth="1"/>
    <col min="109" max="112" width="8.453125" bestFit="1" customWidth="1"/>
    <col min="113" max="117" width="9.453125" bestFit="1" customWidth="1"/>
    <col min="118" max="118" width="8.54296875" bestFit="1" customWidth="1"/>
    <col min="119" max="119" width="9.36328125" bestFit="1" customWidth="1"/>
    <col min="120" max="120" width="9.453125" bestFit="1" customWidth="1"/>
    <col min="121" max="122" width="10.453125" bestFit="1" customWidth="1"/>
    <col min="123" max="123" width="8.453125" bestFit="1" customWidth="1"/>
    <col min="124" max="125" width="9.453125" bestFit="1" customWidth="1"/>
    <col min="126" max="127" width="10.453125" bestFit="1" customWidth="1"/>
    <col min="128" max="128" width="8.81640625" bestFit="1" customWidth="1"/>
    <col min="129" max="130" width="9.453125" bestFit="1" customWidth="1"/>
    <col min="131" max="135" width="10.453125" bestFit="1" customWidth="1"/>
    <col min="136" max="136" width="8.6328125" bestFit="1" customWidth="1"/>
    <col min="137" max="137" width="9.36328125" bestFit="1" customWidth="1"/>
    <col min="138" max="138" width="9.54296875" bestFit="1" customWidth="1"/>
    <col min="139" max="139" width="8.453125" bestFit="1" customWidth="1"/>
    <col min="140" max="141" width="9.453125" bestFit="1" customWidth="1"/>
    <col min="142" max="142" width="8.26953125" bestFit="1" customWidth="1"/>
    <col min="143" max="144" width="8.453125" bestFit="1" customWidth="1"/>
    <col min="145" max="152" width="9.453125" bestFit="1" customWidth="1"/>
    <col min="153" max="153" width="8.54296875" bestFit="1" customWidth="1"/>
    <col min="154" max="154" width="8.453125" bestFit="1" customWidth="1"/>
    <col min="155" max="159" width="9.453125" bestFit="1" customWidth="1"/>
    <col min="160" max="160" width="9" bestFit="1" customWidth="1"/>
    <col min="161" max="161" width="9.36328125" bestFit="1" customWidth="1"/>
    <col min="162" max="163" width="8.453125" bestFit="1" customWidth="1"/>
    <col min="164" max="168" width="9.453125" bestFit="1" customWidth="1"/>
    <col min="169" max="169" width="8.54296875" bestFit="1" customWidth="1"/>
    <col min="170" max="171" width="8.453125" bestFit="1" customWidth="1"/>
    <col min="172" max="174" width="9.453125" bestFit="1" customWidth="1"/>
    <col min="175" max="175" width="9.1796875" bestFit="1" customWidth="1"/>
    <col min="176" max="178" width="8.453125" bestFit="1" customWidth="1"/>
    <col min="179" max="182" width="9.453125" bestFit="1" customWidth="1"/>
    <col min="183" max="183" width="8.36328125" bestFit="1" customWidth="1"/>
    <col min="184" max="184" width="9.36328125" bestFit="1" customWidth="1"/>
    <col min="185" max="186" width="8.453125" bestFit="1" customWidth="1"/>
    <col min="187" max="188" width="9.453125" bestFit="1" customWidth="1"/>
    <col min="189" max="189" width="7.7265625" bestFit="1" customWidth="1"/>
    <col min="190" max="191" width="8.453125" bestFit="1" customWidth="1"/>
    <col min="192" max="193" width="9.453125" bestFit="1" customWidth="1"/>
    <col min="195" max="195" width="8.453125" bestFit="1" customWidth="1"/>
    <col min="196" max="196" width="9.453125" bestFit="1" customWidth="1"/>
    <col min="197" max="197" width="8.54296875" bestFit="1" customWidth="1"/>
    <col min="198" max="198" width="9.36328125" bestFit="1" customWidth="1"/>
    <col min="199" max="200" width="10.453125" bestFit="1" customWidth="1"/>
    <col min="201" max="201" width="8.453125" bestFit="1" customWidth="1"/>
    <col min="202" max="202" width="9.36328125" bestFit="1" customWidth="1"/>
    <col min="203" max="203" width="9.54296875" bestFit="1" customWidth="1"/>
    <col min="204" max="204" width="9.453125" bestFit="1" customWidth="1"/>
    <col min="205" max="205" width="8.54296875" bestFit="1" customWidth="1"/>
    <col min="206" max="206" width="9.36328125" bestFit="1" customWidth="1"/>
    <col min="207" max="207" width="9.453125" bestFit="1" customWidth="1"/>
    <col min="208" max="208" width="8.54296875" bestFit="1" customWidth="1"/>
    <col min="209" max="209" width="9.36328125" bestFit="1" customWidth="1"/>
    <col min="210" max="210" width="9.54296875" bestFit="1" customWidth="1"/>
    <col min="211" max="211" width="10.7265625" bestFit="1" customWidth="1"/>
  </cols>
  <sheetData>
    <row r="3" spans="1:6" x14ac:dyDescent="0.35">
      <c r="A3" s="14" t="s">
        <v>231</v>
      </c>
      <c r="B3" s="14" t="s">
        <v>222</v>
      </c>
    </row>
    <row r="4" spans="1:6" x14ac:dyDescent="0.35">
      <c r="B4" t="s">
        <v>232</v>
      </c>
      <c r="C4" t="s">
        <v>233</v>
      </c>
      <c r="D4" t="s">
        <v>234</v>
      </c>
      <c r="E4" t="s">
        <v>235</v>
      </c>
      <c r="F4" t="s">
        <v>223</v>
      </c>
    </row>
    <row r="6" spans="1:6" ht="18.5" customHeight="1" x14ac:dyDescent="0.35"/>
    <row r="7" spans="1:6" ht="18" customHeight="1" x14ac:dyDescent="0.35">
      <c r="A7" s="14" t="s">
        <v>224</v>
      </c>
    </row>
    <row r="8" spans="1:6" x14ac:dyDescent="0.35">
      <c r="A8" s="15" t="s">
        <v>21</v>
      </c>
      <c r="B8">
        <v>10</v>
      </c>
      <c r="C8">
        <v>18</v>
      </c>
      <c r="D8">
        <v>10</v>
      </c>
      <c r="F8">
        <v>38</v>
      </c>
    </row>
    <row r="9" spans="1:6" x14ac:dyDescent="0.35">
      <c r="A9" s="15" t="s">
        <v>56</v>
      </c>
      <c r="B9">
        <v>3</v>
      </c>
      <c r="C9">
        <v>5</v>
      </c>
      <c r="F9">
        <v>8</v>
      </c>
    </row>
    <row r="10" spans="1:6" x14ac:dyDescent="0.35">
      <c r="A10" s="15" t="s">
        <v>9</v>
      </c>
      <c r="B10">
        <v>7</v>
      </c>
      <c r="C10">
        <v>17</v>
      </c>
      <c r="D10">
        <v>31</v>
      </c>
      <c r="F10">
        <v>55</v>
      </c>
    </row>
    <row r="11" spans="1:6" x14ac:dyDescent="0.35">
      <c r="A11" s="15" t="s">
        <v>19</v>
      </c>
      <c r="B11">
        <v>3</v>
      </c>
      <c r="C11">
        <v>20</v>
      </c>
      <c r="D11">
        <v>5</v>
      </c>
      <c r="F11">
        <v>28</v>
      </c>
    </row>
    <row r="12" spans="1:6" x14ac:dyDescent="0.35">
      <c r="A12" s="15" t="s">
        <v>12</v>
      </c>
      <c r="B12">
        <v>14</v>
      </c>
      <c r="C12">
        <v>22</v>
      </c>
      <c r="D12">
        <v>16</v>
      </c>
      <c r="E12">
        <v>2</v>
      </c>
      <c r="F12">
        <v>54</v>
      </c>
    </row>
    <row r="13" spans="1:6" x14ac:dyDescent="0.35">
      <c r="A13" s="15" t="s">
        <v>223</v>
      </c>
      <c r="B13">
        <v>37</v>
      </c>
      <c r="C13">
        <v>82</v>
      </c>
      <c r="D13">
        <v>62</v>
      </c>
      <c r="E13">
        <v>2</v>
      </c>
      <c r="F13">
        <v>183</v>
      </c>
    </row>
    <row r="15" spans="1:6" ht="130.5" x14ac:dyDescent="0.35">
      <c r="A15" s="17" t="s">
        <v>236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36FD-B6D6-43A4-8FC4-7A216B791630}">
  <dimension ref="A3:B8"/>
  <sheetViews>
    <sheetView workbookViewId="0">
      <selection activeCell="J11" sqref="J11"/>
    </sheetView>
  </sheetViews>
  <sheetFormatPr defaultRowHeight="14.5" x14ac:dyDescent="0.35"/>
  <cols>
    <col min="1" max="1" width="12.36328125" customWidth="1"/>
    <col min="2" max="2" width="15.26953125" customWidth="1"/>
    <col min="3" max="3" width="6.81640625" customWidth="1"/>
    <col min="4" max="4" width="11.81640625" bestFit="1" customWidth="1"/>
    <col min="5" max="6" width="7.81640625" bestFit="1" customWidth="1"/>
    <col min="7" max="7" width="10.7265625" bestFit="1" customWidth="1"/>
  </cols>
  <sheetData>
    <row r="3" spans="1:2" x14ac:dyDescent="0.35">
      <c r="A3" s="14" t="s">
        <v>224</v>
      </c>
      <c r="B3" t="s">
        <v>220</v>
      </c>
    </row>
    <row r="4" spans="1:2" x14ac:dyDescent="0.35">
      <c r="A4" s="15" t="s">
        <v>204</v>
      </c>
      <c r="B4" s="7">
        <v>76978.791208791212</v>
      </c>
    </row>
    <row r="5" spans="1:2" x14ac:dyDescent="0.35">
      <c r="A5" s="15" t="s">
        <v>206</v>
      </c>
      <c r="B5" s="7">
        <v>77366.521739130432</v>
      </c>
    </row>
    <row r="6" spans="1:2" x14ac:dyDescent="0.35">
      <c r="A6" s="15" t="s">
        <v>223</v>
      </c>
      <c r="B6" s="7">
        <v>77173.715846994543</v>
      </c>
    </row>
    <row r="8" spans="1:2" ht="101.5" customHeight="1" x14ac:dyDescent="0.35">
      <c r="A8" s="17" t="s">
        <v>238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EF585-BA84-4080-9E61-6EC9D27567A4}">
  <dimension ref="A1:L47"/>
  <sheetViews>
    <sheetView showGridLines="0" tabSelected="1" topLeftCell="A30" zoomScale="80" zoomScaleNormal="80" workbookViewId="0">
      <selection activeCell="I49" sqref="I49"/>
    </sheetView>
  </sheetViews>
  <sheetFormatPr defaultRowHeight="14.5" x14ac:dyDescent="0.35"/>
  <sheetData>
    <row r="1" spans="6:12" ht="21" x14ac:dyDescent="0.5">
      <c r="F1" s="18" t="s">
        <v>250</v>
      </c>
      <c r="G1" s="19"/>
      <c r="H1" s="19"/>
      <c r="I1" s="19"/>
      <c r="J1" s="19"/>
      <c r="K1" s="19"/>
      <c r="L1" s="19"/>
    </row>
    <row r="33" spans="1:1" x14ac:dyDescent="0.35">
      <c r="A33" s="2" t="s">
        <v>249</v>
      </c>
    </row>
    <row r="34" spans="1:1" x14ac:dyDescent="0.35">
      <c r="A34" t="s">
        <v>239</v>
      </c>
    </row>
    <row r="36" spans="1:1" x14ac:dyDescent="0.35">
      <c r="A36" t="s">
        <v>240</v>
      </c>
    </row>
    <row r="38" spans="1:1" x14ac:dyDescent="0.35">
      <c r="A38" t="s">
        <v>241</v>
      </c>
    </row>
    <row r="40" spans="1:1" x14ac:dyDescent="0.35">
      <c r="A40" t="s">
        <v>242</v>
      </c>
    </row>
    <row r="42" spans="1:1" x14ac:dyDescent="0.35">
      <c r="A42" s="2" t="s">
        <v>248</v>
      </c>
    </row>
    <row r="43" spans="1:1" x14ac:dyDescent="0.35">
      <c r="A43" t="s">
        <v>243</v>
      </c>
    </row>
    <row r="44" spans="1:1" x14ac:dyDescent="0.35">
      <c r="A44" t="s">
        <v>244</v>
      </c>
    </row>
    <row r="45" spans="1:1" x14ac:dyDescent="0.35">
      <c r="A45" t="s">
        <v>245</v>
      </c>
    </row>
    <row r="46" spans="1:1" x14ac:dyDescent="0.35">
      <c r="A46" t="s">
        <v>246</v>
      </c>
    </row>
    <row r="47" spans="1:1" x14ac:dyDescent="0.35">
      <c r="A47" t="s">
        <v>247</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4302CC-3364-47E3-9F10-29248F29D6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Aus staff</vt:lpstr>
      <vt:lpstr>India Staff</vt:lpstr>
      <vt:lpstr>All_staff</vt:lpstr>
      <vt:lpstr>Dept vs salaries</vt:lpstr>
      <vt:lpstr>Dept vs Gender</vt:lpstr>
      <vt:lpstr>Dept vs ratings</vt:lpstr>
      <vt:lpstr>Dept vs Tenure</vt:lpstr>
      <vt:lpstr>Max recruitment vs year</vt:lpstr>
      <vt:lpstr>country vs  Avg salariess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Asritha Peri</cp:lastModifiedBy>
  <dcterms:created xsi:type="dcterms:W3CDTF">2021-03-14T20:21:32Z</dcterms:created>
  <dcterms:modified xsi:type="dcterms:W3CDTF">2023-11-20T23:43:00Z</dcterms:modified>
</cp:coreProperties>
</file>