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ruz\Desktop\"/>
    </mc:Choice>
  </mc:AlternateContent>
  <xr:revisionPtr revIDLastSave="0" documentId="10_ncr:100000_{681F093C-36CB-4D6E-BB67-ECC8173D8B09}" xr6:coauthVersionLast="31" xr6:coauthVersionMax="31" xr10:uidLastSave="{00000000-0000-0000-0000-000000000000}"/>
  <bookViews>
    <workbookView xWindow="240" yWindow="180" windowWidth="9435" windowHeight="7575" firstSheet="4" activeTab="4" xr2:uid="{00000000-000D-0000-FFFF-FFFF00000000}"/>
  </bookViews>
  <sheets>
    <sheet name="Resumo" sheetId="1" state="hidden" r:id="rId1"/>
    <sheet name="Requisitos" sheetId="29" state="hidden" r:id="rId2"/>
    <sheet name="First" sheetId="2" state="hidden" r:id="rId3"/>
    <sheet name="MXLAR23F1" sheetId="20" state="hidden" r:id="rId4"/>
    <sheet name="Test Sets" sheetId="39" r:id="rId5"/>
    <sheet name="Pre Conditions" sheetId="40" r:id="rId6"/>
    <sheet name="Test Cases" sheetId="38" r:id="rId7"/>
    <sheet name="MXLAR3GF1" sheetId="36" state="hidden" r:id="rId8"/>
    <sheet name="MXLAR23F2" sheetId="35" state="hidden" r:id="rId9"/>
    <sheet name="MXLAR3GF2" sheetId="37" state="hidden" r:id="rId10"/>
    <sheet name="Last" sheetId="4" state="hidden" r:id="rId11"/>
  </sheets>
  <externalReferences>
    <externalReference r:id="rId12"/>
  </externalReferences>
  <definedNames>
    <definedName name="_xlnm._FilterDatabase" localSheetId="3" hidden="1">MXLAR23F1!$A$29:$BE$56</definedName>
    <definedName name="_xlnm._FilterDatabase" localSheetId="7" hidden="1">MXLAR3GF1!$A$29:$BE$58</definedName>
  </definedNames>
  <calcPr calcId="179017"/>
</workbook>
</file>

<file path=xl/calcChain.xml><?xml version="1.0" encoding="utf-8"?>
<calcChain xmlns="http://schemas.openxmlformats.org/spreadsheetml/2006/main">
  <c r="AO119" i="37" l="1"/>
  <c r="AK119" i="37"/>
  <c r="AI119" i="37"/>
  <c r="AM119" i="37" s="1"/>
  <c r="AH119" i="37"/>
  <c r="AG119" i="37"/>
  <c r="AF119" i="37"/>
  <c r="AJ119" i="37" s="1"/>
  <c r="Y119" i="37"/>
  <c r="Z119" i="37" s="1"/>
  <c r="AA119" i="37" s="1"/>
  <c r="T119" i="37"/>
  <c r="X119" i="37" s="1"/>
  <c r="S119" i="37"/>
  <c r="W119" i="37" s="1"/>
  <c r="R119" i="37"/>
  <c r="Q119" i="37"/>
  <c r="P119" i="37"/>
  <c r="O119" i="37"/>
  <c r="U119" i="37" s="1"/>
  <c r="V119" i="37" s="1"/>
  <c r="N119" i="37"/>
  <c r="AQ118" i="37"/>
  <c r="AR118" i="37" s="1"/>
  <c r="AK118" i="37"/>
  <c r="AI118" i="37"/>
  <c r="AH118" i="37"/>
  <c r="AG118" i="37"/>
  <c r="AF118" i="37"/>
  <c r="AJ118" i="37" s="1"/>
  <c r="U118" i="37"/>
  <c r="V118" i="37" s="1"/>
  <c r="T118" i="37"/>
  <c r="X118" i="37" s="1"/>
  <c r="Y118" i="37" s="1"/>
  <c r="S118" i="37"/>
  <c r="W118" i="37" s="1"/>
  <c r="R118" i="37"/>
  <c r="Q118" i="37"/>
  <c r="P118" i="37"/>
  <c r="O118" i="37"/>
  <c r="N118" i="37"/>
  <c r="AP117" i="37"/>
  <c r="AT117" i="37" s="1"/>
  <c r="AU117" i="37" s="1"/>
  <c r="AO117" i="37"/>
  <c r="AN117" i="37"/>
  <c r="AL117" i="37"/>
  <c r="AI117" i="37"/>
  <c r="AM117" i="37" s="1"/>
  <c r="AH117" i="37"/>
  <c r="AK117" i="37" s="1"/>
  <c r="AG117" i="37"/>
  <c r="AF117" i="37"/>
  <c r="AJ117" i="37" s="1"/>
  <c r="Z117" i="37"/>
  <c r="AA117" i="37" s="1"/>
  <c r="T117" i="37"/>
  <c r="X117" i="37" s="1"/>
  <c r="Y117" i="37" s="1"/>
  <c r="S117" i="37"/>
  <c r="W117" i="37" s="1"/>
  <c r="R117" i="37"/>
  <c r="Q117" i="37"/>
  <c r="P117" i="37"/>
  <c r="O117" i="37"/>
  <c r="N117" i="37"/>
  <c r="U117" i="37" s="1"/>
  <c r="V117" i="37" s="1"/>
  <c r="AT116" i="37"/>
  <c r="AU116" i="37" s="1"/>
  <c r="AP116" i="37"/>
  <c r="AO116" i="37"/>
  <c r="AN116" i="37"/>
  <c r="AL116" i="37"/>
  <c r="AI116" i="37"/>
  <c r="AM116" i="37" s="1"/>
  <c r="AH116" i="37"/>
  <c r="AK116" i="37" s="1"/>
  <c r="AG116" i="37"/>
  <c r="AF116" i="37"/>
  <c r="AJ116" i="37" s="1"/>
  <c r="X116" i="37"/>
  <c r="Y116" i="37" s="1"/>
  <c r="T116" i="37"/>
  <c r="S116" i="37"/>
  <c r="R116" i="37"/>
  <c r="Q116" i="37"/>
  <c r="P116" i="37"/>
  <c r="O116" i="37"/>
  <c r="N116" i="37"/>
  <c r="U116" i="37" s="1"/>
  <c r="V116" i="37" s="1"/>
  <c r="AP115" i="37"/>
  <c r="AT115" i="37" s="1"/>
  <c r="AU115" i="37" s="1"/>
  <c r="AO115" i="37"/>
  <c r="AS115" i="37" s="1"/>
  <c r="AN115" i="37"/>
  <c r="AL115" i="37"/>
  <c r="AI115" i="37"/>
  <c r="AM115" i="37" s="1"/>
  <c r="AH115" i="37"/>
  <c r="AK115" i="37" s="1"/>
  <c r="AG115" i="37"/>
  <c r="AF115" i="37"/>
  <c r="AJ115" i="37" s="1"/>
  <c r="T115" i="37"/>
  <c r="X115" i="37" s="1"/>
  <c r="Y115" i="37" s="1"/>
  <c r="S115" i="37"/>
  <c r="R115" i="37"/>
  <c r="Q115" i="37"/>
  <c r="P115" i="37"/>
  <c r="O115" i="37"/>
  <c r="N115" i="37"/>
  <c r="U115" i="37" s="1"/>
  <c r="V115" i="37" s="1"/>
  <c r="AM114" i="37"/>
  <c r="AK114" i="37"/>
  <c r="AI114" i="37"/>
  <c r="AH114" i="37"/>
  <c r="AG114" i="37"/>
  <c r="AF114" i="37"/>
  <c r="AJ114" i="37" s="1"/>
  <c r="W114" i="37"/>
  <c r="U114" i="37"/>
  <c r="V114" i="37" s="1"/>
  <c r="T114" i="37"/>
  <c r="X114" i="37" s="1"/>
  <c r="Y114" i="37" s="1"/>
  <c r="S114" i="37"/>
  <c r="R114" i="37"/>
  <c r="Q114" i="37"/>
  <c r="P114" i="37"/>
  <c r="O114" i="37"/>
  <c r="N114" i="37"/>
  <c r="AQ113" i="37"/>
  <c r="AR113" i="37" s="1"/>
  <c r="AO113" i="37"/>
  <c r="AK113" i="37"/>
  <c r="AI113" i="37"/>
  <c r="AH113" i="37"/>
  <c r="AG113" i="37"/>
  <c r="AF113" i="37"/>
  <c r="AJ113" i="37" s="1"/>
  <c r="T113" i="37"/>
  <c r="X113" i="37" s="1"/>
  <c r="Y113" i="37" s="1"/>
  <c r="S113" i="37"/>
  <c r="W113" i="37" s="1"/>
  <c r="R113" i="37"/>
  <c r="Q113" i="37"/>
  <c r="P113" i="37"/>
  <c r="O113" i="37"/>
  <c r="U113" i="37" s="1"/>
  <c r="V113" i="37" s="1"/>
  <c r="N113" i="37"/>
  <c r="AM112" i="37"/>
  <c r="AK112" i="37"/>
  <c r="AI112" i="37"/>
  <c r="AH112" i="37"/>
  <c r="AG112" i="37"/>
  <c r="AF112" i="37"/>
  <c r="AJ112" i="37" s="1"/>
  <c r="U112" i="37"/>
  <c r="V112" i="37" s="1"/>
  <c r="T112" i="37"/>
  <c r="X112" i="37" s="1"/>
  <c r="Y112" i="37" s="1"/>
  <c r="S112" i="37"/>
  <c r="R112" i="37"/>
  <c r="Q112" i="37"/>
  <c r="W112" i="37" s="1"/>
  <c r="P112" i="37"/>
  <c r="O112" i="37"/>
  <c r="N112" i="37"/>
  <c r="AP111" i="37"/>
  <c r="AT111" i="37" s="1"/>
  <c r="AU111" i="37" s="1"/>
  <c r="AN111" i="37"/>
  <c r="AL111" i="37"/>
  <c r="AI111" i="37"/>
  <c r="AM111" i="37" s="1"/>
  <c r="AH111" i="37"/>
  <c r="AK111" i="37" s="1"/>
  <c r="AG111" i="37"/>
  <c r="AF111" i="37"/>
  <c r="AJ111" i="37" s="1"/>
  <c r="T111" i="37"/>
  <c r="X111" i="37" s="1"/>
  <c r="Y111" i="37" s="1"/>
  <c r="S111" i="37"/>
  <c r="R111" i="37"/>
  <c r="W111" i="37" s="1"/>
  <c r="Q111" i="37"/>
  <c r="P111" i="37"/>
  <c r="O111" i="37"/>
  <c r="N111" i="37"/>
  <c r="AP110" i="37"/>
  <c r="AT110" i="37" s="1"/>
  <c r="AU110" i="37" s="1"/>
  <c r="AN110" i="37"/>
  <c r="AM110" i="37"/>
  <c r="AL110" i="37"/>
  <c r="AI110" i="37"/>
  <c r="AO110" i="37" s="1"/>
  <c r="AH110" i="37"/>
  <c r="AK110" i="37" s="1"/>
  <c r="AG110" i="37"/>
  <c r="AF110" i="37"/>
  <c r="AJ110" i="37" s="1"/>
  <c r="X110" i="37"/>
  <c r="Y110" i="37" s="1"/>
  <c r="T110" i="37"/>
  <c r="S110" i="37"/>
  <c r="W110" i="37" s="1"/>
  <c r="R110" i="37"/>
  <c r="Q110" i="37"/>
  <c r="P110" i="37"/>
  <c r="O110" i="37"/>
  <c r="U110" i="37" s="1"/>
  <c r="V110" i="37" s="1"/>
  <c r="N110" i="37"/>
  <c r="AN109" i="37"/>
  <c r="AL109" i="37"/>
  <c r="AI109" i="37"/>
  <c r="AH109" i="37"/>
  <c r="AK109" i="37" s="1"/>
  <c r="AG109" i="37"/>
  <c r="AF109" i="37"/>
  <c r="AJ109" i="37" s="1"/>
  <c r="AQ109" i="37" s="1"/>
  <c r="AR109" i="37" s="1"/>
  <c r="X109" i="37"/>
  <c r="Y109" i="37" s="1"/>
  <c r="T109" i="37"/>
  <c r="S109" i="37"/>
  <c r="R109" i="37"/>
  <c r="W109" i="37" s="1"/>
  <c r="Q109" i="37"/>
  <c r="P109" i="37"/>
  <c r="O109" i="37"/>
  <c r="N109" i="37"/>
  <c r="AN108" i="37"/>
  <c r="AK108" i="37"/>
  <c r="AI108" i="37"/>
  <c r="AH108" i="37"/>
  <c r="AG108" i="37"/>
  <c r="AL108" i="37" s="1"/>
  <c r="AF108" i="37"/>
  <c r="AJ108" i="37" s="1"/>
  <c r="U108" i="37"/>
  <c r="V108" i="37" s="1"/>
  <c r="T108" i="37"/>
  <c r="X108" i="37" s="1"/>
  <c r="Y108" i="37" s="1"/>
  <c r="S108" i="37"/>
  <c r="R108" i="37"/>
  <c r="Q108" i="37"/>
  <c r="P108" i="37"/>
  <c r="O108" i="37"/>
  <c r="N108" i="37"/>
  <c r="AN107" i="37"/>
  <c r="AK107" i="37"/>
  <c r="AI107" i="37"/>
  <c r="AH107" i="37"/>
  <c r="AG107" i="37"/>
  <c r="AL107" i="37" s="1"/>
  <c r="AF107" i="37"/>
  <c r="AJ107" i="37" s="1"/>
  <c r="U107" i="37"/>
  <c r="V107" i="37" s="1"/>
  <c r="T107" i="37"/>
  <c r="X107" i="37" s="1"/>
  <c r="Y107" i="37" s="1"/>
  <c r="S107" i="37"/>
  <c r="R107" i="37"/>
  <c r="Q107" i="37"/>
  <c r="P107" i="37"/>
  <c r="O107" i="37"/>
  <c r="N107" i="37"/>
  <c r="AO106" i="37"/>
  <c r="AM106" i="37"/>
  <c r="AK106" i="37"/>
  <c r="AI106" i="37"/>
  <c r="AH106" i="37"/>
  <c r="AG106" i="37"/>
  <c r="AF106" i="37"/>
  <c r="AJ106" i="37" s="1"/>
  <c r="AQ106" i="37" s="1"/>
  <c r="AR106" i="37" s="1"/>
  <c r="Y106" i="37"/>
  <c r="X106" i="37"/>
  <c r="T106" i="37"/>
  <c r="S106" i="37"/>
  <c r="R106" i="37"/>
  <c r="Q106" i="37"/>
  <c r="P106" i="37"/>
  <c r="O106" i="37"/>
  <c r="U106" i="37" s="1"/>
  <c r="V106" i="37" s="1"/>
  <c r="N106" i="37"/>
  <c r="AO105" i="37"/>
  <c r="AI105" i="37"/>
  <c r="AM105" i="37" s="1"/>
  <c r="AH105" i="37"/>
  <c r="AK105" i="37" s="1"/>
  <c r="AQ105" i="37" s="1"/>
  <c r="AR105" i="37" s="1"/>
  <c r="AG105" i="37"/>
  <c r="AF105" i="37"/>
  <c r="AJ105" i="37" s="1"/>
  <c r="X105" i="37"/>
  <c r="Y105" i="37" s="1"/>
  <c r="T105" i="37"/>
  <c r="S105" i="37"/>
  <c r="R105" i="37"/>
  <c r="Q105" i="37"/>
  <c r="P105" i="37"/>
  <c r="O105" i="37"/>
  <c r="N105" i="37"/>
  <c r="U105" i="37" s="1"/>
  <c r="V105" i="37" s="1"/>
  <c r="AO104" i="37"/>
  <c r="AK104" i="37"/>
  <c r="AI104" i="37"/>
  <c r="AM104" i="37" s="1"/>
  <c r="AH104" i="37"/>
  <c r="AG104" i="37"/>
  <c r="AF104" i="37"/>
  <c r="AJ104" i="37" s="1"/>
  <c r="X104" i="37"/>
  <c r="Y104" i="37" s="1"/>
  <c r="T104" i="37"/>
  <c r="S104" i="37"/>
  <c r="R104" i="37"/>
  <c r="Q104" i="37"/>
  <c r="P104" i="37"/>
  <c r="O104" i="37"/>
  <c r="N104" i="37"/>
  <c r="U104" i="37" s="1"/>
  <c r="V104" i="37" s="1"/>
  <c r="AO103" i="37"/>
  <c r="AK103" i="37"/>
  <c r="AI103" i="37"/>
  <c r="AM103" i="37" s="1"/>
  <c r="AH103" i="37"/>
  <c r="AG103" i="37"/>
  <c r="AF103" i="37"/>
  <c r="AJ103" i="37" s="1"/>
  <c r="V103" i="37"/>
  <c r="T103" i="37"/>
  <c r="X103" i="37" s="1"/>
  <c r="Y103" i="37" s="1"/>
  <c r="S103" i="37"/>
  <c r="R103" i="37"/>
  <c r="Q103" i="37"/>
  <c r="P103" i="37"/>
  <c r="O103" i="37"/>
  <c r="N103" i="37"/>
  <c r="U103" i="37" s="1"/>
  <c r="AP102" i="37"/>
  <c r="AT102" i="37" s="1"/>
  <c r="AU102" i="37" s="1"/>
  <c r="AO102" i="37"/>
  <c r="AK102" i="37"/>
  <c r="AQ102" i="37" s="1"/>
  <c r="AR102" i="37" s="1"/>
  <c r="AI102" i="37"/>
  <c r="AM102" i="37" s="1"/>
  <c r="AH102" i="37"/>
  <c r="AG102" i="37"/>
  <c r="AN102" i="37" s="1"/>
  <c r="AF102" i="37"/>
  <c r="AJ102" i="37" s="1"/>
  <c r="Y102" i="37"/>
  <c r="Z102" i="37" s="1"/>
  <c r="AA102" i="37" s="1"/>
  <c r="T102" i="37"/>
  <c r="X102" i="37" s="1"/>
  <c r="S102" i="37"/>
  <c r="W102" i="37" s="1"/>
  <c r="R102" i="37"/>
  <c r="Q102" i="37"/>
  <c r="P102" i="37"/>
  <c r="O102" i="37"/>
  <c r="U102" i="37" s="1"/>
  <c r="V102" i="37" s="1"/>
  <c r="N102" i="37"/>
  <c r="AM101" i="37"/>
  <c r="AK101" i="37"/>
  <c r="AI101" i="37"/>
  <c r="AP101" i="37" s="1"/>
  <c r="AT101" i="37" s="1"/>
  <c r="AU101" i="37" s="1"/>
  <c r="AH101" i="37"/>
  <c r="AG101" i="37"/>
  <c r="AN101" i="37" s="1"/>
  <c r="AF101" i="37"/>
  <c r="AJ101" i="37" s="1"/>
  <c r="T101" i="37"/>
  <c r="X101" i="37" s="1"/>
  <c r="Y101" i="37" s="1"/>
  <c r="S101" i="37"/>
  <c r="R101" i="37"/>
  <c r="W101" i="37" s="1"/>
  <c r="Q101" i="37"/>
  <c r="P101" i="37"/>
  <c r="O101" i="37"/>
  <c r="N101" i="37"/>
  <c r="AQ100" i="37"/>
  <c r="AR100" i="37" s="1"/>
  <c r="AL100" i="37"/>
  <c r="AI100" i="37"/>
  <c r="AH100" i="37"/>
  <c r="AK100" i="37" s="1"/>
  <c r="AG100" i="37"/>
  <c r="AN100" i="37" s="1"/>
  <c r="AF100" i="37"/>
  <c r="AJ100" i="37" s="1"/>
  <c r="T100" i="37"/>
  <c r="X100" i="37" s="1"/>
  <c r="Y100" i="37" s="1"/>
  <c r="S100" i="37"/>
  <c r="R100" i="37"/>
  <c r="Q100" i="37"/>
  <c r="P100" i="37"/>
  <c r="O100" i="37"/>
  <c r="N100" i="37"/>
  <c r="U100" i="37" s="1"/>
  <c r="V100" i="37" s="1"/>
  <c r="AN98" i="37"/>
  <c r="AL98" i="37"/>
  <c r="AI98" i="37"/>
  <c r="AH98" i="37"/>
  <c r="AK98" i="37" s="1"/>
  <c r="AQ98" i="37" s="1"/>
  <c r="AR98" i="37" s="1"/>
  <c r="AG98" i="37"/>
  <c r="AF98" i="37"/>
  <c r="AJ98" i="37" s="1"/>
  <c r="V98" i="37"/>
  <c r="T98" i="37"/>
  <c r="X98" i="37" s="1"/>
  <c r="Y98" i="37" s="1"/>
  <c r="S98" i="37"/>
  <c r="R98" i="37"/>
  <c r="Q98" i="37"/>
  <c r="P98" i="37"/>
  <c r="O98" i="37"/>
  <c r="U98" i="37" s="1"/>
  <c r="N98" i="37"/>
  <c r="AP97" i="37"/>
  <c r="AT97" i="37" s="1"/>
  <c r="AU97" i="37" s="1"/>
  <c r="AN97" i="37"/>
  <c r="AL97" i="37"/>
  <c r="AI97" i="37"/>
  <c r="AH97" i="37"/>
  <c r="AK97" i="37" s="1"/>
  <c r="AG97" i="37"/>
  <c r="AF97" i="37"/>
  <c r="AJ97" i="37" s="1"/>
  <c r="AQ97" i="37" s="1"/>
  <c r="AR97" i="37" s="1"/>
  <c r="X97" i="37"/>
  <c r="Y97" i="37" s="1"/>
  <c r="T97" i="37"/>
  <c r="S97" i="37"/>
  <c r="R97" i="37"/>
  <c r="W97" i="37" s="1"/>
  <c r="Q97" i="37"/>
  <c r="P97" i="37"/>
  <c r="O97" i="37"/>
  <c r="N97" i="37"/>
  <c r="AN96" i="37"/>
  <c r="AM96" i="37"/>
  <c r="AL96" i="37"/>
  <c r="AI96" i="37"/>
  <c r="AH96" i="37"/>
  <c r="AK96" i="37" s="1"/>
  <c r="AG96" i="37"/>
  <c r="AF96" i="37"/>
  <c r="AJ96" i="37" s="1"/>
  <c r="AQ96" i="37" s="1"/>
  <c r="AR96" i="37" s="1"/>
  <c r="X96" i="37"/>
  <c r="Y96" i="37" s="1"/>
  <c r="V96" i="37"/>
  <c r="T96" i="37"/>
  <c r="S96" i="37"/>
  <c r="R96" i="37"/>
  <c r="Q96" i="37"/>
  <c r="P96" i="37"/>
  <c r="O96" i="37"/>
  <c r="U96" i="37" s="1"/>
  <c r="N96" i="37"/>
  <c r="AO95" i="37"/>
  <c r="AM95" i="37"/>
  <c r="AK95" i="37"/>
  <c r="AI95" i="37"/>
  <c r="AH95" i="37"/>
  <c r="AG95" i="37"/>
  <c r="AF95" i="37"/>
  <c r="AJ95" i="37" s="1"/>
  <c r="AQ95" i="37" s="1"/>
  <c r="AR95" i="37" s="1"/>
  <c r="Y95" i="37"/>
  <c r="Z95" i="37" s="1"/>
  <c r="AA95" i="37" s="1"/>
  <c r="T95" i="37"/>
  <c r="X95" i="37" s="1"/>
  <c r="S95" i="37"/>
  <c r="W95" i="37" s="1"/>
  <c r="R95" i="37"/>
  <c r="Q95" i="37"/>
  <c r="P95" i="37"/>
  <c r="O95" i="37"/>
  <c r="U95" i="37" s="1"/>
  <c r="V95" i="37" s="1"/>
  <c r="N95" i="37"/>
  <c r="AK94" i="37"/>
  <c r="AI94" i="37"/>
  <c r="AH94" i="37"/>
  <c r="AG94" i="37"/>
  <c r="AL94" i="37" s="1"/>
  <c r="AF94" i="37"/>
  <c r="AJ94" i="37" s="1"/>
  <c r="AA94" i="37"/>
  <c r="X94" i="37"/>
  <c r="Y94" i="37" s="1"/>
  <c r="Z94" i="37" s="1"/>
  <c r="T94" i="37"/>
  <c r="S94" i="37"/>
  <c r="W94" i="37" s="1"/>
  <c r="R94" i="37"/>
  <c r="Q94" i="37"/>
  <c r="P94" i="37"/>
  <c r="O94" i="37"/>
  <c r="U94" i="37" s="1"/>
  <c r="V94" i="37" s="1"/>
  <c r="N94" i="37"/>
  <c r="AN93" i="37"/>
  <c r="AK93" i="37"/>
  <c r="AI93" i="37"/>
  <c r="AH93" i="37"/>
  <c r="AG93" i="37"/>
  <c r="AL93" i="37" s="1"/>
  <c r="AF93" i="37"/>
  <c r="AJ93" i="37" s="1"/>
  <c r="AA93" i="37"/>
  <c r="Y93" i="37"/>
  <c r="Z93" i="37" s="1"/>
  <c r="U93" i="37"/>
  <c r="V93" i="37" s="1"/>
  <c r="T93" i="37"/>
  <c r="X93" i="37" s="1"/>
  <c r="S93" i="37"/>
  <c r="R93" i="37"/>
  <c r="Q93" i="37"/>
  <c r="P93" i="37"/>
  <c r="W93" i="37" s="1"/>
  <c r="O93" i="37"/>
  <c r="N93" i="37"/>
  <c r="AT92" i="37"/>
  <c r="AU92" i="37" s="1"/>
  <c r="AO92" i="37"/>
  <c r="AN92" i="37"/>
  <c r="AL92" i="37"/>
  <c r="AI92" i="37"/>
  <c r="AM92" i="37" s="1"/>
  <c r="AS92" i="37" s="1"/>
  <c r="AH92" i="37"/>
  <c r="AK92" i="37" s="1"/>
  <c r="AG92" i="37"/>
  <c r="AP92" i="37" s="1"/>
  <c r="AF92" i="37"/>
  <c r="AJ92" i="37" s="1"/>
  <c r="T92" i="37"/>
  <c r="X92" i="37" s="1"/>
  <c r="Y92" i="37" s="1"/>
  <c r="S92" i="37"/>
  <c r="R92" i="37"/>
  <c r="Q92" i="37"/>
  <c r="P92" i="37"/>
  <c r="O92" i="37"/>
  <c r="N92" i="37"/>
  <c r="U92" i="37" s="1"/>
  <c r="V92" i="37" s="1"/>
  <c r="AR91" i="37"/>
  <c r="AO91" i="37"/>
  <c r="AL91" i="37"/>
  <c r="AI91" i="37"/>
  <c r="AM91" i="37" s="1"/>
  <c r="AH91" i="37"/>
  <c r="AK91" i="37" s="1"/>
  <c r="AQ91" i="37" s="1"/>
  <c r="AG91" i="37"/>
  <c r="AP91" i="37" s="1"/>
  <c r="AT91" i="37" s="1"/>
  <c r="AU91" i="37" s="1"/>
  <c r="AF91" i="37"/>
  <c r="AJ91" i="37" s="1"/>
  <c r="U91" i="37"/>
  <c r="V91" i="37" s="1"/>
  <c r="T91" i="37"/>
  <c r="X91" i="37" s="1"/>
  <c r="Y91" i="37" s="1"/>
  <c r="S91" i="37"/>
  <c r="R91" i="37"/>
  <c r="Q91" i="37"/>
  <c r="P91" i="37"/>
  <c r="O91" i="37"/>
  <c r="N91" i="37"/>
  <c r="AO90" i="37"/>
  <c r="AK90" i="37"/>
  <c r="AI90" i="37"/>
  <c r="AM90" i="37" s="1"/>
  <c r="AH90" i="37"/>
  <c r="AG90" i="37"/>
  <c r="AF90" i="37"/>
  <c r="AJ90" i="37" s="1"/>
  <c r="Y90" i="37"/>
  <c r="X90" i="37"/>
  <c r="V90" i="37"/>
  <c r="T90" i="37"/>
  <c r="S90" i="37"/>
  <c r="W90" i="37" s="1"/>
  <c r="R90" i="37"/>
  <c r="Q90" i="37"/>
  <c r="P90" i="37"/>
  <c r="O90" i="37"/>
  <c r="N90" i="37"/>
  <c r="U90" i="37" s="1"/>
  <c r="AK89" i="37"/>
  <c r="AI89" i="37"/>
  <c r="AH89" i="37"/>
  <c r="AG89" i="37"/>
  <c r="AN89" i="37" s="1"/>
  <c r="AF89" i="37"/>
  <c r="AJ89" i="37" s="1"/>
  <c r="T89" i="37"/>
  <c r="X89" i="37" s="1"/>
  <c r="Y89" i="37" s="1"/>
  <c r="S89" i="37"/>
  <c r="R89" i="37"/>
  <c r="W89" i="37" s="1"/>
  <c r="Q89" i="37"/>
  <c r="P89" i="37"/>
  <c r="O89" i="37"/>
  <c r="N89" i="37"/>
  <c r="AU88" i="37"/>
  <c r="AP88" i="37"/>
  <c r="AT88" i="37" s="1"/>
  <c r="AM88" i="37"/>
  <c r="AI88" i="37"/>
  <c r="AO88" i="37" s="1"/>
  <c r="AH88" i="37"/>
  <c r="AK88" i="37" s="1"/>
  <c r="AQ88" i="37" s="1"/>
  <c r="AR88" i="37" s="1"/>
  <c r="AG88" i="37"/>
  <c r="AN88" i="37" s="1"/>
  <c r="AF88" i="37"/>
  <c r="AJ88" i="37" s="1"/>
  <c r="Y88" i="37"/>
  <c r="Z88" i="37" s="1"/>
  <c r="AA88" i="37" s="1"/>
  <c r="T88" i="37"/>
  <c r="X88" i="37" s="1"/>
  <c r="S88" i="37"/>
  <c r="W88" i="37" s="1"/>
  <c r="R88" i="37"/>
  <c r="Q88" i="37"/>
  <c r="P88" i="37"/>
  <c r="O88" i="37"/>
  <c r="U88" i="37" s="1"/>
  <c r="V88" i="37" s="1"/>
  <c r="N88" i="37"/>
  <c r="AO87" i="37"/>
  <c r="AK87" i="37"/>
  <c r="AQ87" i="37" s="1"/>
  <c r="AR87" i="37" s="1"/>
  <c r="AI87" i="37"/>
  <c r="AM87" i="37" s="1"/>
  <c r="AH87" i="37"/>
  <c r="AG87" i="37"/>
  <c r="AN87" i="37" s="1"/>
  <c r="AF87" i="37"/>
  <c r="AJ87" i="37" s="1"/>
  <c r="Y87" i="37"/>
  <c r="T87" i="37"/>
  <c r="X87" i="37" s="1"/>
  <c r="S87" i="37"/>
  <c r="R87" i="37"/>
  <c r="Q87" i="37"/>
  <c r="P87" i="37"/>
  <c r="O87" i="37"/>
  <c r="N87" i="37"/>
  <c r="AN86" i="37"/>
  <c r="AL86" i="37"/>
  <c r="AI86" i="37"/>
  <c r="AH86" i="37"/>
  <c r="AK86" i="37" s="1"/>
  <c r="AG86" i="37"/>
  <c r="AF86" i="37"/>
  <c r="AJ86" i="37" s="1"/>
  <c r="AQ86" i="37" s="1"/>
  <c r="AR86" i="37" s="1"/>
  <c r="X86" i="37"/>
  <c r="Y86" i="37" s="1"/>
  <c r="W86" i="37"/>
  <c r="T86" i="37"/>
  <c r="S86" i="37"/>
  <c r="R86" i="37"/>
  <c r="Q86" i="37"/>
  <c r="P86" i="37"/>
  <c r="O86" i="37"/>
  <c r="N86" i="37"/>
  <c r="AN85" i="37"/>
  <c r="AL85" i="37"/>
  <c r="AI85" i="37"/>
  <c r="AH85" i="37"/>
  <c r="AK85" i="37" s="1"/>
  <c r="AQ85" i="37" s="1"/>
  <c r="AR85" i="37" s="1"/>
  <c r="AG85" i="37"/>
  <c r="AF85" i="37"/>
  <c r="AJ85" i="37" s="1"/>
  <c r="AA85" i="37"/>
  <c r="T85" i="37"/>
  <c r="X85" i="37" s="1"/>
  <c r="Y85" i="37" s="1"/>
  <c r="S85" i="37"/>
  <c r="W85" i="37" s="1"/>
  <c r="R85" i="37"/>
  <c r="Q85" i="37"/>
  <c r="P85" i="37"/>
  <c r="O85" i="37"/>
  <c r="U85" i="37" s="1"/>
  <c r="V85" i="37" s="1"/>
  <c r="Z85" i="37" s="1"/>
  <c r="N85" i="37"/>
  <c r="AN84" i="37"/>
  <c r="AL84" i="37"/>
  <c r="AI84" i="37"/>
  <c r="AH84" i="37"/>
  <c r="AK84" i="37" s="1"/>
  <c r="AG84" i="37"/>
  <c r="AF84" i="37"/>
  <c r="AJ84" i="37" s="1"/>
  <c r="AQ84" i="37" s="1"/>
  <c r="AR84" i="37" s="1"/>
  <c r="X84" i="37"/>
  <c r="Y84" i="37" s="1"/>
  <c r="T84" i="37"/>
  <c r="S84" i="37"/>
  <c r="W84" i="37" s="1"/>
  <c r="R84" i="37"/>
  <c r="Q84" i="37"/>
  <c r="P84" i="37"/>
  <c r="O84" i="37"/>
  <c r="U84" i="37" s="1"/>
  <c r="V84" i="37" s="1"/>
  <c r="N84" i="37"/>
  <c r="AN83" i="37"/>
  <c r="AM83" i="37"/>
  <c r="AK83" i="37"/>
  <c r="AI83" i="37"/>
  <c r="AP83" i="37" s="1"/>
  <c r="AT83" i="37" s="1"/>
  <c r="AU83" i="37" s="1"/>
  <c r="AH83" i="37"/>
  <c r="AG83" i="37"/>
  <c r="AL83" i="37" s="1"/>
  <c r="AF83" i="37"/>
  <c r="AJ83" i="37" s="1"/>
  <c r="Y83" i="37"/>
  <c r="Z83" i="37" s="1"/>
  <c r="AA83" i="37" s="1"/>
  <c r="W83" i="37"/>
  <c r="U83" i="37"/>
  <c r="V83" i="37" s="1"/>
  <c r="T83" i="37"/>
  <c r="X83" i="37" s="1"/>
  <c r="S83" i="37"/>
  <c r="R83" i="37"/>
  <c r="Q83" i="37"/>
  <c r="P83" i="37"/>
  <c r="O83" i="37"/>
  <c r="N83" i="37"/>
  <c r="AM82" i="37"/>
  <c r="AK82" i="37"/>
  <c r="AI82" i="37"/>
  <c r="AH82" i="37"/>
  <c r="AG82" i="37"/>
  <c r="AF82" i="37"/>
  <c r="AJ82" i="37" s="1"/>
  <c r="X82" i="37"/>
  <c r="Y82" i="37" s="1"/>
  <c r="U82" i="37"/>
  <c r="V82" i="37" s="1"/>
  <c r="T82" i="37"/>
  <c r="S82" i="37"/>
  <c r="R82" i="37"/>
  <c r="Q82" i="37"/>
  <c r="P82" i="37"/>
  <c r="O82" i="37"/>
  <c r="N82" i="37"/>
  <c r="AO81" i="37"/>
  <c r="AM81" i="37"/>
  <c r="AK81" i="37"/>
  <c r="AI81" i="37"/>
  <c r="AH81" i="37"/>
  <c r="AG81" i="37"/>
  <c r="AF81" i="37"/>
  <c r="AJ81" i="37" s="1"/>
  <c r="AQ81" i="37" s="1"/>
  <c r="AR81" i="37" s="1"/>
  <c r="W81" i="37"/>
  <c r="T81" i="37"/>
  <c r="X81" i="37" s="1"/>
  <c r="Y81" i="37" s="1"/>
  <c r="S81" i="37"/>
  <c r="R81" i="37"/>
  <c r="Q81" i="37"/>
  <c r="P81" i="37"/>
  <c r="O81" i="37"/>
  <c r="U81" i="37" s="1"/>
  <c r="V81" i="37" s="1"/>
  <c r="N81" i="37"/>
  <c r="AP80" i="37"/>
  <c r="AT80" i="37" s="1"/>
  <c r="AU80" i="37" s="1"/>
  <c r="AO80" i="37"/>
  <c r="AK80" i="37"/>
  <c r="AI80" i="37"/>
  <c r="AM80" i="37" s="1"/>
  <c r="AH80" i="37"/>
  <c r="AG80" i="37"/>
  <c r="AN80" i="37" s="1"/>
  <c r="AF80" i="37"/>
  <c r="AJ80" i="37" s="1"/>
  <c r="T80" i="37"/>
  <c r="X80" i="37" s="1"/>
  <c r="Y80" i="37" s="1"/>
  <c r="S80" i="37"/>
  <c r="R80" i="37"/>
  <c r="W80" i="37" s="1"/>
  <c r="Q80" i="37"/>
  <c r="P80" i="37"/>
  <c r="O80" i="37"/>
  <c r="N80" i="37"/>
  <c r="AM79" i="37"/>
  <c r="AI79" i="37"/>
  <c r="AH79" i="37"/>
  <c r="AK79" i="37" s="1"/>
  <c r="AQ79" i="37" s="1"/>
  <c r="AR79" i="37" s="1"/>
  <c r="AG79" i="37"/>
  <c r="AN79" i="37" s="1"/>
  <c r="AF79" i="37"/>
  <c r="AJ79" i="37" s="1"/>
  <c r="U79" i="37"/>
  <c r="V79" i="37" s="1"/>
  <c r="T79" i="37"/>
  <c r="X79" i="37" s="1"/>
  <c r="Y79" i="37" s="1"/>
  <c r="S79" i="37"/>
  <c r="R79" i="37"/>
  <c r="Q79" i="37"/>
  <c r="P79" i="37"/>
  <c r="O79" i="37"/>
  <c r="N79" i="37"/>
  <c r="AM78" i="37"/>
  <c r="AL78" i="37"/>
  <c r="AI78" i="37"/>
  <c r="AO78" i="37" s="1"/>
  <c r="AS78" i="37" s="1"/>
  <c r="AH78" i="37"/>
  <c r="AK78" i="37" s="1"/>
  <c r="AQ78" i="37" s="1"/>
  <c r="AR78" i="37" s="1"/>
  <c r="AG78" i="37"/>
  <c r="AN78" i="37" s="1"/>
  <c r="AF78" i="37"/>
  <c r="AJ78" i="37" s="1"/>
  <c r="Z78" i="37"/>
  <c r="AA78" i="37" s="1"/>
  <c r="U78" i="37"/>
  <c r="V78" i="37" s="1"/>
  <c r="T78" i="37"/>
  <c r="X78" i="37" s="1"/>
  <c r="Y78" i="37" s="1"/>
  <c r="S78" i="37"/>
  <c r="W78" i="37" s="1"/>
  <c r="R78" i="37"/>
  <c r="Q78" i="37"/>
  <c r="P78" i="37"/>
  <c r="O78" i="37"/>
  <c r="N78" i="37"/>
  <c r="AN77" i="37"/>
  <c r="AM77" i="37"/>
  <c r="AL77" i="37"/>
  <c r="AI77" i="37"/>
  <c r="AO77" i="37" s="1"/>
  <c r="AH77" i="37"/>
  <c r="AK77" i="37" s="1"/>
  <c r="AG77" i="37"/>
  <c r="AF77" i="37"/>
  <c r="AJ77" i="37" s="1"/>
  <c r="AQ77" i="37" s="1"/>
  <c r="AR77" i="37" s="1"/>
  <c r="T77" i="37"/>
  <c r="X77" i="37" s="1"/>
  <c r="Y77" i="37" s="1"/>
  <c r="S77" i="37"/>
  <c r="R77" i="37"/>
  <c r="Q77" i="37"/>
  <c r="P77" i="37"/>
  <c r="O77" i="37"/>
  <c r="U77" i="37" s="1"/>
  <c r="V77" i="37" s="1"/>
  <c r="N77" i="37"/>
  <c r="AN76" i="37"/>
  <c r="AL76" i="37"/>
  <c r="AI76" i="37"/>
  <c r="AH76" i="37"/>
  <c r="AK76" i="37" s="1"/>
  <c r="AG76" i="37"/>
  <c r="AF76" i="37"/>
  <c r="AJ76" i="37" s="1"/>
  <c r="AQ76" i="37" s="1"/>
  <c r="AR76" i="37" s="1"/>
  <c r="X76" i="37"/>
  <c r="Y76" i="37" s="1"/>
  <c r="T76" i="37"/>
  <c r="S76" i="37"/>
  <c r="R76" i="37"/>
  <c r="W76" i="37" s="1"/>
  <c r="Q76" i="37"/>
  <c r="P76" i="37"/>
  <c r="O76" i="37"/>
  <c r="N76" i="37"/>
  <c r="AR75" i="37"/>
  <c r="AN75" i="37"/>
  <c r="AM75" i="37"/>
  <c r="AL75" i="37"/>
  <c r="AI75" i="37"/>
  <c r="AO75" i="37" s="1"/>
  <c r="AH75" i="37"/>
  <c r="AK75" i="37" s="1"/>
  <c r="AG75" i="37"/>
  <c r="AF75" i="37"/>
  <c r="AJ75" i="37" s="1"/>
  <c r="AQ75" i="37" s="1"/>
  <c r="T75" i="37"/>
  <c r="X75" i="37" s="1"/>
  <c r="Y75" i="37" s="1"/>
  <c r="S75" i="37"/>
  <c r="R75" i="37"/>
  <c r="Q75" i="37"/>
  <c r="P75" i="37"/>
  <c r="O75" i="37"/>
  <c r="U75" i="37" s="1"/>
  <c r="V75" i="37" s="1"/>
  <c r="N75" i="37"/>
  <c r="AP74" i="37"/>
  <c r="AT74" i="37" s="1"/>
  <c r="AU74" i="37" s="1"/>
  <c r="AN74" i="37"/>
  <c r="AL74" i="37"/>
  <c r="AI74" i="37"/>
  <c r="AH74" i="37"/>
  <c r="AK74" i="37" s="1"/>
  <c r="AG74" i="37"/>
  <c r="AF74" i="37"/>
  <c r="AJ74" i="37" s="1"/>
  <c r="AQ74" i="37" s="1"/>
  <c r="AR74" i="37" s="1"/>
  <c r="X74" i="37"/>
  <c r="Y74" i="37" s="1"/>
  <c r="T74" i="37"/>
  <c r="S74" i="37"/>
  <c r="R74" i="37"/>
  <c r="W74" i="37" s="1"/>
  <c r="Q74" i="37"/>
  <c r="P74" i="37"/>
  <c r="O74" i="37"/>
  <c r="N74" i="37"/>
  <c r="AN73" i="37"/>
  <c r="AM73" i="37"/>
  <c r="AK73" i="37"/>
  <c r="AI73" i="37"/>
  <c r="AH73" i="37"/>
  <c r="AG73" i="37"/>
  <c r="AL73" i="37" s="1"/>
  <c r="AF73" i="37"/>
  <c r="AJ73" i="37" s="1"/>
  <c r="W73" i="37"/>
  <c r="U73" i="37"/>
  <c r="V73" i="37" s="1"/>
  <c r="T73" i="37"/>
  <c r="X73" i="37" s="1"/>
  <c r="Y73" i="37" s="1"/>
  <c r="S73" i="37"/>
  <c r="R73" i="37"/>
  <c r="Q73" i="37"/>
  <c r="P73" i="37"/>
  <c r="O73" i="37"/>
  <c r="N73" i="37"/>
  <c r="AN72" i="37"/>
  <c r="AK72" i="37"/>
  <c r="AI72" i="37"/>
  <c r="AH72" i="37"/>
  <c r="AG72" i="37"/>
  <c r="AL72" i="37" s="1"/>
  <c r="AF72" i="37"/>
  <c r="AJ72" i="37" s="1"/>
  <c r="U72" i="37"/>
  <c r="V72" i="37" s="1"/>
  <c r="T72" i="37"/>
  <c r="X72" i="37" s="1"/>
  <c r="Y72" i="37" s="1"/>
  <c r="S72" i="37"/>
  <c r="R72" i="37"/>
  <c r="Q72" i="37"/>
  <c r="P72" i="37"/>
  <c r="O72" i="37"/>
  <c r="N72" i="37"/>
  <c r="AO71" i="37"/>
  <c r="AM71" i="37"/>
  <c r="AK71" i="37"/>
  <c r="AI71" i="37"/>
  <c r="AH71" i="37"/>
  <c r="AG71" i="37"/>
  <c r="AF71" i="37"/>
  <c r="AJ71" i="37" s="1"/>
  <c r="AQ71" i="37" s="1"/>
  <c r="AR71" i="37" s="1"/>
  <c r="Y71" i="37"/>
  <c r="T71" i="37"/>
  <c r="X71" i="37" s="1"/>
  <c r="S71" i="37"/>
  <c r="W71" i="37" s="1"/>
  <c r="R71" i="37"/>
  <c r="Q71" i="37"/>
  <c r="P71" i="37"/>
  <c r="O71" i="37"/>
  <c r="U71" i="37" s="1"/>
  <c r="V71" i="37" s="1"/>
  <c r="N71" i="37"/>
  <c r="AO70" i="37"/>
  <c r="AL70" i="37"/>
  <c r="AI70" i="37"/>
  <c r="AM70" i="37" s="1"/>
  <c r="AH70" i="37"/>
  <c r="AK70" i="37" s="1"/>
  <c r="AG70" i="37"/>
  <c r="AN70" i="37" s="1"/>
  <c r="AF70" i="37"/>
  <c r="AJ70" i="37" s="1"/>
  <c r="Y70" i="37"/>
  <c r="X70" i="37"/>
  <c r="T70" i="37"/>
  <c r="S70" i="37"/>
  <c r="W70" i="37" s="1"/>
  <c r="R70" i="37"/>
  <c r="Q70" i="37"/>
  <c r="P70" i="37"/>
  <c r="O70" i="37"/>
  <c r="N70" i="37"/>
  <c r="U70" i="37" s="1"/>
  <c r="V70" i="37" s="1"/>
  <c r="AP69" i="37"/>
  <c r="AT69" i="37" s="1"/>
  <c r="AU69" i="37" s="1"/>
  <c r="AO69" i="37"/>
  <c r="AK69" i="37"/>
  <c r="AI69" i="37"/>
  <c r="AM69" i="37" s="1"/>
  <c r="AH69" i="37"/>
  <c r="AG69" i="37"/>
  <c r="AF69" i="37"/>
  <c r="AJ69" i="37" s="1"/>
  <c r="X69" i="37"/>
  <c r="Y69" i="37" s="1"/>
  <c r="T69" i="37"/>
  <c r="S69" i="37"/>
  <c r="R69" i="37"/>
  <c r="Q69" i="37"/>
  <c r="P69" i="37"/>
  <c r="O69" i="37"/>
  <c r="N69" i="37"/>
  <c r="U69" i="37" s="1"/>
  <c r="V69" i="37" s="1"/>
  <c r="AT68" i="37"/>
  <c r="AU68" i="37" s="1"/>
  <c r="AO68" i="37"/>
  <c r="AN68" i="37"/>
  <c r="AL68" i="37"/>
  <c r="AI68" i="37"/>
  <c r="AM68" i="37" s="1"/>
  <c r="AH68" i="37"/>
  <c r="AK68" i="37" s="1"/>
  <c r="AG68" i="37"/>
  <c r="AP68" i="37" s="1"/>
  <c r="AF68" i="37"/>
  <c r="AJ68" i="37" s="1"/>
  <c r="U68" i="37"/>
  <c r="V68" i="37" s="1"/>
  <c r="T68" i="37"/>
  <c r="X68" i="37" s="1"/>
  <c r="Y68" i="37" s="1"/>
  <c r="S68" i="37"/>
  <c r="R68" i="37"/>
  <c r="Q68" i="37"/>
  <c r="P68" i="37"/>
  <c r="O68" i="37"/>
  <c r="N68" i="37"/>
  <c r="AQ67" i="37"/>
  <c r="AR67" i="37" s="1"/>
  <c r="AO67" i="37"/>
  <c r="AK67" i="37"/>
  <c r="AI67" i="37"/>
  <c r="AM67" i="37" s="1"/>
  <c r="AH67" i="37"/>
  <c r="AG67" i="37"/>
  <c r="AF67" i="37"/>
  <c r="AJ67" i="37" s="1"/>
  <c r="X67" i="37"/>
  <c r="Y67" i="37" s="1"/>
  <c r="Z67" i="37" s="1"/>
  <c r="AA67" i="37" s="1"/>
  <c r="W67" i="37"/>
  <c r="T67" i="37"/>
  <c r="S67" i="37"/>
  <c r="R67" i="37"/>
  <c r="Q67" i="37"/>
  <c r="P67" i="37"/>
  <c r="O67" i="37"/>
  <c r="U67" i="37" s="1"/>
  <c r="V67" i="37" s="1"/>
  <c r="N67" i="37"/>
  <c r="AN66" i="37"/>
  <c r="AK66" i="37"/>
  <c r="AI66" i="37"/>
  <c r="AH66" i="37"/>
  <c r="AG66" i="37"/>
  <c r="AL66" i="37" s="1"/>
  <c r="AF66" i="37"/>
  <c r="AJ66" i="37" s="1"/>
  <c r="W66" i="37"/>
  <c r="T66" i="37"/>
  <c r="X66" i="37" s="1"/>
  <c r="Y66" i="37" s="1"/>
  <c r="S66" i="37"/>
  <c r="R66" i="37"/>
  <c r="Q66" i="37"/>
  <c r="P66" i="37"/>
  <c r="O66" i="37"/>
  <c r="N66" i="37"/>
  <c r="U66" i="37" s="1"/>
  <c r="V66" i="37" s="1"/>
  <c r="AP65" i="37"/>
  <c r="AT65" i="37" s="1"/>
  <c r="AU65" i="37" s="1"/>
  <c r="AO65" i="37"/>
  <c r="AI65" i="37"/>
  <c r="AM65" i="37" s="1"/>
  <c r="AH65" i="37"/>
  <c r="AK65" i="37" s="1"/>
  <c r="AQ65" i="37" s="1"/>
  <c r="AR65" i="37" s="1"/>
  <c r="AG65" i="37"/>
  <c r="AN65" i="37" s="1"/>
  <c r="AF65" i="37"/>
  <c r="AJ65" i="37" s="1"/>
  <c r="Y65" i="37"/>
  <c r="T65" i="37"/>
  <c r="X65" i="37" s="1"/>
  <c r="S65" i="37"/>
  <c r="W65" i="37" s="1"/>
  <c r="R65" i="37"/>
  <c r="Q65" i="37"/>
  <c r="P65" i="37"/>
  <c r="O65" i="37"/>
  <c r="N65" i="37"/>
  <c r="U65" i="37" s="1"/>
  <c r="V65" i="37" s="1"/>
  <c r="Z65" i="37" s="1"/>
  <c r="AA65" i="37" s="1"/>
  <c r="AM64" i="37"/>
  <c r="AL64" i="37"/>
  <c r="AI64" i="37"/>
  <c r="AO64" i="37" s="1"/>
  <c r="AH64" i="37"/>
  <c r="AK64" i="37" s="1"/>
  <c r="AG64" i="37"/>
  <c r="AN64" i="37" s="1"/>
  <c r="AF64" i="37"/>
  <c r="AJ64" i="37" s="1"/>
  <c r="AQ64" i="37" s="1"/>
  <c r="AR64" i="37" s="1"/>
  <c r="W64" i="37"/>
  <c r="T64" i="37"/>
  <c r="X64" i="37" s="1"/>
  <c r="Y64" i="37" s="1"/>
  <c r="S64" i="37"/>
  <c r="R64" i="37"/>
  <c r="Q64" i="37"/>
  <c r="P64" i="37"/>
  <c r="O64" i="37"/>
  <c r="N64" i="37"/>
  <c r="AU63" i="37"/>
  <c r="AP63" i="37"/>
  <c r="AT63" i="37" s="1"/>
  <c r="AM63" i="37"/>
  <c r="AL63" i="37"/>
  <c r="AI63" i="37"/>
  <c r="AO63" i="37" s="1"/>
  <c r="AH63" i="37"/>
  <c r="AK63" i="37" s="1"/>
  <c r="AQ63" i="37" s="1"/>
  <c r="AR63" i="37" s="1"/>
  <c r="AG63" i="37"/>
  <c r="AN63" i="37" s="1"/>
  <c r="AF63" i="37"/>
  <c r="AJ63" i="37" s="1"/>
  <c r="T63" i="37"/>
  <c r="X63" i="37" s="1"/>
  <c r="Y63" i="37" s="1"/>
  <c r="S63" i="37"/>
  <c r="W63" i="37" s="1"/>
  <c r="R63" i="37"/>
  <c r="Q63" i="37"/>
  <c r="P63" i="37"/>
  <c r="O63" i="37"/>
  <c r="U63" i="37" s="1"/>
  <c r="V63" i="37" s="1"/>
  <c r="Z63" i="37" s="1"/>
  <c r="AA63" i="37" s="1"/>
  <c r="N63" i="37"/>
  <c r="AP62" i="37"/>
  <c r="AT62" i="37" s="1"/>
  <c r="AU62" i="37" s="1"/>
  <c r="AL62" i="37"/>
  <c r="AI62" i="37"/>
  <c r="AH62" i="37"/>
  <c r="AK62" i="37" s="1"/>
  <c r="AQ62" i="37" s="1"/>
  <c r="AR62" i="37" s="1"/>
  <c r="AG62" i="37"/>
  <c r="AN62" i="37" s="1"/>
  <c r="AF62" i="37"/>
  <c r="AJ62" i="37" s="1"/>
  <c r="T62" i="37"/>
  <c r="X62" i="37" s="1"/>
  <c r="Y62" i="37" s="1"/>
  <c r="S62" i="37"/>
  <c r="W62" i="37" s="1"/>
  <c r="R62" i="37"/>
  <c r="Q62" i="37"/>
  <c r="P62" i="37"/>
  <c r="O62" i="37"/>
  <c r="U62" i="37" s="1"/>
  <c r="V62" i="37" s="1"/>
  <c r="N62" i="37"/>
  <c r="AR61" i="37"/>
  <c r="AN61" i="37"/>
  <c r="AM61" i="37"/>
  <c r="AL61" i="37"/>
  <c r="AI61" i="37"/>
  <c r="AH61" i="37"/>
  <c r="AK61" i="37" s="1"/>
  <c r="AQ61" i="37" s="1"/>
  <c r="AG61" i="37"/>
  <c r="AF61" i="37"/>
  <c r="AJ61" i="37" s="1"/>
  <c r="X61" i="37"/>
  <c r="Y61" i="37" s="1"/>
  <c r="Z61" i="37" s="1"/>
  <c r="AA61" i="37" s="1"/>
  <c r="W61" i="37"/>
  <c r="T61" i="37"/>
  <c r="S61" i="37"/>
  <c r="R61" i="37"/>
  <c r="Q61" i="37"/>
  <c r="P61" i="37"/>
  <c r="O61" i="37"/>
  <c r="U61" i="37" s="1"/>
  <c r="V61" i="37" s="1"/>
  <c r="N61" i="37"/>
  <c r="AN60" i="37"/>
  <c r="AL60" i="37"/>
  <c r="AI60" i="37"/>
  <c r="AH60" i="37"/>
  <c r="AK60" i="37" s="1"/>
  <c r="AG60" i="37"/>
  <c r="AF60" i="37"/>
  <c r="AJ60" i="37" s="1"/>
  <c r="AQ60" i="37" s="1"/>
  <c r="AR60" i="37" s="1"/>
  <c r="T60" i="37"/>
  <c r="X60" i="37" s="1"/>
  <c r="Y60" i="37" s="1"/>
  <c r="S60" i="37"/>
  <c r="W60" i="37" s="1"/>
  <c r="R60" i="37"/>
  <c r="Q60" i="37"/>
  <c r="P60" i="37"/>
  <c r="O60" i="37"/>
  <c r="U60" i="37" s="1"/>
  <c r="V60" i="37" s="1"/>
  <c r="N60" i="37"/>
  <c r="AN59" i="37"/>
  <c r="AM59" i="37"/>
  <c r="AL59" i="37"/>
  <c r="AI59" i="37"/>
  <c r="AH59" i="37"/>
  <c r="AK59" i="37" s="1"/>
  <c r="AQ59" i="37" s="1"/>
  <c r="AR59" i="37" s="1"/>
  <c r="AG59" i="37"/>
  <c r="AF59" i="37"/>
  <c r="AJ59" i="37" s="1"/>
  <c r="X59" i="37"/>
  <c r="Y59" i="37" s="1"/>
  <c r="W59" i="37"/>
  <c r="T59" i="37"/>
  <c r="S59" i="37"/>
  <c r="R59" i="37"/>
  <c r="Q59" i="37"/>
  <c r="P59" i="37"/>
  <c r="O59" i="37"/>
  <c r="U59" i="37" s="1"/>
  <c r="V59" i="37" s="1"/>
  <c r="N59" i="37"/>
  <c r="AO58" i="37"/>
  <c r="AN58" i="37"/>
  <c r="AK58" i="37"/>
  <c r="AI58" i="37"/>
  <c r="AM58" i="37" s="1"/>
  <c r="AH58" i="37"/>
  <c r="AG58" i="37"/>
  <c r="AL58" i="37" s="1"/>
  <c r="AF58" i="37"/>
  <c r="AJ58" i="37" s="1"/>
  <c r="U58" i="37"/>
  <c r="V58" i="37" s="1"/>
  <c r="T58" i="37"/>
  <c r="X58" i="37" s="1"/>
  <c r="Y58" i="37" s="1"/>
  <c r="S58" i="37"/>
  <c r="R58" i="37"/>
  <c r="Q58" i="37"/>
  <c r="P58" i="37"/>
  <c r="O58" i="37"/>
  <c r="N58" i="37"/>
  <c r="AO57" i="37"/>
  <c r="AK57" i="37"/>
  <c r="AI57" i="37"/>
  <c r="AM57" i="37" s="1"/>
  <c r="AH57" i="37"/>
  <c r="AG57" i="37"/>
  <c r="AL57" i="37" s="1"/>
  <c r="AF57" i="37"/>
  <c r="AJ57" i="37" s="1"/>
  <c r="X57" i="37"/>
  <c r="Y57" i="37" s="1"/>
  <c r="U57" i="37"/>
  <c r="V57" i="37" s="1"/>
  <c r="T57" i="37"/>
  <c r="S57" i="37"/>
  <c r="R57" i="37"/>
  <c r="Q57" i="37"/>
  <c r="P57" i="37"/>
  <c r="O57" i="37"/>
  <c r="N57" i="37"/>
  <c r="AO56" i="37"/>
  <c r="AN56" i="37"/>
  <c r="AK56" i="37"/>
  <c r="AI56" i="37"/>
  <c r="AM56" i="37" s="1"/>
  <c r="AH56" i="37"/>
  <c r="AG56" i="37"/>
  <c r="AL56" i="37" s="1"/>
  <c r="AF56" i="37"/>
  <c r="AJ56" i="37" s="1"/>
  <c r="U56" i="37"/>
  <c r="V56" i="37" s="1"/>
  <c r="T56" i="37"/>
  <c r="X56" i="37" s="1"/>
  <c r="Y56" i="37" s="1"/>
  <c r="S56" i="37"/>
  <c r="R56" i="37"/>
  <c r="Q56" i="37"/>
  <c r="P56" i="37"/>
  <c r="O56" i="37"/>
  <c r="N56" i="37"/>
  <c r="AO55" i="37"/>
  <c r="AI55" i="37"/>
  <c r="AM55" i="37" s="1"/>
  <c r="AH55" i="37"/>
  <c r="AK55" i="37" s="1"/>
  <c r="AQ55" i="37" s="1"/>
  <c r="AR55" i="37" s="1"/>
  <c r="AG55" i="37"/>
  <c r="AL55" i="37" s="1"/>
  <c r="AF55" i="37"/>
  <c r="AJ55" i="37" s="1"/>
  <c r="Y55" i="37"/>
  <c r="T55" i="37"/>
  <c r="X55" i="37" s="1"/>
  <c r="S55" i="37"/>
  <c r="R55" i="37"/>
  <c r="Q55" i="37"/>
  <c r="P55" i="37"/>
  <c r="O55" i="37"/>
  <c r="N55" i="37"/>
  <c r="U55" i="37" s="1"/>
  <c r="V55" i="37" s="1"/>
  <c r="AP54" i="37"/>
  <c r="AT54" i="37" s="1"/>
  <c r="AU54" i="37" s="1"/>
  <c r="AO54" i="37"/>
  <c r="AK54" i="37"/>
  <c r="AI54" i="37"/>
  <c r="AM54" i="37" s="1"/>
  <c r="AH54" i="37"/>
  <c r="AG54" i="37"/>
  <c r="AN54" i="37" s="1"/>
  <c r="AF54" i="37"/>
  <c r="AJ54" i="37" s="1"/>
  <c r="U54" i="37"/>
  <c r="V54" i="37" s="1"/>
  <c r="T54" i="37"/>
  <c r="X54" i="37" s="1"/>
  <c r="Y54" i="37" s="1"/>
  <c r="S54" i="37"/>
  <c r="R54" i="37"/>
  <c r="Q54" i="37"/>
  <c r="P54" i="37"/>
  <c r="O54" i="37"/>
  <c r="N54" i="37"/>
  <c r="AO53" i="37"/>
  <c r="AL53" i="37"/>
  <c r="AI53" i="37"/>
  <c r="AM53" i="37" s="1"/>
  <c r="AH53" i="37"/>
  <c r="AK53" i="37" s="1"/>
  <c r="AQ53" i="37" s="1"/>
  <c r="AR53" i="37" s="1"/>
  <c r="AG53" i="37"/>
  <c r="AF53" i="37"/>
  <c r="AJ53" i="37" s="1"/>
  <c r="Y53" i="37"/>
  <c r="T53" i="37"/>
  <c r="X53" i="37" s="1"/>
  <c r="S53" i="37"/>
  <c r="W53" i="37" s="1"/>
  <c r="R53" i="37"/>
  <c r="Q53" i="37"/>
  <c r="P53" i="37"/>
  <c r="O53" i="37"/>
  <c r="N53" i="37"/>
  <c r="U53" i="37" s="1"/>
  <c r="V53" i="37" s="1"/>
  <c r="AL52" i="37"/>
  <c r="AI52" i="37"/>
  <c r="AH52" i="37"/>
  <c r="AK52" i="37" s="1"/>
  <c r="AG52" i="37"/>
  <c r="AN52" i="37" s="1"/>
  <c r="AF52" i="37"/>
  <c r="AJ52" i="37" s="1"/>
  <c r="AQ52" i="37" s="1"/>
  <c r="AR52" i="37" s="1"/>
  <c r="V52" i="37"/>
  <c r="T52" i="37"/>
  <c r="X52" i="37" s="1"/>
  <c r="Y52" i="37" s="1"/>
  <c r="Z52" i="37" s="1"/>
  <c r="AA52" i="37" s="1"/>
  <c r="S52" i="37"/>
  <c r="W52" i="37" s="1"/>
  <c r="R52" i="37"/>
  <c r="Q52" i="37"/>
  <c r="P52" i="37"/>
  <c r="O52" i="37"/>
  <c r="U52" i="37" s="1"/>
  <c r="N52" i="37"/>
  <c r="AM51" i="37"/>
  <c r="AL51" i="37"/>
  <c r="AI51" i="37"/>
  <c r="AO51" i="37" s="1"/>
  <c r="AH51" i="37"/>
  <c r="AK51" i="37" s="1"/>
  <c r="AG51" i="37"/>
  <c r="AN51" i="37" s="1"/>
  <c r="AF51" i="37"/>
  <c r="AJ51" i="37" s="1"/>
  <c r="AQ51" i="37" s="1"/>
  <c r="AR51" i="37" s="1"/>
  <c r="T51" i="37"/>
  <c r="X51" i="37" s="1"/>
  <c r="Y51" i="37" s="1"/>
  <c r="S51" i="37"/>
  <c r="R51" i="37"/>
  <c r="W51" i="37" s="1"/>
  <c r="Q51" i="37"/>
  <c r="P51" i="37"/>
  <c r="O51" i="37"/>
  <c r="N51" i="37"/>
  <c r="AP50" i="37"/>
  <c r="AT50" i="37" s="1"/>
  <c r="AU50" i="37" s="1"/>
  <c r="AM50" i="37"/>
  <c r="AL50" i="37"/>
  <c r="AI50" i="37"/>
  <c r="AO50" i="37" s="1"/>
  <c r="AH50" i="37"/>
  <c r="AK50" i="37" s="1"/>
  <c r="AQ50" i="37" s="1"/>
  <c r="AR50" i="37" s="1"/>
  <c r="AG50" i="37"/>
  <c r="AN50" i="37" s="1"/>
  <c r="AF50" i="37"/>
  <c r="AJ50" i="37" s="1"/>
  <c r="W50" i="37"/>
  <c r="T50" i="37"/>
  <c r="X50" i="37" s="1"/>
  <c r="Y50" i="37" s="1"/>
  <c r="S50" i="37"/>
  <c r="R50" i="37"/>
  <c r="Q50" i="37"/>
  <c r="P50" i="37"/>
  <c r="O50" i="37"/>
  <c r="N50" i="37"/>
  <c r="AN49" i="37"/>
  <c r="AL49" i="37"/>
  <c r="AI49" i="37"/>
  <c r="AM49" i="37" s="1"/>
  <c r="AH49" i="37"/>
  <c r="AK49" i="37" s="1"/>
  <c r="AG49" i="37"/>
  <c r="AF49" i="37"/>
  <c r="AJ49" i="37" s="1"/>
  <c r="AQ49" i="37" s="1"/>
  <c r="AR49" i="37" s="1"/>
  <c r="W49" i="37"/>
  <c r="T49" i="37"/>
  <c r="X49" i="37" s="1"/>
  <c r="Y49" i="37" s="1"/>
  <c r="S49" i="37"/>
  <c r="R49" i="37"/>
  <c r="Q49" i="37"/>
  <c r="P49" i="37"/>
  <c r="O49" i="37"/>
  <c r="U49" i="37" s="1"/>
  <c r="V49" i="37" s="1"/>
  <c r="N49" i="37"/>
  <c r="AN48" i="37"/>
  <c r="AM48" i="37"/>
  <c r="AL48" i="37"/>
  <c r="AI48" i="37"/>
  <c r="AH48" i="37"/>
  <c r="AK48" i="37" s="1"/>
  <c r="AQ48" i="37" s="1"/>
  <c r="AR48" i="37" s="1"/>
  <c r="AG48" i="37"/>
  <c r="AF48" i="37"/>
  <c r="AJ48" i="37" s="1"/>
  <c r="X48" i="37"/>
  <c r="Y48" i="37" s="1"/>
  <c r="Z48" i="37" s="1"/>
  <c r="AA48" i="37" s="1"/>
  <c r="T48" i="37"/>
  <c r="S48" i="37"/>
  <c r="W48" i="37" s="1"/>
  <c r="R48" i="37"/>
  <c r="Q48" i="37"/>
  <c r="P48" i="37"/>
  <c r="O48" i="37"/>
  <c r="U48" i="37" s="1"/>
  <c r="V48" i="37" s="1"/>
  <c r="N48" i="37"/>
  <c r="AQ47" i="37"/>
  <c r="AR47" i="37" s="1"/>
  <c r="AN47" i="37"/>
  <c r="AL47" i="37"/>
  <c r="AI47" i="37"/>
  <c r="AM47" i="37" s="1"/>
  <c r="AH47" i="37"/>
  <c r="AK47" i="37" s="1"/>
  <c r="AG47" i="37"/>
  <c r="AF47" i="37"/>
  <c r="AJ47" i="37" s="1"/>
  <c r="W47" i="37"/>
  <c r="T47" i="37"/>
  <c r="X47" i="37" s="1"/>
  <c r="Y47" i="37" s="1"/>
  <c r="S47" i="37"/>
  <c r="R47" i="37"/>
  <c r="Q47" i="37"/>
  <c r="P47" i="37"/>
  <c r="O47" i="37"/>
  <c r="U47" i="37" s="1"/>
  <c r="V47" i="37" s="1"/>
  <c r="N47" i="37"/>
  <c r="AN46" i="37"/>
  <c r="AM46" i="37"/>
  <c r="AL46" i="37"/>
  <c r="AI46" i="37"/>
  <c r="AH46" i="37"/>
  <c r="AK46" i="37" s="1"/>
  <c r="AG46" i="37"/>
  <c r="AF46" i="37"/>
  <c r="AJ46" i="37" s="1"/>
  <c r="X46" i="37"/>
  <c r="Y46" i="37" s="1"/>
  <c r="T46" i="37"/>
  <c r="S46" i="37"/>
  <c r="W46" i="37" s="1"/>
  <c r="R46" i="37"/>
  <c r="Q46" i="37"/>
  <c r="P46" i="37"/>
  <c r="O46" i="37"/>
  <c r="U46" i="37" s="1"/>
  <c r="V46" i="37" s="1"/>
  <c r="N46" i="37"/>
  <c r="AO45" i="37"/>
  <c r="AK45" i="37"/>
  <c r="AI45" i="37"/>
  <c r="AM45" i="37" s="1"/>
  <c r="AH45" i="37"/>
  <c r="AG45" i="37"/>
  <c r="AF45" i="37"/>
  <c r="AJ45" i="37" s="1"/>
  <c r="U45" i="37"/>
  <c r="V45" i="37" s="1"/>
  <c r="T45" i="37"/>
  <c r="X45" i="37" s="1"/>
  <c r="Y45" i="37" s="1"/>
  <c r="S45" i="37"/>
  <c r="R45" i="37"/>
  <c r="Q45" i="37"/>
  <c r="P45" i="37"/>
  <c r="O45" i="37"/>
  <c r="N45" i="37"/>
  <c r="AO44" i="37"/>
  <c r="AN44" i="37"/>
  <c r="AK44" i="37"/>
  <c r="AI44" i="37"/>
  <c r="AM44" i="37" s="1"/>
  <c r="AH44" i="37"/>
  <c r="AG44" i="37"/>
  <c r="AL44" i="37" s="1"/>
  <c r="AF44" i="37"/>
  <c r="AJ44" i="37" s="1"/>
  <c r="Y44" i="37"/>
  <c r="Z44" i="37" s="1"/>
  <c r="AA44" i="37" s="1"/>
  <c r="X44" i="37"/>
  <c r="T44" i="37"/>
  <c r="S44" i="37"/>
  <c r="W44" i="37" s="1"/>
  <c r="R44" i="37"/>
  <c r="Q44" i="37"/>
  <c r="P44" i="37"/>
  <c r="O44" i="37"/>
  <c r="U44" i="37" s="1"/>
  <c r="V44" i="37" s="1"/>
  <c r="N44" i="37"/>
  <c r="AO43" i="37"/>
  <c r="AN43" i="37"/>
  <c r="AK43" i="37"/>
  <c r="AI43" i="37"/>
  <c r="AH43" i="37"/>
  <c r="AG43" i="37"/>
  <c r="AL43" i="37" s="1"/>
  <c r="AF43" i="37"/>
  <c r="AJ43" i="37" s="1"/>
  <c r="W43" i="37"/>
  <c r="U43" i="37"/>
  <c r="V43" i="37" s="1"/>
  <c r="T43" i="37"/>
  <c r="X43" i="37" s="1"/>
  <c r="Y43" i="37" s="1"/>
  <c r="S43" i="37"/>
  <c r="R43" i="37"/>
  <c r="Q43" i="37"/>
  <c r="P43" i="37"/>
  <c r="O43" i="37"/>
  <c r="N43" i="37"/>
  <c r="AO42" i="37"/>
  <c r="AS42" i="37" s="1"/>
  <c r="AN42" i="37"/>
  <c r="AL42" i="37"/>
  <c r="AI42" i="37"/>
  <c r="AM42" i="37" s="1"/>
  <c r="AH42" i="37"/>
  <c r="AK42" i="37" s="1"/>
  <c r="AG42" i="37"/>
  <c r="AP42" i="37" s="1"/>
  <c r="AT42" i="37" s="1"/>
  <c r="AU42" i="37" s="1"/>
  <c r="AF42" i="37"/>
  <c r="AJ42" i="37" s="1"/>
  <c r="T42" i="37"/>
  <c r="X42" i="37" s="1"/>
  <c r="Y42" i="37" s="1"/>
  <c r="S42" i="37"/>
  <c r="R42" i="37"/>
  <c r="Q42" i="37"/>
  <c r="P42" i="37"/>
  <c r="O42" i="37"/>
  <c r="N42" i="37"/>
  <c r="U42" i="37" s="1"/>
  <c r="V42" i="37" s="1"/>
  <c r="AO41" i="37"/>
  <c r="AN41" i="37"/>
  <c r="AL41" i="37"/>
  <c r="AI41" i="37"/>
  <c r="AM41" i="37" s="1"/>
  <c r="AS41" i="37" s="1"/>
  <c r="AH41" i="37"/>
  <c r="AK41" i="37" s="1"/>
  <c r="AG41" i="37"/>
  <c r="AP41" i="37" s="1"/>
  <c r="AT41" i="37" s="1"/>
  <c r="AU41" i="37" s="1"/>
  <c r="AF41" i="37"/>
  <c r="AJ41" i="37" s="1"/>
  <c r="U41" i="37"/>
  <c r="V41" i="37" s="1"/>
  <c r="T41" i="37"/>
  <c r="X41" i="37" s="1"/>
  <c r="Y41" i="37" s="1"/>
  <c r="S41" i="37"/>
  <c r="R41" i="37"/>
  <c r="Q41" i="37"/>
  <c r="P41" i="37"/>
  <c r="O41" i="37"/>
  <c r="N41" i="37"/>
  <c r="AO40" i="37"/>
  <c r="AK40" i="37"/>
  <c r="AI40" i="37"/>
  <c r="AM40" i="37" s="1"/>
  <c r="AH40" i="37"/>
  <c r="AG40" i="37"/>
  <c r="AF40" i="37"/>
  <c r="AJ40" i="37" s="1"/>
  <c r="T40" i="37"/>
  <c r="X40" i="37" s="1"/>
  <c r="Y40" i="37" s="1"/>
  <c r="S40" i="37"/>
  <c r="W40" i="37" s="1"/>
  <c r="R40" i="37"/>
  <c r="Q40" i="37"/>
  <c r="P40" i="37"/>
  <c r="O40" i="37"/>
  <c r="N40" i="37"/>
  <c r="U40" i="37" s="1"/>
  <c r="V40" i="37" s="1"/>
  <c r="AU39" i="37"/>
  <c r="AP39" i="37"/>
  <c r="AT39" i="37" s="1"/>
  <c r="AK39" i="37"/>
  <c r="AI39" i="37"/>
  <c r="AO39" i="37" s="1"/>
  <c r="AH39" i="37"/>
  <c r="AG39" i="37"/>
  <c r="AN39" i="37" s="1"/>
  <c r="AF39" i="37"/>
  <c r="AJ39" i="37" s="1"/>
  <c r="Y39" i="37"/>
  <c r="Z39" i="37" s="1"/>
  <c r="AA39" i="37" s="1"/>
  <c r="T39" i="37"/>
  <c r="X39" i="37" s="1"/>
  <c r="S39" i="37"/>
  <c r="W39" i="37" s="1"/>
  <c r="R39" i="37"/>
  <c r="Q39" i="37"/>
  <c r="P39" i="37"/>
  <c r="O39" i="37"/>
  <c r="U39" i="37" s="1"/>
  <c r="V39" i="37" s="1"/>
  <c r="N39" i="37"/>
  <c r="AP38" i="37"/>
  <c r="AT38" i="37" s="1"/>
  <c r="AU38" i="37" s="1"/>
  <c r="AO38" i="37"/>
  <c r="AK38" i="37"/>
  <c r="AI38" i="37"/>
  <c r="AM38" i="37" s="1"/>
  <c r="AH38" i="37"/>
  <c r="AG38" i="37"/>
  <c r="AN38" i="37" s="1"/>
  <c r="AF38" i="37"/>
  <c r="AJ38" i="37" s="1"/>
  <c r="T38" i="37"/>
  <c r="X38" i="37" s="1"/>
  <c r="Y38" i="37" s="1"/>
  <c r="S38" i="37"/>
  <c r="R38" i="37"/>
  <c r="W38" i="37" s="1"/>
  <c r="Q38" i="37"/>
  <c r="P38" i="37"/>
  <c r="O38" i="37"/>
  <c r="N38" i="37"/>
  <c r="AI37" i="37"/>
  <c r="AM37" i="37" s="1"/>
  <c r="AH37" i="37"/>
  <c r="AK37" i="37" s="1"/>
  <c r="AQ37" i="37" s="1"/>
  <c r="AR37" i="37" s="1"/>
  <c r="AG37" i="37"/>
  <c r="AN37" i="37" s="1"/>
  <c r="AF37" i="37"/>
  <c r="AJ37" i="37" s="1"/>
  <c r="U37" i="37"/>
  <c r="V37" i="37" s="1"/>
  <c r="T37" i="37"/>
  <c r="X37" i="37" s="1"/>
  <c r="Y37" i="37" s="1"/>
  <c r="S37" i="37"/>
  <c r="R37" i="37"/>
  <c r="Q37" i="37"/>
  <c r="P37" i="37"/>
  <c r="O37" i="37"/>
  <c r="N37" i="37"/>
  <c r="AN36" i="37"/>
  <c r="AM36" i="37"/>
  <c r="AL36" i="37"/>
  <c r="AI36" i="37"/>
  <c r="AH36" i="37"/>
  <c r="AK36" i="37" s="1"/>
  <c r="AG36" i="37"/>
  <c r="AF36" i="37"/>
  <c r="AJ36" i="37" s="1"/>
  <c r="V36" i="37"/>
  <c r="T36" i="37"/>
  <c r="X36" i="37" s="1"/>
  <c r="Y36" i="37" s="1"/>
  <c r="S36" i="37"/>
  <c r="R36" i="37"/>
  <c r="Q36" i="37"/>
  <c r="P36" i="37"/>
  <c r="O36" i="37"/>
  <c r="U36" i="37" s="1"/>
  <c r="N36" i="37"/>
  <c r="AU35" i="37"/>
  <c r="AP35" i="37"/>
  <c r="AT35" i="37" s="1"/>
  <c r="AN35" i="37"/>
  <c r="AL35" i="37"/>
  <c r="AI35" i="37"/>
  <c r="AO35" i="37" s="1"/>
  <c r="AH35" i="37"/>
  <c r="AK35" i="37" s="1"/>
  <c r="AG35" i="37"/>
  <c r="AF35" i="37"/>
  <c r="AJ35" i="37" s="1"/>
  <c r="AQ35" i="37" s="1"/>
  <c r="AR35" i="37" s="1"/>
  <c r="X35" i="37"/>
  <c r="Y35" i="37" s="1"/>
  <c r="W35" i="37"/>
  <c r="T35" i="37"/>
  <c r="S35" i="37"/>
  <c r="R35" i="37"/>
  <c r="Q35" i="37"/>
  <c r="P35" i="37"/>
  <c r="O35" i="37"/>
  <c r="U35" i="37" s="1"/>
  <c r="V35" i="37" s="1"/>
  <c r="N35" i="37"/>
  <c r="AN34" i="37"/>
  <c r="AL34" i="37"/>
  <c r="AI34" i="37"/>
  <c r="AH34" i="37"/>
  <c r="AK34" i="37" s="1"/>
  <c r="AG34" i="37"/>
  <c r="AF34" i="37"/>
  <c r="AJ34" i="37" s="1"/>
  <c r="V34" i="37"/>
  <c r="T34" i="37"/>
  <c r="X34" i="37" s="1"/>
  <c r="Y34" i="37" s="1"/>
  <c r="S34" i="37"/>
  <c r="R34" i="37"/>
  <c r="Q34" i="37"/>
  <c r="P34" i="37"/>
  <c r="O34" i="37"/>
  <c r="U34" i="37" s="1"/>
  <c r="N34" i="37"/>
  <c r="AO33" i="37"/>
  <c r="AM33" i="37"/>
  <c r="AK33" i="37"/>
  <c r="AI33" i="37"/>
  <c r="AH33" i="37"/>
  <c r="AG33" i="37"/>
  <c r="AF33" i="37"/>
  <c r="AJ33" i="37" s="1"/>
  <c r="T33" i="37"/>
  <c r="X33" i="37" s="1"/>
  <c r="Y33" i="37" s="1"/>
  <c r="S33" i="37"/>
  <c r="R33" i="37"/>
  <c r="Q33" i="37"/>
  <c r="P33" i="37"/>
  <c r="O33" i="37"/>
  <c r="U33" i="37" s="1"/>
  <c r="V33" i="37" s="1"/>
  <c r="N33" i="37"/>
  <c r="AO32" i="37"/>
  <c r="AK32" i="37"/>
  <c r="AI32" i="37"/>
  <c r="AM32" i="37" s="1"/>
  <c r="AH32" i="37"/>
  <c r="AG32" i="37"/>
  <c r="AF32" i="37"/>
  <c r="AJ32" i="37" s="1"/>
  <c r="AQ32" i="37" s="1"/>
  <c r="AR32" i="37" s="1"/>
  <c r="X32" i="37"/>
  <c r="Y32" i="37" s="1"/>
  <c r="Z32" i="37" s="1"/>
  <c r="AA32" i="37" s="1"/>
  <c r="T32" i="37"/>
  <c r="S32" i="37"/>
  <c r="W32" i="37" s="1"/>
  <c r="R32" i="37"/>
  <c r="Q32" i="37"/>
  <c r="P32" i="37"/>
  <c r="O32" i="37"/>
  <c r="U32" i="37" s="1"/>
  <c r="V32" i="37" s="1"/>
  <c r="N32" i="37"/>
  <c r="AN31" i="37"/>
  <c r="AK31" i="37"/>
  <c r="AI31" i="37"/>
  <c r="AO31" i="37" s="1"/>
  <c r="AH31" i="37"/>
  <c r="AG31" i="37"/>
  <c r="AL31" i="37" s="1"/>
  <c r="AF31" i="37"/>
  <c r="AJ31" i="37" s="1"/>
  <c r="W31" i="37"/>
  <c r="U31" i="37"/>
  <c r="V31" i="37" s="1"/>
  <c r="T31" i="37"/>
  <c r="X31" i="37" s="1"/>
  <c r="Y31" i="37" s="1"/>
  <c r="S31" i="37"/>
  <c r="R31" i="37"/>
  <c r="Q31" i="37"/>
  <c r="P31" i="37"/>
  <c r="O31" i="37"/>
  <c r="N31" i="37"/>
  <c r="AO30" i="37"/>
  <c r="AS30" i="37" s="1"/>
  <c r="AN30" i="37"/>
  <c r="AL30" i="37"/>
  <c r="AI30" i="37"/>
  <c r="AM30" i="37" s="1"/>
  <c r="AH30" i="37"/>
  <c r="AK30" i="37" s="1"/>
  <c r="AG30" i="37"/>
  <c r="AP30" i="37" s="1"/>
  <c r="AT30" i="37" s="1"/>
  <c r="AU30" i="37" s="1"/>
  <c r="AF30" i="37"/>
  <c r="AJ30" i="37" s="1"/>
  <c r="T30" i="37"/>
  <c r="X30" i="37" s="1"/>
  <c r="Y30" i="37" s="1"/>
  <c r="S30" i="37"/>
  <c r="R30" i="37"/>
  <c r="Q30" i="37"/>
  <c r="P30" i="37"/>
  <c r="O30" i="37"/>
  <c r="N30" i="37"/>
  <c r="U30" i="37" s="1"/>
  <c r="V30" i="37" s="1"/>
  <c r="C16" i="37"/>
  <c r="C15" i="37"/>
  <c r="C14" i="37"/>
  <c r="C13" i="37"/>
  <c r="C12" i="37"/>
  <c r="C11" i="37"/>
  <c r="C10" i="37"/>
  <c r="C9" i="37"/>
  <c r="C8" i="37"/>
  <c r="C7" i="37"/>
  <c r="C6" i="37"/>
  <c r="C2" i="37"/>
  <c r="AN119" i="35"/>
  <c r="AM119" i="35"/>
  <c r="AL119" i="35"/>
  <c r="AI119" i="35"/>
  <c r="AH119" i="35"/>
  <c r="AK119" i="35" s="1"/>
  <c r="AG119" i="35"/>
  <c r="AF119" i="35"/>
  <c r="AJ119" i="35" s="1"/>
  <c r="X119" i="35"/>
  <c r="Y119" i="35" s="1"/>
  <c r="T119" i="35"/>
  <c r="S119" i="35"/>
  <c r="W119" i="35" s="1"/>
  <c r="R119" i="35"/>
  <c r="Q119" i="35"/>
  <c r="P119" i="35"/>
  <c r="O119" i="35"/>
  <c r="U119" i="35" s="1"/>
  <c r="V119" i="35" s="1"/>
  <c r="N119" i="35"/>
  <c r="AN118" i="35"/>
  <c r="AL118" i="35"/>
  <c r="AI118" i="35"/>
  <c r="AM118" i="35" s="1"/>
  <c r="AH118" i="35"/>
  <c r="AK118" i="35" s="1"/>
  <c r="AG118" i="35"/>
  <c r="AF118" i="35"/>
  <c r="AJ118" i="35" s="1"/>
  <c r="AQ118" i="35" s="1"/>
  <c r="AR118" i="35" s="1"/>
  <c r="W118" i="35"/>
  <c r="T118" i="35"/>
  <c r="X118" i="35" s="1"/>
  <c r="Y118" i="35" s="1"/>
  <c r="S118" i="35"/>
  <c r="R118" i="35"/>
  <c r="Q118" i="35"/>
  <c r="P118" i="35"/>
  <c r="O118" i="35"/>
  <c r="U118" i="35" s="1"/>
  <c r="V118" i="35" s="1"/>
  <c r="N118" i="35"/>
  <c r="AO117" i="35"/>
  <c r="AN117" i="35"/>
  <c r="AK117" i="35"/>
  <c r="AI117" i="35"/>
  <c r="AM117" i="35" s="1"/>
  <c r="AH117" i="35"/>
  <c r="AG117" i="35"/>
  <c r="AL117" i="35" s="1"/>
  <c r="AF117" i="35"/>
  <c r="AJ117" i="35" s="1"/>
  <c r="Y117" i="35"/>
  <c r="X117" i="35"/>
  <c r="U117" i="35"/>
  <c r="V117" i="35" s="1"/>
  <c r="T117" i="35"/>
  <c r="S117" i="35"/>
  <c r="W117" i="35" s="1"/>
  <c r="R117" i="35"/>
  <c r="Q117" i="35"/>
  <c r="P117" i="35"/>
  <c r="O117" i="35"/>
  <c r="N117" i="35"/>
  <c r="AO116" i="35"/>
  <c r="AK116" i="35"/>
  <c r="AI116" i="35"/>
  <c r="AM116" i="35" s="1"/>
  <c r="AH116" i="35"/>
  <c r="AG116" i="35"/>
  <c r="AF116" i="35"/>
  <c r="AJ116" i="35" s="1"/>
  <c r="U116" i="35"/>
  <c r="V116" i="35" s="1"/>
  <c r="T116" i="35"/>
  <c r="X116" i="35" s="1"/>
  <c r="Y116" i="35" s="1"/>
  <c r="S116" i="35"/>
  <c r="R116" i="35"/>
  <c r="Q116" i="35"/>
  <c r="P116" i="35"/>
  <c r="O116" i="35"/>
  <c r="N116" i="35"/>
  <c r="AO115" i="35"/>
  <c r="AN115" i="35"/>
  <c r="AK115" i="35"/>
  <c r="AI115" i="35"/>
  <c r="AM115" i="35" s="1"/>
  <c r="AH115" i="35"/>
  <c r="AG115" i="35"/>
  <c r="AL115" i="35" s="1"/>
  <c r="AF115" i="35"/>
  <c r="AJ115" i="35" s="1"/>
  <c r="Y115" i="35"/>
  <c r="X115" i="35"/>
  <c r="U115" i="35"/>
  <c r="V115" i="35" s="1"/>
  <c r="T115" i="35"/>
  <c r="S115" i="35"/>
  <c r="W115" i="35" s="1"/>
  <c r="R115" i="35"/>
  <c r="Q115" i="35"/>
  <c r="P115" i="35"/>
  <c r="O115" i="35"/>
  <c r="N115" i="35"/>
  <c r="AO114" i="35"/>
  <c r="AK114" i="35"/>
  <c r="AI114" i="35"/>
  <c r="AM114" i="35" s="1"/>
  <c r="AH114" i="35"/>
  <c r="AG114" i="35"/>
  <c r="AF114" i="35"/>
  <c r="AJ114" i="35" s="1"/>
  <c r="T114" i="35"/>
  <c r="X114" i="35" s="1"/>
  <c r="Y114" i="35" s="1"/>
  <c r="S114" i="35"/>
  <c r="R114" i="35"/>
  <c r="Q114" i="35"/>
  <c r="P114" i="35"/>
  <c r="O114" i="35"/>
  <c r="N114" i="35"/>
  <c r="U114" i="35" s="1"/>
  <c r="V114" i="35" s="1"/>
  <c r="AP113" i="35"/>
  <c r="AT113" i="35" s="1"/>
  <c r="AU113" i="35" s="1"/>
  <c r="AO113" i="35"/>
  <c r="AI113" i="35"/>
  <c r="AM113" i="35" s="1"/>
  <c r="AH113" i="35"/>
  <c r="AK113" i="35" s="1"/>
  <c r="AQ113" i="35" s="1"/>
  <c r="AR113" i="35" s="1"/>
  <c r="AG113" i="35"/>
  <c r="AN113" i="35" s="1"/>
  <c r="AF113" i="35"/>
  <c r="AJ113" i="35" s="1"/>
  <c r="Y113" i="35"/>
  <c r="T113" i="35"/>
  <c r="X113" i="35" s="1"/>
  <c r="S113" i="35"/>
  <c r="W113" i="35" s="1"/>
  <c r="R113" i="35"/>
  <c r="Q113" i="35"/>
  <c r="P113" i="35"/>
  <c r="O113" i="35"/>
  <c r="N113" i="35"/>
  <c r="U113" i="35" s="1"/>
  <c r="V113" i="35" s="1"/>
  <c r="Z113" i="35" s="1"/>
  <c r="AA113" i="35" s="1"/>
  <c r="AO112" i="35"/>
  <c r="AK112" i="35"/>
  <c r="AI112" i="35"/>
  <c r="AM112" i="35" s="1"/>
  <c r="AH112" i="35"/>
  <c r="AG112" i="35"/>
  <c r="AF112" i="35"/>
  <c r="AJ112" i="35" s="1"/>
  <c r="U112" i="35"/>
  <c r="V112" i="35" s="1"/>
  <c r="T112" i="35"/>
  <c r="X112" i="35" s="1"/>
  <c r="Y112" i="35" s="1"/>
  <c r="S112" i="35"/>
  <c r="R112" i="35"/>
  <c r="Q112" i="35"/>
  <c r="P112" i="35"/>
  <c r="O112" i="35"/>
  <c r="N112" i="35"/>
  <c r="AP111" i="35"/>
  <c r="AT111" i="35" s="1"/>
  <c r="AU111" i="35" s="1"/>
  <c r="AL111" i="35"/>
  <c r="AI111" i="35"/>
  <c r="AH111" i="35"/>
  <c r="AK111" i="35" s="1"/>
  <c r="AQ111" i="35" s="1"/>
  <c r="AR111" i="35" s="1"/>
  <c r="AG111" i="35"/>
  <c r="AN111" i="35" s="1"/>
  <c r="AF111" i="35"/>
  <c r="AJ111" i="35" s="1"/>
  <c r="Z111" i="35"/>
  <c r="AA111" i="35" s="1"/>
  <c r="T111" i="35"/>
  <c r="X111" i="35" s="1"/>
  <c r="Y111" i="35" s="1"/>
  <c r="S111" i="35"/>
  <c r="W111" i="35" s="1"/>
  <c r="R111" i="35"/>
  <c r="Q111" i="35"/>
  <c r="P111" i="35"/>
  <c r="O111" i="35"/>
  <c r="U111" i="35" s="1"/>
  <c r="V111" i="35" s="1"/>
  <c r="N111" i="35"/>
  <c r="AQ110" i="35"/>
  <c r="AR110" i="35" s="1"/>
  <c r="AL110" i="35"/>
  <c r="AI110" i="35"/>
  <c r="AH110" i="35"/>
  <c r="AK110" i="35" s="1"/>
  <c r="AG110" i="35"/>
  <c r="AN110" i="35" s="1"/>
  <c r="AF110" i="35"/>
  <c r="AJ110" i="35" s="1"/>
  <c r="V110" i="35"/>
  <c r="T110" i="35"/>
  <c r="X110" i="35" s="1"/>
  <c r="Y110" i="35" s="1"/>
  <c r="Z110" i="35" s="1"/>
  <c r="AA110" i="35" s="1"/>
  <c r="S110" i="35"/>
  <c r="W110" i="35" s="1"/>
  <c r="R110" i="35"/>
  <c r="Q110" i="35"/>
  <c r="P110" i="35"/>
  <c r="O110" i="35"/>
  <c r="U110" i="35" s="1"/>
  <c r="N110" i="35"/>
  <c r="AM109" i="35"/>
  <c r="AL109" i="35"/>
  <c r="AI109" i="35"/>
  <c r="AO109" i="35" s="1"/>
  <c r="AH109" i="35"/>
  <c r="AK109" i="35" s="1"/>
  <c r="AG109" i="35"/>
  <c r="AN109" i="35" s="1"/>
  <c r="AF109" i="35"/>
  <c r="AJ109" i="35" s="1"/>
  <c r="AQ109" i="35" s="1"/>
  <c r="AR109" i="35" s="1"/>
  <c r="T109" i="35"/>
  <c r="X109" i="35" s="1"/>
  <c r="Y109" i="35" s="1"/>
  <c r="S109" i="35"/>
  <c r="R109" i="35"/>
  <c r="W109" i="35" s="1"/>
  <c r="Q109" i="35"/>
  <c r="P109" i="35"/>
  <c r="O109" i="35"/>
  <c r="N109" i="35"/>
  <c r="AN108" i="35"/>
  <c r="AL108" i="35"/>
  <c r="AI108" i="35"/>
  <c r="AH108" i="35"/>
  <c r="AK108" i="35" s="1"/>
  <c r="AG108" i="35"/>
  <c r="AF108" i="35"/>
  <c r="AJ108" i="35" s="1"/>
  <c r="AQ108" i="35" s="1"/>
  <c r="AR108" i="35" s="1"/>
  <c r="T108" i="35"/>
  <c r="X108" i="35" s="1"/>
  <c r="Y108" i="35" s="1"/>
  <c r="S108" i="35"/>
  <c r="W108" i="35" s="1"/>
  <c r="R108" i="35"/>
  <c r="Q108" i="35"/>
  <c r="P108" i="35"/>
  <c r="O108" i="35"/>
  <c r="U108" i="35" s="1"/>
  <c r="V108" i="35" s="1"/>
  <c r="N108" i="35"/>
  <c r="AN107" i="35"/>
  <c r="AM107" i="35"/>
  <c r="AL107" i="35"/>
  <c r="AI107" i="35"/>
  <c r="AH107" i="35"/>
  <c r="AK107" i="35" s="1"/>
  <c r="AQ107" i="35" s="1"/>
  <c r="AR107" i="35" s="1"/>
  <c r="AG107" i="35"/>
  <c r="AF107" i="35"/>
  <c r="AJ107" i="35" s="1"/>
  <c r="X107" i="35"/>
  <c r="Y107" i="35" s="1"/>
  <c r="W107" i="35"/>
  <c r="T107" i="35"/>
  <c r="S107" i="35"/>
  <c r="R107" i="35"/>
  <c r="Q107" i="35"/>
  <c r="P107" i="35"/>
  <c r="O107" i="35"/>
  <c r="U107" i="35" s="1"/>
  <c r="V107" i="35" s="1"/>
  <c r="N107" i="35"/>
  <c r="AN106" i="35"/>
  <c r="AL106" i="35"/>
  <c r="AI106" i="35"/>
  <c r="AH106" i="35"/>
  <c r="AK106" i="35" s="1"/>
  <c r="AG106" i="35"/>
  <c r="AF106" i="35"/>
  <c r="AJ106" i="35" s="1"/>
  <c r="AQ106" i="35" s="1"/>
  <c r="AR106" i="35" s="1"/>
  <c r="T106" i="35"/>
  <c r="X106" i="35" s="1"/>
  <c r="Y106" i="35" s="1"/>
  <c r="S106" i="35"/>
  <c r="W106" i="35" s="1"/>
  <c r="R106" i="35"/>
  <c r="Q106" i="35"/>
  <c r="P106" i="35"/>
  <c r="O106" i="35"/>
  <c r="U106" i="35" s="1"/>
  <c r="V106" i="35" s="1"/>
  <c r="N106" i="35"/>
  <c r="AO105" i="35"/>
  <c r="AK105" i="35"/>
  <c r="AI105" i="35"/>
  <c r="AM105" i="35" s="1"/>
  <c r="AH105" i="35"/>
  <c r="AG105" i="35"/>
  <c r="AL105" i="35" s="1"/>
  <c r="AF105" i="35"/>
  <c r="AJ105" i="35" s="1"/>
  <c r="X105" i="35"/>
  <c r="Y105" i="35" s="1"/>
  <c r="U105" i="35"/>
  <c r="V105" i="35" s="1"/>
  <c r="T105" i="35"/>
  <c r="S105" i="35"/>
  <c r="R105" i="35"/>
  <c r="Q105" i="35"/>
  <c r="P105" i="35"/>
  <c r="O105" i="35"/>
  <c r="N105" i="35"/>
  <c r="AO104" i="35"/>
  <c r="AN104" i="35"/>
  <c r="AK104" i="35"/>
  <c r="AI104" i="35"/>
  <c r="AM104" i="35" s="1"/>
  <c r="AH104" i="35"/>
  <c r="AG104" i="35"/>
  <c r="AL104" i="35" s="1"/>
  <c r="AF104" i="35"/>
  <c r="AJ104" i="35" s="1"/>
  <c r="Y104" i="35"/>
  <c r="U104" i="35"/>
  <c r="V104" i="35" s="1"/>
  <c r="T104" i="35"/>
  <c r="X104" i="35" s="1"/>
  <c r="S104" i="35"/>
  <c r="W104" i="35" s="1"/>
  <c r="R104" i="35"/>
  <c r="Q104" i="35"/>
  <c r="P104" i="35"/>
  <c r="O104" i="35"/>
  <c r="N104" i="35"/>
  <c r="AO103" i="35"/>
  <c r="AK103" i="35"/>
  <c r="AI103" i="35"/>
  <c r="AM103" i="35" s="1"/>
  <c r="AH103" i="35"/>
  <c r="AG103" i="35"/>
  <c r="AL103" i="35" s="1"/>
  <c r="AF103" i="35"/>
  <c r="AJ103" i="35" s="1"/>
  <c r="X103" i="35"/>
  <c r="Y103" i="35" s="1"/>
  <c r="U103" i="35"/>
  <c r="V103" i="35" s="1"/>
  <c r="T103" i="35"/>
  <c r="S103" i="35"/>
  <c r="R103" i="35"/>
  <c r="Q103" i="35"/>
  <c r="P103" i="35"/>
  <c r="O103" i="35"/>
  <c r="N103" i="35"/>
  <c r="AP102" i="35"/>
  <c r="AT102" i="35" s="1"/>
  <c r="AU102" i="35" s="1"/>
  <c r="AO102" i="35"/>
  <c r="AK102" i="35"/>
  <c r="AI102" i="35"/>
  <c r="AM102" i="35" s="1"/>
  <c r="AH102" i="35"/>
  <c r="AG102" i="35"/>
  <c r="AN102" i="35" s="1"/>
  <c r="AF102" i="35"/>
  <c r="AJ102" i="35" s="1"/>
  <c r="U102" i="35"/>
  <c r="V102" i="35" s="1"/>
  <c r="T102" i="35"/>
  <c r="X102" i="35" s="1"/>
  <c r="Y102" i="35" s="1"/>
  <c r="S102" i="35"/>
  <c r="R102" i="35"/>
  <c r="Q102" i="35"/>
  <c r="P102" i="35"/>
  <c r="O102" i="35"/>
  <c r="N102" i="35"/>
  <c r="AO101" i="35"/>
  <c r="AN101" i="35"/>
  <c r="AL101" i="35"/>
  <c r="AS101" i="35" s="1"/>
  <c r="AI101" i="35"/>
  <c r="AM101" i="35" s="1"/>
  <c r="AH101" i="35"/>
  <c r="AK101" i="35" s="1"/>
  <c r="AG101" i="35"/>
  <c r="AP101" i="35" s="1"/>
  <c r="AT101" i="35" s="1"/>
  <c r="AU101" i="35" s="1"/>
  <c r="AF101" i="35"/>
  <c r="AJ101" i="35" s="1"/>
  <c r="U101" i="35"/>
  <c r="V101" i="35" s="1"/>
  <c r="T101" i="35"/>
  <c r="X101" i="35" s="1"/>
  <c r="Y101" i="35" s="1"/>
  <c r="S101" i="35"/>
  <c r="R101" i="35"/>
  <c r="Q101" i="35"/>
  <c r="P101" i="35"/>
  <c r="O101" i="35"/>
  <c r="N101" i="35"/>
  <c r="AO100" i="35"/>
  <c r="AK100" i="35"/>
  <c r="AI100" i="35"/>
  <c r="AM100" i="35" s="1"/>
  <c r="AH100" i="35"/>
  <c r="AG100" i="35"/>
  <c r="AF100" i="35"/>
  <c r="AJ100" i="35" s="1"/>
  <c r="T100" i="35"/>
  <c r="X100" i="35" s="1"/>
  <c r="Y100" i="35" s="1"/>
  <c r="S100" i="35"/>
  <c r="R100" i="35"/>
  <c r="Q100" i="35"/>
  <c r="P100" i="35"/>
  <c r="O100" i="35"/>
  <c r="N100" i="35"/>
  <c r="U100" i="35" s="1"/>
  <c r="V100" i="35" s="1"/>
  <c r="AQ98" i="35"/>
  <c r="AR98" i="35" s="1"/>
  <c r="AK98" i="35"/>
  <c r="AI98" i="35"/>
  <c r="AO98" i="35" s="1"/>
  <c r="AH98" i="35"/>
  <c r="AG98" i="35"/>
  <c r="AN98" i="35" s="1"/>
  <c r="AF98" i="35"/>
  <c r="AJ98" i="35" s="1"/>
  <c r="Y98" i="35"/>
  <c r="T98" i="35"/>
  <c r="X98" i="35" s="1"/>
  <c r="S98" i="35"/>
  <c r="W98" i="35" s="1"/>
  <c r="R98" i="35"/>
  <c r="Q98" i="35"/>
  <c r="P98" i="35"/>
  <c r="O98" i="35"/>
  <c r="U98" i="35" s="1"/>
  <c r="V98" i="35" s="1"/>
  <c r="N98" i="35"/>
  <c r="AP97" i="35"/>
  <c r="AT97" i="35" s="1"/>
  <c r="AU97" i="35" s="1"/>
  <c r="AO97" i="35"/>
  <c r="AK97" i="35"/>
  <c r="AI97" i="35"/>
  <c r="AM97" i="35" s="1"/>
  <c r="AH97" i="35"/>
  <c r="AG97" i="35"/>
  <c r="AN97" i="35" s="1"/>
  <c r="AF97" i="35"/>
  <c r="AJ97" i="35" s="1"/>
  <c r="T97" i="35"/>
  <c r="X97" i="35" s="1"/>
  <c r="Y97" i="35" s="1"/>
  <c r="S97" i="35"/>
  <c r="R97" i="35"/>
  <c r="W97" i="35" s="1"/>
  <c r="Q97" i="35"/>
  <c r="P97" i="35"/>
  <c r="O97" i="35"/>
  <c r="N97" i="35"/>
  <c r="AI96" i="35"/>
  <c r="AH96" i="35"/>
  <c r="AK96" i="35" s="1"/>
  <c r="AQ96" i="35" s="1"/>
  <c r="AR96" i="35" s="1"/>
  <c r="AG96" i="35"/>
  <c r="AN96" i="35" s="1"/>
  <c r="AF96" i="35"/>
  <c r="AJ96" i="35" s="1"/>
  <c r="U96" i="35"/>
  <c r="V96" i="35" s="1"/>
  <c r="T96" i="35"/>
  <c r="X96" i="35" s="1"/>
  <c r="Y96" i="35" s="1"/>
  <c r="S96" i="35"/>
  <c r="R96" i="35"/>
  <c r="Q96" i="35"/>
  <c r="P96" i="35"/>
  <c r="O96" i="35"/>
  <c r="N96" i="35"/>
  <c r="AN95" i="35"/>
  <c r="AM95" i="35"/>
  <c r="AL95" i="35"/>
  <c r="AI95" i="35"/>
  <c r="AH95" i="35"/>
  <c r="AK95" i="35" s="1"/>
  <c r="AG95" i="35"/>
  <c r="AF95" i="35"/>
  <c r="AJ95" i="35" s="1"/>
  <c r="V95" i="35"/>
  <c r="T95" i="35"/>
  <c r="X95" i="35" s="1"/>
  <c r="Y95" i="35" s="1"/>
  <c r="S95" i="35"/>
  <c r="R95" i="35"/>
  <c r="Q95" i="35"/>
  <c r="P95" i="35"/>
  <c r="O95" i="35"/>
  <c r="U95" i="35" s="1"/>
  <c r="N95" i="35"/>
  <c r="AU94" i="35"/>
  <c r="AP94" i="35"/>
  <c r="AT94" i="35" s="1"/>
  <c r="AN94" i="35"/>
  <c r="AL94" i="35"/>
  <c r="AI94" i="35"/>
  <c r="AO94" i="35" s="1"/>
  <c r="AH94" i="35"/>
  <c r="AK94" i="35" s="1"/>
  <c r="AG94" i="35"/>
  <c r="AF94" i="35"/>
  <c r="AJ94" i="35" s="1"/>
  <c r="AQ94" i="35" s="1"/>
  <c r="AR94" i="35" s="1"/>
  <c r="X94" i="35"/>
  <c r="Y94" i="35" s="1"/>
  <c r="W94" i="35"/>
  <c r="T94" i="35"/>
  <c r="S94" i="35"/>
  <c r="R94" i="35"/>
  <c r="Q94" i="35"/>
  <c r="P94" i="35"/>
  <c r="O94" i="35"/>
  <c r="N94" i="35"/>
  <c r="AN93" i="35"/>
  <c r="AL93" i="35"/>
  <c r="AI93" i="35"/>
  <c r="AH93" i="35"/>
  <c r="AK93" i="35" s="1"/>
  <c r="AG93" i="35"/>
  <c r="AF93" i="35"/>
  <c r="AJ93" i="35" s="1"/>
  <c r="V93" i="35"/>
  <c r="T93" i="35"/>
  <c r="X93" i="35" s="1"/>
  <c r="Y93" i="35" s="1"/>
  <c r="S93" i="35"/>
  <c r="W93" i="35" s="1"/>
  <c r="R93" i="35"/>
  <c r="Q93" i="35"/>
  <c r="P93" i="35"/>
  <c r="O93" i="35"/>
  <c r="U93" i="35" s="1"/>
  <c r="N93" i="35"/>
  <c r="AO92" i="35"/>
  <c r="AM92" i="35"/>
  <c r="AK92" i="35"/>
  <c r="AI92" i="35"/>
  <c r="AH92" i="35"/>
  <c r="AG92" i="35"/>
  <c r="AF92" i="35"/>
  <c r="AJ92" i="35" s="1"/>
  <c r="T92" i="35"/>
  <c r="X92" i="35" s="1"/>
  <c r="Y92" i="35" s="1"/>
  <c r="S92" i="35"/>
  <c r="W92" i="35" s="1"/>
  <c r="R92" i="35"/>
  <c r="Q92" i="35"/>
  <c r="P92" i="35"/>
  <c r="O92" i="35"/>
  <c r="U92" i="35" s="1"/>
  <c r="V92" i="35" s="1"/>
  <c r="N92" i="35"/>
  <c r="AO91" i="35"/>
  <c r="AK91" i="35"/>
  <c r="AI91" i="35"/>
  <c r="AM91" i="35" s="1"/>
  <c r="AH91" i="35"/>
  <c r="AG91" i="35"/>
  <c r="AF91" i="35"/>
  <c r="AJ91" i="35" s="1"/>
  <c r="AQ91" i="35" s="1"/>
  <c r="AR91" i="35" s="1"/>
  <c r="X91" i="35"/>
  <c r="Y91" i="35" s="1"/>
  <c r="T91" i="35"/>
  <c r="S91" i="35"/>
  <c r="W91" i="35" s="1"/>
  <c r="R91" i="35"/>
  <c r="Q91" i="35"/>
  <c r="P91" i="35"/>
  <c r="O91" i="35"/>
  <c r="U91" i="35" s="1"/>
  <c r="V91" i="35" s="1"/>
  <c r="N91" i="35"/>
  <c r="AO90" i="35"/>
  <c r="AN90" i="35"/>
  <c r="AK90" i="35"/>
  <c r="AI90" i="35"/>
  <c r="AH90" i="35"/>
  <c r="AG90" i="35"/>
  <c r="AL90" i="35" s="1"/>
  <c r="AF90" i="35"/>
  <c r="AJ90" i="35" s="1"/>
  <c r="W90" i="35"/>
  <c r="U90" i="35"/>
  <c r="V90" i="35" s="1"/>
  <c r="T90" i="35"/>
  <c r="X90" i="35" s="1"/>
  <c r="Y90" i="35" s="1"/>
  <c r="S90" i="35"/>
  <c r="R90" i="35"/>
  <c r="Q90" i="35"/>
  <c r="P90" i="35"/>
  <c r="O90" i="35"/>
  <c r="N90" i="35"/>
  <c r="AO89" i="35"/>
  <c r="AS89" i="35" s="1"/>
  <c r="AN89" i="35"/>
  <c r="AL89" i="35"/>
  <c r="AI89" i="35"/>
  <c r="AM89" i="35" s="1"/>
  <c r="AH89" i="35"/>
  <c r="AK89" i="35" s="1"/>
  <c r="AG89" i="35"/>
  <c r="AP89" i="35" s="1"/>
  <c r="AT89" i="35" s="1"/>
  <c r="AU89" i="35" s="1"/>
  <c r="AF89" i="35"/>
  <c r="AJ89" i="35" s="1"/>
  <c r="U89" i="35"/>
  <c r="V89" i="35" s="1"/>
  <c r="T89" i="35"/>
  <c r="X89" i="35" s="1"/>
  <c r="Y89" i="35" s="1"/>
  <c r="S89" i="35"/>
  <c r="R89" i="35"/>
  <c r="Q89" i="35"/>
  <c r="P89" i="35"/>
  <c r="O89" i="35"/>
  <c r="N89" i="35"/>
  <c r="AO88" i="35"/>
  <c r="AN88" i="35"/>
  <c r="AL88" i="35"/>
  <c r="AI88" i="35"/>
  <c r="AM88" i="35" s="1"/>
  <c r="AS88" i="35" s="1"/>
  <c r="AH88" i="35"/>
  <c r="AK88" i="35" s="1"/>
  <c r="AG88" i="35"/>
  <c r="AP88" i="35" s="1"/>
  <c r="AT88" i="35" s="1"/>
  <c r="AU88" i="35" s="1"/>
  <c r="AF88" i="35"/>
  <c r="AJ88" i="35" s="1"/>
  <c r="U88" i="35"/>
  <c r="V88" i="35" s="1"/>
  <c r="T88" i="35"/>
  <c r="X88" i="35" s="1"/>
  <c r="Y88" i="35" s="1"/>
  <c r="S88" i="35"/>
  <c r="R88" i="35"/>
  <c r="Q88" i="35"/>
  <c r="P88" i="35"/>
  <c r="O88" i="35"/>
  <c r="N88" i="35"/>
  <c r="AO87" i="35"/>
  <c r="AK87" i="35"/>
  <c r="AI87" i="35"/>
  <c r="AM87" i="35" s="1"/>
  <c r="AH87" i="35"/>
  <c r="AG87" i="35"/>
  <c r="AF87" i="35"/>
  <c r="AJ87" i="35" s="1"/>
  <c r="T87" i="35"/>
  <c r="X87" i="35" s="1"/>
  <c r="Y87" i="35" s="1"/>
  <c r="S87" i="35"/>
  <c r="R87" i="35"/>
  <c r="Q87" i="35"/>
  <c r="P87" i="35"/>
  <c r="O87" i="35"/>
  <c r="N87" i="35"/>
  <c r="U87" i="35" s="1"/>
  <c r="V87" i="35" s="1"/>
  <c r="AQ86" i="35"/>
  <c r="AR86" i="35" s="1"/>
  <c r="AK86" i="35"/>
  <c r="AI86" i="35"/>
  <c r="AO86" i="35" s="1"/>
  <c r="AH86" i="35"/>
  <c r="AG86" i="35"/>
  <c r="AN86" i="35" s="1"/>
  <c r="AF86" i="35"/>
  <c r="AJ86" i="35" s="1"/>
  <c r="Y86" i="35"/>
  <c r="T86" i="35"/>
  <c r="X86" i="35" s="1"/>
  <c r="S86" i="35"/>
  <c r="W86" i="35" s="1"/>
  <c r="R86" i="35"/>
  <c r="Q86" i="35"/>
  <c r="P86" i="35"/>
  <c r="O86" i="35"/>
  <c r="U86" i="35" s="1"/>
  <c r="V86" i="35" s="1"/>
  <c r="N86" i="35"/>
  <c r="AP85" i="35"/>
  <c r="AT85" i="35" s="1"/>
  <c r="AU85" i="35" s="1"/>
  <c r="AO85" i="35"/>
  <c r="AK85" i="35"/>
  <c r="AI85" i="35"/>
  <c r="AM85" i="35" s="1"/>
  <c r="AH85" i="35"/>
  <c r="AG85" i="35"/>
  <c r="AN85" i="35" s="1"/>
  <c r="AF85" i="35"/>
  <c r="AJ85" i="35" s="1"/>
  <c r="T85" i="35"/>
  <c r="X85" i="35" s="1"/>
  <c r="Y85" i="35" s="1"/>
  <c r="S85" i="35"/>
  <c r="R85" i="35"/>
  <c r="W85" i="35" s="1"/>
  <c r="Q85" i="35"/>
  <c r="P85" i="35"/>
  <c r="O85" i="35"/>
  <c r="N85" i="35"/>
  <c r="AI84" i="35"/>
  <c r="AH84" i="35"/>
  <c r="AK84" i="35" s="1"/>
  <c r="AQ84" i="35" s="1"/>
  <c r="AR84" i="35" s="1"/>
  <c r="AG84" i="35"/>
  <c r="AN84" i="35" s="1"/>
  <c r="AF84" i="35"/>
  <c r="AJ84" i="35" s="1"/>
  <c r="T84" i="35"/>
  <c r="X84" i="35" s="1"/>
  <c r="Y84" i="35" s="1"/>
  <c r="S84" i="35"/>
  <c r="R84" i="35"/>
  <c r="W84" i="35" s="1"/>
  <c r="Q84" i="35"/>
  <c r="P84" i="35"/>
  <c r="O84" i="35"/>
  <c r="N84" i="35"/>
  <c r="AN83" i="35"/>
  <c r="AM83" i="35"/>
  <c r="AL83" i="35"/>
  <c r="AI83" i="35"/>
  <c r="AH83" i="35"/>
  <c r="AK83" i="35" s="1"/>
  <c r="AQ83" i="35" s="1"/>
  <c r="AR83" i="35" s="1"/>
  <c r="AG83" i="35"/>
  <c r="AF83" i="35"/>
  <c r="AJ83" i="35" s="1"/>
  <c r="X83" i="35"/>
  <c r="Y83" i="35" s="1"/>
  <c r="Z83" i="35" s="1"/>
  <c r="AA83" i="35" s="1"/>
  <c r="T83" i="35"/>
  <c r="S83" i="35"/>
  <c r="W83" i="35" s="1"/>
  <c r="R83" i="35"/>
  <c r="Q83" i="35"/>
  <c r="P83" i="35"/>
  <c r="O83" i="35"/>
  <c r="U83" i="35" s="1"/>
  <c r="V83" i="35" s="1"/>
  <c r="N83" i="35"/>
  <c r="AN82" i="35"/>
  <c r="AM82" i="35"/>
  <c r="AL82" i="35"/>
  <c r="AI82" i="35"/>
  <c r="AH82" i="35"/>
  <c r="AK82" i="35" s="1"/>
  <c r="AG82" i="35"/>
  <c r="AF82" i="35"/>
  <c r="AJ82" i="35" s="1"/>
  <c r="AQ82" i="35" s="1"/>
  <c r="AR82" i="35" s="1"/>
  <c r="T82" i="35"/>
  <c r="X82" i="35" s="1"/>
  <c r="Y82" i="35" s="1"/>
  <c r="S82" i="35"/>
  <c r="R82" i="35"/>
  <c r="Q82" i="35"/>
  <c r="P82" i="35"/>
  <c r="W82" i="35" s="1"/>
  <c r="O82" i="35"/>
  <c r="U82" i="35" s="1"/>
  <c r="V82" i="35" s="1"/>
  <c r="N82" i="35"/>
  <c r="AN81" i="35"/>
  <c r="AM81" i="35"/>
  <c r="AL81" i="35"/>
  <c r="AI81" i="35"/>
  <c r="AH81" i="35"/>
  <c r="AK81" i="35" s="1"/>
  <c r="AQ81" i="35" s="1"/>
  <c r="AR81" i="35" s="1"/>
  <c r="AG81" i="35"/>
  <c r="AF81" i="35"/>
  <c r="AJ81" i="35" s="1"/>
  <c r="X81" i="35"/>
  <c r="Y81" i="35" s="1"/>
  <c r="Z81" i="35" s="1"/>
  <c r="AA81" i="35" s="1"/>
  <c r="T81" i="35"/>
  <c r="S81" i="35"/>
  <c r="W81" i="35" s="1"/>
  <c r="R81" i="35"/>
  <c r="Q81" i="35"/>
  <c r="P81" i="35"/>
  <c r="O81" i="35"/>
  <c r="U81" i="35" s="1"/>
  <c r="V81" i="35" s="1"/>
  <c r="N81" i="35"/>
  <c r="AO80" i="35"/>
  <c r="AK80" i="35"/>
  <c r="AI80" i="35"/>
  <c r="AM80" i="35" s="1"/>
  <c r="AH80" i="35"/>
  <c r="AG80" i="35"/>
  <c r="AF80" i="35"/>
  <c r="AJ80" i="35" s="1"/>
  <c r="U80" i="35"/>
  <c r="V80" i="35" s="1"/>
  <c r="T80" i="35"/>
  <c r="X80" i="35" s="1"/>
  <c r="Y80" i="35" s="1"/>
  <c r="S80" i="35"/>
  <c r="R80" i="35"/>
  <c r="Q80" i="35"/>
  <c r="P80" i="35"/>
  <c r="O80" i="35"/>
  <c r="N80" i="35"/>
  <c r="AO79" i="35"/>
  <c r="AN79" i="35"/>
  <c r="AK79" i="35"/>
  <c r="AI79" i="35"/>
  <c r="AM79" i="35" s="1"/>
  <c r="AH79" i="35"/>
  <c r="AG79" i="35"/>
  <c r="AL79" i="35" s="1"/>
  <c r="AF79" i="35"/>
  <c r="AJ79" i="35" s="1"/>
  <c r="X79" i="35"/>
  <c r="Y79" i="35" s="1"/>
  <c r="Z79" i="35" s="1"/>
  <c r="AA79" i="35" s="1"/>
  <c r="U79" i="35"/>
  <c r="V79" i="35" s="1"/>
  <c r="T79" i="35"/>
  <c r="S79" i="35"/>
  <c r="W79" i="35" s="1"/>
  <c r="R79" i="35"/>
  <c r="Q79" i="35"/>
  <c r="P79" i="35"/>
  <c r="O79" i="35"/>
  <c r="N79" i="35"/>
  <c r="AO78" i="35"/>
  <c r="AK78" i="35"/>
  <c r="AI78" i="35"/>
  <c r="AM78" i="35" s="1"/>
  <c r="AH78" i="35"/>
  <c r="AG78" i="35"/>
  <c r="AF78" i="35"/>
  <c r="AJ78" i="35" s="1"/>
  <c r="U78" i="35"/>
  <c r="V78" i="35" s="1"/>
  <c r="T78" i="35"/>
  <c r="X78" i="35" s="1"/>
  <c r="Y78" i="35" s="1"/>
  <c r="S78" i="35"/>
  <c r="R78" i="35"/>
  <c r="Q78" i="35"/>
  <c r="P78" i="35"/>
  <c r="O78" i="35"/>
  <c r="N78" i="35"/>
  <c r="AP77" i="35"/>
  <c r="AT77" i="35" s="1"/>
  <c r="AU77" i="35" s="1"/>
  <c r="AO77" i="35"/>
  <c r="AI77" i="35"/>
  <c r="AM77" i="35" s="1"/>
  <c r="AH77" i="35"/>
  <c r="AK77" i="35" s="1"/>
  <c r="AQ77" i="35" s="1"/>
  <c r="AR77" i="35" s="1"/>
  <c r="AG77" i="35"/>
  <c r="AN77" i="35" s="1"/>
  <c r="AF77" i="35"/>
  <c r="AJ77" i="35" s="1"/>
  <c r="U77" i="35"/>
  <c r="V77" i="35" s="1"/>
  <c r="T77" i="35"/>
  <c r="X77" i="35" s="1"/>
  <c r="Y77" i="35" s="1"/>
  <c r="Z77" i="35" s="1"/>
  <c r="AA77" i="35" s="1"/>
  <c r="S77" i="35"/>
  <c r="W77" i="35" s="1"/>
  <c r="R77" i="35"/>
  <c r="Q77" i="35"/>
  <c r="P77" i="35"/>
  <c r="O77" i="35"/>
  <c r="N77" i="35"/>
  <c r="AO76" i="35"/>
  <c r="AK76" i="35"/>
  <c r="AI76" i="35"/>
  <c r="AM76" i="35" s="1"/>
  <c r="AH76" i="35"/>
  <c r="AG76" i="35"/>
  <c r="AF76" i="35"/>
  <c r="AJ76" i="35" s="1"/>
  <c r="Y76" i="35"/>
  <c r="T76" i="35"/>
  <c r="X76" i="35" s="1"/>
  <c r="S76" i="35"/>
  <c r="R76" i="35"/>
  <c r="Q76" i="35"/>
  <c r="P76" i="35"/>
  <c r="O76" i="35"/>
  <c r="N76" i="35"/>
  <c r="U76" i="35" s="1"/>
  <c r="V76" i="35" s="1"/>
  <c r="AP75" i="35"/>
  <c r="AT75" i="35" s="1"/>
  <c r="AU75" i="35" s="1"/>
  <c r="AO75" i="35"/>
  <c r="AI75" i="35"/>
  <c r="AM75" i="35" s="1"/>
  <c r="AH75" i="35"/>
  <c r="AK75" i="35" s="1"/>
  <c r="AQ75" i="35" s="1"/>
  <c r="AR75" i="35" s="1"/>
  <c r="AG75" i="35"/>
  <c r="AN75" i="35" s="1"/>
  <c r="AF75" i="35"/>
  <c r="AJ75" i="35" s="1"/>
  <c r="U75" i="35"/>
  <c r="V75" i="35" s="1"/>
  <c r="T75" i="35"/>
  <c r="X75" i="35" s="1"/>
  <c r="Y75" i="35" s="1"/>
  <c r="Z75" i="35" s="1"/>
  <c r="AA75" i="35" s="1"/>
  <c r="S75" i="35"/>
  <c r="W75" i="35" s="1"/>
  <c r="R75" i="35"/>
  <c r="Q75" i="35"/>
  <c r="P75" i="35"/>
  <c r="O75" i="35"/>
  <c r="N75" i="35"/>
  <c r="AO74" i="35"/>
  <c r="AK74" i="35"/>
  <c r="AI74" i="35"/>
  <c r="AM74" i="35" s="1"/>
  <c r="AH74" i="35"/>
  <c r="AG74" i="35"/>
  <c r="AF74" i="35"/>
  <c r="AJ74" i="35" s="1"/>
  <c r="Y74" i="35"/>
  <c r="T74" i="35"/>
  <c r="X74" i="35" s="1"/>
  <c r="S74" i="35"/>
  <c r="R74" i="35"/>
  <c r="Q74" i="35"/>
  <c r="P74" i="35"/>
  <c r="O74" i="35"/>
  <c r="N74" i="35"/>
  <c r="U74" i="35" s="1"/>
  <c r="V74" i="35" s="1"/>
  <c r="AP73" i="35"/>
  <c r="AT73" i="35" s="1"/>
  <c r="AU73" i="35" s="1"/>
  <c r="AL73" i="35"/>
  <c r="AI73" i="35"/>
  <c r="AH73" i="35"/>
  <c r="AK73" i="35" s="1"/>
  <c r="AQ73" i="35" s="1"/>
  <c r="AR73" i="35" s="1"/>
  <c r="AG73" i="35"/>
  <c r="AN73" i="35" s="1"/>
  <c r="AF73" i="35"/>
  <c r="AJ73" i="35" s="1"/>
  <c r="T73" i="35"/>
  <c r="X73" i="35" s="1"/>
  <c r="Y73" i="35" s="1"/>
  <c r="Z73" i="35" s="1"/>
  <c r="AA73" i="35" s="1"/>
  <c r="S73" i="35"/>
  <c r="W73" i="35" s="1"/>
  <c r="R73" i="35"/>
  <c r="Q73" i="35"/>
  <c r="P73" i="35"/>
  <c r="O73" i="35"/>
  <c r="U73" i="35" s="1"/>
  <c r="V73" i="35" s="1"/>
  <c r="N73" i="35"/>
  <c r="AL72" i="35"/>
  <c r="AI72" i="35"/>
  <c r="AH72" i="35"/>
  <c r="AK72" i="35" s="1"/>
  <c r="AG72" i="35"/>
  <c r="AN72" i="35" s="1"/>
  <c r="AF72" i="35"/>
  <c r="AJ72" i="35" s="1"/>
  <c r="AQ72" i="35" s="1"/>
  <c r="AR72" i="35" s="1"/>
  <c r="T72" i="35"/>
  <c r="X72" i="35" s="1"/>
  <c r="Y72" i="35" s="1"/>
  <c r="S72" i="35"/>
  <c r="R72" i="35"/>
  <c r="W72" i="35" s="1"/>
  <c r="Q72" i="35"/>
  <c r="P72" i="35"/>
  <c r="O72" i="35"/>
  <c r="N72" i="35"/>
  <c r="AT71" i="35"/>
  <c r="AU71" i="35" s="1"/>
  <c r="AP71" i="35"/>
  <c r="AM71" i="35"/>
  <c r="AL71" i="35"/>
  <c r="AI71" i="35"/>
  <c r="AO71" i="35" s="1"/>
  <c r="AH71" i="35"/>
  <c r="AK71" i="35" s="1"/>
  <c r="AQ71" i="35" s="1"/>
  <c r="AR71" i="35" s="1"/>
  <c r="AG71" i="35"/>
  <c r="AN71" i="35" s="1"/>
  <c r="AF71" i="35"/>
  <c r="AJ71" i="35" s="1"/>
  <c r="T71" i="35"/>
  <c r="X71" i="35" s="1"/>
  <c r="Y71" i="35" s="1"/>
  <c r="S71" i="35"/>
  <c r="R71" i="35"/>
  <c r="W71" i="35" s="1"/>
  <c r="Q71" i="35"/>
  <c r="P71" i="35"/>
  <c r="O71" i="35"/>
  <c r="N71" i="35"/>
  <c r="AN70" i="35"/>
  <c r="AL70" i="35"/>
  <c r="AI70" i="35"/>
  <c r="AH70" i="35"/>
  <c r="AK70" i="35" s="1"/>
  <c r="AG70" i="35"/>
  <c r="AF70" i="35"/>
  <c r="AJ70" i="35" s="1"/>
  <c r="AQ70" i="35" s="1"/>
  <c r="AR70" i="35" s="1"/>
  <c r="T70" i="35"/>
  <c r="X70" i="35" s="1"/>
  <c r="Y70" i="35" s="1"/>
  <c r="S70" i="35"/>
  <c r="W70" i="35" s="1"/>
  <c r="R70" i="35"/>
  <c r="Q70" i="35"/>
  <c r="P70" i="35"/>
  <c r="O70" i="35"/>
  <c r="U70" i="35" s="1"/>
  <c r="V70" i="35" s="1"/>
  <c r="N70" i="35"/>
  <c r="AN69" i="35"/>
  <c r="AM69" i="35"/>
  <c r="AL69" i="35"/>
  <c r="AI69" i="35"/>
  <c r="AH69" i="35"/>
  <c r="AK69" i="35" s="1"/>
  <c r="AQ69" i="35" s="1"/>
  <c r="AR69" i="35" s="1"/>
  <c r="AG69" i="35"/>
  <c r="AF69" i="35"/>
  <c r="AJ69" i="35" s="1"/>
  <c r="X69" i="35"/>
  <c r="Y69" i="35" s="1"/>
  <c r="W69" i="35"/>
  <c r="T69" i="35"/>
  <c r="S69" i="35"/>
  <c r="R69" i="35"/>
  <c r="Q69" i="35"/>
  <c r="P69" i="35"/>
  <c r="O69" i="35"/>
  <c r="U69" i="35" s="1"/>
  <c r="V69" i="35" s="1"/>
  <c r="N69" i="35"/>
  <c r="AN68" i="35"/>
  <c r="AL68" i="35"/>
  <c r="AI68" i="35"/>
  <c r="AH68" i="35"/>
  <c r="AK68" i="35" s="1"/>
  <c r="AG68" i="35"/>
  <c r="AF68" i="35"/>
  <c r="AJ68" i="35" s="1"/>
  <c r="AQ68" i="35" s="1"/>
  <c r="AR68" i="35" s="1"/>
  <c r="T68" i="35"/>
  <c r="X68" i="35" s="1"/>
  <c r="Y68" i="35" s="1"/>
  <c r="S68" i="35"/>
  <c r="W68" i="35" s="1"/>
  <c r="R68" i="35"/>
  <c r="Q68" i="35"/>
  <c r="P68" i="35"/>
  <c r="O68" i="35"/>
  <c r="U68" i="35" s="1"/>
  <c r="V68" i="35" s="1"/>
  <c r="N68" i="35"/>
  <c r="AO67" i="35"/>
  <c r="AK67" i="35"/>
  <c r="AI67" i="35"/>
  <c r="AM67" i="35" s="1"/>
  <c r="AH67" i="35"/>
  <c r="AG67" i="35"/>
  <c r="AL67" i="35" s="1"/>
  <c r="AF67" i="35"/>
  <c r="AJ67" i="35" s="1"/>
  <c r="X67" i="35"/>
  <c r="Y67" i="35" s="1"/>
  <c r="U67" i="35"/>
  <c r="V67" i="35" s="1"/>
  <c r="T67" i="35"/>
  <c r="S67" i="35"/>
  <c r="R67" i="35"/>
  <c r="Q67" i="35"/>
  <c r="P67" i="35"/>
  <c r="O67" i="35"/>
  <c r="N67" i="35"/>
  <c r="AO66" i="35"/>
  <c r="AK66" i="35"/>
  <c r="AI66" i="35"/>
  <c r="AM66" i="35" s="1"/>
  <c r="AH66" i="35"/>
  <c r="AG66" i="35"/>
  <c r="AL66" i="35" s="1"/>
  <c r="AF66" i="35"/>
  <c r="AJ66" i="35" s="1"/>
  <c r="Y66" i="35"/>
  <c r="Z66" i="35" s="1"/>
  <c r="AA66" i="35" s="1"/>
  <c r="U66" i="35"/>
  <c r="V66" i="35" s="1"/>
  <c r="T66" i="35"/>
  <c r="X66" i="35" s="1"/>
  <c r="S66" i="35"/>
  <c r="W66" i="35" s="1"/>
  <c r="R66" i="35"/>
  <c r="Q66" i="35"/>
  <c r="P66" i="35"/>
  <c r="O66" i="35"/>
  <c r="N66" i="35"/>
  <c r="AO65" i="35"/>
  <c r="AK65" i="35"/>
  <c r="AI65" i="35"/>
  <c r="AM65" i="35" s="1"/>
  <c r="AH65" i="35"/>
  <c r="AG65" i="35"/>
  <c r="AL65" i="35" s="1"/>
  <c r="AF65" i="35"/>
  <c r="AJ65" i="35" s="1"/>
  <c r="X65" i="35"/>
  <c r="Y65" i="35" s="1"/>
  <c r="U65" i="35"/>
  <c r="V65" i="35" s="1"/>
  <c r="T65" i="35"/>
  <c r="S65" i="35"/>
  <c r="R65" i="35"/>
  <c r="Q65" i="35"/>
  <c r="P65" i="35"/>
  <c r="O65" i="35"/>
  <c r="N65" i="35"/>
  <c r="AP64" i="35"/>
  <c r="AT64" i="35" s="1"/>
  <c r="AU64" i="35" s="1"/>
  <c r="AO64" i="35"/>
  <c r="AK64" i="35"/>
  <c r="AI64" i="35"/>
  <c r="AM64" i="35" s="1"/>
  <c r="AH64" i="35"/>
  <c r="AG64" i="35"/>
  <c r="AN64" i="35" s="1"/>
  <c r="AF64" i="35"/>
  <c r="AJ64" i="35" s="1"/>
  <c r="U64" i="35"/>
  <c r="V64" i="35" s="1"/>
  <c r="T64" i="35"/>
  <c r="X64" i="35" s="1"/>
  <c r="Y64" i="35" s="1"/>
  <c r="S64" i="35"/>
  <c r="R64" i="35"/>
  <c r="Q64" i="35"/>
  <c r="P64" i="35"/>
  <c r="O64" i="35"/>
  <c r="N64" i="35"/>
  <c r="AO63" i="35"/>
  <c r="AL63" i="35"/>
  <c r="AI63" i="35"/>
  <c r="AM63" i="35" s="1"/>
  <c r="AH63" i="35"/>
  <c r="AK63" i="35" s="1"/>
  <c r="AQ63" i="35" s="1"/>
  <c r="AR63" i="35" s="1"/>
  <c r="AG63" i="35"/>
  <c r="AF63" i="35"/>
  <c r="AJ63" i="35" s="1"/>
  <c r="Y63" i="35"/>
  <c r="T63" i="35"/>
  <c r="X63" i="35" s="1"/>
  <c r="S63" i="35"/>
  <c r="R63" i="35"/>
  <c r="Q63" i="35"/>
  <c r="P63" i="35"/>
  <c r="O63" i="35"/>
  <c r="N63" i="35"/>
  <c r="U63" i="35" s="1"/>
  <c r="V63" i="35" s="1"/>
  <c r="AP62" i="35"/>
  <c r="AT62" i="35" s="1"/>
  <c r="AU62" i="35" s="1"/>
  <c r="AO62" i="35"/>
  <c r="AK62" i="35"/>
  <c r="AI62" i="35"/>
  <c r="AM62" i="35" s="1"/>
  <c r="AH62" i="35"/>
  <c r="AG62" i="35"/>
  <c r="AN62" i="35" s="1"/>
  <c r="AF62" i="35"/>
  <c r="AJ62" i="35" s="1"/>
  <c r="U62" i="35"/>
  <c r="V62" i="35" s="1"/>
  <c r="T62" i="35"/>
  <c r="X62" i="35" s="1"/>
  <c r="Y62" i="35" s="1"/>
  <c r="S62" i="35"/>
  <c r="R62" i="35"/>
  <c r="Q62" i="35"/>
  <c r="P62" i="35"/>
  <c r="O62" i="35"/>
  <c r="N62" i="35"/>
  <c r="AP61" i="35"/>
  <c r="AT61" i="35" s="1"/>
  <c r="AU61" i="35" s="1"/>
  <c r="AM61" i="35"/>
  <c r="AL61" i="35"/>
  <c r="AI61" i="35"/>
  <c r="AO61" i="35" s="1"/>
  <c r="AH61" i="35"/>
  <c r="AK61" i="35" s="1"/>
  <c r="AQ61" i="35" s="1"/>
  <c r="AR61" i="35" s="1"/>
  <c r="AG61" i="35"/>
  <c r="AN61" i="35" s="1"/>
  <c r="AF61" i="35"/>
  <c r="AJ61" i="35" s="1"/>
  <c r="W61" i="35"/>
  <c r="T61" i="35"/>
  <c r="X61" i="35" s="1"/>
  <c r="Y61" i="35" s="1"/>
  <c r="S61" i="35"/>
  <c r="R61" i="35"/>
  <c r="Q61" i="35"/>
  <c r="P61" i="35"/>
  <c r="O61" i="35"/>
  <c r="N61" i="35"/>
  <c r="AL60" i="35"/>
  <c r="AI60" i="35"/>
  <c r="AP60" i="35" s="1"/>
  <c r="AT60" i="35" s="1"/>
  <c r="AU60" i="35" s="1"/>
  <c r="AH60" i="35"/>
  <c r="AK60" i="35" s="1"/>
  <c r="AQ60" i="35" s="1"/>
  <c r="AR60" i="35" s="1"/>
  <c r="AG60" i="35"/>
  <c r="AN60" i="35" s="1"/>
  <c r="AF60" i="35"/>
  <c r="AJ60" i="35" s="1"/>
  <c r="Z60" i="35"/>
  <c r="AA60" i="35" s="1"/>
  <c r="T60" i="35"/>
  <c r="X60" i="35" s="1"/>
  <c r="Y60" i="35" s="1"/>
  <c r="S60" i="35"/>
  <c r="W60" i="35" s="1"/>
  <c r="R60" i="35"/>
  <c r="Q60" i="35"/>
  <c r="P60" i="35"/>
  <c r="O60" i="35"/>
  <c r="U60" i="35" s="1"/>
  <c r="V60" i="35" s="1"/>
  <c r="N60" i="35"/>
  <c r="AL59" i="35"/>
  <c r="AI59" i="35"/>
  <c r="AH59" i="35"/>
  <c r="AK59" i="35" s="1"/>
  <c r="AG59" i="35"/>
  <c r="AN59" i="35" s="1"/>
  <c r="AF59" i="35"/>
  <c r="AJ59" i="35" s="1"/>
  <c r="AQ59" i="35" s="1"/>
  <c r="AR59" i="35" s="1"/>
  <c r="T59" i="35"/>
  <c r="X59" i="35" s="1"/>
  <c r="Y59" i="35" s="1"/>
  <c r="S59" i="35"/>
  <c r="R59" i="35"/>
  <c r="W59" i="35" s="1"/>
  <c r="Q59" i="35"/>
  <c r="P59" i="35"/>
  <c r="O59" i="35"/>
  <c r="N59" i="35"/>
  <c r="AN58" i="35"/>
  <c r="AM58" i="35"/>
  <c r="AL58" i="35"/>
  <c r="AI58" i="35"/>
  <c r="AH58" i="35"/>
  <c r="AK58" i="35" s="1"/>
  <c r="AG58" i="35"/>
  <c r="AF58" i="35"/>
  <c r="AJ58" i="35" s="1"/>
  <c r="X58" i="35"/>
  <c r="Y58" i="35" s="1"/>
  <c r="T58" i="35"/>
  <c r="S58" i="35"/>
  <c r="W58" i="35" s="1"/>
  <c r="R58" i="35"/>
  <c r="Q58" i="35"/>
  <c r="P58" i="35"/>
  <c r="O58" i="35"/>
  <c r="U58" i="35" s="1"/>
  <c r="V58" i="35" s="1"/>
  <c r="N58" i="35"/>
  <c r="AN57" i="35"/>
  <c r="AM57" i="35"/>
  <c r="AL57" i="35"/>
  <c r="AI57" i="35"/>
  <c r="AH57" i="35"/>
  <c r="AK57" i="35" s="1"/>
  <c r="AG57" i="35"/>
  <c r="AF57" i="35"/>
  <c r="AJ57" i="35" s="1"/>
  <c r="AQ57" i="35" s="1"/>
  <c r="AR57" i="35" s="1"/>
  <c r="W57" i="35"/>
  <c r="T57" i="35"/>
  <c r="X57" i="35" s="1"/>
  <c r="Y57" i="35" s="1"/>
  <c r="S57" i="35"/>
  <c r="R57" i="35"/>
  <c r="Q57" i="35"/>
  <c r="P57" i="35"/>
  <c r="O57" i="35"/>
  <c r="U57" i="35" s="1"/>
  <c r="V57" i="35" s="1"/>
  <c r="N57" i="35"/>
  <c r="AN56" i="35"/>
  <c r="AM56" i="35"/>
  <c r="AL56" i="35"/>
  <c r="AI56" i="35"/>
  <c r="AH56" i="35"/>
  <c r="AK56" i="35" s="1"/>
  <c r="AG56" i="35"/>
  <c r="AF56" i="35"/>
  <c r="AJ56" i="35" s="1"/>
  <c r="X56" i="35"/>
  <c r="Y56" i="35" s="1"/>
  <c r="T56" i="35"/>
  <c r="S56" i="35"/>
  <c r="W56" i="35" s="1"/>
  <c r="R56" i="35"/>
  <c r="Q56" i="35"/>
  <c r="P56" i="35"/>
  <c r="O56" i="35"/>
  <c r="U56" i="35" s="1"/>
  <c r="V56" i="35" s="1"/>
  <c r="N56" i="35"/>
  <c r="AO55" i="35"/>
  <c r="AK55" i="35"/>
  <c r="AI55" i="35"/>
  <c r="AM55" i="35" s="1"/>
  <c r="AH55" i="35"/>
  <c r="AG55" i="35"/>
  <c r="AF55" i="35"/>
  <c r="AJ55" i="35" s="1"/>
  <c r="U55" i="35"/>
  <c r="V55" i="35" s="1"/>
  <c r="T55" i="35"/>
  <c r="X55" i="35" s="1"/>
  <c r="Y55" i="35" s="1"/>
  <c r="S55" i="35"/>
  <c r="R55" i="35"/>
  <c r="Q55" i="35"/>
  <c r="P55" i="35"/>
  <c r="O55" i="35"/>
  <c r="N55" i="35"/>
  <c r="AO54" i="35"/>
  <c r="AN54" i="35"/>
  <c r="AK54" i="35"/>
  <c r="AI54" i="35"/>
  <c r="AM54" i="35" s="1"/>
  <c r="AH54" i="35"/>
  <c r="AG54" i="35"/>
  <c r="AL54" i="35" s="1"/>
  <c r="AF54" i="35"/>
  <c r="AJ54" i="35" s="1"/>
  <c r="Y54" i="35"/>
  <c r="X54" i="35"/>
  <c r="U54" i="35"/>
  <c r="V54" i="35" s="1"/>
  <c r="T54" i="35"/>
  <c r="S54" i="35"/>
  <c r="W54" i="35" s="1"/>
  <c r="R54" i="35"/>
  <c r="Q54" i="35"/>
  <c r="P54" i="35"/>
  <c r="O54" i="35"/>
  <c r="N54" i="35"/>
  <c r="AM53" i="35"/>
  <c r="AK53" i="35"/>
  <c r="AI53" i="35"/>
  <c r="AO53" i="35" s="1"/>
  <c r="AH53" i="35"/>
  <c r="AG53" i="35"/>
  <c r="AF53" i="35"/>
  <c r="AJ53" i="35" s="1"/>
  <c r="T53" i="35"/>
  <c r="X53" i="35" s="1"/>
  <c r="Y53" i="35" s="1"/>
  <c r="S53" i="35"/>
  <c r="R53" i="35"/>
  <c r="Q53" i="35"/>
  <c r="P53" i="35"/>
  <c r="O53" i="35"/>
  <c r="U53" i="35" s="1"/>
  <c r="V53" i="35" s="1"/>
  <c r="N53" i="35"/>
  <c r="AO52" i="35"/>
  <c r="AI52" i="35"/>
  <c r="AM52" i="35" s="1"/>
  <c r="AH52" i="35"/>
  <c r="AK52" i="35" s="1"/>
  <c r="AQ52" i="35" s="1"/>
  <c r="AR52" i="35" s="1"/>
  <c r="AG52" i="35"/>
  <c r="AN52" i="35" s="1"/>
  <c r="AF52" i="35"/>
  <c r="AJ52" i="35" s="1"/>
  <c r="X52" i="35"/>
  <c r="Y52" i="35" s="1"/>
  <c r="Z52" i="35" s="1"/>
  <c r="AA52" i="35" s="1"/>
  <c r="U52" i="35"/>
  <c r="V52" i="35" s="1"/>
  <c r="T52" i="35"/>
  <c r="S52" i="35"/>
  <c r="W52" i="35" s="1"/>
  <c r="R52" i="35"/>
  <c r="Q52" i="35"/>
  <c r="P52" i="35"/>
  <c r="O52" i="35"/>
  <c r="N52" i="35"/>
  <c r="AO51" i="35"/>
  <c r="AK51" i="35"/>
  <c r="AI51" i="35"/>
  <c r="AM51" i="35" s="1"/>
  <c r="AH51" i="35"/>
  <c r="AG51" i="35"/>
  <c r="AF51" i="35"/>
  <c r="AJ51" i="35" s="1"/>
  <c r="X51" i="35"/>
  <c r="Y51" i="35" s="1"/>
  <c r="V51" i="35"/>
  <c r="T51" i="35"/>
  <c r="S51" i="35"/>
  <c r="R51" i="35"/>
  <c r="Q51" i="35"/>
  <c r="P51" i="35"/>
  <c r="O51" i="35"/>
  <c r="N51" i="35"/>
  <c r="U51" i="35" s="1"/>
  <c r="AO50" i="35"/>
  <c r="AN50" i="35"/>
  <c r="AK50" i="35"/>
  <c r="AI50" i="35"/>
  <c r="AM50" i="35" s="1"/>
  <c r="AH50" i="35"/>
  <c r="AG50" i="35"/>
  <c r="AP50" i="35" s="1"/>
  <c r="AT50" i="35" s="1"/>
  <c r="AU50" i="35" s="1"/>
  <c r="AF50" i="35"/>
  <c r="AJ50" i="35" s="1"/>
  <c r="X50" i="35"/>
  <c r="Y50" i="35" s="1"/>
  <c r="V50" i="35"/>
  <c r="T50" i="35"/>
  <c r="S50" i="35"/>
  <c r="R50" i="35"/>
  <c r="Q50" i="35"/>
  <c r="P50" i="35"/>
  <c r="O50" i="35"/>
  <c r="N50" i="35"/>
  <c r="U50" i="35" s="1"/>
  <c r="AO49" i="35"/>
  <c r="AM49" i="35"/>
  <c r="AI49" i="35"/>
  <c r="AP49" i="35" s="1"/>
  <c r="AT49" i="35" s="1"/>
  <c r="AU49" i="35" s="1"/>
  <c r="AH49" i="35"/>
  <c r="AK49" i="35" s="1"/>
  <c r="AQ49" i="35" s="1"/>
  <c r="AR49" i="35" s="1"/>
  <c r="AG49" i="35"/>
  <c r="AN49" i="35" s="1"/>
  <c r="AF49" i="35"/>
  <c r="AJ49" i="35" s="1"/>
  <c r="T49" i="35"/>
  <c r="X49" i="35" s="1"/>
  <c r="Y49" i="35" s="1"/>
  <c r="S49" i="35"/>
  <c r="R49" i="35"/>
  <c r="Q49" i="35"/>
  <c r="P49" i="35"/>
  <c r="O49" i="35"/>
  <c r="N49" i="35"/>
  <c r="U49" i="35" s="1"/>
  <c r="V49" i="35" s="1"/>
  <c r="AM48" i="35"/>
  <c r="AI48" i="35"/>
  <c r="AO48" i="35" s="1"/>
  <c r="AH48" i="35"/>
  <c r="AK48" i="35" s="1"/>
  <c r="AQ48" i="35" s="1"/>
  <c r="AR48" i="35" s="1"/>
  <c r="AG48" i="35"/>
  <c r="AF48" i="35"/>
  <c r="AJ48" i="35" s="1"/>
  <c r="U48" i="35"/>
  <c r="V48" i="35" s="1"/>
  <c r="T48" i="35"/>
  <c r="X48" i="35" s="1"/>
  <c r="Y48" i="35" s="1"/>
  <c r="S48" i="35"/>
  <c r="R48" i="35"/>
  <c r="Q48" i="35"/>
  <c r="P48" i="35"/>
  <c r="O48" i="35"/>
  <c r="N48" i="35"/>
  <c r="AM47" i="35"/>
  <c r="AK47" i="35"/>
  <c r="AQ47" i="35" s="1"/>
  <c r="AR47" i="35" s="1"/>
  <c r="AI47" i="35"/>
  <c r="AO47" i="35" s="1"/>
  <c r="AH47" i="35"/>
  <c r="AG47" i="35"/>
  <c r="AN47" i="35" s="1"/>
  <c r="AF47" i="35"/>
  <c r="AJ47" i="35" s="1"/>
  <c r="W47" i="35"/>
  <c r="T47" i="35"/>
  <c r="X47" i="35" s="1"/>
  <c r="Y47" i="35" s="1"/>
  <c r="S47" i="35"/>
  <c r="R47" i="35"/>
  <c r="Q47" i="35"/>
  <c r="P47" i="35"/>
  <c r="O47" i="35"/>
  <c r="U47" i="35" s="1"/>
  <c r="V47" i="35" s="1"/>
  <c r="N47" i="35"/>
  <c r="AK46" i="35"/>
  <c r="AI46" i="35"/>
  <c r="AH46" i="35"/>
  <c r="AG46" i="35"/>
  <c r="AN46" i="35" s="1"/>
  <c r="AF46" i="35"/>
  <c r="AJ46" i="35" s="1"/>
  <c r="T46" i="35"/>
  <c r="X46" i="35" s="1"/>
  <c r="Y46" i="35" s="1"/>
  <c r="Z46" i="35" s="1"/>
  <c r="AA46" i="35" s="1"/>
  <c r="S46" i="35"/>
  <c r="W46" i="35" s="1"/>
  <c r="R46" i="35"/>
  <c r="Q46" i="35"/>
  <c r="P46" i="35"/>
  <c r="O46" i="35"/>
  <c r="U46" i="35" s="1"/>
  <c r="V46" i="35" s="1"/>
  <c r="N46" i="35"/>
  <c r="AN45" i="35"/>
  <c r="AL45" i="35"/>
  <c r="AI45" i="35"/>
  <c r="AH45" i="35"/>
  <c r="AK45" i="35" s="1"/>
  <c r="AG45" i="35"/>
  <c r="AF45" i="35"/>
  <c r="AJ45" i="35" s="1"/>
  <c r="AQ45" i="35" s="1"/>
  <c r="AR45" i="35" s="1"/>
  <c r="X45" i="35"/>
  <c r="Y45" i="35" s="1"/>
  <c r="T45" i="35"/>
  <c r="S45" i="35"/>
  <c r="R45" i="35"/>
  <c r="W45" i="35" s="1"/>
  <c r="Q45" i="35"/>
  <c r="P45" i="35"/>
  <c r="O45" i="35"/>
  <c r="N45" i="35"/>
  <c r="AN44" i="35"/>
  <c r="AM44" i="35"/>
  <c r="AL44" i="35"/>
  <c r="AI44" i="35"/>
  <c r="AO44" i="35" s="1"/>
  <c r="AH44" i="35"/>
  <c r="AK44" i="35" s="1"/>
  <c r="AQ44" i="35" s="1"/>
  <c r="AR44" i="35" s="1"/>
  <c r="AG44" i="35"/>
  <c r="AF44" i="35"/>
  <c r="AJ44" i="35" s="1"/>
  <c r="T44" i="35"/>
  <c r="X44" i="35" s="1"/>
  <c r="Y44" i="35" s="1"/>
  <c r="S44" i="35"/>
  <c r="W44" i="35" s="1"/>
  <c r="R44" i="35"/>
  <c r="Q44" i="35"/>
  <c r="P44" i="35"/>
  <c r="O44" i="35"/>
  <c r="U44" i="35" s="1"/>
  <c r="V44" i="35" s="1"/>
  <c r="N44" i="35"/>
  <c r="AN43" i="35"/>
  <c r="AL43" i="35"/>
  <c r="AI43" i="35"/>
  <c r="AH43" i="35"/>
  <c r="AK43" i="35" s="1"/>
  <c r="AG43" i="35"/>
  <c r="AF43" i="35"/>
  <c r="AJ43" i="35" s="1"/>
  <c r="AQ43" i="35" s="1"/>
  <c r="AR43" i="35" s="1"/>
  <c r="X43" i="35"/>
  <c r="Y43" i="35" s="1"/>
  <c r="T43" i="35"/>
  <c r="S43" i="35"/>
  <c r="R43" i="35"/>
  <c r="W43" i="35" s="1"/>
  <c r="Q43" i="35"/>
  <c r="P43" i="35"/>
  <c r="O43" i="35"/>
  <c r="N43" i="35"/>
  <c r="AN42" i="35"/>
  <c r="AM42" i="35"/>
  <c r="AK42" i="35"/>
  <c r="AI42" i="35"/>
  <c r="AH42" i="35"/>
  <c r="AG42" i="35"/>
  <c r="AL42" i="35" s="1"/>
  <c r="AF42" i="35"/>
  <c r="AJ42" i="35" s="1"/>
  <c r="U42" i="35"/>
  <c r="V42" i="35" s="1"/>
  <c r="T42" i="35"/>
  <c r="X42" i="35" s="1"/>
  <c r="Y42" i="35" s="1"/>
  <c r="S42" i="35"/>
  <c r="R42" i="35"/>
  <c r="Q42" i="35"/>
  <c r="P42" i="35"/>
  <c r="O42" i="35"/>
  <c r="N42" i="35"/>
  <c r="AM41" i="35"/>
  <c r="AK41" i="35"/>
  <c r="AI41" i="35"/>
  <c r="AO41" i="35" s="1"/>
  <c r="AH41" i="35"/>
  <c r="AG41" i="35"/>
  <c r="AF41" i="35"/>
  <c r="AJ41" i="35" s="1"/>
  <c r="T41" i="35"/>
  <c r="X41" i="35" s="1"/>
  <c r="Y41" i="35" s="1"/>
  <c r="S41" i="35"/>
  <c r="W41" i="35" s="1"/>
  <c r="R41" i="35"/>
  <c r="Q41" i="35"/>
  <c r="P41" i="35"/>
  <c r="O41" i="35"/>
  <c r="U41" i="35" s="1"/>
  <c r="V41" i="35" s="1"/>
  <c r="N41" i="35"/>
  <c r="AO40" i="35"/>
  <c r="AM40" i="35"/>
  <c r="AK40" i="35"/>
  <c r="AI40" i="35"/>
  <c r="AH40" i="35"/>
  <c r="AG40" i="35"/>
  <c r="AF40" i="35"/>
  <c r="AJ40" i="35" s="1"/>
  <c r="X40" i="35"/>
  <c r="Y40" i="35" s="1"/>
  <c r="T40" i="35"/>
  <c r="S40" i="35"/>
  <c r="W40" i="35" s="1"/>
  <c r="R40" i="35"/>
  <c r="Q40" i="35"/>
  <c r="P40" i="35"/>
  <c r="O40" i="35"/>
  <c r="U40" i="35" s="1"/>
  <c r="V40" i="35" s="1"/>
  <c r="N40" i="35"/>
  <c r="AP39" i="35"/>
  <c r="AT39" i="35" s="1"/>
  <c r="AU39" i="35" s="1"/>
  <c r="AO39" i="35"/>
  <c r="AK39" i="35"/>
  <c r="AI39" i="35"/>
  <c r="AM39" i="35" s="1"/>
  <c r="AH39" i="35"/>
  <c r="AG39" i="35"/>
  <c r="AF39" i="35"/>
  <c r="AJ39" i="35" s="1"/>
  <c r="X39" i="35"/>
  <c r="Y39" i="35" s="1"/>
  <c r="T39" i="35"/>
  <c r="S39" i="35"/>
  <c r="R39" i="35"/>
  <c r="Q39" i="35"/>
  <c r="P39" i="35"/>
  <c r="O39" i="35"/>
  <c r="N39" i="35"/>
  <c r="U39" i="35" s="1"/>
  <c r="V39" i="35" s="1"/>
  <c r="AO38" i="35"/>
  <c r="AN38" i="35"/>
  <c r="AK38" i="35"/>
  <c r="AI38" i="35"/>
  <c r="AM38" i="35" s="1"/>
  <c r="AH38" i="35"/>
  <c r="AG38" i="35"/>
  <c r="AP38" i="35" s="1"/>
  <c r="AT38" i="35" s="1"/>
  <c r="AU38" i="35" s="1"/>
  <c r="AF38" i="35"/>
  <c r="AJ38" i="35" s="1"/>
  <c r="X38" i="35"/>
  <c r="Y38" i="35" s="1"/>
  <c r="U38" i="35"/>
  <c r="V38" i="35" s="1"/>
  <c r="T38" i="35"/>
  <c r="S38" i="35"/>
  <c r="R38" i="35"/>
  <c r="Q38" i="35"/>
  <c r="P38" i="35"/>
  <c r="O38" i="35"/>
  <c r="N38" i="35"/>
  <c r="AO37" i="35"/>
  <c r="AN37" i="35"/>
  <c r="AL37" i="35"/>
  <c r="AS37" i="35" s="1"/>
  <c r="AI37" i="35"/>
  <c r="AM37" i="35" s="1"/>
  <c r="AH37" i="35"/>
  <c r="AK37" i="35" s="1"/>
  <c r="AG37" i="35"/>
  <c r="AP37" i="35" s="1"/>
  <c r="AT37" i="35" s="1"/>
  <c r="AU37" i="35" s="1"/>
  <c r="AF37" i="35"/>
  <c r="AJ37" i="35" s="1"/>
  <c r="U37" i="35"/>
  <c r="V37" i="35" s="1"/>
  <c r="T37" i="35"/>
  <c r="X37" i="35" s="1"/>
  <c r="Y37" i="35" s="1"/>
  <c r="S37" i="35"/>
  <c r="R37" i="35"/>
  <c r="Q37" i="35"/>
  <c r="P37" i="35"/>
  <c r="O37" i="35"/>
  <c r="N37" i="35"/>
  <c r="AS36" i="35"/>
  <c r="AM36" i="35"/>
  <c r="AL36" i="35"/>
  <c r="AI36" i="35"/>
  <c r="AO36" i="35" s="1"/>
  <c r="AH36" i="35"/>
  <c r="AK36" i="35" s="1"/>
  <c r="AQ36" i="35" s="1"/>
  <c r="AR36" i="35" s="1"/>
  <c r="AG36" i="35"/>
  <c r="AN36" i="35" s="1"/>
  <c r="AF36" i="35"/>
  <c r="AJ36" i="35" s="1"/>
  <c r="Z36" i="35"/>
  <c r="AA36" i="35" s="1"/>
  <c r="U36" i="35"/>
  <c r="V36" i="35" s="1"/>
  <c r="T36" i="35"/>
  <c r="X36" i="35" s="1"/>
  <c r="Y36" i="35" s="1"/>
  <c r="S36" i="35"/>
  <c r="W36" i="35" s="1"/>
  <c r="R36" i="35"/>
  <c r="Q36" i="35"/>
  <c r="P36" i="35"/>
  <c r="O36" i="35"/>
  <c r="N36" i="35"/>
  <c r="AM35" i="35"/>
  <c r="AK35" i="35"/>
  <c r="AQ35" i="35" s="1"/>
  <c r="AR35" i="35" s="1"/>
  <c r="AI35" i="35"/>
  <c r="AO35" i="35" s="1"/>
  <c r="AH35" i="35"/>
  <c r="AG35" i="35"/>
  <c r="AF35" i="35"/>
  <c r="AJ35" i="35" s="1"/>
  <c r="T35" i="35"/>
  <c r="X35" i="35" s="1"/>
  <c r="Y35" i="35" s="1"/>
  <c r="Z35" i="35" s="1"/>
  <c r="AA35" i="35" s="1"/>
  <c r="S35" i="35"/>
  <c r="W35" i="35" s="1"/>
  <c r="R35" i="35"/>
  <c r="Q35" i="35"/>
  <c r="P35" i="35"/>
  <c r="O35" i="35"/>
  <c r="U35" i="35" s="1"/>
  <c r="V35" i="35" s="1"/>
  <c r="N35" i="35"/>
  <c r="AK34" i="35"/>
  <c r="AI34" i="35"/>
  <c r="AH34" i="35"/>
  <c r="AG34" i="35"/>
  <c r="AN34" i="35" s="1"/>
  <c r="AF34" i="35"/>
  <c r="AJ34" i="35" s="1"/>
  <c r="W34" i="35"/>
  <c r="T34" i="35"/>
  <c r="X34" i="35" s="1"/>
  <c r="Y34" i="35" s="1"/>
  <c r="S34" i="35"/>
  <c r="R34" i="35"/>
  <c r="Q34" i="35"/>
  <c r="P34" i="35"/>
  <c r="O34" i="35"/>
  <c r="N34" i="35"/>
  <c r="AP33" i="35"/>
  <c r="AT33" i="35" s="1"/>
  <c r="AU33" i="35" s="1"/>
  <c r="AN33" i="35"/>
  <c r="AL33" i="35"/>
  <c r="AI33" i="35"/>
  <c r="AH33" i="35"/>
  <c r="AK33" i="35" s="1"/>
  <c r="AG33" i="35"/>
  <c r="AF33" i="35"/>
  <c r="AJ33" i="35" s="1"/>
  <c r="AQ33" i="35" s="1"/>
  <c r="AR33" i="35" s="1"/>
  <c r="X33" i="35"/>
  <c r="Y33" i="35" s="1"/>
  <c r="T33" i="35"/>
  <c r="S33" i="35"/>
  <c r="R33" i="35"/>
  <c r="W33" i="35" s="1"/>
  <c r="Q33" i="35"/>
  <c r="P33" i="35"/>
  <c r="O33" i="35"/>
  <c r="N33" i="35"/>
  <c r="AN32" i="35"/>
  <c r="AM32" i="35"/>
  <c r="AL32" i="35"/>
  <c r="AI32" i="35"/>
  <c r="AO32" i="35" s="1"/>
  <c r="AH32" i="35"/>
  <c r="AK32" i="35" s="1"/>
  <c r="AG32" i="35"/>
  <c r="AF32" i="35"/>
  <c r="AJ32" i="35" s="1"/>
  <c r="AQ32" i="35" s="1"/>
  <c r="AR32" i="35" s="1"/>
  <c r="T32" i="35"/>
  <c r="X32" i="35" s="1"/>
  <c r="Y32" i="35" s="1"/>
  <c r="S32" i="35"/>
  <c r="W32" i="35" s="1"/>
  <c r="R32" i="35"/>
  <c r="Q32" i="35"/>
  <c r="P32" i="35"/>
  <c r="O32" i="35"/>
  <c r="U32" i="35" s="1"/>
  <c r="V32" i="35" s="1"/>
  <c r="Z32" i="35" s="1"/>
  <c r="AA32" i="35" s="1"/>
  <c r="N32" i="35"/>
  <c r="AN31" i="35"/>
  <c r="AL31" i="35"/>
  <c r="AI31" i="35"/>
  <c r="AH31" i="35"/>
  <c r="AK31" i="35" s="1"/>
  <c r="AG31" i="35"/>
  <c r="AF31" i="35"/>
  <c r="AJ31" i="35" s="1"/>
  <c r="AQ31" i="35" s="1"/>
  <c r="AR31" i="35" s="1"/>
  <c r="X31" i="35"/>
  <c r="Y31" i="35" s="1"/>
  <c r="T31" i="35"/>
  <c r="S31" i="35"/>
  <c r="W31" i="35" s="1"/>
  <c r="R31" i="35"/>
  <c r="Q31" i="35"/>
  <c r="P31" i="35"/>
  <c r="O31" i="35"/>
  <c r="U31" i="35" s="1"/>
  <c r="V31" i="35" s="1"/>
  <c r="N31" i="35"/>
  <c r="AN30" i="35"/>
  <c r="AM30" i="35"/>
  <c r="AK30" i="35"/>
  <c r="AI30" i="35"/>
  <c r="AH30" i="35"/>
  <c r="AG30" i="35"/>
  <c r="AL30" i="35" s="1"/>
  <c r="AF30" i="35"/>
  <c r="AJ30" i="35" s="1"/>
  <c r="Y30" i="35"/>
  <c r="U30" i="35"/>
  <c r="V30" i="35" s="1"/>
  <c r="T30" i="35"/>
  <c r="X30" i="35" s="1"/>
  <c r="S30" i="35"/>
  <c r="R30" i="35"/>
  <c r="Q30" i="35"/>
  <c r="W30" i="35" s="1"/>
  <c r="P30" i="35"/>
  <c r="O30" i="35"/>
  <c r="N30" i="35"/>
  <c r="C16" i="35"/>
  <c r="C15" i="35"/>
  <c r="C14" i="35"/>
  <c r="C13" i="35"/>
  <c r="C12" i="35"/>
  <c r="C11" i="35"/>
  <c r="C22" i="1" s="1"/>
  <c r="C10" i="35"/>
  <c r="C9" i="35"/>
  <c r="C8" i="35"/>
  <c r="C7" i="35"/>
  <c r="C6" i="35"/>
  <c r="G18" i="35" s="1"/>
  <c r="C2" i="35"/>
  <c r="AK58" i="36"/>
  <c r="AI58" i="36"/>
  <c r="AH58" i="36"/>
  <c r="AG58" i="36"/>
  <c r="AF58" i="36"/>
  <c r="AJ58" i="36" s="1"/>
  <c r="AQ58" i="36" s="1"/>
  <c r="AR58" i="36" s="1"/>
  <c r="X58" i="36"/>
  <c r="Y58" i="36" s="1"/>
  <c r="T58" i="36"/>
  <c r="S58" i="36"/>
  <c r="W58" i="36" s="1"/>
  <c r="R58" i="36"/>
  <c r="Q58" i="36"/>
  <c r="P58" i="36"/>
  <c r="O58" i="36"/>
  <c r="U58" i="36" s="1"/>
  <c r="V58" i="36" s="1"/>
  <c r="N58" i="36"/>
  <c r="AN57" i="36"/>
  <c r="AK57" i="36"/>
  <c r="AI57" i="36"/>
  <c r="AH57" i="36"/>
  <c r="AG57" i="36"/>
  <c r="AL57" i="36" s="1"/>
  <c r="AF57" i="36"/>
  <c r="AJ57" i="36" s="1"/>
  <c r="X57" i="36"/>
  <c r="Y57" i="36" s="1"/>
  <c r="Z57" i="36" s="1"/>
  <c r="AA57" i="36" s="1"/>
  <c r="W57" i="36"/>
  <c r="U57" i="36"/>
  <c r="V57" i="36" s="1"/>
  <c r="T57" i="36"/>
  <c r="S57" i="36"/>
  <c r="R57" i="36"/>
  <c r="Q57" i="36"/>
  <c r="P57" i="36"/>
  <c r="O57" i="36"/>
  <c r="N57" i="36"/>
  <c r="AO56" i="36"/>
  <c r="AN56" i="36"/>
  <c r="AK56" i="36"/>
  <c r="AI56" i="36"/>
  <c r="AM56" i="36" s="1"/>
  <c r="AH56" i="36"/>
  <c r="AG56" i="36"/>
  <c r="AP56" i="36" s="1"/>
  <c r="AT56" i="36" s="1"/>
  <c r="AU56" i="36" s="1"/>
  <c r="AF56" i="36"/>
  <c r="AJ56" i="36" s="1"/>
  <c r="X56" i="36"/>
  <c r="Y56" i="36" s="1"/>
  <c r="U56" i="36"/>
  <c r="V56" i="36" s="1"/>
  <c r="T56" i="36"/>
  <c r="S56" i="36"/>
  <c r="R56" i="36"/>
  <c r="Q56" i="36"/>
  <c r="P56" i="36"/>
  <c r="O56" i="36"/>
  <c r="N56" i="36"/>
  <c r="AO55" i="36"/>
  <c r="AN55" i="36"/>
  <c r="AS55" i="36" s="1"/>
  <c r="AL55" i="36"/>
  <c r="AI55" i="36"/>
  <c r="AM55" i="36" s="1"/>
  <c r="AH55" i="36"/>
  <c r="AK55" i="36" s="1"/>
  <c r="AQ55" i="36" s="1"/>
  <c r="AR55" i="36" s="1"/>
  <c r="AG55" i="36"/>
  <c r="AP55" i="36" s="1"/>
  <c r="AT55" i="36" s="1"/>
  <c r="AU55" i="36" s="1"/>
  <c r="AF55" i="36"/>
  <c r="AJ55" i="36" s="1"/>
  <c r="Y55" i="36"/>
  <c r="U55" i="36"/>
  <c r="V55" i="36" s="1"/>
  <c r="T55" i="36"/>
  <c r="X55" i="36" s="1"/>
  <c r="S55" i="36"/>
  <c r="R55" i="36"/>
  <c r="Q55" i="36"/>
  <c r="P55" i="36"/>
  <c r="O55" i="36"/>
  <c r="N55" i="36"/>
  <c r="AP54" i="36"/>
  <c r="AT54" i="36" s="1"/>
  <c r="AU54" i="36" s="1"/>
  <c r="AO54" i="36"/>
  <c r="AI54" i="36"/>
  <c r="AM54" i="36" s="1"/>
  <c r="AH54" i="36"/>
  <c r="AK54" i="36" s="1"/>
  <c r="AQ54" i="36" s="1"/>
  <c r="AR54" i="36" s="1"/>
  <c r="AG54" i="36"/>
  <c r="AN54" i="36" s="1"/>
  <c r="AF54" i="36"/>
  <c r="AJ54" i="36" s="1"/>
  <c r="X54" i="36"/>
  <c r="Y54" i="36" s="1"/>
  <c r="Z54" i="36" s="1"/>
  <c r="AA54" i="36" s="1"/>
  <c r="U54" i="36"/>
  <c r="V54" i="36" s="1"/>
  <c r="T54" i="36"/>
  <c r="S54" i="36"/>
  <c r="W54" i="36" s="1"/>
  <c r="R54" i="36"/>
  <c r="Q54" i="36"/>
  <c r="P54" i="36"/>
  <c r="O54" i="36"/>
  <c r="N54" i="36"/>
  <c r="AP53" i="36"/>
  <c r="AT53" i="36" s="1"/>
  <c r="AU53" i="36" s="1"/>
  <c r="AO53" i="36"/>
  <c r="AK53" i="36"/>
  <c r="AI53" i="36"/>
  <c r="AM53" i="36" s="1"/>
  <c r="AH53" i="36"/>
  <c r="AG53" i="36"/>
  <c r="AF53" i="36"/>
  <c r="AJ53" i="36" s="1"/>
  <c r="X53" i="36"/>
  <c r="Y53" i="36" s="1"/>
  <c r="V53" i="36"/>
  <c r="T53" i="36"/>
  <c r="S53" i="36"/>
  <c r="R53" i="36"/>
  <c r="Q53" i="36"/>
  <c r="P53" i="36"/>
  <c r="O53" i="36"/>
  <c r="N53" i="36"/>
  <c r="U53" i="36" s="1"/>
  <c r="AO52" i="36"/>
  <c r="AN52" i="36"/>
  <c r="AK52" i="36"/>
  <c r="AI52" i="36"/>
  <c r="AM52" i="36" s="1"/>
  <c r="AH52" i="36"/>
  <c r="AG52" i="36"/>
  <c r="AP52" i="36" s="1"/>
  <c r="AT52" i="36" s="1"/>
  <c r="AU52" i="36" s="1"/>
  <c r="AF52" i="36"/>
  <c r="AJ52" i="36" s="1"/>
  <c r="X52" i="36"/>
  <c r="Y52" i="36" s="1"/>
  <c r="T52" i="36"/>
  <c r="S52" i="36"/>
  <c r="R52" i="36"/>
  <c r="Q52" i="36"/>
  <c r="P52" i="36"/>
  <c r="O52" i="36"/>
  <c r="N52" i="36"/>
  <c r="U52" i="36" s="1"/>
  <c r="V52" i="36" s="1"/>
  <c r="AO51" i="36"/>
  <c r="AM51" i="36"/>
  <c r="AI51" i="36"/>
  <c r="AP51" i="36" s="1"/>
  <c r="AT51" i="36" s="1"/>
  <c r="AU51" i="36" s="1"/>
  <c r="AH51" i="36"/>
  <c r="AK51" i="36" s="1"/>
  <c r="AQ51" i="36" s="1"/>
  <c r="AR51" i="36" s="1"/>
  <c r="AG51" i="36"/>
  <c r="AN51" i="36" s="1"/>
  <c r="AF51" i="36"/>
  <c r="AJ51" i="36" s="1"/>
  <c r="T51" i="36"/>
  <c r="X51" i="36" s="1"/>
  <c r="Y51" i="36" s="1"/>
  <c r="S51" i="36"/>
  <c r="R51" i="36"/>
  <c r="Q51" i="36"/>
  <c r="P51" i="36"/>
  <c r="O51" i="36"/>
  <c r="N51" i="36"/>
  <c r="U51" i="36" s="1"/>
  <c r="V51" i="36" s="1"/>
  <c r="AM50" i="36"/>
  <c r="AI50" i="36"/>
  <c r="AO50" i="36" s="1"/>
  <c r="AH50" i="36"/>
  <c r="AK50" i="36" s="1"/>
  <c r="AQ50" i="36" s="1"/>
  <c r="AR50" i="36" s="1"/>
  <c r="AG50" i="36"/>
  <c r="AN50" i="36" s="1"/>
  <c r="AF50" i="36"/>
  <c r="AJ50" i="36" s="1"/>
  <c r="Y50" i="36"/>
  <c r="U50" i="36"/>
  <c r="V50" i="36" s="1"/>
  <c r="T50" i="36"/>
  <c r="X50" i="36" s="1"/>
  <c r="S50" i="36"/>
  <c r="R50" i="36"/>
  <c r="Q50" i="36"/>
  <c r="P50" i="36"/>
  <c r="O50" i="36"/>
  <c r="N50" i="36"/>
  <c r="AP49" i="36"/>
  <c r="AT49" i="36" s="1"/>
  <c r="AU49" i="36" s="1"/>
  <c r="AM49" i="36"/>
  <c r="AK49" i="36"/>
  <c r="AQ49" i="36" s="1"/>
  <c r="AR49" i="36" s="1"/>
  <c r="AI49" i="36"/>
  <c r="AO49" i="36" s="1"/>
  <c r="AH49" i="36"/>
  <c r="AG49" i="36"/>
  <c r="AN49" i="36" s="1"/>
  <c r="AF49" i="36"/>
  <c r="AJ49" i="36" s="1"/>
  <c r="Y49" i="36"/>
  <c r="W49" i="36"/>
  <c r="T49" i="36"/>
  <c r="X49" i="36" s="1"/>
  <c r="S49" i="36"/>
  <c r="R49" i="36"/>
  <c r="Q49" i="36"/>
  <c r="P49" i="36"/>
  <c r="O49" i="36"/>
  <c r="U49" i="36" s="1"/>
  <c r="V49" i="36" s="1"/>
  <c r="N49" i="36"/>
  <c r="AO48" i="36"/>
  <c r="AK48" i="36"/>
  <c r="AI48" i="36"/>
  <c r="AM48" i="36" s="1"/>
  <c r="AH48" i="36"/>
  <c r="AG48" i="36"/>
  <c r="AN48" i="36" s="1"/>
  <c r="AF48" i="36"/>
  <c r="AJ48" i="36" s="1"/>
  <c r="V48" i="36"/>
  <c r="T48" i="36"/>
  <c r="X48" i="36" s="1"/>
  <c r="Y48" i="36" s="1"/>
  <c r="S48" i="36"/>
  <c r="W48" i="36" s="1"/>
  <c r="R48" i="36"/>
  <c r="Q48" i="36"/>
  <c r="P48" i="36"/>
  <c r="O48" i="36"/>
  <c r="U48" i="36" s="1"/>
  <c r="N48" i="36"/>
  <c r="AI47" i="36"/>
  <c r="AP47" i="36" s="1"/>
  <c r="AT47" i="36" s="1"/>
  <c r="AU47" i="36" s="1"/>
  <c r="AH47" i="36"/>
  <c r="AK47" i="36" s="1"/>
  <c r="AQ47" i="36" s="1"/>
  <c r="AR47" i="36" s="1"/>
  <c r="AG47" i="36"/>
  <c r="AN47" i="36" s="1"/>
  <c r="AF47" i="36"/>
  <c r="AJ47" i="36" s="1"/>
  <c r="T47" i="36"/>
  <c r="X47" i="36" s="1"/>
  <c r="Y47" i="36" s="1"/>
  <c r="S47" i="36"/>
  <c r="W47" i="36" s="1"/>
  <c r="R47" i="36"/>
  <c r="Q47" i="36"/>
  <c r="P47" i="36"/>
  <c r="O47" i="36"/>
  <c r="N47" i="36"/>
  <c r="U47" i="36" s="1"/>
  <c r="V47" i="36" s="1"/>
  <c r="Z47" i="36" s="1"/>
  <c r="AA47" i="36" s="1"/>
  <c r="AN46" i="36"/>
  <c r="AL46" i="36"/>
  <c r="AI46" i="36"/>
  <c r="AH46" i="36"/>
  <c r="AK46" i="36" s="1"/>
  <c r="AG46" i="36"/>
  <c r="AF46" i="36"/>
  <c r="AJ46" i="36" s="1"/>
  <c r="T46" i="36"/>
  <c r="X46" i="36" s="1"/>
  <c r="Y46" i="36" s="1"/>
  <c r="S46" i="36"/>
  <c r="R46" i="36"/>
  <c r="Q46" i="36"/>
  <c r="P46" i="36"/>
  <c r="O46" i="36"/>
  <c r="N46" i="36"/>
  <c r="AU45" i="36"/>
  <c r="AP45" i="36"/>
  <c r="AT45" i="36" s="1"/>
  <c r="AN45" i="36"/>
  <c r="AM45" i="36"/>
  <c r="AL45" i="36"/>
  <c r="AI45" i="36"/>
  <c r="AO45" i="36" s="1"/>
  <c r="AH45" i="36"/>
  <c r="AK45" i="36" s="1"/>
  <c r="AG45" i="36"/>
  <c r="AF45" i="36"/>
  <c r="AJ45" i="36" s="1"/>
  <c r="AQ45" i="36" s="1"/>
  <c r="AR45" i="36" s="1"/>
  <c r="X45" i="36"/>
  <c r="Y45" i="36" s="1"/>
  <c r="W45" i="36"/>
  <c r="T45" i="36"/>
  <c r="S45" i="36"/>
  <c r="R45" i="36"/>
  <c r="Q45" i="36"/>
  <c r="P45" i="36"/>
  <c r="O45" i="36"/>
  <c r="U45" i="36" s="1"/>
  <c r="V45" i="36" s="1"/>
  <c r="N45" i="36"/>
  <c r="AN44" i="36"/>
  <c r="AL44" i="36"/>
  <c r="AI44" i="36"/>
  <c r="AM44" i="36" s="1"/>
  <c r="AH44" i="36"/>
  <c r="AK44" i="36" s="1"/>
  <c r="AG44" i="36"/>
  <c r="AF44" i="36"/>
  <c r="AJ44" i="36" s="1"/>
  <c r="U44" i="36"/>
  <c r="V44" i="36" s="1"/>
  <c r="T44" i="36"/>
  <c r="X44" i="36" s="1"/>
  <c r="Y44" i="36" s="1"/>
  <c r="S44" i="36"/>
  <c r="R44" i="36"/>
  <c r="Q44" i="36"/>
  <c r="P44" i="36"/>
  <c r="O44" i="36"/>
  <c r="N44" i="36"/>
  <c r="AO43" i="36"/>
  <c r="AI43" i="36"/>
  <c r="AM43" i="36" s="1"/>
  <c r="AH43" i="36"/>
  <c r="AK43" i="36" s="1"/>
  <c r="AQ43" i="36" s="1"/>
  <c r="AR43" i="36" s="1"/>
  <c r="AG43" i="36"/>
  <c r="AN43" i="36" s="1"/>
  <c r="AF43" i="36"/>
  <c r="AJ43" i="36" s="1"/>
  <c r="Y43" i="36"/>
  <c r="T43" i="36"/>
  <c r="X43" i="36" s="1"/>
  <c r="S43" i="36"/>
  <c r="R43" i="36"/>
  <c r="Q43" i="36"/>
  <c r="P43" i="36"/>
  <c r="O43" i="36"/>
  <c r="N43" i="36"/>
  <c r="U43" i="36" s="1"/>
  <c r="V43" i="36" s="1"/>
  <c r="AN42" i="36"/>
  <c r="AM42" i="36"/>
  <c r="AL42" i="36"/>
  <c r="AI42" i="36"/>
  <c r="AO42" i="36" s="1"/>
  <c r="AH42" i="36"/>
  <c r="AK42" i="36" s="1"/>
  <c r="AG42" i="36"/>
  <c r="AF42" i="36"/>
  <c r="AJ42" i="36" s="1"/>
  <c r="AQ42" i="36" s="1"/>
  <c r="AR42" i="36" s="1"/>
  <c r="T42" i="36"/>
  <c r="X42" i="36" s="1"/>
  <c r="Y42" i="36" s="1"/>
  <c r="S42" i="36"/>
  <c r="R42" i="36"/>
  <c r="W42" i="36" s="1"/>
  <c r="Q42" i="36"/>
  <c r="P42" i="36"/>
  <c r="O42" i="36"/>
  <c r="N42" i="36"/>
  <c r="AN41" i="36"/>
  <c r="AL41" i="36"/>
  <c r="AI41" i="36"/>
  <c r="AO41" i="36" s="1"/>
  <c r="AH41" i="36"/>
  <c r="AK41" i="36" s="1"/>
  <c r="AQ41" i="36" s="1"/>
  <c r="AR41" i="36" s="1"/>
  <c r="AG41" i="36"/>
  <c r="AF41" i="36"/>
  <c r="AJ41" i="36" s="1"/>
  <c r="T41" i="36"/>
  <c r="X41" i="36" s="1"/>
  <c r="Y41" i="36" s="1"/>
  <c r="S41" i="36"/>
  <c r="W41" i="36" s="1"/>
  <c r="R41" i="36"/>
  <c r="Q41" i="36"/>
  <c r="P41" i="36"/>
  <c r="O41" i="36"/>
  <c r="U41" i="36" s="1"/>
  <c r="V41" i="36" s="1"/>
  <c r="Z41" i="36" s="1"/>
  <c r="AA41" i="36" s="1"/>
  <c r="N41" i="36"/>
  <c r="AN40" i="36"/>
  <c r="AM40" i="36"/>
  <c r="AL40" i="36"/>
  <c r="AI40" i="36"/>
  <c r="AO40" i="36" s="1"/>
  <c r="AH40" i="36"/>
  <c r="AK40" i="36" s="1"/>
  <c r="AG40" i="36"/>
  <c r="AF40" i="36"/>
  <c r="AJ40" i="36" s="1"/>
  <c r="AQ40" i="36" s="1"/>
  <c r="AR40" i="36" s="1"/>
  <c r="T40" i="36"/>
  <c r="X40" i="36" s="1"/>
  <c r="Y40" i="36" s="1"/>
  <c r="S40" i="36"/>
  <c r="R40" i="36"/>
  <c r="W40" i="36" s="1"/>
  <c r="Q40" i="36"/>
  <c r="P40" i="36"/>
  <c r="O40" i="36"/>
  <c r="N40" i="36"/>
  <c r="AN39" i="36"/>
  <c r="AL39" i="36"/>
  <c r="AI39" i="36"/>
  <c r="AO39" i="36" s="1"/>
  <c r="AH39" i="36"/>
  <c r="AK39" i="36" s="1"/>
  <c r="AQ39" i="36" s="1"/>
  <c r="AR39" i="36" s="1"/>
  <c r="AG39" i="36"/>
  <c r="AF39" i="36"/>
  <c r="AJ39" i="36" s="1"/>
  <c r="T39" i="36"/>
  <c r="X39" i="36" s="1"/>
  <c r="Y39" i="36" s="1"/>
  <c r="S39" i="36"/>
  <c r="W39" i="36" s="1"/>
  <c r="R39" i="36"/>
  <c r="Q39" i="36"/>
  <c r="P39" i="36"/>
  <c r="O39" i="36"/>
  <c r="U39" i="36" s="1"/>
  <c r="V39" i="36" s="1"/>
  <c r="Z39" i="36" s="1"/>
  <c r="AA39" i="36" s="1"/>
  <c r="N39" i="36"/>
  <c r="AN38" i="36"/>
  <c r="AM38" i="36"/>
  <c r="AK38" i="36"/>
  <c r="AI38" i="36"/>
  <c r="AH38" i="36"/>
  <c r="AG38" i="36"/>
  <c r="AL38" i="36" s="1"/>
  <c r="AF38" i="36"/>
  <c r="AJ38" i="36" s="1"/>
  <c r="AQ38" i="36" s="1"/>
  <c r="AR38" i="36" s="1"/>
  <c r="X38" i="36"/>
  <c r="Y38" i="36" s="1"/>
  <c r="W38" i="36"/>
  <c r="T38" i="36"/>
  <c r="S38" i="36"/>
  <c r="R38" i="36"/>
  <c r="Q38" i="36"/>
  <c r="P38" i="36"/>
  <c r="O38" i="36"/>
  <c r="U38" i="36" s="1"/>
  <c r="V38" i="36" s="1"/>
  <c r="N38" i="36"/>
  <c r="AN37" i="36"/>
  <c r="AK37" i="36"/>
  <c r="AI37" i="36"/>
  <c r="AH37" i="36"/>
  <c r="AG37" i="36"/>
  <c r="AL37" i="36" s="1"/>
  <c r="AF37" i="36"/>
  <c r="AJ37" i="36" s="1"/>
  <c r="AQ37" i="36" s="1"/>
  <c r="AR37" i="36" s="1"/>
  <c r="T37" i="36"/>
  <c r="X37" i="36" s="1"/>
  <c r="Y37" i="36" s="1"/>
  <c r="S37" i="36"/>
  <c r="W37" i="36" s="1"/>
  <c r="R37" i="36"/>
  <c r="Q37" i="36"/>
  <c r="P37" i="36"/>
  <c r="O37" i="36"/>
  <c r="U37" i="36" s="1"/>
  <c r="V37" i="36" s="1"/>
  <c r="N37" i="36"/>
  <c r="AN36" i="36"/>
  <c r="AM36" i="36"/>
  <c r="AK36" i="36"/>
  <c r="AI36" i="36"/>
  <c r="AH36" i="36"/>
  <c r="AG36" i="36"/>
  <c r="AL36" i="36" s="1"/>
  <c r="AF36" i="36"/>
  <c r="AJ36" i="36" s="1"/>
  <c r="AQ36" i="36" s="1"/>
  <c r="AR36" i="36" s="1"/>
  <c r="X36" i="36"/>
  <c r="Y36" i="36" s="1"/>
  <c r="W36" i="36"/>
  <c r="T36" i="36"/>
  <c r="S36" i="36"/>
  <c r="R36" i="36"/>
  <c r="Q36" i="36"/>
  <c r="P36" i="36"/>
  <c r="O36" i="36"/>
  <c r="U36" i="36" s="1"/>
  <c r="V36" i="36" s="1"/>
  <c r="N36" i="36"/>
  <c r="AN35" i="36"/>
  <c r="AK35" i="36"/>
  <c r="AI35" i="36"/>
  <c r="AH35" i="36"/>
  <c r="AG35" i="36"/>
  <c r="AL35" i="36" s="1"/>
  <c r="AF35" i="36"/>
  <c r="AJ35" i="36" s="1"/>
  <c r="AQ35" i="36" s="1"/>
  <c r="AR35" i="36" s="1"/>
  <c r="T35" i="36"/>
  <c r="X35" i="36" s="1"/>
  <c r="Y35" i="36" s="1"/>
  <c r="Z35" i="36" s="1"/>
  <c r="AA35" i="36" s="1"/>
  <c r="S35" i="36"/>
  <c r="W35" i="36" s="1"/>
  <c r="R35" i="36"/>
  <c r="Q35" i="36"/>
  <c r="P35" i="36"/>
  <c r="O35" i="36"/>
  <c r="U35" i="36" s="1"/>
  <c r="V35" i="36" s="1"/>
  <c r="N35" i="36"/>
  <c r="AO34" i="36"/>
  <c r="AK34" i="36"/>
  <c r="AI34" i="36"/>
  <c r="AM34" i="36" s="1"/>
  <c r="AH34" i="36"/>
  <c r="AG34" i="36"/>
  <c r="AF34" i="36"/>
  <c r="AJ34" i="36" s="1"/>
  <c r="X34" i="36"/>
  <c r="Y34" i="36" s="1"/>
  <c r="U34" i="36"/>
  <c r="V34" i="36" s="1"/>
  <c r="T34" i="36"/>
  <c r="S34" i="36"/>
  <c r="R34" i="36"/>
  <c r="Q34" i="36"/>
  <c r="P34" i="36"/>
  <c r="O34" i="36"/>
  <c r="N34" i="36"/>
  <c r="AO33" i="36"/>
  <c r="AN33" i="36"/>
  <c r="AK33" i="36"/>
  <c r="AI33" i="36"/>
  <c r="AM33" i="36" s="1"/>
  <c r="AH33" i="36"/>
  <c r="AG33" i="36"/>
  <c r="AF33" i="36"/>
  <c r="AJ33" i="36" s="1"/>
  <c r="U33" i="36"/>
  <c r="V33" i="36" s="1"/>
  <c r="T33" i="36"/>
  <c r="X33" i="36" s="1"/>
  <c r="Y33" i="36" s="1"/>
  <c r="Z33" i="36" s="1"/>
  <c r="AA33" i="36" s="1"/>
  <c r="S33" i="36"/>
  <c r="W33" i="36" s="1"/>
  <c r="R33" i="36"/>
  <c r="Q33" i="36"/>
  <c r="P33" i="36"/>
  <c r="O33" i="36"/>
  <c r="N33" i="36"/>
  <c r="AO32" i="36"/>
  <c r="AK32" i="36"/>
  <c r="AI32" i="36"/>
  <c r="AM32" i="36" s="1"/>
  <c r="AH32" i="36"/>
  <c r="AG32" i="36"/>
  <c r="AF32" i="36"/>
  <c r="AJ32" i="36" s="1"/>
  <c r="X32" i="36"/>
  <c r="Y32" i="36" s="1"/>
  <c r="U32" i="36"/>
  <c r="V32" i="36" s="1"/>
  <c r="T32" i="36"/>
  <c r="S32" i="36"/>
  <c r="R32" i="36"/>
  <c r="Q32" i="36"/>
  <c r="P32" i="36"/>
  <c r="O32" i="36"/>
  <c r="N32" i="36"/>
  <c r="AO31" i="36"/>
  <c r="AN31" i="36"/>
  <c r="AK31" i="36"/>
  <c r="AI31" i="36"/>
  <c r="AM31" i="36" s="1"/>
  <c r="AH31" i="36"/>
  <c r="AG31" i="36"/>
  <c r="AF31" i="36"/>
  <c r="AJ31" i="36" s="1"/>
  <c r="U31" i="36"/>
  <c r="V31" i="36" s="1"/>
  <c r="T31" i="36"/>
  <c r="X31" i="36" s="1"/>
  <c r="Y31" i="36" s="1"/>
  <c r="Z31" i="36" s="1"/>
  <c r="AA31" i="36" s="1"/>
  <c r="S31" i="36"/>
  <c r="W31" i="36" s="1"/>
  <c r="R31" i="36"/>
  <c r="Q31" i="36"/>
  <c r="P31" i="36"/>
  <c r="O31" i="36"/>
  <c r="N31" i="36"/>
  <c r="AO30" i="36"/>
  <c r="AI30" i="36"/>
  <c r="AM30" i="36" s="1"/>
  <c r="AH30" i="36"/>
  <c r="AK30" i="36" s="1"/>
  <c r="AQ30" i="36" s="1"/>
  <c r="AR30" i="36" s="1"/>
  <c r="AG30" i="36"/>
  <c r="AN30" i="36" s="1"/>
  <c r="AF30" i="36"/>
  <c r="AJ30" i="36" s="1"/>
  <c r="Y30" i="36"/>
  <c r="T30" i="36"/>
  <c r="X30" i="36" s="1"/>
  <c r="S30" i="36"/>
  <c r="R30" i="36"/>
  <c r="Q30" i="36"/>
  <c r="P30" i="36"/>
  <c r="O30" i="36"/>
  <c r="N30" i="36"/>
  <c r="U30" i="36" s="1"/>
  <c r="V30" i="36" s="1"/>
  <c r="G18" i="36"/>
  <c r="C16" i="36"/>
  <c r="C15" i="36"/>
  <c r="C14" i="36"/>
  <c r="C13" i="36"/>
  <c r="C12" i="36"/>
  <c r="C11" i="36"/>
  <c r="C10" i="36"/>
  <c r="C21" i="1" s="1"/>
  <c r="C9" i="36"/>
  <c r="C8" i="36"/>
  <c r="C7" i="36"/>
  <c r="C6" i="36"/>
  <c r="C2" i="36"/>
  <c r="AO56" i="20"/>
  <c r="AI56" i="20"/>
  <c r="AM56" i="20" s="1"/>
  <c r="AH56" i="20"/>
  <c r="AK56" i="20" s="1"/>
  <c r="AQ56" i="20" s="1"/>
  <c r="AR56" i="20" s="1"/>
  <c r="AG56" i="20"/>
  <c r="AN56" i="20" s="1"/>
  <c r="AF56" i="20"/>
  <c r="AJ56" i="20" s="1"/>
  <c r="Y56" i="20"/>
  <c r="T56" i="20"/>
  <c r="X56" i="20" s="1"/>
  <c r="S56" i="20"/>
  <c r="R56" i="20"/>
  <c r="Q56" i="20"/>
  <c r="P56" i="20"/>
  <c r="O56" i="20"/>
  <c r="N56" i="20"/>
  <c r="U56" i="20" s="1"/>
  <c r="V56" i="20" s="1"/>
  <c r="AP55" i="20"/>
  <c r="AT55" i="20" s="1"/>
  <c r="AU55" i="20" s="1"/>
  <c r="AO55" i="20"/>
  <c r="AK55" i="20"/>
  <c r="AI55" i="20"/>
  <c r="AM55" i="20" s="1"/>
  <c r="AH55" i="20"/>
  <c r="AG55" i="20"/>
  <c r="AN55" i="20" s="1"/>
  <c r="AF55" i="20"/>
  <c r="AJ55" i="20" s="1"/>
  <c r="U55" i="20"/>
  <c r="V55" i="20" s="1"/>
  <c r="T55" i="20"/>
  <c r="X55" i="20" s="1"/>
  <c r="Y55" i="20" s="1"/>
  <c r="S55" i="20"/>
  <c r="R55" i="20"/>
  <c r="Q55" i="20"/>
  <c r="P55" i="20"/>
  <c r="O55" i="20"/>
  <c r="N55" i="20"/>
  <c r="AN54" i="20"/>
  <c r="AL54" i="20"/>
  <c r="AI54" i="20"/>
  <c r="AO54" i="20" s="1"/>
  <c r="AH54" i="20"/>
  <c r="AK54" i="20" s="1"/>
  <c r="AQ54" i="20" s="1"/>
  <c r="AR54" i="20" s="1"/>
  <c r="AG54" i="20"/>
  <c r="AF54" i="20"/>
  <c r="AJ54" i="20" s="1"/>
  <c r="T54" i="20"/>
  <c r="X54" i="20" s="1"/>
  <c r="Y54" i="20" s="1"/>
  <c r="S54" i="20"/>
  <c r="W54" i="20" s="1"/>
  <c r="R54" i="20"/>
  <c r="Q54" i="20"/>
  <c r="P54" i="20"/>
  <c r="O54" i="20"/>
  <c r="U54" i="20" s="1"/>
  <c r="V54" i="20" s="1"/>
  <c r="Z54" i="20" s="1"/>
  <c r="AA54" i="20" s="1"/>
  <c r="N54" i="20"/>
  <c r="AN53" i="20"/>
  <c r="AM53" i="20"/>
  <c r="AL53" i="20"/>
  <c r="AI53" i="20"/>
  <c r="AO53" i="20" s="1"/>
  <c r="AH53" i="20"/>
  <c r="AK53" i="20" s="1"/>
  <c r="AG53" i="20"/>
  <c r="AF53" i="20"/>
  <c r="AJ53" i="20" s="1"/>
  <c r="AQ53" i="20" s="1"/>
  <c r="AR53" i="20" s="1"/>
  <c r="T53" i="20"/>
  <c r="X53" i="20" s="1"/>
  <c r="Y53" i="20" s="1"/>
  <c r="S53" i="20"/>
  <c r="R53" i="20"/>
  <c r="W53" i="20" s="1"/>
  <c r="Q53" i="20"/>
  <c r="P53" i="20"/>
  <c r="O53" i="20"/>
  <c r="N53" i="20"/>
  <c r="AN52" i="20"/>
  <c r="AL52" i="20"/>
  <c r="AI52" i="20"/>
  <c r="AO52" i="20" s="1"/>
  <c r="AH52" i="20"/>
  <c r="AK52" i="20" s="1"/>
  <c r="AQ52" i="20" s="1"/>
  <c r="AR52" i="20" s="1"/>
  <c r="AG52" i="20"/>
  <c r="AF52" i="20"/>
  <c r="AJ52" i="20" s="1"/>
  <c r="T52" i="20"/>
  <c r="X52" i="20" s="1"/>
  <c r="Y52" i="20" s="1"/>
  <c r="S52" i="20"/>
  <c r="W52" i="20" s="1"/>
  <c r="R52" i="20"/>
  <c r="Q52" i="20"/>
  <c r="P52" i="20"/>
  <c r="O52" i="20"/>
  <c r="U52" i="20" s="1"/>
  <c r="V52" i="20" s="1"/>
  <c r="Z52" i="20" s="1"/>
  <c r="AA52" i="20" s="1"/>
  <c r="N52" i="20"/>
  <c r="AN51" i="20"/>
  <c r="AM51" i="20"/>
  <c r="AL51" i="20"/>
  <c r="AI51" i="20"/>
  <c r="AO51" i="20" s="1"/>
  <c r="AH51" i="20"/>
  <c r="AK51" i="20" s="1"/>
  <c r="AG51" i="20"/>
  <c r="AF51" i="20"/>
  <c r="AJ51" i="20" s="1"/>
  <c r="AQ51" i="20" s="1"/>
  <c r="AR51" i="20" s="1"/>
  <c r="T51" i="20"/>
  <c r="X51" i="20" s="1"/>
  <c r="Y51" i="20" s="1"/>
  <c r="S51" i="20"/>
  <c r="R51" i="20"/>
  <c r="W51" i="20" s="1"/>
  <c r="Q51" i="20"/>
  <c r="P51" i="20"/>
  <c r="O51" i="20"/>
  <c r="N51" i="20"/>
  <c r="AN50" i="20"/>
  <c r="AK50" i="20"/>
  <c r="AI50" i="20"/>
  <c r="AH50" i="20"/>
  <c r="AG50" i="20"/>
  <c r="AL50" i="20" s="1"/>
  <c r="AF50" i="20"/>
  <c r="AJ50" i="20" s="1"/>
  <c r="AQ50" i="20" s="1"/>
  <c r="AR50" i="20" s="1"/>
  <c r="T50" i="20"/>
  <c r="X50" i="20" s="1"/>
  <c r="Y50" i="20" s="1"/>
  <c r="Z50" i="20" s="1"/>
  <c r="AA50" i="20" s="1"/>
  <c r="S50" i="20"/>
  <c r="W50" i="20" s="1"/>
  <c r="R50" i="20"/>
  <c r="Q50" i="20"/>
  <c r="P50" i="20"/>
  <c r="O50" i="20"/>
  <c r="U50" i="20" s="1"/>
  <c r="V50" i="20" s="1"/>
  <c r="N50" i="20"/>
  <c r="AN49" i="20"/>
  <c r="AM49" i="20"/>
  <c r="AK49" i="20"/>
  <c r="AI49" i="20"/>
  <c r="AH49" i="20"/>
  <c r="AG49" i="20"/>
  <c r="AL49" i="20" s="1"/>
  <c r="AF49" i="20"/>
  <c r="AJ49" i="20" s="1"/>
  <c r="AQ49" i="20" s="1"/>
  <c r="AR49" i="20" s="1"/>
  <c r="X49" i="20"/>
  <c r="Y49" i="20" s="1"/>
  <c r="W49" i="20"/>
  <c r="T49" i="20"/>
  <c r="S49" i="20"/>
  <c r="R49" i="20"/>
  <c r="Q49" i="20"/>
  <c r="P49" i="20"/>
  <c r="O49" i="20"/>
  <c r="U49" i="20" s="1"/>
  <c r="V49" i="20" s="1"/>
  <c r="N49" i="20"/>
  <c r="AN48" i="20"/>
  <c r="AK48" i="20"/>
  <c r="AI48" i="20"/>
  <c r="AH48" i="20"/>
  <c r="AG48" i="20"/>
  <c r="AL48" i="20" s="1"/>
  <c r="AF48" i="20"/>
  <c r="AJ48" i="20" s="1"/>
  <c r="AQ48" i="20" s="1"/>
  <c r="AR48" i="20" s="1"/>
  <c r="T48" i="20"/>
  <c r="X48" i="20" s="1"/>
  <c r="Y48" i="20" s="1"/>
  <c r="S48" i="20"/>
  <c r="W48" i="20" s="1"/>
  <c r="R48" i="20"/>
  <c r="Q48" i="20"/>
  <c r="P48" i="20"/>
  <c r="O48" i="20"/>
  <c r="U48" i="20" s="1"/>
  <c r="V48" i="20" s="1"/>
  <c r="N48" i="20"/>
  <c r="AN47" i="20"/>
  <c r="AM47" i="20"/>
  <c r="AK47" i="20"/>
  <c r="AI47" i="20"/>
  <c r="AH47" i="20"/>
  <c r="AG47" i="20"/>
  <c r="AL47" i="20" s="1"/>
  <c r="AF47" i="20"/>
  <c r="AJ47" i="20" s="1"/>
  <c r="AQ47" i="20" s="1"/>
  <c r="AR47" i="20" s="1"/>
  <c r="X47" i="20"/>
  <c r="Y47" i="20" s="1"/>
  <c r="W47" i="20"/>
  <c r="T47" i="20"/>
  <c r="S47" i="20"/>
  <c r="R47" i="20"/>
  <c r="Q47" i="20"/>
  <c r="P47" i="20"/>
  <c r="O47" i="20"/>
  <c r="U47" i="20" s="1"/>
  <c r="V47" i="20" s="1"/>
  <c r="N47" i="20"/>
  <c r="AO46" i="20"/>
  <c r="AN46" i="20"/>
  <c r="AK46" i="20"/>
  <c r="AI46" i="20"/>
  <c r="AM46" i="20" s="1"/>
  <c r="AH46" i="20"/>
  <c r="AG46" i="20"/>
  <c r="AF46" i="20"/>
  <c r="AJ46" i="20" s="1"/>
  <c r="U46" i="20"/>
  <c r="V46" i="20" s="1"/>
  <c r="T46" i="20"/>
  <c r="X46" i="20" s="1"/>
  <c r="Y46" i="20" s="1"/>
  <c r="Z46" i="20" s="1"/>
  <c r="AA46" i="20" s="1"/>
  <c r="S46" i="20"/>
  <c r="W46" i="20" s="1"/>
  <c r="R46" i="20"/>
  <c r="Q46" i="20"/>
  <c r="P46" i="20"/>
  <c r="O46" i="20"/>
  <c r="N46" i="20"/>
  <c r="AO45" i="20"/>
  <c r="AK45" i="20"/>
  <c r="AI45" i="20"/>
  <c r="AM45" i="20" s="1"/>
  <c r="AH45" i="20"/>
  <c r="AG45" i="20"/>
  <c r="AF45" i="20"/>
  <c r="AJ45" i="20" s="1"/>
  <c r="X45" i="20"/>
  <c r="Y45" i="20" s="1"/>
  <c r="U45" i="20"/>
  <c r="V45" i="20" s="1"/>
  <c r="T45" i="20"/>
  <c r="S45" i="20"/>
  <c r="R45" i="20"/>
  <c r="Q45" i="20"/>
  <c r="P45" i="20"/>
  <c r="O45" i="20"/>
  <c r="N45" i="20"/>
  <c r="AO44" i="20"/>
  <c r="AK44" i="20"/>
  <c r="AI44" i="20"/>
  <c r="AM44" i="20" s="1"/>
  <c r="AH44" i="20"/>
  <c r="AG44" i="20"/>
  <c r="AF44" i="20"/>
  <c r="AJ44" i="20" s="1"/>
  <c r="U44" i="20"/>
  <c r="V44" i="20" s="1"/>
  <c r="T44" i="20"/>
  <c r="X44" i="20" s="1"/>
  <c r="Y44" i="20" s="1"/>
  <c r="Z44" i="20" s="1"/>
  <c r="AA44" i="20" s="1"/>
  <c r="S44" i="20"/>
  <c r="W44" i="20" s="1"/>
  <c r="R44" i="20"/>
  <c r="Q44" i="20"/>
  <c r="P44" i="20"/>
  <c r="O44" i="20"/>
  <c r="N44" i="20"/>
  <c r="AO43" i="20"/>
  <c r="AK43" i="20"/>
  <c r="AI43" i="20"/>
  <c r="AM43" i="20" s="1"/>
  <c r="AH43" i="20"/>
  <c r="AG43" i="20"/>
  <c r="AF43" i="20"/>
  <c r="AJ43" i="20" s="1"/>
  <c r="X43" i="20"/>
  <c r="Y43" i="20" s="1"/>
  <c r="U43" i="20"/>
  <c r="V43" i="20" s="1"/>
  <c r="T43" i="20"/>
  <c r="S43" i="20"/>
  <c r="R43" i="20"/>
  <c r="Q43" i="20"/>
  <c r="P43" i="20"/>
  <c r="O43" i="20"/>
  <c r="N43" i="20"/>
  <c r="AP42" i="20"/>
  <c r="AT42" i="20" s="1"/>
  <c r="AU42" i="20" s="1"/>
  <c r="AO42" i="20"/>
  <c r="AK42" i="20"/>
  <c r="AI42" i="20"/>
  <c r="AM42" i="20" s="1"/>
  <c r="AH42" i="20"/>
  <c r="AG42" i="20"/>
  <c r="AN42" i="20" s="1"/>
  <c r="AF42" i="20"/>
  <c r="AJ42" i="20" s="1"/>
  <c r="U42" i="20"/>
  <c r="V42" i="20" s="1"/>
  <c r="T42" i="20"/>
  <c r="X42" i="20" s="1"/>
  <c r="Y42" i="20" s="1"/>
  <c r="S42" i="20"/>
  <c r="R42" i="20"/>
  <c r="Q42" i="20"/>
  <c r="P42" i="20"/>
  <c r="O42" i="20"/>
  <c r="N42" i="20"/>
  <c r="AO41" i="20"/>
  <c r="AI41" i="20"/>
  <c r="AM41" i="20" s="1"/>
  <c r="AH41" i="20"/>
  <c r="AK41" i="20" s="1"/>
  <c r="AQ41" i="20" s="1"/>
  <c r="AR41" i="20" s="1"/>
  <c r="AG41" i="20"/>
  <c r="AN41" i="20" s="1"/>
  <c r="AF41" i="20"/>
  <c r="AJ41" i="20" s="1"/>
  <c r="Y41" i="20"/>
  <c r="T41" i="20"/>
  <c r="X41" i="20" s="1"/>
  <c r="S41" i="20"/>
  <c r="R41" i="20"/>
  <c r="Q41" i="20"/>
  <c r="P41" i="20"/>
  <c r="O41" i="20"/>
  <c r="N41" i="20"/>
  <c r="U41" i="20" s="1"/>
  <c r="V41" i="20" s="1"/>
  <c r="AP40" i="20"/>
  <c r="AT40" i="20" s="1"/>
  <c r="AU40" i="20" s="1"/>
  <c r="AO40" i="20"/>
  <c r="AK40" i="20"/>
  <c r="AQ40" i="20" s="1"/>
  <c r="AR40" i="20" s="1"/>
  <c r="AI40" i="20"/>
  <c r="AM40" i="20" s="1"/>
  <c r="AH40" i="20"/>
  <c r="AG40" i="20"/>
  <c r="AN40" i="20" s="1"/>
  <c r="AF40" i="20"/>
  <c r="AJ40" i="20" s="1"/>
  <c r="U40" i="20"/>
  <c r="V40" i="20" s="1"/>
  <c r="T40" i="20"/>
  <c r="X40" i="20" s="1"/>
  <c r="Y40" i="20" s="1"/>
  <c r="S40" i="20"/>
  <c r="R40" i="20"/>
  <c r="Q40" i="20"/>
  <c r="P40" i="20"/>
  <c r="O40" i="20"/>
  <c r="N40" i="20"/>
  <c r="AO39" i="20"/>
  <c r="AI39" i="20"/>
  <c r="AM39" i="20" s="1"/>
  <c r="AH39" i="20"/>
  <c r="AK39" i="20" s="1"/>
  <c r="AQ39" i="20" s="1"/>
  <c r="AR39" i="20" s="1"/>
  <c r="AG39" i="20"/>
  <c r="AN39" i="20" s="1"/>
  <c r="AF39" i="20"/>
  <c r="AJ39" i="20" s="1"/>
  <c r="Y39" i="20"/>
  <c r="T39" i="20"/>
  <c r="X39" i="20" s="1"/>
  <c r="S39" i="20"/>
  <c r="R39" i="20"/>
  <c r="Q39" i="20"/>
  <c r="P39" i="20"/>
  <c r="O39" i="20"/>
  <c r="N39" i="20"/>
  <c r="U39" i="20" s="1"/>
  <c r="V39" i="20" s="1"/>
  <c r="AN38" i="20"/>
  <c r="AM38" i="20"/>
  <c r="AL38" i="20"/>
  <c r="AI38" i="20"/>
  <c r="AO38" i="20" s="1"/>
  <c r="AH38" i="20"/>
  <c r="AK38" i="20" s="1"/>
  <c r="AG38" i="20"/>
  <c r="AF38" i="20"/>
  <c r="AJ38" i="20" s="1"/>
  <c r="AQ38" i="20" s="1"/>
  <c r="AR38" i="20" s="1"/>
  <c r="T38" i="20"/>
  <c r="X38" i="20" s="1"/>
  <c r="Y38" i="20" s="1"/>
  <c r="S38" i="20"/>
  <c r="R38" i="20"/>
  <c r="W38" i="20" s="1"/>
  <c r="Q38" i="20"/>
  <c r="P38" i="20"/>
  <c r="O38" i="20"/>
  <c r="N38" i="20"/>
  <c r="AN37" i="20"/>
  <c r="AL37" i="20"/>
  <c r="AI37" i="20"/>
  <c r="AO37" i="20" s="1"/>
  <c r="AH37" i="20"/>
  <c r="AK37" i="20" s="1"/>
  <c r="AQ37" i="20" s="1"/>
  <c r="AR37" i="20" s="1"/>
  <c r="AG37" i="20"/>
  <c r="AF37" i="20"/>
  <c r="AJ37" i="20" s="1"/>
  <c r="T37" i="20"/>
  <c r="X37" i="20" s="1"/>
  <c r="Y37" i="20" s="1"/>
  <c r="S37" i="20"/>
  <c r="W37" i="20" s="1"/>
  <c r="R37" i="20"/>
  <c r="Q37" i="20"/>
  <c r="P37" i="20"/>
  <c r="O37" i="20"/>
  <c r="U37" i="20" s="1"/>
  <c r="V37" i="20" s="1"/>
  <c r="Z37" i="20" s="1"/>
  <c r="AA37" i="20" s="1"/>
  <c r="N37" i="20"/>
  <c r="AN36" i="20"/>
  <c r="AM36" i="20"/>
  <c r="AL36" i="20"/>
  <c r="AI36" i="20"/>
  <c r="AO36" i="20" s="1"/>
  <c r="AH36" i="20"/>
  <c r="AK36" i="20" s="1"/>
  <c r="AG36" i="20"/>
  <c r="AF36" i="20"/>
  <c r="AJ36" i="20" s="1"/>
  <c r="AQ36" i="20" s="1"/>
  <c r="AR36" i="20" s="1"/>
  <c r="T36" i="20"/>
  <c r="X36" i="20" s="1"/>
  <c r="Y36" i="20" s="1"/>
  <c r="S36" i="20"/>
  <c r="R36" i="20"/>
  <c r="W36" i="20" s="1"/>
  <c r="Q36" i="20"/>
  <c r="P36" i="20"/>
  <c r="O36" i="20"/>
  <c r="N36" i="20"/>
  <c r="AN35" i="20"/>
  <c r="AL35" i="20"/>
  <c r="AI35" i="20"/>
  <c r="AO35" i="20" s="1"/>
  <c r="AH35" i="20"/>
  <c r="AK35" i="20" s="1"/>
  <c r="AQ35" i="20" s="1"/>
  <c r="AR35" i="20" s="1"/>
  <c r="AG35" i="20"/>
  <c r="AF35" i="20"/>
  <c r="AJ35" i="20" s="1"/>
  <c r="T35" i="20"/>
  <c r="X35" i="20" s="1"/>
  <c r="Y35" i="20" s="1"/>
  <c r="S35" i="20"/>
  <c r="W35" i="20" s="1"/>
  <c r="R35" i="20"/>
  <c r="Q35" i="20"/>
  <c r="P35" i="20"/>
  <c r="O35" i="20"/>
  <c r="U35" i="20" s="1"/>
  <c r="V35" i="20" s="1"/>
  <c r="Z35" i="20" s="1"/>
  <c r="AA35" i="20" s="1"/>
  <c r="N35" i="20"/>
  <c r="AN34" i="20"/>
  <c r="AM34" i="20"/>
  <c r="AK34" i="20"/>
  <c r="AI34" i="20"/>
  <c r="AH34" i="20"/>
  <c r="AG34" i="20"/>
  <c r="AL34" i="20" s="1"/>
  <c r="AF34" i="20"/>
  <c r="AJ34" i="20" s="1"/>
  <c r="AQ34" i="20" s="1"/>
  <c r="AR34" i="20" s="1"/>
  <c r="X34" i="20"/>
  <c r="Y34" i="20" s="1"/>
  <c r="W34" i="20"/>
  <c r="T34" i="20"/>
  <c r="S34" i="20"/>
  <c r="R34" i="20"/>
  <c r="Q34" i="20"/>
  <c r="P34" i="20"/>
  <c r="O34" i="20"/>
  <c r="U34" i="20" s="1"/>
  <c r="V34" i="20" s="1"/>
  <c r="N34" i="20"/>
  <c r="AN33" i="20"/>
  <c r="AK33" i="20"/>
  <c r="AI33" i="20"/>
  <c r="AH33" i="20"/>
  <c r="AG33" i="20"/>
  <c r="AL33" i="20" s="1"/>
  <c r="AF33" i="20"/>
  <c r="AJ33" i="20" s="1"/>
  <c r="AQ33" i="20" s="1"/>
  <c r="AR33" i="20" s="1"/>
  <c r="T33" i="20"/>
  <c r="X33" i="20" s="1"/>
  <c r="Y33" i="20" s="1"/>
  <c r="Z33" i="20" s="1"/>
  <c r="AA33" i="20" s="1"/>
  <c r="S33" i="20"/>
  <c r="W33" i="20" s="1"/>
  <c r="R33" i="20"/>
  <c r="Q33" i="20"/>
  <c r="P33" i="20"/>
  <c r="O33" i="20"/>
  <c r="U33" i="20" s="1"/>
  <c r="V33" i="20" s="1"/>
  <c r="N33" i="20"/>
  <c r="AN32" i="20"/>
  <c r="AM32" i="20"/>
  <c r="AK32" i="20"/>
  <c r="AI32" i="20"/>
  <c r="AH32" i="20"/>
  <c r="AG32" i="20"/>
  <c r="AL32" i="20" s="1"/>
  <c r="AF32" i="20"/>
  <c r="AJ32" i="20" s="1"/>
  <c r="AQ32" i="20" s="1"/>
  <c r="AR32" i="20" s="1"/>
  <c r="X32" i="20"/>
  <c r="Y32" i="20" s="1"/>
  <c r="W32" i="20"/>
  <c r="T32" i="20"/>
  <c r="S32" i="20"/>
  <c r="R32" i="20"/>
  <c r="Q32" i="20"/>
  <c r="P32" i="20"/>
  <c r="O32" i="20"/>
  <c r="U32" i="20" s="1"/>
  <c r="V32" i="20" s="1"/>
  <c r="N32" i="20"/>
  <c r="AN31" i="20"/>
  <c r="AK31" i="20"/>
  <c r="AI31" i="20"/>
  <c r="AH31" i="20"/>
  <c r="AG31" i="20"/>
  <c r="AL31" i="20" s="1"/>
  <c r="AF31" i="20"/>
  <c r="AJ31" i="20" s="1"/>
  <c r="AQ31" i="20" s="1"/>
  <c r="AR31" i="20" s="1"/>
  <c r="T31" i="20"/>
  <c r="X31" i="20" s="1"/>
  <c r="Y31" i="20" s="1"/>
  <c r="Z31" i="20" s="1"/>
  <c r="AA31" i="20" s="1"/>
  <c r="S31" i="20"/>
  <c r="W31" i="20" s="1"/>
  <c r="R31" i="20"/>
  <c r="Q31" i="20"/>
  <c r="P31" i="20"/>
  <c r="O31" i="20"/>
  <c r="U31" i="20" s="1"/>
  <c r="V31" i="20" s="1"/>
  <c r="N31" i="20"/>
  <c r="AO30" i="20"/>
  <c r="AK30" i="20"/>
  <c r="AI30" i="20"/>
  <c r="AM30" i="20" s="1"/>
  <c r="AH30" i="20"/>
  <c r="AG30" i="20"/>
  <c r="AF30" i="20"/>
  <c r="AJ30" i="20" s="1"/>
  <c r="X30" i="20"/>
  <c r="Y30" i="20" s="1"/>
  <c r="U30" i="20"/>
  <c r="V30" i="20" s="1"/>
  <c r="T30" i="20"/>
  <c r="S30" i="20"/>
  <c r="R30" i="20"/>
  <c r="Q30" i="20"/>
  <c r="P30" i="20"/>
  <c r="O30" i="20"/>
  <c r="N30" i="20"/>
  <c r="C16" i="20"/>
  <c r="C15" i="20"/>
  <c r="C14" i="20"/>
  <c r="C13" i="20"/>
  <c r="C24" i="1" s="1"/>
  <c r="C12" i="20"/>
  <c r="C11" i="20"/>
  <c r="C10" i="20"/>
  <c r="C9" i="20"/>
  <c r="C20" i="1" s="1"/>
  <c r="C8" i="20"/>
  <c r="C7" i="20"/>
  <c r="C18" i="1" s="1"/>
  <c r="C6" i="20"/>
  <c r="C2" i="20"/>
  <c r="C28" i="1"/>
  <c r="C26" i="1"/>
  <c r="G24" i="1"/>
  <c r="C23" i="1"/>
  <c r="G22" i="1"/>
  <c r="C19" i="1"/>
  <c r="J17" i="1"/>
  <c r="C17" i="1"/>
  <c r="E16" i="1"/>
  <c r="C16" i="1"/>
  <c r="C15" i="1"/>
  <c r="Q3" i="1"/>
  <c r="Q2" i="1"/>
  <c r="M12" i="1" l="1"/>
  <c r="J16" i="1"/>
  <c r="Z51" i="20"/>
  <c r="AA51" i="20" s="1"/>
  <c r="Z32" i="36"/>
  <c r="AA32" i="36" s="1"/>
  <c r="Z37" i="36"/>
  <c r="AA37" i="36" s="1"/>
  <c r="AV50" i="35"/>
  <c r="AW50" i="35" s="1"/>
  <c r="Z48" i="20"/>
  <c r="AA48" i="20" s="1"/>
  <c r="Z55" i="20"/>
  <c r="AA55" i="20" s="1"/>
  <c r="Z42" i="36"/>
  <c r="AA42" i="36" s="1"/>
  <c r="AQ40" i="35"/>
  <c r="AR40" i="35" s="1"/>
  <c r="Z49" i="35"/>
  <c r="AA49" i="35" s="1"/>
  <c r="Z41" i="20"/>
  <c r="AA41" i="20" s="1"/>
  <c r="Z42" i="20"/>
  <c r="AA42" i="20" s="1"/>
  <c r="AS40" i="20"/>
  <c r="AV40" i="20" s="1"/>
  <c r="AW40" i="20" s="1"/>
  <c r="Z44" i="36"/>
  <c r="AA44" i="36" s="1"/>
  <c r="AS56" i="20"/>
  <c r="AS51" i="36"/>
  <c r="AV51" i="36" s="1"/>
  <c r="AW51" i="36" s="1"/>
  <c r="G18" i="20"/>
  <c r="AQ30" i="20"/>
  <c r="AR30" i="20" s="1"/>
  <c r="AO31" i="20"/>
  <c r="AP31" i="20"/>
  <c r="AT31" i="20" s="1"/>
  <c r="AU31" i="20" s="1"/>
  <c r="AP43" i="20"/>
  <c r="AT43" i="20" s="1"/>
  <c r="AU43" i="20" s="1"/>
  <c r="AL43" i="20"/>
  <c r="AP45" i="20"/>
  <c r="AT45" i="20" s="1"/>
  <c r="AU45" i="20" s="1"/>
  <c r="AL45" i="20"/>
  <c r="AO48" i="20"/>
  <c r="AS48" i="20" s="1"/>
  <c r="AP48" i="20"/>
  <c r="AT48" i="20" s="1"/>
  <c r="AU48" i="20" s="1"/>
  <c r="AV48" i="20" s="1"/>
  <c r="AW48" i="20" s="1"/>
  <c r="AO50" i="20"/>
  <c r="AP50" i="20"/>
  <c r="AT50" i="20" s="1"/>
  <c r="AU50" i="20" s="1"/>
  <c r="AL56" i="20"/>
  <c r="AL30" i="36"/>
  <c r="AS30" i="36" s="1"/>
  <c r="AP32" i="36"/>
  <c r="AT32" i="36" s="1"/>
  <c r="AU32" i="36" s="1"/>
  <c r="AL32" i="36"/>
  <c r="AQ34" i="36"/>
  <c r="AR34" i="36" s="1"/>
  <c r="AO35" i="36"/>
  <c r="AS35" i="36" s="1"/>
  <c r="AP35" i="36"/>
  <c r="AT35" i="36" s="1"/>
  <c r="AU35" i="36" s="1"/>
  <c r="AO46" i="36"/>
  <c r="AP46" i="36"/>
  <c r="AT46" i="36" s="1"/>
  <c r="AU46" i="36" s="1"/>
  <c r="Z48" i="36"/>
  <c r="AA48" i="36" s="1"/>
  <c r="AQ48" i="36"/>
  <c r="AR48" i="36" s="1"/>
  <c r="Z58" i="36"/>
  <c r="AA58" i="36" s="1"/>
  <c r="AL41" i="35"/>
  <c r="AN41" i="35"/>
  <c r="AO45" i="35"/>
  <c r="AS45" i="35" s="1"/>
  <c r="AM45" i="35"/>
  <c r="AP45" i="35"/>
  <c r="AT45" i="35" s="1"/>
  <c r="AU45" i="35" s="1"/>
  <c r="AV45" i="35" s="1"/>
  <c r="AW45" i="35" s="1"/>
  <c r="AN48" i="35"/>
  <c r="AS48" i="35" s="1"/>
  <c r="AL48" i="35"/>
  <c r="AV61" i="35"/>
  <c r="AW61" i="35" s="1"/>
  <c r="AS62" i="35"/>
  <c r="AV62" i="35" s="1"/>
  <c r="AW62" i="35" s="1"/>
  <c r="Z32" i="20"/>
  <c r="AA32" i="20" s="1"/>
  <c r="Z34" i="20"/>
  <c r="AA34" i="20" s="1"/>
  <c r="AP35" i="20"/>
  <c r="AT35" i="20" s="1"/>
  <c r="AU35" i="20" s="1"/>
  <c r="AP37" i="20"/>
  <c r="AT37" i="20" s="1"/>
  <c r="AU37" i="20" s="1"/>
  <c r="W39" i="20"/>
  <c r="Z39" i="20" s="1"/>
  <c r="AA39" i="20" s="1"/>
  <c r="AQ42" i="20"/>
  <c r="AR42" i="20" s="1"/>
  <c r="AN43" i="20"/>
  <c r="AN45" i="20"/>
  <c r="AS45" i="20" s="1"/>
  <c r="AP52" i="20"/>
  <c r="AT52" i="20" s="1"/>
  <c r="AU52" i="20" s="1"/>
  <c r="AQ55" i="20"/>
  <c r="AR55" i="20" s="1"/>
  <c r="W30" i="36"/>
  <c r="Z30" i="36" s="1"/>
  <c r="AA30" i="36" s="1"/>
  <c r="AN32" i="36"/>
  <c r="AS32" i="36" s="1"/>
  <c r="Z36" i="36"/>
  <c r="AA36" i="36" s="1"/>
  <c r="Z38" i="36"/>
  <c r="AA38" i="36" s="1"/>
  <c r="AP41" i="36"/>
  <c r="AT41" i="36" s="1"/>
  <c r="AU41" i="36" s="1"/>
  <c r="W43" i="36"/>
  <c r="Z43" i="36" s="1"/>
  <c r="AA43" i="36" s="1"/>
  <c r="Z30" i="35"/>
  <c r="AA30" i="35" s="1"/>
  <c r="AM34" i="35"/>
  <c r="AO34" i="35"/>
  <c r="AS34" i="35" s="1"/>
  <c r="AN35" i="35"/>
  <c r="AP35" i="35"/>
  <c r="AT35" i="35" s="1"/>
  <c r="AU35" i="35" s="1"/>
  <c r="AL35" i="35"/>
  <c r="Z44" i="35"/>
  <c r="AA44" i="35" s="1"/>
  <c r="AM46" i="35"/>
  <c r="AO46" i="35"/>
  <c r="AP46" i="35"/>
  <c r="AT46" i="35" s="1"/>
  <c r="AU46" i="35" s="1"/>
  <c r="AS49" i="35"/>
  <c r="AV49" i="35" s="1"/>
  <c r="AW49" i="35" s="1"/>
  <c r="AO32" i="20"/>
  <c r="AS32" i="20" s="1"/>
  <c r="AP32" i="20"/>
  <c r="AT32" i="20" s="1"/>
  <c r="AU32" i="20" s="1"/>
  <c r="AV32" i="20" s="1"/>
  <c r="AW32" i="20" s="1"/>
  <c r="AO34" i="20"/>
  <c r="AS34" i="20" s="1"/>
  <c r="AP34" i="20"/>
  <c r="AT34" i="20" s="1"/>
  <c r="AU34" i="20" s="1"/>
  <c r="U36" i="20"/>
  <c r="V36" i="20" s="1"/>
  <c r="Z36" i="20" s="1"/>
  <c r="AA36" i="20" s="1"/>
  <c r="U38" i="20"/>
  <c r="V38" i="20" s="1"/>
  <c r="Z38" i="20" s="1"/>
  <c r="AA38" i="20" s="1"/>
  <c r="AP39" i="20"/>
  <c r="AT39" i="20" s="1"/>
  <c r="AU39" i="20" s="1"/>
  <c r="AL40" i="20"/>
  <c r="AP41" i="20"/>
  <c r="AT41" i="20" s="1"/>
  <c r="AU41" i="20" s="1"/>
  <c r="AL42" i="20"/>
  <c r="AS42" i="20" s="1"/>
  <c r="W43" i="20"/>
  <c r="Z43" i="20" s="1"/>
  <c r="AA43" i="20" s="1"/>
  <c r="AP44" i="20"/>
  <c r="AT44" i="20" s="1"/>
  <c r="AU44" i="20" s="1"/>
  <c r="AL44" i="20"/>
  <c r="AQ44" i="20"/>
  <c r="AR44" i="20" s="1"/>
  <c r="W45" i="20"/>
  <c r="Z45" i="20" s="1"/>
  <c r="AA45" i="20" s="1"/>
  <c r="AP46" i="20"/>
  <c r="AT46" i="20" s="1"/>
  <c r="AU46" i="20" s="1"/>
  <c r="AL46" i="20"/>
  <c r="AS46" i="20" s="1"/>
  <c r="AQ46" i="20"/>
  <c r="AR46" i="20" s="1"/>
  <c r="AO47" i="20"/>
  <c r="AS47" i="20" s="1"/>
  <c r="AP47" i="20"/>
  <c r="AT47" i="20" s="1"/>
  <c r="AU47" i="20" s="1"/>
  <c r="AV47" i="20" s="1"/>
  <c r="AW47" i="20" s="1"/>
  <c r="AO49" i="20"/>
  <c r="AS49" i="20" s="1"/>
  <c r="AP49" i="20"/>
  <c r="AT49" i="20" s="1"/>
  <c r="AU49" i="20" s="1"/>
  <c r="AV49" i="20" s="1"/>
  <c r="AW49" i="20" s="1"/>
  <c r="U51" i="20"/>
  <c r="V51" i="20" s="1"/>
  <c r="U53" i="20"/>
  <c r="V53" i="20" s="1"/>
  <c r="Z53" i="20" s="1"/>
  <c r="AA53" i="20" s="1"/>
  <c r="AL55" i="20"/>
  <c r="AS55" i="20" s="1"/>
  <c r="AP56" i="20"/>
  <c r="AT56" i="20" s="1"/>
  <c r="AU56" i="20" s="1"/>
  <c r="AV56" i="20" s="1"/>
  <c r="AW56" i="20" s="1"/>
  <c r="AP30" i="36"/>
  <c r="AT30" i="36" s="1"/>
  <c r="AU30" i="36" s="1"/>
  <c r="AP31" i="36"/>
  <c r="AT31" i="36" s="1"/>
  <c r="AU31" i="36" s="1"/>
  <c r="AL31" i="36"/>
  <c r="AS31" i="36" s="1"/>
  <c r="AQ31" i="36"/>
  <c r="AR31" i="36" s="1"/>
  <c r="W32" i="36"/>
  <c r="AP33" i="36"/>
  <c r="AT33" i="36" s="1"/>
  <c r="AU33" i="36" s="1"/>
  <c r="AL33" i="36"/>
  <c r="AS33" i="36" s="1"/>
  <c r="AQ33" i="36"/>
  <c r="AR33" i="36" s="1"/>
  <c r="W34" i="36"/>
  <c r="Z34" i="36" s="1"/>
  <c r="AA34" i="36" s="1"/>
  <c r="AO36" i="36"/>
  <c r="AS36" i="36" s="1"/>
  <c r="AP36" i="36"/>
  <c r="AT36" i="36" s="1"/>
  <c r="AU36" i="36" s="1"/>
  <c r="AV36" i="36" s="1"/>
  <c r="AW36" i="36" s="1"/>
  <c r="AO38" i="36"/>
  <c r="AS38" i="36" s="1"/>
  <c r="AP38" i="36"/>
  <c r="AT38" i="36" s="1"/>
  <c r="AU38" i="36" s="1"/>
  <c r="U40" i="36"/>
  <c r="V40" i="36" s="1"/>
  <c r="Z40" i="36" s="1"/>
  <c r="AA40" i="36" s="1"/>
  <c r="U42" i="36"/>
  <c r="V42" i="36" s="1"/>
  <c r="AP43" i="36"/>
  <c r="AT43" i="36" s="1"/>
  <c r="AU43" i="36" s="1"/>
  <c r="Z45" i="36"/>
  <c r="AA45" i="36" s="1"/>
  <c r="AM46" i="36"/>
  <c r="AM47" i="36"/>
  <c r="AP48" i="36"/>
  <c r="AT48" i="36" s="1"/>
  <c r="AU48" i="36" s="1"/>
  <c r="W50" i="36"/>
  <c r="Z50" i="36" s="1"/>
  <c r="AA50" i="36" s="1"/>
  <c r="W53" i="36"/>
  <c r="Z53" i="36" s="1"/>
  <c r="AA53" i="36" s="1"/>
  <c r="AL58" i="36"/>
  <c r="AN58" i="36"/>
  <c r="AP30" i="35"/>
  <c r="AT30" i="35" s="1"/>
  <c r="AU30" i="35" s="1"/>
  <c r="AO30" i="35"/>
  <c r="AS30" i="35" s="1"/>
  <c r="U34" i="35"/>
  <c r="V34" i="35" s="1"/>
  <c r="Z34" i="35" s="1"/>
  <c r="AA34" i="35" s="1"/>
  <c r="W39" i="35"/>
  <c r="Z39" i="35" s="1"/>
  <c r="AA39" i="35" s="1"/>
  <c r="Z41" i="35"/>
  <c r="AA41" i="35" s="1"/>
  <c r="W42" i="35"/>
  <c r="AQ46" i="35"/>
  <c r="AR46" i="35" s="1"/>
  <c r="Z47" i="35"/>
  <c r="AA47" i="35" s="1"/>
  <c r="AS53" i="35"/>
  <c r="AP30" i="20"/>
  <c r="AT30" i="20" s="1"/>
  <c r="AU30" i="20" s="1"/>
  <c r="AV30" i="20" s="1"/>
  <c r="AW30" i="20" s="1"/>
  <c r="AL30" i="20"/>
  <c r="AO33" i="20"/>
  <c r="AP33" i="20"/>
  <c r="AT33" i="20" s="1"/>
  <c r="AU33" i="20" s="1"/>
  <c r="AL39" i="20"/>
  <c r="AS39" i="20" s="1"/>
  <c r="AL41" i="20"/>
  <c r="AS41" i="20" s="1"/>
  <c r="AQ43" i="20"/>
  <c r="AR43" i="20" s="1"/>
  <c r="AQ45" i="20"/>
  <c r="AR45" i="20" s="1"/>
  <c r="AQ32" i="36"/>
  <c r="AR32" i="36" s="1"/>
  <c r="AP34" i="36"/>
  <c r="AT34" i="36" s="1"/>
  <c r="AU34" i="36" s="1"/>
  <c r="AL34" i="36"/>
  <c r="AO37" i="36"/>
  <c r="AP37" i="36"/>
  <c r="AT37" i="36" s="1"/>
  <c r="AU37" i="36" s="1"/>
  <c r="AL43" i="36"/>
  <c r="AS43" i="36" s="1"/>
  <c r="AO44" i="36"/>
  <c r="AS44" i="36" s="1"/>
  <c r="AP44" i="36"/>
  <c r="AT44" i="36" s="1"/>
  <c r="AU44" i="36" s="1"/>
  <c r="AV55" i="36"/>
  <c r="AW55" i="36" s="1"/>
  <c r="AO31" i="35"/>
  <c r="AS31" i="35" s="1"/>
  <c r="AM31" i="35"/>
  <c r="Z33" i="35"/>
  <c r="AA33" i="35" s="1"/>
  <c r="C25" i="1"/>
  <c r="AN30" i="20"/>
  <c r="AS30" i="20" s="1"/>
  <c r="W41" i="20"/>
  <c r="Z47" i="20"/>
  <c r="AA47" i="20" s="1"/>
  <c r="Z49" i="20"/>
  <c r="AA49" i="20" s="1"/>
  <c r="AP54" i="20"/>
  <c r="AT54" i="20" s="1"/>
  <c r="AU54" i="20" s="1"/>
  <c r="W56" i="20"/>
  <c r="Z56" i="20" s="1"/>
  <c r="AA56" i="20" s="1"/>
  <c r="AN34" i="36"/>
  <c r="AS34" i="36" s="1"/>
  <c r="AP39" i="36"/>
  <c r="AT39" i="36" s="1"/>
  <c r="AU39" i="36" s="1"/>
  <c r="Z49" i="36"/>
  <c r="AA49" i="36" s="1"/>
  <c r="W51" i="36"/>
  <c r="Z51" i="36" s="1"/>
  <c r="AA51" i="36" s="1"/>
  <c r="AP57" i="36"/>
  <c r="AT57" i="36" s="1"/>
  <c r="AU57" i="36" s="1"/>
  <c r="AM57" i="36"/>
  <c r="AO57" i="36"/>
  <c r="AS57" i="36" s="1"/>
  <c r="AO33" i="35"/>
  <c r="AS33" i="35" s="1"/>
  <c r="AV33" i="35" s="1"/>
  <c r="AW33" i="35" s="1"/>
  <c r="AM33" i="35"/>
  <c r="Z42" i="35"/>
  <c r="AA42" i="35" s="1"/>
  <c r="AO43" i="35"/>
  <c r="AM43" i="35"/>
  <c r="AP43" i="35"/>
  <c r="AT43" i="35" s="1"/>
  <c r="AU43" i="35" s="1"/>
  <c r="AS51" i="35"/>
  <c r="J15" i="1"/>
  <c r="W30" i="20"/>
  <c r="Z30" i="20" s="1"/>
  <c r="AA30" i="20" s="1"/>
  <c r="AM31" i="20"/>
  <c r="AM33" i="20"/>
  <c r="AM35" i="20"/>
  <c r="AS35" i="20" s="1"/>
  <c r="AS36" i="20"/>
  <c r="AP36" i="20"/>
  <c r="AT36" i="20" s="1"/>
  <c r="AU36" i="20" s="1"/>
  <c r="AM37" i="20"/>
  <c r="AS37" i="20" s="1"/>
  <c r="AS38" i="20"/>
  <c r="AP38" i="20"/>
  <c r="AT38" i="20" s="1"/>
  <c r="AU38" i="20" s="1"/>
  <c r="W40" i="20"/>
  <c r="Z40" i="20" s="1"/>
  <c r="AA40" i="20" s="1"/>
  <c r="W42" i="20"/>
  <c r="AN44" i="20"/>
  <c r="AS44" i="20" s="1"/>
  <c r="AM48" i="20"/>
  <c r="AM50" i="20"/>
  <c r="AS51" i="20"/>
  <c r="AP51" i="20"/>
  <c r="AT51" i="20" s="1"/>
  <c r="AU51" i="20" s="1"/>
  <c r="AV51" i="20" s="1"/>
  <c r="AW51" i="20" s="1"/>
  <c r="AM52" i="20"/>
  <c r="AS52" i="20" s="1"/>
  <c r="AS53" i="20"/>
  <c r="AP53" i="20"/>
  <c r="AT53" i="20" s="1"/>
  <c r="AU53" i="20" s="1"/>
  <c r="AV53" i="20" s="1"/>
  <c r="AW53" i="20" s="1"/>
  <c r="AM54" i="20"/>
  <c r="AS54" i="20" s="1"/>
  <c r="W55" i="20"/>
  <c r="AM35" i="36"/>
  <c r="AM37" i="36"/>
  <c r="AM39" i="36"/>
  <c r="AS39" i="36" s="1"/>
  <c r="AS40" i="36"/>
  <c r="AP40" i="36"/>
  <c r="AT40" i="36" s="1"/>
  <c r="AU40" i="36" s="1"/>
  <c r="AM41" i="36"/>
  <c r="AS41" i="36" s="1"/>
  <c r="AS42" i="36"/>
  <c r="AP42" i="36"/>
  <c r="AT42" i="36" s="1"/>
  <c r="AU42" i="36" s="1"/>
  <c r="W44" i="36"/>
  <c r="AQ44" i="36"/>
  <c r="AR44" i="36" s="1"/>
  <c r="W46" i="36"/>
  <c r="AQ46" i="36"/>
  <c r="AR46" i="36" s="1"/>
  <c r="AO47" i="36"/>
  <c r="AL49" i="36"/>
  <c r="AS49" i="36" s="1"/>
  <c r="AV49" i="36" s="1"/>
  <c r="AW49" i="36" s="1"/>
  <c r="AL50" i="36"/>
  <c r="AS50" i="36" s="1"/>
  <c r="AL53" i="36"/>
  <c r="AN53" i="36"/>
  <c r="AS53" i="36" s="1"/>
  <c r="AV53" i="36" s="1"/>
  <c r="AW53" i="36" s="1"/>
  <c r="AQ53" i="36"/>
  <c r="AR53" i="36" s="1"/>
  <c r="AS54" i="36"/>
  <c r="AV54" i="36" s="1"/>
  <c r="AW54" i="36" s="1"/>
  <c r="AL54" i="36"/>
  <c r="AQ57" i="36"/>
  <c r="AR57" i="36" s="1"/>
  <c r="Z31" i="35"/>
  <c r="AA31" i="35" s="1"/>
  <c r="AP31" i="35"/>
  <c r="AT31" i="35" s="1"/>
  <c r="AU31" i="35" s="1"/>
  <c r="AV31" i="35" s="1"/>
  <c r="AW31" i="35" s="1"/>
  <c r="AP34" i="35"/>
  <c r="AT34" i="35" s="1"/>
  <c r="AU34" i="35" s="1"/>
  <c r="AL40" i="35"/>
  <c r="AN40" i="35"/>
  <c r="AS40" i="35" s="1"/>
  <c r="AQ41" i="35"/>
  <c r="AR41" i="35" s="1"/>
  <c r="AQ42" i="35"/>
  <c r="AR42" i="35" s="1"/>
  <c r="Z62" i="35"/>
  <c r="AA62" i="35" s="1"/>
  <c r="AS45" i="36"/>
  <c r="AV45" i="36" s="1"/>
  <c r="AW45" i="36" s="1"/>
  <c r="U46" i="36"/>
  <c r="V46" i="36" s="1"/>
  <c r="Z46" i="36" s="1"/>
  <c r="AA46" i="36" s="1"/>
  <c r="AL47" i="36"/>
  <c r="AP50" i="36"/>
  <c r="AT50" i="36" s="1"/>
  <c r="AU50" i="36" s="1"/>
  <c r="AL51" i="36"/>
  <c r="AL52" i="36"/>
  <c r="AS52" i="36" s="1"/>
  <c r="AV52" i="36" s="1"/>
  <c r="AW52" i="36" s="1"/>
  <c r="W55" i="36"/>
  <c r="Z55" i="36" s="1"/>
  <c r="AA55" i="36" s="1"/>
  <c r="AL56" i="36"/>
  <c r="AS56" i="36" s="1"/>
  <c r="AP58" i="36"/>
  <c r="AT58" i="36" s="1"/>
  <c r="AU58" i="36" s="1"/>
  <c r="AM58" i="36"/>
  <c r="AO58" i="36"/>
  <c r="AQ30" i="35"/>
  <c r="AR30" i="35" s="1"/>
  <c r="AS35" i="35"/>
  <c r="AQ37" i="35"/>
  <c r="AR37" i="35" s="1"/>
  <c r="AV37" i="35" s="1"/>
  <c r="AW37" i="35" s="1"/>
  <c r="Z40" i="35"/>
  <c r="AA40" i="35" s="1"/>
  <c r="AS41" i="35"/>
  <c r="AP42" i="35"/>
  <c r="AT42" i="35" s="1"/>
  <c r="AU42" i="35" s="1"/>
  <c r="AV42" i="35" s="1"/>
  <c r="AW42" i="35" s="1"/>
  <c r="AO42" i="35"/>
  <c r="AS42" i="35" s="1"/>
  <c r="Z43" i="35"/>
  <c r="AA43" i="35" s="1"/>
  <c r="W48" i="35"/>
  <c r="Z48" i="35" s="1"/>
  <c r="AA48" i="35" s="1"/>
  <c r="W51" i="35"/>
  <c r="W53" i="35"/>
  <c r="Z53" i="35" s="1"/>
  <c r="AA53" i="35" s="1"/>
  <c r="AQ53" i="35"/>
  <c r="AR53" i="35" s="1"/>
  <c r="AS54" i="35"/>
  <c r="AL55" i="35"/>
  <c r="AN55" i="35"/>
  <c r="AS55" i="35" s="1"/>
  <c r="AQ55" i="35"/>
  <c r="AR55" i="35" s="1"/>
  <c r="AP56" i="35"/>
  <c r="AT56" i="35" s="1"/>
  <c r="AU56" i="35" s="1"/>
  <c r="AO56" i="35"/>
  <c r="AS56" i="35" s="1"/>
  <c r="Z57" i="35"/>
  <c r="AA57" i="35" s="1"/>
  <c r="AP58" i="35"/>
  <c r="AT58" i="35" s="1"/>
  <c r="AU58" i="35" s="1"/>
  <c r="AO58" i="35"/>
  <c r="AS58" i="35" s="1"/>
  <c r="Z67" i="35"/>
  <c r="AA67" i="35" s="1"/>
  <c r="Z68" i="35"/>
  <c r="AA68" i="35" s="1"/>
  <c r="AP70" i="35"/>
  <c r="AT70" i="35" s="1"/>
  <c r="AU70" i="35" s="1"/>
  <c r="AO70" i="35"/>
  <c r="AM70" i="35"/>
  <c r="AO72" i="35"/>
  <c r="AS72" i="35" s="1"/>
  <c r="AM72" i="35"/>
  <c r="AP72" i="35"/>
  <c r="AT72" i="35" s="1"/>
  <c r="AU72" i="35" s="1"/>
  <c r="AV72" i="35" s="1"/>
  <c r="AW72" i="35" s="1"/>
  <c r="AO73" i="35"/>
  <c r="AS73" i="35" s="1"/>
  <c r="AV73" i="35" s="1"/>
  <c r="AW73" i="35" s="1"/>
  <c r="AM73" i="35"/>
  <c r="AN74" i="35"/>
  <c r="AP74" i="35"/>
  <c r="AT74" i="35" s="1"/>
  <c r="AU74" i="35" s="1"/>
  <c r="AL74" i="35"/>
  <c r="AN76" i="35"/>
  <c r="AP76" i="35"/>
  <c r="AT76" i="35" s="1"/>
  <c r="AU76" i="35" s="1"/>
  <c r="AL76" i="35"/>
  <c r="W87" i="35"/>
  <c r="AP90" i="35"/>
  <c r="AT90" i="35" s="1"/>
  <c r="AU90" i="35" s="1"/>
  <c r="AM90" i="35"/>
  <c r="AS90" i="35" s="1"/>
  <c r="AQ92" i="35"/>
  <c r="AR92" i="35" s="1"/>
  <c r="W100" i="35"/>
  <c r="Z117" i="35"/>
  <c r="AA117" i="35" s="1"/>
  <c r="Z118" i="35"/>
  <c r="AA118" i="35" s="1"/>
  <c r="AN40" i="37"/>
  <c r="AP40" i="37"/>
  <c r="AT40" i="37" s="1"/>
  <c r="AU40" i="37" s="1"/>
  <c r="AL40" i="37"/>
  <c r="AS40" i="37" s="1"/>
  <c r="W58" i="37"/>
  <c r="AV74" i="37"/>
  <c r="AW74" i="37" s="1"/>
  <c r="AL47" i="35"/>
  <c r="AS47" i="35" s="1"/>
  <c r="AL51" i="35"/>
  <c r="AN51" i="35"/>
  <c r="AQ51" i="35"/>
  <c r="AR51" i="35" s="1"/>
  <c r="AS52" i="35"/>
  <c r="AL52" i="35"/>
  <c r="AL53" i="35"/>
  <c r="AN53" i="35"/>
  <c r="Z54" i="35"/>
  <c r="AA54" i="35" s="1"/>
  <c r="AQ62" i="35"/>
  <c r="AR62" i="35" s="1"/>
  <c r="Z63" i="35"/>
  <c r="AA63" i="35" s="1"/>
  <c r="AQ65" i="35"/>
  <c r="AR65" i="35" s="1"/>
  <c r="AQ67" i="35"/>
  <c r="AR67" i="35" s="1"/>
  <c r="AP68" i="35"/>
  <c r="AT68" i="35" s="1"/>
  <c r="AU68" i="35" s="1"/>
  <c r="AV68" i="35" s="1"/>
  <c r="AW68" i="35" s="1"/>
  <c r="AO68" i="35"/>
  <c r="AS68" i="35" s="1"/>
  <c r="AM68" i="35"/>
  <c r="AP84" i="35"/>
  <c r="AT84" i="35" s="1"/>
  <c r="AU84" i="35" s="1"/>
  <c r="AO84" i="35"/>
  <c r="AS84" i="35" s="1"/>
  <c r="Z87" i="35"/>
  <c r="AA87" i="35" s="1"/>
  <c r="AL92" i="35"/>
  <c r="AN92" i="35"/>
  <c r="AO93" i="35"/>
  <c r="AS93" i="35" s="1"/>
  <c r="AP93" i="35"/>
  <c r="AT93" i="35" s="1"/>
  <c r="AU93" i="35" s="1"/>
  <c r="AM93" i="35"/>
  <c r="AP96" i="35"/>
  <c r="AT96" i="35" s="1"/>
  <c r="AU96" i="35" s="1"/>
  <c r="AO96" i="35"/>
  <c r="AS96" i="35" s="1"/>
  <c r="Z100" i="35"/>
  <c r="AA100" i="35" s="1"/>
  <c r="AN103" i="35"/>
  <c r="AS103" i="35" s="1"/>
  <c r="AP106" i="35"/>
  <c r="AT106" i="35" s="1"/>
  <c r="AU106" i="35" s="1"/>
  <c r="AO106" i="35"/>
  <c r="AS106" i="35" s="1"/>
  <c r="AM106" i="35"/>
  <c r="AQ112" i="35"/>
  <c r="AR112" i="35" s="1"/>
  <c r="AP31" i="37"/>
  <c r="AT31" i="37" s="1"/>
  <c r="AU31" i="37" s="1"/>
  <c r="AM31" i="37"/>
  <c r="AS31" i="37" s="1"/>
  <c r="AQ33" i="37"/>
  <c r="AR33" i="37" s="1"/>
  <c r="AQ39" i="37"/>
  <c r="AR39" i="37" s="1"/>
  <c r="Z58" i="37"/>
  <c r="AA58" i="37" s="1"/>
  <c r="AO59" i="35"/>
  <c r="AS59" i="35" s="1"/>
  <c r="AM59" i="35"/>
  <c r="AP59" i="35"/>
  <c r="AT59" i="35" s="1"/>
  <c r="AU59" i="35" s="1"/>
  <c r="AV59" i="35" s="1"/>
  <c r="AW59" i="35" s="1"/>
  <c r="AO60" i="35"/>
  <c r="AS60" i="35" s="1"/>
  <c r="AV60" i="35" s="1"/>
  <c r="AW60" i="35" s="1"/>
  <c r="AM60" i="35"/>
  <c r="W63" i="35"/>
  <c r="AN65" i="35"/>
  <c r="AS65" i="35" s="1"/>
  <c r="AN67" i="35"/>
  <c r="AS67" i="35" s="1"/>
  <c r="Z74" i="35"/>
  <c r="AA74" i="35" s="1"/>
  <c r="AS75" i="35"/>
  <c r="AV75" i="35" s="1"/>
  <c r="AW75" i="35" s="1"/>
  <c r="AM84" i="35"/>
  <c r="AS85" i="35"/>
  <c r="AQ87" i="35"/>
  <c r="AR87" i="35" s="1"/>
  <c r="AM96" i="35"/>
  <c r="AS97" i="35"/>
  <c r="AQ100" i="35"/>
  <c r="AR100" i="35" s="1"/>
  <c r="AQ102" i="35"/>
  <c r="AR102" i="35" s="1"/>
  <c r="AQ105" i="35"/>
  <c r="AR105" i="35" s="1"/>
  <c r="AN112" i="35"/>
  <c r="AS112" i="35" s="1"/>
  <c r="AP112" i="35"/>
  <c r="AT112" i="35" s="1"/>
  <c r="AU112" i="35" s="1"/>
  <c r="AL112" i="35"/>
  <c r="Z115" i="35"/>
  <c r="AA115" i="35" s="1"/>
  <c r="Z116" i="35"/>
  <c r="AA116" i="35" s="1"/>
  <c r="Z42" i="37"/>
  <c r="AA42" i="37" s="1"/>
  <c r="AV62" i="37"/>
  <c r="AW62" i="37" s="1"/>
  <c r="Z104" i="37"/>
  <c r="AA104" i="37" s="1"/>
  <c r="AL48" i="36"/>
  <c r="AS48" i="36" s="1"/>
  <c r="W52" i="36"/>
  <c r="Z52" i="36" s="1"/>
  <c r="AA52" i="36" s="1"/>
  <c r="AQ52" i="36"/>
  <c r="AR52" i="36" s="1"/>
  <c r="W56" i="36"/>
  <c r="Z56" i="36" s="1"/>
  <c r="AA56" i="36" s="1"/>
  <c r="AQ56" i="36"/>
  <c r="AR56" i="36" s="1"/>
  <c r="AV56" i="36" s="1"/>
  <c r="AW56" i="36" s="1"/>
  <c r="AQ34" i="35"/>
  <c r="AR34" i="35" s="1"/>
  <c r="AL39" i="35"/>
  <c r="AN39" i="35"/>
  <c r="AS39" i="35" s="1"/>
  <c r="AV39" i="35" s="1"/>
  <c r="AW39" i="35" s="1"/>
  <c r="AQ39" i="35"/>
  <c r="AR39" i="35" s="1"/>
  <c r="AP47" i="35"/>
  <c r="AT47" i="35" s="1"/>
  <c r="AU47" i="35" s="1"/>
  <c r="W49" i="35"/>
  <c r="Z51" i="35"/>
  <c r="AA51" i="35" s="1"/>
  <c r="AP51" i="35"/>
  <c r="AT51" i="35" s="1"/>
  <c r="AU51" i="35" s="1"/>
  <c r="AV51" i="35" s="1"/>
  <c r="AW51" i="35" s="1"/>
  <c r="AP52" i="35"/>
  <c r="AT52" i="35" s="1"/>
  <c r="AU52" i="35" s="1"/>
  <c r="AV52" i="35" s="1"/>
  <c r="AW52" i="35" s="1"/>
  <c r="Z56" i="35"/>
  <c r="AA56" i="35" s="1"/>
  <c r="AQ56" i="35"/>
  <c r="AR56" i="35" s="1"/>
  <c r="Z58" i="35"/>
  <c r="AA58" i="35" s="1"/>
  <c r="AQ58" i="35"/>
  <c r="AR58" i="35" s="1"/>
  <c r="U61" i="35"/>
  <c r="V61" i="35" s="1"/>
  <c r="Z61" i="35" s="1"/>
  <c r="AA61" i="35" s="1"/>
  <c r="AN63" i="35"/>
  <c r="AS63" i="35" s="1"/>
  <c r="AP63" i="35"/>
  <c r="AT63" i="35" s="1"/>
  <c r="AU63" i="35" s="1"/>
  <c r="AQ64" i="35"/>
  <c r="AR64" i="35" s="1"/>
  <c r="Z69" i="35"/>
  <c r="AA69" i="35" s="1"/>
  <c r="Z70" i="35"/>
  <c r="AA70" i="35" s="1"/>
  <c r="AQ74" i="35"/>
  <c r="AR74" i="35" s="1"/>
  <c r="AQ76" i="35"/>
  <c r="AR76" i="35" s="1"/>
  <c r="AL78" i="35"/>
  <c r="AN78" i="35"/>
  <c r="AQ78" i="35"/>
  <c r="AR78" i="35" s="1"/>
  <c r="AS79" i="35"/>
  <c r="AL80" i="35"/>
  <c r="AN80" i="35"/>
  <c r="AQ80" i="35"/>
  <c r="AR80" i="35" s="1"/>
  <c r="AP81" i="35"/>
  <c r="AT81" i="35" s="1"/>
  <c r="AU81" i="35" s="1"/>
  <c r="AV81" i="35" s="1"/>
  <c r="AW81" i="35" s="1"/>
  <c r="AO81" i="35"/>
  <c r="AS81" i="35" s="1"/>
  <c r="Z82" i="35"/>
  <c r="AA82" i="35" s="1"/>
  <c r="AP83" i="35"/>
  <c r="AT83" i="35" s="1"/>
  <c r="AU83" i="35" s="1"/>
  <c r="AO83" i="35"/>
  <c r="AS83" i="35" s="1"/>
  <c r="Z86" i="35"/>
  <c r="AA86" i="35" s="1"/>
  <c r="AS86" i="35"/>
  <c r="AN87" i="35"/>
  <c r="AP87" i="35"/>
  <c r="AT87" i="35" s="1"/>
  <c r="AU87" i="35" s="1"/>
  <c r="AL87" i="35"/>
  <c r="AS87" i="35" s="1"/>
  <c r="AV89" i="35"/>
  <c r="AW89" i="35" s="1"/>
  <c r="Z91" i="35"/>
  <c r="AA91" i="35" s="1"/>
  <c r="Z92" i="35"/>
  <c r="AA92" i="35" s="1"/>
  <c r="Z93" i="35"/>
  <c r="AA93" i="35" s="1"/>
  <c r="Z98" i="35"/>
  <c r="AA98" i="35" s="1"/>
  <c r="AS98" i="35"/>
  <c r="AN100" i="35"/>
  <c r="AP100" i="35"/>
  <c r="AT100" i="35" s="1"/>
  <c r="AU100" i="35" s="1"/>
  <c r="AL100" i="35"/>
  <c r="Z104" i="35"/>
  <c r="AA104" i="35" s="1"/>
  <c r="AS104" i="35"/>
  <c r="AN105" i="35"/>
  <c r="AS105" i="35" s="1"/>
  <c r="Z112" i="35"/>
  <c r="AA112" i="35" s="1"/>
  <c r="AQ40" i="37"/>
  <c r="AR40" i="37" s="1"/>
  <c r="AP43" i="37"/>
  <c r="AT43" i="37" s="1"/>
  <c r="AU43" i="37" s="1"/>
  <c r="AM43" i="37"/>
  <c r="AS43" i="37" s="1"/>
  <c r="AN53" i="37"/>
  <c r="AP53" i="37"/>
  <c r="AT53" i="37" s="1"/>
  <c r="AU53" i="37" s="1"/>
  <c r="AS53" i="37"/>
  <c r="AS54" i="37"/>
  <c r="AP32" i="35"/>
  <c r="AT32" i="35" s="1"/>
  <c r="AU32" i="35" s="1"/>
  <c r="AP36" i="35"/>
  <c r="AT36" i="35" s="1"/>
  <c r="AU36" i="35" s="1"/>
  <c r="AV36" i="35" s="1"/>
  <c r="AW36" i="35" s="1"/>
  <c r="W37" i="35"/>
  <c r="Z37" i="35" s="1"/>
  <c r="AA37" i="35" s="1"/>
  <c r="AL38" i="35"/>
  <c r="AS38" i="35" s="1"/>
  <c r="AP40" i="35"/>
  <c r="AT40" i="35" s="1"/>
  <c r="AU40" i="35" s="1"/>
  <c r="AP44" i="35"/>
  <c r="AT44" i="35" s="1"/>
  <c r="AU44" i="35" s="1"/>
  <c r="AV44" i="35" s="1"/>
  <c r="AW44" i="35" s="1"/>
  <c r="AP48" i="35"/>
  <c r="AT48" i="35" s="1"/>
  <c r="AU48" i="35" s="1"/>
  <c r="AL49" i="35"/>
  <c r="AL50" i="35"/>
  <c r="AS50" i="35" s="1"/>
  <c r="AQ54" i="35"/>
  <c r="AR54" i="35" s="1"/>
  <c r="W55" i="35"/>
  <c r="Z55" i="35" s="1"/>
  <c r="AA55" i="35" s="1"/>
  <c r="AP57" i="35"/>
  <c r="AT57" i="35" s="1"/>
  <c r="AU57" i="35" s="1"/>
  <c r="AO57" i="35"/>
  <c r="AS57" i="35" s="1"/>
  <c r="U59" i="35"/>
  <c r="V59" i="35" s="1"/>
  <c r="Z59" i="35" s="1"/>
  <c r="AA59" i="35" s="1"/>
  <c r="W62" i="35"/>
  <c r="W64" i="35"/>
  <c r="Z64" i="35" s="1"/>
  <c r="AA64" i="35" s="1"/>
  <c r="AN66" i="35"/>
  <c r="AS66" i="35" s="1"/>
  <c r="AS71" i="35"/>
  <c r="AV71" i="35" s="1"/>
  <c r="AW71" i="35" s="1"/>
  <c r="U72" i="35"/>
  <c r="V72" i="35" s="1"/>
  <c r="Z72" i="35" s="1"/>
  <c r="AA72" i="35" s="1"/>
  <c r="AL75" i="35"/>
  <c r="AL77" i="35"/>
  <c r="AS77" i="35" s="1"/>
  <c r="AV77" i="35" s="1"/>
  <c r="AW77" i="35" s="1"/>
  <c r="W78" i="35"/>
  <c r="Z78" i="35" s="1"/>
  <c r="AA78" i="35" s="1"/>
  <c r="AQ79" i="35"/>
  <c r="AR79" i="35" s="1"/>
  <c r="W80" i="35"/>
  <c r="Z80" i="35" s="1"/>
  <c r="AA80" i="35" s="1"/>
  <c r="AP82" i="35"/>
  <c r="AT82" i="35" s="1"/>
  <c r="AU82" i="35" s="1"/>
  <c r="AO82" i="35"/>
  <c r="AS82" i="35" s="1"/>
  <c r="U84" i="35"/>
  <c r="V84" i="35" s="1"/>
  <c r="Z84" i="35" s="1"/>
  <c r="AA84" i="35" s="1"/>
  <c r="AQ85" i="35"/>
  <c r="AR85" i="35" s="1"/>
  <c r="AV85" i="35" s="1"/>
  <c r="AW85" i="35" s="1"/>
  <c r="AP86" i="35"/>
  <c r="AT86" i="35" s="1"/>
  <c r="AU86" i="35" s="1"/>
  <c r="AV86" i="35" s="1"/>
  <c r="AW86" i="35" s="1"/>
  <c r="AQ88" i="35"/>
  <c r="AR88" i="35" s="1"/>
  <c r="AQ89" i="35"/>
  <c r="AR89" i="35" s="1"/>
  <c r="AQ90" i="35"/>
  <c r="AR90" i="35" s="1"/>
  <c r="AS91" i="35"/>
  <c r="AQ93" i="35"/>
  <c r="AR93" i="35" s="1"/>
  <c r="U94" i="35"/>
  <c r="V94" i="35" s="1"/>
  <c r="W95" i="35"/>
  <c r="Z95" i="35" s="1"/>
  <c r="AA95" i="35" s="1"/>
  <c r="AO95" i="35"/>
  <c r="AS95" i="35" s="1"/>
  <c r="AP95" i="35"/>
  <c r="AT95" i="35" s="1"/>
  <c r="AU95" i="35" s="1"/>
  <c r="W96" i="35"/>
  <c r="Z96" i="35" s="1"/>
  <c r="AA96" i="35" s="1"/>
  <c r="Z97" i="35"/>
  <c r="AA97" i="35" s="1"/>
  <c r="AQ97" i="35"/>
  <c r="AR97" i="35" s="1"/>
  <c r="AV97" i="35" s="1"/>
  <c r="AW97" i="35" s="1"/>
  <c r="AP98" i="35"/>
  <c r="AT98" i="35" s="1"/>
  <c r="AU98" i="35" s="1"/>
  <c r="AQ101" i="35"/>
  <c r="AR101" i="35" s="1"/>
  <c r="AQ103" i="35"/>
  <c r="AR103" i="35" s="1"/>
  <c r="Z106" i="35"/>
  <c r="AA106" i="35" s="1"/>
  <c r="AP108" i="35"/>
  <c r="AT108" i="35" s="1"/>
  <c r="AU108" i="35" s="1"/>
  <c r="AO108" i="35"/>
  <c r="AS108" i="35" s="1"/>
  <c r="AM108" i="35"/>
  <c r="Z114" i="35"/>
  <c r="AA114" i="35" s="1"/>
  <c r="AN114" i="35"/>
  <c r="AP114" i="35"/>
  <c r="AT114" i="35" s="1"/>
  <c r="AU114" i="35" s="1"/>
  <c r="AL114" i="35"/>
  <c r="AS115" i="35"/>
  <c r="AL116" i="35"/>
  <c r="AN116" i="35"/>
  <c r="AQ116" i="35"/>
  <c r="AR116" i="35" s="1"/>
  <c r="AS117" i="35"/>
  <c r="AP119" i="35"/>
  <c r="AT119" i="35" s="1"/>
  <c r="AU119" i="35" s="1"/>
  <c r="AO119" i="35"/>
  <c r="AS119" i="35" s="1"/>
  <c r="W33" i="37"/>
  <c r="Z33" i="37" s="1"/>
  <c r="AA33" i="37" s="1"/>
  <c r="W34" i="37"/>
  <c r="Z34" i="37" s="1"/>
  <c r="AA34" i="37" s="1"/>
  <c r="Z40" i="37"/>
  <c r="AA40" i="37" s="1"/>
  <c r="AQ54" i="37"/>
  <c r="AR54" i="37" s="1"/>
  <c r="AV54" i="37" s="1"/>
  <c r="AW54" i="37" s="1"/>
  <c r="Z62" i="37"/>
  <c r="AA62" i="37" s="1"/>
  <c r="AS68" i="37"/>
  <c r="AQ72" i="37"/>
  <c r="AR72" i="37" s="1"/>
  <c r="AL82" i="37"/>
  <c r="AN82" i="37"/>
  <c r="AS32" i="35"/>
  <c r="U33" i="35"/>
  <c r="V33" i="35" s="1"/>
  <c r="AL34" i="35"/>
  <c r="W38" i="35"/>
  <c r="Z38" i="35" s="1"/>
  <c r="AA38" i="35" s="1"/>
  <c r="AQ38" i="35"/>
  <c r="AR38" i="35" s="1"/>
  <c r="AP41" i="35"/>
  <c r="AT41" i="35" s="1"/>
  <c r="AU41" i="35" s="1"/>
  <c r="U43" i="35"/>
  <c r="V43" i="35" s="1"/>
  <c r="AS44" i="35"/>
  <c r="U45" i="35"/>
  <c r="V45" i="35" s="1"/>
  <c r="Z45" i="35" s="1"/>
  <c r="AA45" i="35" s="1"/>
  <c r="AL46" i="35"/>
  <c r="W50" i="35"/>
  <c r="Z50" i="35" s="1"/>
  <c r="AA50" i="35" s="1"/>
  <c r="AQ50" i="35"/>
  <c r="AR50" i="35" s="1"/>
  <c r="AP53" i="35"/>
  <c r="AT53" i="35" s="1"/>
  <c r="AU53" i="35" s="1"/>
  <c r="AV53" i="35" s="1"/>
  <c r="AW53" i="35" s="1"/>
  <c r="AS61" i="35"/>
  <c r="AL62" i="35"/>
  <c r="AL64" i="35"/>
  <c r="AS64" i="35" s="1"/>
  <c r="AV64" i="35" s="1"/>
  <c r="AW64" i="35" s="1"/>
  <c r="W65" i="35"/>
  <c r="Z65" i="35" s="1"/>
  <c r="AA65" i="35" s="1"/>
  <c r="AQ66" i="35"/>
  <c r="AR66" i="35" s="1"/>
  <c r="W67" i="35"/>
  <c r="AP69" i="35"/>
  <c r="AT69" i="35" s="1"/>
  <c r="AU69" i="35" s="1"/>
  <c r="AO69" i="35"/>
  <c r="AS69" i="35" s="1"/>
  <c r="U71" i="35"/>
  <c r="V71" i="35" s="1"/>
  <c r="Z71" i="35" s="1"/>
  <c r="AA71" i="35" s="1"/>
  <c r="W74" i="35"/>
  <c r="W76" i="35"/>
  <c r="Z76" i="35" s="1"/>
  <c r="AA76" i="35" s="1"/>
  <c r="U85" i="35"/>
  <c r="V85" i="35" s="1"/>
  <c r="Z85" i="35" s="1"/>
  <c r="AA85" i="35" s="1"/>
  <c r="AL86" i="35"/>
  <c r="AV88" i="35"/>
  <c r="AW88" i="35" s="1"/>
  <c r="Z90" i="35"/>
  <c r="AA90" i="35" s="1"/>
  <c r="AL91" i="35"/>
  <c r="AN91" i="35"/>
  <c r="AS92" i="35"/>
  <c r="Z94" i="35"/>
  <c r="AA94" i="35" s="1"/>
  <c r="AQ95" i="35"/>
  <c r="AR95" i="35" s="1"/>
  <c r="U97" i="35"/>
  <c r="V97" i="35" s="1"/>
  <c r="AL98" i="35"/>
  <c r="AS100" i="35"/>
  <c r="AV101" i="35"/>
  <c r="AW101" i="35" s="1"/>
  <c r="Z107" i="35"/>
  <c r="AA107" i="35" s="1"/>
  <c r="Z108" i="35"/>
  <c r="AA108" i="35" s="1"/>
  <c r="AO110" i="35"/>
  <c r="AP110" i="35"/>
  <c r="AT110" i="35" s="1"/>
  <c r="AU110" i="35" s="1"/>
  <c r="AM110" i="35"/>
  <c r="AO111" i="35"/>
  <c r="AS111" i="35" s="1"/>
  <c r="AV111" i="35" s="1"/>
  <c r="AW111" i="35" s="1"/>
  <c r="AM111" i="35"/>
  <c r="AQ114" i="35"/>
  <c r="AR114" i="35" s="1"/>
  <c r="Z119" i="35"/>
  <c r="AA119" i="35" s="1"/>
  <c r="AQ119" i="35"/>
  <c r="AR119" i="35" s="1"/>
  <c r="AL33" i="37"/>
  <c r="AN33" i="37"/>
  <c r="AS33" i="37" s="1"/>
  <c r="AO34" i="37"/>
  <c r="AS34" i="37" s="1"/>
  <c r="AP34" i="37"/>
  <c r="AT34" i="37" s="1"/>
  <c r="AU34" i="37" s="1"/>
  <c r="AM34" i="37"/>
  <c r="AP37" i="37"/>
  <c r="AT37" i="37" s="1"/>
  <c r="AU37" i="37" s="1"/>
  <c r="AO37" i="37"/>
  <c r="AS37" i="37" s="1"/>
  <c r="AO74" i="37"/>
  <c r="AS74" i="37" s="1"/>
  <c r="AM74" i="37"/>
  <c r="AQ82" i="37"/>
  <c r="AR82" i="37" s="1"/>
  <c r="AO85" i="37"/>
  <c r="AS85" i="37" s="1"/>
  <c r="AP85" i="37"/>
  <c r="AT85" i="37" s="1"/>
  <c r="AU85" i="37" s="1"/>
  <c r="AM85" i="37"/>
  <c r="AV91" i="37"/>
  <c r="AW91" i="37" s="1"/>
  <c r="Z92" i="37"/>
  <c r="AA92" i="37" s="1"/>
  <c r="AP54" i="35"/>
  <c r="AT54" i="35" s="1"/>
  <c r="AU54" i="35" s="1"/>
  <c r="AP55" i="35"/>
  <c r="AT55" i="35" s="1"/>
  <c r="AU55" i="35" s="1"/>
  <c r="AP65" i="35"/>
  <c r="AT65" i="35" s="1"/>
  <c r="AU65" i="35" s="1"/>
  <c r="AV65" i="35" s="1"/>
  <c r="AW65" i="35" s="1"/>
  <c r="AP66" i="35"/>
  <c r="AT66" i="35" s="1"/>
  <c r="AU66" i="35" s="1"/>
  <c r="AP67" i="35"/>
  <c r="AT67" i="35" s="1"/>
  <c r="AU67" i="35" s="1"/>
  <c r="AP78" i="35"/>
  <c r="AT78" i="35" s="1"/>
  <c r="AU78" i="35" s="1"/>
  <c r="AP79" i="35"/>
  <c r="AT79" i="35" s="1"/>
  <c r="AU79" i="35" s="1"/>
  <c r="AP80" i="35"/>
  <c r="AT80" i="35" s="1"/>
  <c r="AU80" i="35" s="1"/>
  <c r="AL85" i="35"/>
  <c r="AM86" i="35"/>
  <c r="W89" i="35"/>
  <c r="Z89" i="35" s="1"/>
  <c r="AA89" i="35" s="1"/>
  <c r="AP92" i="35"/>
  <c r="AT92" i="35" s="1"/>
  <c r="AU92" i="35" s="1"/>
  <c r="AV92" i="35" s="1"/>
  <c r="AW92" i="35" s="1"/>
  <c r="AM94" i="35"/>
  <c r="AL97" i="35"/>
  <c r="AM98" i="35"/>
  <c r="W102" i="35"/>
  <c r="Z102" i="35" s="1"/>
  <c r="AA102" i="35" s="1"/>
  <c r="AL102" i="35"/>
  <c r="AS102" i="35" s="1"/>
  <c r="AV102" i="35" s="1"/>
  <c r="AW102" i="35" s="1"/>
  <c r="W103" i="35"/>
  <c r="Z103" i="35" s="1"/>
  <c r="AA103" i="35" s="1"/>
  <c r="AQ104" i="35"/>
  <c r="AR104" i="35" s="1"/>
  <c r="W105" i="35"/>
  <c r="Z105" i="35" s="1"/>
  <c r="AA105" i="35" s="1"/>
  <c r="AP107" i="35"/>
  <c r="AT107" i="35" s="1"/>
  <c r="AU107" i="35" s="1"/>
  <c r="AV107" i="35" s="1"/>
  <c r="AW107" i="35" s="1"/>
  <c r="AO107" i="35"/>
  <c r="AS107" i="35" s="1"/>
  <c r="U109" i="35"/>
  <c r="V109" i="35" s="1"/>
  <c r="Z109" i="35" s="1"/>
  <c r="AA109" i="35" s="1"/>
  <c r="AP109" i="35"/>
  <c r="AT109" i="35" s="1"/>
  <c r="AU109" i="35" s="1"/>
  <c r="AV109" i="35" s="1"/>
  <c r="AW109" i="35" s="1"/>
  <c r="W112" i="35"/>
  <c r="W114" i="35"/>
  <c r="Z31" i="37"/>
  <c r="AA31" i="37" s="1"/>
  <c r="AL32" i="37"/>
  <c r="AS32" i="37" s="1"/>
  <c r="AN32" i="37"/>
  <c r="Z35" i="37"/>
  <c r="AA35" i="37" s="1"/>
  <c r="AQ36" i="37"/>
  <c r="AR36" i="37" s="1"/>
  <c r="U38" i="37"/>
  <c r="V38" i="37" s="1"/>
  <c r="AL39" i="37"/>
  <c r="AV41" i="37"/>
  <c r="AW41" i="37" s="1"/>
  <c r="Z43" i="37"/>
  <c r="AA43" i="37" s="1"/>
  <c r="Z46" i="37"/>
  <c r="AA46" i="37" s="1"/>
  <c r="AQ46" i="37"/>
  <c r="AR46" i="37" s="1"/>
  <c r="AP48" i="37"/>
  <c r="AT48" i="37" s="1"/>
  <c r="AU48" i="37" s="1"/>
  <c r="AV48" i="37" s="1"/>
  <c r="AW48" i="37" s="1"/>
  <c r="AO48" i="37"/>
  <c r="AS48" i="37" s="1"/>
  <c r="Z49" i="37"/>
  <c r="AA49" i="37" s="1"/>
  <c r="U50" i="37"/>
  <c r="V50" i="37" s="1"/>
  <c r="Z50" i="37" s="1"/>
  <c r="AA50" i="37" s="1"/>
  <c r="W55" i="37"/>
  <c r="Z55" i="37" s="1"/>
  <c r="AA55" i="37" s="1"/>
  <c r="AS56" i="37"/>
  <c r="AQ57" i="37"/>
  <c r="AR57" i="37" s="1"/>
  <c r="Z59" i="37"/>
  <c r="AA59" i="37" s="1"/>
  <c r="Z60" i="37"/>
  <c r="AA60" i="37" s="1"/>
  <c r="AQ66" i="37"/>
  <c r="AR66" i="37" s="1"/>
  <c r="AS70" i="37"/>
  <c r="AL89" i="37"/>
  <c r="AQ90" i="37"/>
  <c r="AR90" i="37" s="1"/>
  <c r="AQ108" i="37"/>
  <c r="AR108" i="37" s="1"/>
  <c r="AL84" i="35"/>
  <c r="W88" i="35"/>
  <c r="Z88" i="35" s="1"/>
  <c r="AA88" i="35" s="1"/>
  <c r="AP91" i="35"/>
  <c r="AT91" i="35" s="1"/>
  <c r="AU91" i="35" s="1"/>
  <c r="AS94" i="35"/>
  <c r="AV94" i="35" s="1"/>
  <c r="AW94" i="35" s="1"/>
  <c r="AL96" i="35"/>
  <c r="W101" i="35"/>
  <c r="Z101" i="35" s="1"/>
  <c r="AA101" i="35" s="1"/>
  <c r="AS109" i="35"/>
  <c r="AL113" i="35"/>
  <c r="AS113" i="35" s="1"/>
  <c r="AV113" i="35" s="1"/>
  <c r="AW113" i="35" s="1"/>
  <c r="AQ115" i="35"/>
  <c r="AR115" i="35" s="1"/>
  <c r="W116" i="35"/>
  <c r="AQ117" i="35"/>
  <c r="AR117" i="35" s="1"/>
  <c r="AP118" i="35"/>
  <c r="AT118" i="35" s="1"/>
  <c r="AU118" i="35" s="1"/>
  <c r="AV118" i="35" s="1"/>
  <c r="AW118" i="35" s="1"/>
  <c r="AO118" i="35"/>
  <c r="AS118" i="35" s="1"/>
  <c r="G18" i="37"/>
  <c r="AQ30" i="37"/>
  <c r="AR30" i="37" s="1"/>
  <c r="AV30" i="37" s="1"/>
  <c r="AW30" i="37" s="1"/>
  <c r="AQ31" i="37"/>
  <c r="AR31" i="37" s="1"/>
  <c r="AQ34" i="37"/>
  <c r="AR34" i="37" s="1"/>
  <c r="W36" i="37"/>
  <c r="Z36" i="37" s="1"/>
  <c r="AA36" i="37" s="1"/>
  <c r="AO36" i="37"/>
  <c r="AS36" i="37" s="1"/>
  <c r="AP36" i="37"/>
  <c r="AT36" i="37" s="1"/>
  <c r="AU36" i="37" s="1"/>
  <c r="W37" i="37"/>
  <c r="Z37" i="37" s="1"/>
  <c r="AA37" i="37" s="1"/>
  <c r="Z38" i="37"/>
  <c r="AA38" i="37" s="1"/>
  <c r="AQ38" i="37"/>
  <c r="AR38" i="37" s="1"/>
  <c r="AQ41" i="37"/>
  <c r="AR41" i="37" s="1"/>
  <c r="AQ42" i="37"/>
  <c r="AR42" i="37" s="1"/>
  <c r="AV42" i="37" s="1"/>
  <c r="AW42" i="37" s="1"/>
  <c r="AQ43" i="37"/>
  <c r="AR43" i="37" s="1"/>
  <c r="AS44" i="37"/>
  <c r="AL45" i="37"/>
  <c r="AN45" i="37"/>
  <c r="AQ45" i="37"/>
  <c r="AR45" i="37" s="1"/>
  <c r="AP46" i="37"/>
  <c r="AT46" i="37" s="1"/>
  <c r="AU46" i="37" s="1"/>
  <c r="AV46" i="37" s="1"/>
  <c r="AW46" i="37" s="1"/>
  <c r="AO46" i="37"/>
  <c r="AS46" i="37" s="1"/>
  <c r="Z47" i="37"/>
  <c r="AA47" i="37" s="1"/>
  <c r="AO52" i="37"/>
  <c r="AS52" i="37" s="1"/>
  <c r="AP52" i="37"/>
  <c r="AT52" i="37" s="1"/>
  <c r="AU52" i="37" s="1"/>
  <c r="AV52" i="37" s="1"/>
  <c r="AW52" i="37" s="1"/>
  <c r="AM52" i="37"/>
  <c r="Z53" i="37"/>
  <c r="AA53" i="37" s="1"/>
  <c r="AN55" i="37"/>
  <c r="AS55" i="37" s="1"/>
  <c r="AP55" i="37"/>
  <c r="AT55" i="37" s="1"/>
  <c r="AU55" i="37" s="1"/>
  <c r="W56" i="37"/>
  <c r="Z56" i="37" s="1"/>
  <c r="AA56" i="37" s="1"/>
  <c r="AN57" i="37"/>
  <c r="AS57" i="37" s="1"/>
  <c r="AS58" i="37"/>
  <c r="AP60" i="37"/>
  <c r="AT60" i="37" s="1"/>
  <c r="AU60" i="37" s="1"/>
  <c r="AO60" i="37"/>
  <c r="AM60" i="37"/>
  <c r="AO62" i="37"/>
  <c r="AS62" i="37" s="1"/>
  <c r="AM62" i="37"/>
  <c r="AV63" i="37"/>
  <c r="AW63" i="37" s="1"/>
  <c r="Z72" i="37"/>
  <c r="AA72" i="37" s="1"/>
  <c r="AP103" i="35"/>
  <c r="AT103" i="35" s="1"/>
  <c r="AU103" i="35" s="1"/>
  <c r="AP104" i="35"/>
  <c r="AT104" i="35" s="1"/>
  <c r="AU104" i="35" s="1"/>
  <c r="AV104" i="35" s="1"/>
  <c r="AW104" i="35" s="1"/>
  <c r="AP105" i="35"/>
  <c r="AT105" i="35" s="1"/>
  <c r="AU105" i="35" s="1"/>
  <c r="AP115" i="35"/>
  <c r="AT115" i="35" s="1"/>
  <c r="AU115" i="35" s="1"/>
  <c r="AP116" i="35"/>
  <c r="AT116" i="35" s="1"/>
  <c r="AU116" i="35" s="1"/>
  <c r="AP117" i="35"/>
  <c r="AT117" i="35" s="1"/>
  <c r="AU117" i="35" s="1"/>
  <c r="AV117" i="35" s="1"/>
  <c r="AW117" i="35" s="1"/>
  <c r="W30" i="37"/>
  <c r="Z30" i="37" s="1"/>
  <c r="AA30" i="37" s="1"/>
  <c r="AP33" i="37"/>
  <c r="AT33" i="37" s="1"/>
  <c r="AU33" i="37" s="1"/>
  <c r="AM35" i="37"/>
  <c r="AS35" i="37" s="1"/>
  <c r="AV35" i="37" s="1"/>
  <c r="AW35" i="37" s="1"/>
  <c r="AL38" i="37"/>
  <c r="AS38" i="37" s="1"/>
  <c r="AM39" i="37"/>
  <c r="AS39" i="37" s="1"/>
  <c r="AV39" i="37" s="1"/>
  <c r="AW39" i="37" s="1"/>
  <c r="W42" i="37"/>
  <c r="AS50" i="37"/>
  <c r="AV50" i="37" s="1"/>
  <c r="AW50" i="37" s="1"/>
  <c r="U51" i="37"/>
  <c r="V51" i="37" s="1"/>
  <c r="Z51" i="37" s="1"/>
  <c r="AA51" i="37" s="1"/>
  <c r="AP51" i="37"/>
  <c r="AT51" i="37" s="1"/>
  <c r="AU51" i="37" s="1"/>
  <c r="AL54" i="37"/>
  <c r="AQ56" i="37"/>
  <c r="AR56" i="37" s="1"/>
  <c r="W57" i="37"/>
  <c r="Z57" i="37" s="1"/>
  <c r="AA57" i="37" s="1"/>
  <c r="AQ58" i="37"/>
  <c r="AR58" i="37" s="1"/>
  <c r="AP59" i="37"/>
  <c r="AT59" i="37" s="1"/>
  <c r="AU59" i="37" s="1"/>
  <c r="AO59" i="37"/>
  <c r="AS59" i="37" s="1"/>
  <c r="AP61" i="37"/>
  <c r="AT61" i="37" s="1"/>
  <c r="AU61" i="37" s="1"/>
  <c r="AV61" i="37" s="1"/>
  <c r="AW61" i="37" s="1"/>
  <c r="AX61" i="37" s="1"/>
  <c r="AO61" i="37"/>
  <c r="AS61" i="37" s="1"/>
  <c r="AS63" i="37"/>
  <c r="U64" i="37"/>
  <c r="V64" i="37" s="1"/>
  <c r="Z64" i="37" s="1"/>
  <c r="AA64" i="37" s="1"/>
  <c r="AP64" i="37"/>
  <c r="AT64" i="37" s="1"/>
  <c r="AU64" i="37" s="1"/>
  <c r="AV64" i="37" s="1"/>
  <c r="AW64" i="37" s="1"/>
  <c r="AP66" i="37"/>
  <c r="AT66" i="37" s="1"/>
  <c r="AU66" i="37" s="1"/>
  <c r="AM66" i="37"/>
  <c r="AO66" i="37"/>
  <c r="AS66" i="37" s="1"/>
  <c r="AQ70" i="37"/>
  <c r="AR70" i="37" s="1"/>
  <c r="AQ73" i="37"/>
  <c r="AR73" i="37" s="1"/>
  <c r="W77" i="37"/>
  <c r="AP79" i="37"/>
  <c r="AT79" i="37" s="1"/>
  <c r="AU79" i="37" s="1"/>
  <c r="AO79" i="37"/>
  <c r="AS79" i="37" s="1"/>
  <c r="AL81" i="37"/>
  <c r="AN81" i="37"/>
  <c r="U87" i="37"/>
  <c r="V87" i="37" s="1"/>
  <c r="W87" i="37"/>
  <c r="Z87" i="37" s="1"/>
  <c r="AA87" i="37" s="1"/>
  <c r="AP32" i="37"/>
  <c r="AT32" i="37" s="1"/>
  <c r="AU32" i="37" s="1"/>
  <c r="AL37" i="37"/>
  <c r="W41" i="37"/>
  <c r="Z41" i="37" s="1"/>
  <c r="AA41" i="37" s="1"/>
  <c r="AQ44" i="37"/>
  <c r="AR44" i="37" s="1"/>
  <c r="W45" i="37"/>
  <c r="Z45" i="37" s="1"/>
  <c r="AA45" i="37" s="1"/>
  <c r="AP47" i="37"/>
  <c r="AT47" i="37" s="1"/>
  <c r="AU47" i="37" s="1"/>
  <c r="AO47" i="37"/>
  <c r="AS47" i="37" s="1"/>
  <c r="AP49" i="37"/>
  <c r="AT49" i="37" s="1"/>
  <c r="AU49" i="37" s="1"/>
  <c r="AV49" i="37" s="1"/>
  <c r="AW49" i="37" s="1"/>
  <c r="AO49" i="37"/>
  <c r="AS49" i="37" s="1"/>
  <c r="AS51" i="37"/>
  <c r="W54" i="37"/>
  <c r="Z54" i="37" s="1"/>
  <c r="AA54" i="37" s="1"/>
  <c r="AS64" i="37"/>
  <c r="AL65" i="37"/>
  <c r="AS65" i="37" s="1"/>
  <c r="AV65" i="37" s="1"/>
  <c r="AW65" i="37" s="1"/>
  <c r="Z66" i="37"/>
  <c r="AA66" i="37" s="1"/>
  <c r="AL67" i="37"/>
  <c r="AN67" i="37"/>
  <c r="AS67" i="37" s="1"/>
  <c r="AL69" i="37"/>
  <c r="AN69" i="37"/>
  <c r="AS69" i="37" s="1"/>
  <c r="AQ69" i="37"/>
  <c r="AR69" i="37" s="1"/>
  <c r="AV69" i="37" s="1"/>
  <c r="AW69" i="37" s="1"/>
  <c r="Z70" i="37"/>
  <c r="AA70" i="37" s="1"/>
  <c r="Z71" i="37"/>
  <c r="AA71" i="37" s="1"/>
  <c r="AP72" i="37"/>
  <c r="AT72" i="37" s="1"/>
  <c r="AU72" i="37" s="1"/>
  <c r="AV72" i="37" s="1"/>
  <c r="AW72" i="37" s="1"/>
  <c r="AO72" i="37"/>
  <c r="AS72" i="37" s="1"/>
  <c r="AM72" i="37"/>
  <c r="Z73" i="37"/>
  <c r="AA73" i="37" s="1"/>
  <c r="W75" i="37"/>
  <c r="Z75" i="37" s="1"/>
  <c r="AA75" i="37" s="1"/>
  <c r="AO76" i="37"/>
  <c r="AS76" i="37" s="1"/>
  <c r="AM76" i="37"/>
  <c r="AP76" i="37"/>
  <c r="AT76" i="37" s="1"/>
  <c r="AU76" i="37" s="1"/>
  <c r="AV76" i="37" s="1"/>
  <c r="AW76" i="37" s="1"/>
  <c r="Z77" i="37"/>
  <c r="AA77" i="37" s="1"/>
  <c r="AP93" i="37"/>
  <c r="AT93" i="37" s="1"/>
  <c r="AU93" i="37" s="1"/>
  <c r="AV93" i="37" s="1"/>
  <c r="AW93" i="37" s="1"/>
  <c r="AO93" i="37"/>
  <c r="AS93" i="37" s="1"/>
  <c r="AM93" i="37"/>
  <c r="AP94" i="37"/>
  <c r="AT94" i="37" s="1"/>
  <c r="AU94" i="37" s="1"/>
  <c r="AM94" i="37"/>
  <c r="AO94" i="37"/>
  <c r="AP100" i="37"/>
  <c r="AT100" i="37" s="1"/>
  <c r="AU100" i="37" s="1"/>
  <c r="AO100" i="37"/>
  <c r="AM100" i="37"/>
  <c r="AP44" i="37"/>
  <c r="AT44" i="37" s="1"/>
  <c r="AU44" i="37" s="1"/>
  <c r="AP45" i="37"/>
  <c r="AT45" i="37" s="1"/>
  <c r="AU45" i="37" s="1"/>
  <c r="AP56" i="37"/>
  <c r="AT56" i="37" s="1"/>
  <c r="AU56" i="37" s="1"/>
  <c r="AP57" i="37"/>
  <c r="AT57" i="37" s="1"/>
  <c r="AU57" i="37" s="1"/>
  <c r="AP58" i="37"/>
  <c r="AT58" i="37" s="1"/>
  <c r="AU58" i="37" s="1"/>
  <c r="AV58" i="37" s="1"/>
  <c r="AW58" i="37" s="1"/>
  <c r="W69" i="37"/>
  <c r="Z69" i="37" s="1"/>
  <c r="AA69" i="37" s="1"/>
  <c r="AP70" i="37"/>
  <c r="AT70" i="37" s="1"/>
  <c r="AU70" i="37" s="1"/>
  <c r="AL71" i="37"/>
  <c r="AN71" i="37"/>
  <c r="AS71" i="37" s="1"/>
  <c r="U80" i="37"/>
  <c r="V80" i="37" s="1"/>
  <c r="Z80" i="37" s="1"/>
  <c r="AA80" i="37" s="1"/>
  <c r="Z81" i="37"/>
  <c r="AA81" i="37" s="1"/>
  <c r="AQ83" i="37"/>
  <c r="AR83" i="37" s="1"/>
  <c r="AV83" i="37" s="1"/>
  <c r="AW83" i="37" s="1"/>
  <c r="AL87" i="37"/>
  <c r="AS88" i="37"/>
  <c r="AV88" i="37" s="1"/>
  <c r="AW88" i="37" s="1"/>
  <c r="AN90" i="37"/>
  <c r="AP90" i="37"/>
  <c r="AT90" i="37" s="1"/>
  <c r="AU90" i="37" s="1"/>
  <c r="AL90" i="37"/>
  <c r="AN103" i="37"/>
  <c r="AS103" i="37" s="1"/>
  <c r="AL103" i="37"/>
  <c r="AP103" i="37"/>
  <c r="AT103" i="37" s="1"/>
  <c r="AU103" i="37" s="1"/>
  <c r="AQ103" i="37"/>
  <c r="AR103" i="37" s="1"/>
  <c r="Z108" i="37"/>
  <c r="AA108" i="37" s="1"/>
  <c r="AO109" i="37"/>
  <c r="AS109" i="37" s="1"/>
  <c r="AM109" i="37"/>
  <c r="AP109" i="37"/>
  <c r="AT109" i="37" s="1"/>
  <c r="AU109" i="37" s="1"/>
  <c r="AV109" i="37" s="1"/>
  <c r="AW109" i="37" s="1"/>
  <c r="Z113" i="37"/>
  <c r="AA113" i="37" s="1"/>
  <c r="AP67" i="37"/>
  <c r="AT67" i="37" s="1"/>
  <c r="AU67" i="37" s="1"/>
  <c r="AQ68" i="37"/>
  <c r="AR68" i="37" s="1"/>
  <c r="AV68" i="37"/>
  <c r="AW68" i="37" s="1"/>
  <c r="W72" i="37"/>
  <c r="AP73" i="37"/>
  <c r="AT73" i="37" s="1"/>
  <c r="AU73" i="37" s="1"/>
  <c r="AO73" i="37"/>
  <c r="AS73" i="37" s="1"/>
  <c r="Z74" i="37"/>
  <c r="AA74" i="37" s="1"/>
  <c r="W79" i="37"/>
  <c r="Z79" i="37" s="1"/>
  <c r="AA79" i="37" s="1"/>
  <c r="AQ80" i="37"/>
  <c r="AR80" i="37" s="1"/>
  <c r="Z84" i="37"/>
  <c r="AA84" i="37" s="1"/>
  <c r="AS87" i="37"/>
  <c r="AQ89" i="37"/>
  <c r="AR89" i="37" s="1"/>
  <c r="AS106" i="37"/>
  <c r="W68" i="37"/>
  <c r="Z68" i="37" s="1"/>
  <c r="AA68" i="37" s="1"/>
  <c r="AP71" i="37"/>
  <c r="AT71" i="37" s="1"/>
  <c r="AU71" i="37" s="1"/>
  <c r="AP75" i="37"/>
  <c r="AT75" i="37" s="1"/>
  <c r="AU75" i="37" s="1"/>
  <c r="AP77" i="37"/>
  <c r="AT77" i="37" s="1"/>
  <c r="AU77" i="37" s="1"/>
  <c r="AV77" i="37" s="1"/>
  <c r="AW77" i="37" s="1"/>
  <c r="AP78" i="37"/>
  <c r="AT78" i="37" s="1"/>
  <c r="AU78" i="37" s="1"/>
  <c r="AV78" i="37" s="1"/>
  <c r="AW78" i="37" s="1"/>
  <c r="AL79" i="37"/>
  <c r="AS81" i="37"/>
  <c r="AP82" i="37"/>
  <c r="AT82" i="37" s="1"/>
  <c r="AU82" i="37" s="1"/>
  <c r="AO82" i="37"/>
  <c r="AO83" i="37"/>
  <c r="AS83" i="37" s="1"/>
  <c r="AO86" i="37"/>
  <c r="AS86" i="37" s="1"/>
  <c r="AM86" i="37"/>
  <c r="AP86" i="37"/>
  <c r="AT86" i="37" s="1"/>
  <c r="AU86" i="37" s="1"/>
  <c r="AL88" i="37"/>
  <c r="AM89" i="37"/>
  <c r="AO89" i="37"/>
  <c r="Z90" i="37"/>
  <c r="AA90" i="37" s="1"/>
  <c r="W91" i="37"/>
  <c r="Z91" i="37" s="1"/>
  <c r="AA91" i="37" s="1"/>
  <c r="AQ92" i="37"/>
  <c r="AR92" i="37" s="1"/>
  <c r="AV92" i="37" s="1"/>
  <c r="AW92" i="37" s="1"/>
  <c r="AN94" i="37"/>
  <c r="AL104" i="37"/>
  <c r="AN104" i="37"/>
  <c r="AS104" i="37" s="1"/>
  <c r="AP104" i="37"/>
  <c r="AT104" i="37" s="1"/>
  <c r="AU104" i="37" s="1"/>
  <c r="AN105" i="37"/>
  <c r="AS105" i="37" s="1"/>
  <c r="AP105" i="37"/>
  <c r="AT105" i="37" s="1"/>
  <c r="AU105" i="37" s="1"/>
  <c r="AQ107" i="37"/>
  <c r="AR107" i="37" s="1"/>
  <c r="U74" i="37"/>
  <c r="V74" i="37" s="1"/>
  <c r="AS75" i="37"/>
  <c r="U76" i="37"/>
  <c r="V76" i="37" s="1"/>
  <c r="Z76" i="37" s="1"/>
  <c r="AA76" i="37" s="1"/>
  <c r="AS77" i="37"/>
  <c r="AL80" i="37"/>
  <c r="AS80" i="37" s="1"/>
  <c r="W82" i="37"/>
  <c r="Z82" i="37" s="1"/>
  <c r="AA82" i="37" s="1"/>
  <c r="AO84" i="37"/>
  <c r="AS84" i="37" s="1"/>
  <c r="AM84" i="37"/>
  <c r="AP84" i="37"/>
  <c r="AT84" i="37" s="1"/>
  <c r="AU84" i="37" s="1"/>
  <c r="AV84" i="37" s="1"/>
  <c r="AW84" i="37" s="1"/>
  <c r="U86" i="37"/>
  <c r="V86" i="37" s="1"/>
  <c r="Z86" i="37" s="1"/>
  <c r="AA86" i="37" s="1"/>
  <c r="AP87" i="37"/>
  <c r="AT87" i="37" s="1"/>
  <c r="AU87" i="37" s="1"/>
  <c r="AP89" i="37"/>
  <c r="AT89" i="37" s="1"/>
  <c r="AU89" i="37" s="1"/>
  <c r="AS90" i="37"/>
  <c r="AN91" i="37"/>
  <c r="AS91" i="37" s="1"/>
  <c r="AQ93" i="37"/>
  <c r="AR93" i="37" s="1"/>
  <c r="AQ94" i="37"/>
  <c r="AR94" i="37" s="1"/>
  <c r="AL95" i="37"/>
  <c r="AN95" i="37"/>
  <c r="AS95" i="37" s="1"/>
  <c r="AO96" i="37"/>
  <c r="AS96" i="37" s="1"/>
  <c r="AP96" i="37"/>
  <c r="AT96" i="37" s="1"/>
  <c r="AU96" i="37" s="1"/>
  <c r="AV96" i="37" s="1"/>
  <c r="AW96" i="37" s="1"/>
  <c r="U97" i="37"/>
  <c r="V97" i="37" s="1"/>
  <c r="Z97" i="37" s="1"/>
  <c r="AA97" i="37" s="1"/>
  <c r="AO97" i="37"/>
  <c r="AS97" i="37" s="1"/>
  <c r="AV97" i="37" s="1"/>
  <c r="AW97" i="37" s="1"/>
  <c r="AM97" i="37"/>
  <c r="W98" i="37"/>
  <c r="Z98" i="37" s="1"/>
  <c r="AA98" i="37" s="1"/>
  <c r="AO98" i="37"/>
  <c r="AS98" i="37" s="1"/>
  <c r="AP98" i="37"/>
  <c r="AT98" i="37" s="1"/>
  <c r="AU98" i="37" s="1"/>
  <c r="AM98" i="37"/>
  <c r="U101" i="37"/>
  <c r="V101" i="37" s="1"/>
  <c r="Z101" i="37" s="1"/>
  <c r="AA101" i="37" s="1"/>
  <c r="AQ101" i="37"/>
  <c r="AR101" i="37" s="1"/>
  <c r="AQ104" i="37"/>
  <c r="AR104" i="37" s="1"/>
  <c r="AL105" i="37"/>
  <c r="W108" i="37"/>
  <c r="AL112" i="37"/>
  <c r="AN112" i="37"/>
  <c r="AP81" i="37"/>
  <c r="AT81" i="37" s="1"/>
  <c r="AU81" i="37" s="1"/>
  <c r="AV81" i="37" s="1"/>
  <c r="AW81" i="37" s="1"/>
  <c r="U89" i="37"/>
  <c r="V89" i="37" s="1"/>
  <c r="Z89" i="37" s="1"/>
  <c r="AA89" i="37" s="1"/>
  <c r="W96" i="37"/>
  <c r="Z96" i="37" s="1"/>
  <c r="AA96" i="37" s="1"/>
  <c r="W100" i="37"/>
  <c r="Z100" i="37" s="1"/>
  <c r="AA100" i="37" s="1"/>
  <c r="AO101" i="37"/>
  <c r="W105" i="37"/>
  <c r="Z105" i="37" s="1"/>
  <c r="AA105" i="37" s="1"/>
  <c r="W106" i="37"/>
  <c r="Z106" i="37" s="1"/>
  <c r="AA106" i="37" s="1"/>
  <c r="AQ110" i="37"/>
  <c r="AR110" i="37" s="1"/>
  <c r="Z112" i="37"/>
  <c r="AA112" i="37" s="1"/>
  <c r="AQ114" i="37"/>
  <c r="AR114" i="37" s="1"/>
  <c r="AS117" i="37"/>
  <c r="Z118" i="37"/>
  <c r="AA118" i="37" s="1"/>
  <c r="AL102" i="37"/>
  <c r="AS102" i="37" s="1"/>
  <c r="AV102" i="37" s="1"/>
  <c r="AW102" i="37" s="1"/>
  <c r="W103" i="37"/>
  <c r="Z103" i="37" s="1"/>
  <c r="AA103" i="37" s="1"/>
  <c r="W107" i="37"/>
  <c r="Z107" i="37" s="1"/>
  <c r="AA107" i="37" s="1"/>
  <c r="AP107" i="37"/>
  <c r="AT107" i="37" s="1"/>
  <c r="AU107" i="37" s="1"/>
  <c r="AV107" i="37" s="1"/>
  <c r="AW107" i="37" s="1"/>
  <c r="AO107" i="37"/>
  <c r="AS107" i="37" s="1"/>
  <c r="AM107" i="37"/>
  <c r="AP108" i="37"/>
  <c r="AT108" i="37" s="1"/>
  <c r="AU108" i="37" s="1"/>
  <c r="AM108" i="37"/>
  <c r="AO108" i="37"/>
  <c r="Z110" i="37"/>
  <c r="AA110" i="37" s="1"/>
  <c r="AV116" i="37"/>
  <c r="AW116" i="37" s="1"/>
  <c r="AV117" i="37"/>
  <c r="AW117" i="37" s="1"/>
  <c r="W92" i="37"/>
  <c r="AP95" i="37"/>
  <c r="AT95" i="37" s="1"/>
  <c r="AU95" i="37" s="1"/>
  <c r="AL101" i="37"/>
  <c r="W104" i="37"/>
  <c r="AL106" i="37"/>
  <c r="AN106" i="37"/>
  <c r="U109" i="37"/>
  <c r="V109" i="37" s="1"/>
  <c r="Z109" i="37" s="1"/>
  <c r="AA109" i="37" s="1"/>
  <c r="Z114" i="37"/>
  <c r="AA114" i="37" s="1"/>
  <c r="AL114" i="37"/>
  <c r="AN114" i="37"/>
  <c r="W115" i="37"/>
  <c r="Z115" i="37" s="1"/>
  <c r="AA115" i="37" s="1"/>
  <c r="AQ116" i="37"/>
  <c r="AR116" i="37" s="1"/>
  <c r="AQ112" i="37"/>
  <c r="AR112" i="37" s="1"/>
  <c r="AP113" i="37"/>
  <c r="AT113" i="37" s="1"/>
  <c r="AU113" i="37" s="1"/>
  <c r="AM113" i="37"/>
  <c r="AP118" i="37"/>
  <c r="AT118" i="37" s="1"/>
  <c r="AU118" i="37" s="1"/>
  <c r="AM118" i="37"/>
  <c r="AO118" i="37"/>
  <c r="AP106" i="37"/>
  <c r="AT106" i="37" s="1"/>
  <c r="AU106" i="37" s="1"/>
  <c r="AQ111" i="37"/>
  <c r="AR111" i="37" s="1"/>
  <c r="AV111" i="37" s="1"/>
  <c r="AW111" i="37" s="1"/>
  <c r="AP112" i="37"/>
  <c r="AT112" i="37" s="1"/>
  <c r="AU112" i="37" s="1"/>
  <c r="AL113" i="37"/>
  <c r="AN113" i="37"/>
  <c r="AS113" i="37" s="1"/>
  <c r="AP114" i="37"/>
  <c r="AT114" i="37" s="1"/>
  <c r="AU114" i="37" s="1"/>
  <c r="AQ115" i="37"/>
  <c r="AR115" i="37" s="1"/>
  <c r="AV115" i="37" s="1"/>
  <c r="AW115" i="37" s="1"/>
  <c r="AQ117" i="37"/>
  <c r="AR117" i="37" s="1"/>
  <c r="AQ119" i="37"/>
  <c r="AR119" i="37" s="1"/>
  <c r="AS110" i="37"/>
  <c r="U111" i="37"/>
  <c r="V111" i="37" s="1"/>
  <c r="Z111" i="37" s="1"/>
  <c r="AA111" i="37" s="1"/>
  <c r="AO112" i="37"/>
  <c r="AO114" i="37"/>
  <c r="W116" i="37"/>
  <c r="Z116" i="37" s="1"/>
  <c r="AA116" i="37" s="1"/>
  <c r="AS116" i="37"/>
  <c r="AN118" i="37"/>
  <c r="AL118" i="37"/>
  <c r="AN119" i="37"/>
  <c r="AS119" i="37" s="1"/>
  <c r="AP119" i="37"/>
  <c r="AT119" i="37" s="1"/>
  <c r="AU119" i="37" s="1"/>
  <c r="AL119" i="37"/>
  <c r="AO111" i="37"/>
  <c r="AS111" i="37" s="1"/>
  <c r="AV38" i="37" l="1"/>
  <c r="AW38" i="37" s="1"/>
  <c r="AX49" i="35"/>
  <c r="AA27" i="36"/>
  <c r="D19" i="36" s="1"/>
  <c r="AX51" i="36"/>
  <c r="AV80" i="37"/>
  <c r="AW80" i="37" s="1"/>
  <c r="AV55" i="20"/>
  <c r="AW55" i="20" s="1"/>
  <c r="AV42" i="20"/>
  <c r="AW42" i="20" s="1"/>
  <c r="AX30" i="37"/>
  <c r="AX64" i="35"/>
  <c r="AV101" i="37"/>
  <c r="AW101" i="37" s="1"/>
  <c r="AA27" i="37"/>
  <c r="D19" i="37" s="1"/>
  <c r="AV38" i="35"/>
  <c r="AW38" i="35" s="1"/>
  <c r="AA27" i="20"/>
  <c r="D19" i="20" s="1"/>
  <c r="AX33" i="35"/>
  <c r="AV118" i="37"/>
  <c r="AW118" i="37" s="1"/>
  <c r="AX117" i="37" s="1"/>
  <c r="AS101" i="37"/>
  <c r="AV105" i="37"/>
  <c r="AW105" i="37" s="1"/>
  <c r="AV75" i="37"/>
  <c r="AW75" i="37" s="1"/>
  <c r="AX64" i="37"/>
  <c r="AX36" i="35"/>
  <c r="AV43" i="36"/>
  <c r="AW43" i="36" s="1"/>
  <c r="AV37" i="20"/>
  <c r="AW37" i="20" s="1"/>
  <c r="AS114" i="37"/>
  <c r="AV95" i="37"/>
  <c r="AW95" i="37" s="1"/>
  <c r="AX95" i="37" s="1"/>
  <c r="AV71" i="37"/>
  <c r="AW71" i="37" s="1"/>
  <c r="AS100" i="37"/>
  <c r="AV79" i="37"/>
  <c r="AW79" i="37" s="1"/>
  <c r="AX77" i="37" s="1"/>
  <c r="AS60" i="37"/>
  <c r="AV37" i="37"/>
  <c r="AW37" i="37" s="1"/>
  <c r="AV69" i="35"/>
  <c r="AW69" i="35" s="1"/>
  <c r="AV108" i="35"/>
  <c r="AW108" i="35" s="1"/>
  <c r="AV82" i="35"/>
  <c r="AW82" i="35" s="1"/>
  <c r="AV40" i="35"/>
  <c r="AW40" i="35" s="1"/>
  <c r="AX39" i="35" s="1"/>
  <c r="AV43" i="37"/>
  <c r="AW43" i="37" s="1"/>
  <c r="AX42" i="37" s="1"/>
  <c r="AV83" i="35"/>
  <c r="AW83" i="35" s="1"/>
  <c r="AV31" i="37"/>
  <c r="AW31" i="37" s="1"/>
  <c r="AV96" i="35"/>
  <c r="AW96" i="35" s="1"/>
  <c r="AV40" i="37"/>
  <c r="AW40" i="37" s="1"/>
  <c r="AX39" i="37" s="1"/>
  <c r="AV90" i="35"/>
  <c r="AW90" i="35" s="1"/>
  <c r="AX89" i="35" s="1"/>
  <c r="AS43" i="35"/>
  <c r="AS43" i="20"/>
  <c r="AV43" i="20" s="1"/>
  <c r="AW43" i="20" s="1"/>
  <c r="AS112" i="37"/>
  <c r="AV112" i="37" s="1"/>
  <c r="AW112" i="37" s="1"/>
  <c r="AX111" i="37" s="1"/>
  <c r="AS118" i="37"/>
  <c r="AV87" i="37"/>
  <c r="AW87" i="37" s="1"/>
  <c r="AV86" i="37"/>
  <c r="AW86" i="37" s="1"/>
  <c r="AX86" i="37" s="1"/>
  <c r="AS82" i="37"/>
  <c r="AV73" i="37"/>
  <c r="AW73" i="37" s="1"/>
  <c r="AV67" i="37"/>
  <c r="AW67" i="37" s="1"/>
  <c r="AX67" i="37" s="1"/>
  <c r="AV103" i="37"/>
  <c r="AW103" i="37" s="1"/>
  <c r="AX102" i="37" s="1"/>
  <c r="AV90" i="37"/>
  <c r="AW90" i="37" s="1"/>
  <c r="AV57" i="37"/>
  <c r="AW57" i="37" s="1"/>
  <c r="AV100" i="37"/>
  <c r="AW100" i="37" s="1"/>
  <c r="AV59" i="37"/>
  <c r="AW59" i="37" s="1"/>
  <c r="AX58" i="37" s="1"/>
  <c r="AV33" i="37"/>
  <c r="AW33" i="37" s="1"/>
  <c r="AX33" i="37" s="1"/>
  <c r="AV115" i="35"/>
  <c r="AW115" i="35" s="1"/>
  <c r="AV60" i="37"/>
  <c r="AW60" i="37" s="1"/>
  <c r="AS45" i="37"/>
  <c r="AV45" i="37" s="1"/>
  <c r="AW45" i="37" s="1"/>
  <c r="AX45" i="37" s="1"/>
  <c r="AV78" i="35"/>
  <c r="AW78" i="35" s="1"/>
  <c r="AX77" i="35" s="1"/>
  <c r="AV55" i="35"/>
  <c r="AW55" i="35" s="1"/>
  <c r="AS116" i="35"/>
  <c r="AV116" i="35" s="1"/>
  <c r="AW116" i="35" s="1"/>
  <c r="AV114" i="35"/>
  <c r="AW114" i="35" s="1"/>
  <c r="AV57" i="35"/>
  <c r="AW57" i="35" s="1"/>
  <c r="AV53" i="37"/>
  <c r="AW53" i="37" s="1"/>
  <c r="AX52" i="37" s="1"/>
  <c r="AV100" i="35"/>
  <c r="AW100" i="35" s="1"/>
  <c r="AV87" i="35"/>
  <c r="AW87" i="35" s="1"/>
  <c r="AX86" i="35" s="1"/>
  <c r="AS80" i="35"/>
  <c r="AV80" i="35" s="1"/>
  <c r="AW80" i="35" s="1"/>
  <c r="AX80" i="35" s="1"/>
  <c r="AS78" i="35"/>
  <c r="AV76" i="35"/>
  <c r="AW76" i="35" s="1"/>
  <c r="AS74" i="35"/>
  <c r="AV50" i="36"/>
  <c r="AW50" i="36" s="1"/>
  <c r="AS47" i="36"/>
  <c r="AV47" i="36" s="1"/>
  <c r="AW47" i="36" s="1"/>
  <c r="AV40" i="36"/>
  <c r="AW40" i="36" s="1"/>
  <c r="AV36" i="20"/>
  <c r="AW36" i="20" s="1"/>
  <c r="AV54" i="20"/>
  <c r="AW54" i="20" s="1"/>
  <c r="AS33" i="20"/>
  <c r="AV33" i="20" s="1"/>
  <c r="AW33" i="20" s="1"/>
  <c r="AV33" i="36"/>
  <c r="AW33" i="36" s="1"/>
  <c r="AV31" i="36"/>
  <c r="AW31" i="36" s="1"/>
  <c r="AV46" i="20"/>
  <c r="AW46" i="20" s="1"/>
  <c r="AX46" i="20" s="1"/>
  <c r="AV44" i="20"/>
  <c r="AW44" i="20" s="1"/>
  <c r="AV34" i="20"/>
  <c r="AW34" i="20" s="1"/>
  <c r="AX34" i="20" s="1"/>
  <c r="AS46" i="35"/>
  <c r="AV46" i="35" s="1"/>
  <c r="AW46" i="35" s="1"/>
  <c r="AX45" i="35" s="1"/>
  <c r="AV35" i="35"/>
  <c r="AW35" i="35" s="1"/>
  <c r="AA27" i="35"/>
  <c r="D19" i="35" s="1"/>
  <c r="AV41" i="36"/>
  <c r="AW41" i="36" s="1"/>
  <c r="AV35" i="20"/>
  <c r="AW35" i="20" s="1"/>
  <c r="AS46" i="36"/>
  <c r="AV46" i="36" s="1"/>
  <c r="AW46" i="36" s="1"/>
  <c r="AX46" i="36" s="1"/>
  <c r="AV31" i="20"/>
  <c r="AW31" i="20" s="1"/>
  <c r="AV114" i="37"/>
  <c r="AW114" i="37" s="1"/>
  <c r="AX114" i="37" s="1"/>
  <c r="AX117" i="35"/>
  <c r="AV66" i="35"/>
  <c r="AW66" i="35" s="1"/>
  <c r="AV63" i="35"/>
  <c r="AW63" i="35" s="1"/>
  <c r="AV47" i="35"/>
  <c r="AW47" i="35" s="1"/>
  <c r="AV58" i="35"/>
  <c r="AW58" i="35" s="1"/>
  <c r="AX58" i="35" s="1"/>
  <c r="AV48" i="36"/>
  <c r="AW48" i="36" s="1"/>
  <c r="AV106" i="37"/>
  <c r="AW106" i="37" s="1"/>
  <c r="AV110" i="37"/>
  <c r="AW110" i="37" s="1"/>
  <c r="AV44" i="37"/>
  <c r="AW44" i="37" s="1"/>
  <c r="AV47" i="37"/>
  <c r="AW47" i="37" s="1"/>
  <c r="AV103" i="35"/>
  <c r="AW103" i="35" s="1"/>
  <c r="AX102" i="35" s="1"/>
  <c r="AV91" i="35"/>
  <c r="AW91" i="35" s="1"/>
  <c r="AV79" i="35"/>
  <c r="AW79" i="35" s="1"/>
  <c r="AV32" i="35"/>
  <c r="AW32" i="35" s="1"/>
  <c r="AV106" i="35"/>
  <c r="AW106" i="35" s="1"/>
  <c r="AV84" i="35"/>
  <c r="AW84" i="35" s="1"/>
  <c r="AV74" i="35"/>
  <c r="AW74" i="35" s="1"/>
  <c r="AX73" i="35" s="1"/>
  <c r="AS70" i="35"/>
  <c r="AV70" i="35" s="1"/>
  <c r="AW70" i="35" s="1"/>
  <c r="AX70" i="35" s="1"/>
  <c r="AV44" i="36"/>
  <c r="AW44" i="36" s="1"/>
  <c r="AS37" i="36"/>
  <c r="AV37" i="36" s="1"/>
  <c r="AW37" i="36" s="1"/>
  <c r="AV41" i="20"/>
  <c r="AW41" i="20" s="1"/>
  <c r="AX61" i="35"/>
  <c r="AV119" i="37"/>
  <c r="AW119" i="37" s="1"/>
  <c r="AV113" i="37"/>
  <c r="AW113" i="37" s="1"/>
  <c r="AS108" i="37"/>
  <c r="AV108" i="37" s="1"/>
  <c r="AW108" i="37" s="1"/>
  <c r="AX108" i="37" s="1"/>
  <c r="AV98" i="37"/>
  <c r="AW98" i="37" s="1"/>
  <c r="AV104" i="37"/>
  <c r="AW104" i="37" s="1"/>
  <c r="AS89" i="37"/>
  <c r="AV89" i="37" s="1"/>
  <c r="AW89" i="37" s="1"/>
  <c r="AX89" i="37" s="1"/>
  <c r="AV82" i="37"/>
  <c r="AW82" i="37" s="1"/>
  <c r="AV70" i="37"/>
  <c r="AW70" i="37" s="1"/>
  <c r="AV56" i="37"/>
  <c r="AW56" i="37" s="1"/>
  <c r="AS94" i="37"/>
  <c r="AV94" i="37" s="1"/>
  <c r="AW94" i="37" s="1"/>
  <c r="AX92" i="37" s="1"/>
  <c r="AV32" i="37"/>
  <c r="AW32" i="37" s="1"/>
  <c r="AV66" i="37"/>
  <c r="AW66" i="37" s="1"/>
  <c r="AV51" i="37"/>
  <c r="AW51" i="37" s="1"/>
  <c r="AX49" i="37" s="1"/>
  <c r="AV105" i="35"/>
  <c r="AW105" i="35" s="1"/>
  <c r="AX105" i="35" s="1"/>
  <c r="AV55" i="37"/>
  <c r="AW55" i="37" s="1"/>
  <c r="AV36" i="37"/>
  <c r="AW36" i="37" s="1"/>
  <c r="AX36" i="37" s="1"/>
  <c r="AV67" i="35"/>
  <c r="AW67" i="35" s="1"/>
  <c r="AX67" i="35" s="1"/>
  <c r="AV54" i="35"/>
  <c r="AW54" i="35" s="1"/>
  <c r="AX52" i="35" s="1"/>
  <c r="AV85" i="37"/>
  <c r="AW85" i="37" s="1"/>
  <c r="AX83" i="37" s="1"/>
  <c r="AV34" i="37"/>
  <c r="AW34" i="37" s="1"/>
  <c r="AS110" i="35"/>
  <c r="AV110" i="35" s="1"/>
  <c r="AW110" i="35" s="1"/>
  <c r="AV41" i="35"/>
  <c r="AW41" i="35" s="1"/>
  <c r="AV119" i="35"/>
  <c r="AW119" i="35" s="1"/>
  <c r="AS114" i="35"/>
  <c r="AV98" i="35"/>
  <c r="AW98" i="35" s="1"/>
  <c r="AX98" i="35" s="1"/>
  <c r="AV95" i="35"/>
  <c r="AW95" i="35" s="1"/>
  <c r="AV48" i="35"/>
  <c r="AW48" i="35" s="1"/>
  <c r="AV112" i="35"/>
  <c r="AW112" i="35" s="1"/>
  <c r="AX111" i="35" s="1"/>
  <c r="AV93" i="35"/>
  <c r="AW93" i="35" s="1"/>
  <c r="AX92" i="35" s="1"/>
  <c r="AS76" i="35"/>
  <c r="AV56" i="35"/>
  <c r="AW56" i="35" s="1"/>
  <c r="AS58" i="36"/>
  <c r="AV58" i="36" s="1"/>
  <c r="AW58" i="36" s="1"/>
  <c r="AV34" i="35"/>
  <c r="AW34" i="35" s="1"/>
  <c r="AV42" i="36"/>
  <c r="AW42" i="36" s="1"/>
  <c r="AV38" i="20"/>
  <c r="AW38" i="20" s="1"/>
  <c r="AV43" i="35"/>
  <c r="AW43" i="35" s="1"/>
  <c r="AX42" i="35" s="1"/>
  <c r="AV57" i="36"/>
  <c r="AW57" i="36" s="1"/>
  <c r="AX56" i="36" s="1"/>
  <c r="AV39" i="36"/>
  <c r="AW39" i="36" s="1"/>
  <c r="AV34" i="36"/>
  <c r="AW34" i="36" s="1"/>
  <c r="AV30" i="35"/>
  <c r="AW30" i="35" s="1"/>
  <c r="AV38" i="36"/>
  <c r="AW38" i="36" s="1"/>
  <c r="AV30" i="36"/>
  <c r="AW30" i="36" s="1"/>
  <c r="AV39" i="20"/>
  <c r="AW39" i="20" s="1"/>
  <c r="AV52" i="20"/>
  <c r="AW52" i="20" s="1"/>
  <c r="AV35" i="36"/>
  <c r="AW35" i="36" s="1"/>
  <c r="AV32" i="36"/>
  <c r="AW32" i="36" s="1"/>
  <c r="AS50" i="20"/>
  <c r="AV50" i="20" s="1"/>
  <c r="AW50" i="20" s="1"/>
  <c r="AX50" i="20" s="1"/>
  <c r="AV45" i="20"/>
  <c r="AW45" i="20" s="1"/>
  <c r="AS31" i="20"/>
  <c r="AX25" i="37" l="1"/>
  <c r="D20" i="37" s="1"/>
  <c r="AX30" i="20"/>
  <c r="AX30" i="35"/>
  <c r="AX27" i="35" s="1"/>
  <c r="D21" i="35" s="1"/>
  <c r="D23" i="35" s="1"/>
  <c r="AX25" i="35"/>
  <c r="D20" i="35" s="1"/>
  <c r="AX34" i="36"/>
  <c r="F7" i="35"/>
  <c r="D22" i="35"/>
  <c r="AX25" i="36"/>
  <c r="D20" i="36" s="1"/>
  <c r="AX30" i="36"/>
  <c r="AX42" i="36"/>
  <c r="AX55" i="37"/>
  <c r="AX27" i="37" s="1"/>
  <c r="D21" i="37" s="1"/>
  <c r="D23" i="37" s="1"/>
  <c r="AX70" i="37"/>
  <c r="AX25" i="20"/>
  <c r="D20" i="20" s="1"/>
  <c r="AX54" i="20"/>
  <c r="AX105" i="37"/>
  <c r="Q4" i="1"/>
  <c r="D22" i="20"/>
  <c r="F16" i="1"/>
  <c r="F7" i="20"/>
  <c r="F7" i="37"/>
  <c r="D22" i="37"/>
  <c r="D22" i="36"/>
  <c r="F7" i="36"/>
  <c r="AX114" i="35"/>
  <c r="AX38" i="20"/>
  <c r="AX38" i="36"/>
  <c r="AX95" i="35"/>
  <c r="AX98" i="37"/>
  <c r="AX55" i="35"/>
  <c r="AX73" i="37"/>
  <c r="AX83" i="35"/>
  <c r="AX108" i="35"/>
  <c r="AX42" i="20"/>
  <c r="AX80" i="37"/>
  <c r="G16" i="1" l="1"/>
  <c r="F19" i="1"/>
  <c r="G19" i="1" s="1"/>
  <c r="G8" i="35"/>
  <c r="F8" i="35"/>
  <c r="F8" i="36"/>
  <c r="G8" i="36"/>
  <c r="F8" i="20"/>
  <c r="G8" i="20"/>
  <c r="AX27" i="36"/>
  <c r="D21" i="36" s="1"/>
  <c r="D23" i="36" s="1"/>
  <c r="AX27" i="20"/>
  <c r="D21" i="20" s="1"/>
  <c r="D23" i="20" s="1"/>
  <c r="G8" i="37"/>
  <c r="F8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fferreira</author>
  </authors>
  <commentList>
    <comment ref="Q3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Este desvio já está contemplado no total de esforço realizado</t>
        </r>
      </text>
    </comment>
    <comment ref="N4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Tempo em que os erros estão na fábrica a ser resolvidos e que impedem o avanço dos testes
</t>
        </r>
      </text>
    </comment>
    <comment ref="M11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Verificação de que todos os testes que são testáveis estão concluidos com um sucesso A ou B.
O total de steps com sucesso pode não ser igual ao total de steps desenhados, caso existam steps classificados com "falta de condições"
</t>
        </r>
      </text>
    </comment>
    <comment ref="E15" authorId="0" shapeId="0" xr:uid="{00000000-0006-0000-0000-000004000000}">
      <text>
        <r>
          <rPr>
            <sz val="9"/>
            <color indexed="81"/>
            <rFont val="Tahoma"/>
            <family val="2"/>
          </rPr>
          <t>Esforço RD&amp;TQA na realização do teste. Não contempla as horas gastas nas outras tarefas inerentes a certificação, pelo que estas horas não são iguais às horas estimadas na folha de briefing.</t>
        </r>
      </text>
    </comment>
    <comment ref="I15" authorId="0" shapeId="0" xr:uid="{00000000-0006-0000-0000-000005000000}">
      <text>
        <r>
          <rPr>
            <sz val="9"/>
            <color indexed="81"/>
            <rFont val="Tahoma"/>
            <family val="2"/>
          </rPr>
          <t>Total de testes executados no âmbito da certificação, no universo dos testes desenhados.</t>
        </r>
      </text>
    </comment>
    <comment ref="I16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% Sucesso A no total de steps desenhados</t>
        </r>
      </text>
    </comment>
    <comment ref="M16" authorId="0" shapeId="0" xr:uid="{00000000-0006-0000-0000-000007000000}">
      <text>
        <r>
          <rPr>
            <sz val="9"/>
            <color indexed="81"/>
            <rFont val="Tahoma"/>
            <family val="2"/>
          </rPr>
          <t>Registo de horas que justificam o desvio de datas e que não estão relacionados com o processo de certificação. Exemplo: Formação, Reuniões, Ausências, etc</t>
        </r>
      </text>
    </comment>
    <comment ref="I17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Indicador de gestão:</t>
        </r>
        <r>
          <rPr>
            <sz val="9"/>
            <color indexed="81"/>
            <rFont val="Tahoma"/>
            <family val="2"/>
          </rPr>
          <t xml:space="preserve">
% de requisitos cobertos pelos testes.
Este indicador mede se os requisitos da LNRE já estão ou não cobertos por testes de acordo com a matriz da sheet "Requisitos".
No final do processo este indicador tem que ser 100%
</t>
        </r>
      </text>
    </comment>
    <comment ref="E18" authorId="0" shapeId="0" xr:uid="{00000000-0006-0000-0000-000009000000}">
      <text>
        <r>
          <rPr>
            <sz val="9"/>
            <color indexed="81"/>
            <rFont val="Tahoma"/>
            <family val="2"/>
          </rPr>
          <t>Número de horas que constam na folha de briefing e no trabalho.</t>
        </r>
      </text>
    </comment>
    <comment ref="F18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Horas totais gastas com o trabalho TQA do projecto e que correspondem ao número de horas que constam no trabalho.
Consultar os detalhes no quadro ao lado.
</t>
        </r>
      </text>
    </comment>
    <comment ref="E21" authorId="0" shapeId="0" xr:uid="{00000000-0006-0000-0000-00000B000000}">
      <text>
        <r>
          <rPr>
            <sz val="9"/>
            <color indexed="81"/>
            <rFont val="Tahoma"/>
            <family val="2"/>
          </rPr>
          <t>Corresponde à data de inicio que consta na folha de briefing e no trabalho.</t>
        </r>
      </text>
    </comment>
    <comment ref="E23" authorId="0" shapeId="0" xr:uid="{00000000-0006-0000-0000-00000C000000}">
      <text>
        <r>
          <rPr>
            <sz val="9"/>
            <color indexed="81"/>
            <rFont val="Tahoma"/>
            <family val="2"/>
          </rPr>
          <t>Corresponde à data fim que consta na folha de briefing e no trabalho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fferreira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fferreira:</t>
        </r>
        <r>
          <rPr>
            <sz val="9"/>
            <color indexed="81"/>
            <rFont val="Tahoma"/>
            <family val="2"/>
          </rPr>
          <t xml:space="preserve">
Copiar da LNRE a lista de códigos de requisitos e a coluna da importância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fferreira</author>
  </authors>
  <commentList>
    <comment ref="B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fferreira:</t>
        </r>
        <r>
          <rPr>
            <sz val="9"/>
            <color indexed="81"/>
            <rFont val="Tahoma"/>
            <family val="2"/>
          </rPr>
          <t xml:space="preserve">
Considera-se tempo estimado tudo aquilo que seja necessário para executar o teste:
- Parametrizações
- Execução do teste
- Simulações manuais (criação de ficheiros, mensagens, etc)
- Operações
- Fechos de dias
- Erros imputados so RD&amp;TQA
- etc</t>
        </r>
      </text>
    </comment>
    <comment ref="D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fferreira:</t>
        </r>
        <r>
          <rPr>
            <sz val="9"/>
            <color indexed="81"/>
            <rFont val="Tahoma"/>
            <family val="2"/>
          </rPr>
          <t xml:space="preserve">
Preencher manualmente (apesar de na celula aparecer dados diferentes dos introduzidos, basta colooar as horas e os minutos que os calculos são efectuados correctamente, exemplo: 33:00)</t>
        </r>
      </text>
    </comment>
    <comment ref="B29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 shapeId="0" xr:uid="{00000000-0006-0000-0300-000004000000}">
      <text>
        <r>
          <rPr>
            <sz val="9"/>
            <color indexed="81"/>
            <rFont val="Tahoma"/>
            <family val="2"/>
          </rPr>
          <t>Opcional: Dados introduzidos para obter o resultado esperado.</t>
        </r>
      </text>
    </comment>
    <comment ref="I29" authorId="0" shapeId="0" xr:uid="{00000000-0006-0000-0300-000005000000}">
      <text>
        <r>
          <rPr>
            <sz val="9"/>
            <color indexed="81"/>
            <rFont val="Tahoma"/>
            <family val="2"/>
          </rPr>
          <t>Especificar o output esperado.
Exemplo:
- Mensagem de erro
- Mapa de impressão
- Nota emitida
- Etc</t>
        </r>
      </text>
    </comment>
    <comment ref="AC29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fferreira:</t>
        </r>
        <r>
          <rPr>
            <sz val="9"/>
            <color indexed="81"/>
            <rFont val="Tahoma"/>
            <family val="2"/>
          </rPr>
          <t xml:space="preserve">
Indicar se o erro encontrado obrigou a revisão de documentação (novas versões de documentos).
Exemplo: Um erro funcional pode originar uma nova versão do desenho funcional.</t>
        </r>
      </text>
    </comment>
    <comment ref="AD29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fferreira:</t>
        </r>
        <r>
          <rPr>
            <sz val="9"/>
            <color indexed="81"/>
            <rFont val="Tahoma"/>
            <family val="2"/>
          </rPr>
          <t xml:space="preserve">
Inserir a forma de reporte do erro.
Para erros de código o reporte é obrigatório ser na PIC</t>
        </r>
      </text>
    </comment>
    <comment ref="AE29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fferreira:</t>
        </r>
        <r>
          <rPr>
            <sz val="9"/>
            <color indexed="81"/>
            <rFont val="Tahoma"/>
            <family val="2"/>
          </rPr>
          <t xml:space="preserve">
Sempre que o resultado é "Sim" é obrigatório colocar a data e hora de inicio e fim de correcção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fferreira</author>
  </authors>
  <commentList>
    <comment ref="B1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fferreira:</t>
        </r>
        <r>
          <rPr>
            <sz val="9"/>
            <color indexed="81"/>
            <rFont val="Tahoma"/>
            <family val="2"/>
          </rPr>
          <t xml:space="preserve">
Considera-se tempo estimado tudo aquilo que seja necessário para executar o teste:
- Parametrizações
- Execução do teste
- Simulações manuais (criação de ficheiros, mensagens, etc)
- Operações
- Fechos de dias
- Erros imputados so RD&amp;TQA
- etc</t>
        </r>
      </text>
    </comment>
    <comment ref="D1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fferreira:</t>
        </r>
        <r>
          <rPr>
            <sz val="9"/>
            <color indexed="81"/>
            <rFont val="Tahoma"/>
            <family val="2"/>
          </rPr>
          <t xml:space="preserve">
Preencher manualmente (apesar de na celula aparecer dados diferentes dos introduzidos, basta colooar as horas e os minutos que os calculos são efectuados correctamente, exemplo: 33:00)</t>
        </r>
      </text>
    </comment>
    <comment ref="B29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 shapeId="0" xr:uid="{00000000-0006-0000-0400-000004000000}">
      <text>
        <r>
          <rPr>
            <sz val="9"/>
            <color indexed="81"/>
            <rFont val="Tahoma"/>
            <family val="2"/>
          </rPr>
          <t>Opcional: Dados introduzidos para obter o resultado esperado.</t>
        </r>
      </text>
    </comment>
    <comment ref="I29" authorId="0" shapeId="0" xr:uid="{00000000-0006-0000-0400-000005000000}">
      <text>
        <r>
          <rPr>
            <sz val="9"/>
            <color indexed="81"/>
            <rFont val="Tahoma"/>
            <family val="2"/>
          </rPr>
          <t>Especificar o output esperado.
Exemplo:
- Mensagem de erro
- Mapa de impressão
- Nota emitida
- Etc</t>
        </r>
      </text>
    </comment>
    <comment ref="AC29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fferreira:</t>
        </r>
        <r>
          <rPr>
            <sz val="9"/>
            <color indexed="81"/>
            <rFont val="Tahoma"/>
            <family val="2"/>
          </rPr>
          <t xml:space="preserve">
Indicar se o erro encontrado obrigou a revisão de documentação (novas versões de documentos).
Exemplo: Um erro funcional pode originar uma nova versão do desenho funcional.</t>
        </r>
      </text>
    </comment>
    <comment ref="AD29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fferreira:</t>
        </r>
        <r>
          <rPr>
            <sz val="9"/>
            <color indexed="81"/>
            <rFont val="Tahoma"/>
            <family val="2"/>
          </rPr>
          <t xml:space="preserve">
Inserir a forma de reporte do erro.
Para erros de código o reporte é obrigatório ser na PIC</t>
        </r>
      </text>
    </comment>
    <comment ref="AE29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fferreira:</t>
        </r>
        <r>
          <rPr>
            <sz val="9"/>
            <color indexed="81"/>
            <rFont val="Tahoma"/>
            <family val="2"/>
          </rPr>
          <t xml:space="preserve">
Sempre que o resultado é "Sim" é obrigatório colocar a data e hora de inicio e fim de correcção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fferreira</author>
  </authors>
  <commentList>
    <comment ref="B1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fferreira:</t>
        </r>
        <r>
          <rPr>
            <sz val="9"/>
            <color indexed="81"/>
            <rFont val="Tahoma"/>
            <family val="2"/>
          </rPr>
          <t xml:space="preserve">
Considera-se tempo estimado tudo aquilo que seja necessário para executar o teste:
- Parametrizações
- Execução do teste
- Simulações manuais (criação de ficheiros, mensagens, etc)
- Operações
- Fechos de dias
- Erros imputados so RD&amp;TQA
- etc</t>
        </r>
      </text>
    </comment>
    <comment ref="D18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fferreira:</t>
        </r>
        <r>
          <rPr>
            <sz val="9"/>
            <color indexed="81"/>
            <rFont val="Tahoma"/>
            <family val="2"/>
          </rPr>
          <t xml:space="preserve">
Preencher manualmente (apesar de na celula aparecer dados diferentes dos introduzidos, basta colooar as horas e os minutos que os calculos são efectuados correctamente, exemplo: 33:00)</t>
        </r>
      </text>
    </comment>
    <comment ref="B29" authorId="0" shapeId="0" xr:uid="{00000000-0006-0000-0500-000003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 shapeId="0" xr:uid="{00000000-0006-0000-0500-000004000000}">
      <text>
        <r>
          <rPr>
            <sz val="9"/>
            <color indexed="81"/>
            <rFont val="Tahoma"/>
            <family val="2"/>
          </rPr>
          <t>Opcional: Dados introduzidos para obter o resultado esperado.</t>
        </r>
      </text>
    </comment>
    <comment ref="I29" authorId="0" shapeId="0" xr:uid="{00000000-0006-0000-0500-000005000000}">
      <text>
        <r>
          <rPr>
            <sz val="9"/>
            <color indexed="81"/>
            <rFont val="Tahoma"/>
            <family val="2"/>
          </rPr>
          <t>Especificar o output esperado.
Exemplo:
- Mensagem de erro
- Mapa de impressão
- Nota emitida
- Etc</t>
        </r>
      </text>
    </comment>
    <comment ref="AC29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fferreira:</t>
        </r>
        <r>
          <rPr>
            <sz val="9"/>
            <color indexed="81"/>
            <rFont val="Tahoma"/>
            <family val="2"/>
          </rPr>
          <t xml:space="preserve">
Indicar se o erro encontrado obrigou a revisão de documentação (novas versões de documentos).
Exemplo: Um erro funcional pode originar uma nova versão do desenho funcional.</t>
        </r>
      </text>
    </comment>
    <comment ref="AD29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fferreira:</t>
        </r>
        <r>
          <rPr>
            <sz val="9"/>
            <color indexed="81"/>
            <rFont val="Tahoma"/>
            <family val="2"/>
          </rPr>
          <t xml:space="preserve">
Inserir a forma de reporte do erro.
Para erros de código o reporte é obrigatório ser na PIC</t>
        </r>
      </text>
    </comment>
    <comment ref="AE29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fferreira:</t>
        </r>
        <r>
          <rPr>
            <sz val="9"/>
            <color indexed="81"/>
            <rFont val="Tahoma"/>
            <family val="2"/>
          </rPr>
          <t xml:space="preserve">
Sempre que o resultado é "Sim" é obrigatório colocar a data e hora de inicio e fim de correcção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fferreira</author>
  </authors>
  <commentList>
    <comment ref="B1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fferreira:</t>
        </r>
        <r>
          <rPr>
            <sz val="9"/>
            <color indexed="81"/>
            <rFont val="Tahoma"/>
            <family val="2"/>
          </rPr>
          <t xml:space="preserve">
Considera-se tempo estimado tudo aquilo que seja necessário para executar o teste:
- Parametrizações
- Execução do teste
- Simulações manuais (criação de ficheiros, mensagens, etc)
- Operações
- Fechos de dias
- Erros imputados so RD&amp;TQA
- etc</t>
        </r>
      </text>
    </comment>
    <comment ref="D18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fferreira:</t>
        </r>
        <r>
          <rPr>
            <sz val="9"/>
            <color indexed="81"/>
            <rFont val="Tahoma"/>
            <family val="2"/>
          </rPr>
          <t xml:space="preserve">
Preencher manualmente (apesar de na celula aparecer dados diferentes dos introduzidos, basta colooar as horas e os minutos que os calculos são efectuados correctamente, exemplo: 33:00)</t>
        </r>
      </text>
    </comment>
    <comment ref="B29" authorId="0" shapeId="0" xr:uid="{00000000-0006-0000-0600-000003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 shapeId="0" xr:uid="{00000000-0006-0000-0600-000004000000}">
      <text>
        <r>
          <rPr>
            <sz val="9"/>
            <color indexed="81"/>
            <rFont val="Tahoma"/>
            <family val="2"/>
          </rPr>
          <t>Opcional: Dados introduzidos para obter o resultado esperado.</t>
        </r>
      </text>
    </comment>
    <comment ref="I29" authorId="0" shapeId="0" xr:uid="{00000000-0006-0000-0600-000005000000}">
      <text>
        <r>
          <rPr>
            <sz val="9"/>
            <color indexed="81"/>
            <rFont val="Tahoma"/>
            <family val="2"/>
          </rPr>
          <t>Especificar o output esperado.
Exemplo:
- Mensagem de erro
- Mapa de impressão
- Nota emitida
- Etc</t>
        </r>
      </text>
    </comment>
    <comment ref="AC29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fferreira:</t>
        </r>
        <r>
          <rPr>
            <sz val="9"/>
            <color indexed="81"/>
            <rFont val="Tahoma"/>
            <family val="2"/>
          </rPr>
          <t xml:space="preserve">
Indicar se o erro encontrado obrigou a revisão de documentação (novas versões de documentos).
Exemplo: Um erro funcional pode originar uma nova versão do desenho funcional.</t>
        </r>
      </text>
    </comment>
    <comment ref="AD29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fferreira:</t>
        </r>
        <r>
          <rPr>
            <sz val="9"/>
            <color indexed="81"/>
            <rFont val="Tahoma"/>
            <family val="2"/>
          </rPr>
          <t xml:space="preserve">
Inserir a forma de reporte do erro.
Para erros de código o reporte é obrigatório ser na PIC</t>
        </r>
      </text>
    </comment>
    <comment ref="AE29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fferreira:</t>
        </r>
        <r>
          <rPr>
            <sz val="9"/>
            <color indexed="81"/>
            <rFont val="Tahoma"/>
            <family val="2"/>
          </rPr>
          <t xml:space="preserve">
Sempre que o resultado é "Sim" é obrigatório colocar a data e hora de inicio e fim de correcção</t>
        </r>
      </text>
    </comment>
  </commentList>
</comments>
</file>

<file path=xl/sharedStrings.xml><?xml version="1.0" encoding="utf-8"?>
<sst xmlns="http://schemas.openxmlformats.org/spreadsheetml/2006/main" count="1164" uniqueCount="339">
  <si>
    <t>Total de test cases</t>
  </si>
  <si>
    <t>Total de Steps</t>
  </si>
  <si>
    <t>Sucesso A</t>
  </si>
  <si>
    <t>Sucesso B</t>
  </si>
  <si>
    <t>Legenda:</t>
  </si>
  <si>
    <t>Sucesso A:</t>
  </si>
  <si>
    <t>Sucesso B:</t>
  </si>
  <si>
    <t>Erro de requisito:</t>
  </si>
  <si>
    <t>Erro decorrente de uma incorrecta especificação do levantamento de requisitos</t>
  </si>
  <si>
    <t>Erro decorrente de uma incorrecta especificação do desenho funcional</t>
  </si>
  <si>
    <t>Erro decorrente de uma incorrecta especificação do desenho técnico</t>
  </si>
  <si>
    <t>Erro relacionado com o desenvolvimento da solução (erros de programas)</t>
  </si>
  <si>
    <t>N.º de Test Case</t>
  </si>
  <si>
    <t>Tipo de Erro</t>
  </si>
  <si>
    <t>Total</t>
  </si>
  <si>
    <t>Erro de requisito</t>
  </si>
  <si>
    <t>Código</t>
  </si>
  <si>
    <t>Nome do teste</t>
  </si>
  <si>
    <t>Objectivo do teste</t>
  </si>
  <si>
    <t>Pré-condições</t>
  </si>
  <si>
    <t>Resultado</t>
  </si>
  <si>
    <t>Notas adicionais</t>
  </si>
  <si>
    <t>Comentários adicionais:</t>
  </si>
  <si>
    <t>Total de steps</t>
  </si>
  <si>
    <t>Sim</t>
  </si>
  <si>
    <t>Não</t>
  </si>
  <si>
    <t>Impediu avanço nos testes</t>
  </si>
  <si>
    <t>Erro funcional</t>
  </si>
  <si>
    <t>Erro técnico</t>
  </si>
  <si>
    <t>Erro de código</t>
  </si>
  <si>
    <t>Revisão de doc.</t>
  </si>
  <si>
    <t>Executor(es) do teste:</t>
  </si>
  <si>
    <t>Tempo efectivo de teste RD&amp;TQA</t>
  </si>
  <si>
    <t>Tempo total correcção</t>
  </si>
  <si>
    <t>Tempo não imputado ao RD&amp;TQA (hrs)</t>
  </si>
  <si>
    <t>Tempo total gasto com o teste</t>
  </si>
  <si>
    <t>Desvio não imputado ao RD&amp;TQA</t>
  </si>
  <si>
    <t>Desvio imputado ao RD&amp;TQA</t>
  </si>
  <si>
    <t>Erro  técnico</t>
  </si>
  <si>
    <t>Erro funcional:</t>
  </si>
  <si>
    <t>Erro  técnico:</t>
  </si>
  <si>
    <t>Erro de código:</t>
  </si>
  <si>
    <t>Data inicio do teste</t>
  </si>
  <si>
    <t>Hora inicio do teste</t>
  </si>
  <si>
    <t>Data fim do teste</t>
  </si>
  <si>
    <t>Hora fim do teste</t>
  </si>
  <si>
    <t>Horário de trabalho</t>
  </si>
  <si>
    <t>Data Inicio</t>
  </si>
  <si>
    <t>Data Fim</t>
  </si>
  <si>
    <t>Hora Inicio</t>
  </si>
  <si>
    <t>Minuto Fim</t>
  </si>
  <si>
    <t>Dif minutes</t>
  </si>
  <si>
    <t>Cálculo dias</t>
  </si>
  <si>
    <t>Horas</t>
  </si>
  <si>
    <t>Minutos</t>
  </si>
  <si>
    <t>Hora fim</t>
  </si>
  <si>
    <t>Minuto inicio</t>
  </si>
  <si>
    <t>Tempo de teste</t>
  </si>
  <si>
    <t>Data inicio do reporte/correcção</t>
  </si>
  <si>
    <t>Hora inicio de reporte/correcção</t>
  </si>
  <si>
    <t>Data fim da correcção</t>
  </si>
  <si>
    <t>Hora fim de correcção</t>
  </si>
  <si>
    <r>
      <t xml:space="preserve">Desvio RD&amp;TQA </t>
    </r>
    <r>
      <rPr>
        <sz val="9"/>
        <color theme="1"/>
        <rFont val="Calibri"/>
        <family val="2"/>
        <scheme val="minor"/>
      </rPr>
      <t>(hrs)</t>
    </r>
  </si>
  <si>
    <r>
      <t xml:space="preserve">Desvio Total </t>
    </r>
    <r>
      <rPr>
        <sz val="9"/>
        <color theme="1"/>
        <rFont val="Calibri"/>
        <family val="2"/>
        <scheme val="minor"/>
      </rPr>
      <t>(hrs)</t>
    </r>
  </si>
  <si>
    <t>Sugestão de melhoria</t>
  </si>
  <si>
    <t>Sugestões de melhoria</t>
  </si>
  <si>
    <t>Desvio RD&amp;TQA</t>
  </si>
  <si>
    <t>Tempo não imputado ao RD&amp;TQA</t>
  </si>
  <si>
    <t>Tempo total</t>
  </si>
  <si>
    <t>Check Steps</t>
  </si>
  <si>
    <t>Steps que deram inicialmente erro (s)  e depois ficou (aram) corrigido (s)</t>
  </si>
  <si>
    <t>Steps que deram sucesso à primeira</t>
  </si>
  <si>
    <t>Tempo total do test case</t>
  </si>
  <si>
    <t>Reporte do erro</t>
  </si>
  <si>
    <r>
      <t xml:space="preserve">Esforço Estimado </t>
    </r>
    <r>
      <rPr>
        <sz val="8"/>
        <color theme="1"/>
        <rFont val="Calibri"/>
        <family val="2"/>
        <scheme val="minor"/>
      </rPr>
      <t>(hrs)</t>
    </r>
  </si>
  <si>
    <t>Esforço Realizado RD&amp;TQA (hrs)</t>
  </si>
  <si>
    <t>Código e Nome do Projecto:</t>
  </si>
  <si>
    <t>Ambiente e Release:</t>
  </si>
  <si>
    <r>
      <t xml:space="preserve">Desvio total </t>
    </r>
    <r>
      <rPr>
        <b/>
        <sz val="8"/>
        <rFont val="Calibri"/>
        <family val="2"/>
        <scheme val="minor"/>
      </rPr>
      <t>(hrs)</t>
    </r>
  </si>
  <si>
    <t>Detalhe do desvio de esforço de tempo</t>
  </si>
  <si>
    <t>Outras horas gastas</t>
  </si>
  <si>
    <t>Notas</t>
  </si>
  <si>
    <t>Resultado dos testes</t>
  </si>
  <si>
    <t>Inicio estimado</t>
  </si>
  <si>
    <t>Fim estimado</t>
  </si>
  <si>
    <r>
      <t xml:space="preserve">Desvio </t>
    </r>
    <r>
      <rPr>
        <sz val="7"/>
        <color theme="1"/>
        <rFont val="Calibri"/>
        <family val="2"/>
        <scheme val="minor"/>
      </rPr>
      <t>(dias)</t>
    </r>
  </si>
  <si>
    <r>
      <t xml:space="preserve">Estimado </t>
    </r>
    <r>
      <rPr>
        <sz val="7"/>
        <color theme="1"/>
        <rFont val="Calibri"/>
        <family val="2"/>
        <scheme val="minor"/>
      </rPr>
      <t>(hrs)</t>
    </r>
  </si>
  <si>
    <r>
      <rPr>
        <b/>
        <sz val="10"/>
        <color theme="1"/>
        <rFont val="Calibri"/>
        <family val="2"/>
        <scheme val="minor"/>
      </rPr>
      <t>Estimado</t>
    </r>
    <r>
      <rPr>
        <sz val="10"/>
        <color theme="1"/>
        <rFont val="Calibri"/>
        <family val="2"/>
        <scheme val="minor"/>
      </rPr>
      <t xml:space="preserve"> </t>
    </r>
    <r>
      <rPr>
        <sz val="7"/>
        <color theme="1"/>
        <rFont val="Calibri"/>
        <family val="2"/>
        <scheme val="minor"/>
      </rPr>
      <t>(hrs)</t>
    </r>
  </si>
  <si>
    <r>
      <rPr>
        <b/>
        <sz val="10"/>
        <color theme="1"/>
        <rFont val="Calibri"/>
        <family val="2"/>
        <scheme val="minor"/>
      </rPr>
      <t>Realizado</t>
    </r>
    <r>
      <rPr>
        <sz val="10"/>
        <color theme="1"/>
        <rFont val="Calibri"/>
        <family val="2"/>
        <scheme val="minor"/>
      </rPr>
      <t xml:space="preserve"> </t>
    </r>
    <r>
      <rPr>
        <sz val="7"/>
        <color theme="1"/>
        <rFont val="Calibri"/>
        <family val="2"/>
        <scheme val="minor"/>
      </rPr>
      <t>(hrs)</t>
    </r>
  </si>
  <si>
    <t>Fim efectivo</t>
  </si>
  <si>
    <t>Inicio Efectivo</t>
  </si>
  <si>
    <r>
      <t xml:space="preserve">Desvio </t>
    </r>
    <r>
      <rPr>
        <sz val="8"/>
        <color theme="1"/>
        <rFont val="Calibri"/>
        <family val="2"/>
        <scheme val="minor"/>
      </rPr>
      <t>(hrs)</t>
    </r>
  </si>
  <si>
    <t>Resultado esperado</t>
  </si>
  <si>
    <t>Dados input</t>
  </si>
  <si>
    <t>% execução</t>
  </si>
  <si>
    <t>Descrição do teste a executar</t>
  </si>
  <si>
    <t>Revisão DOC.</t>
  </si>
  <si>
    <t>% Sucesso</t>
  </si>
  <si>
    <t>% Execução</t>
  </si>
  <si>
    <t>% Cobertura</t>
  </si>
  <si>
    <t>Erro de integração</t>
  </si>
  <si>
    <t>Dependência externa</t>
  </si>
  <si>
    <t>Grau Importância</t>
  </si>
  <si>
    <t>Erro de integração:</t>
  </si>
  <si>
    <t>Dependência externa:</t>
  </si>
  <si>
    <t>Erro de interface interno</t>
  </si>
  <si>
    <t>Falta de condições</t>
  </si>
  <si>
    <t>Indicadores</t>
  </si>
  <si>
    <t>Esforço de Datas</t>
  </si>
  <si>
    <t>Erro de interface interno:</t>
  </si>
  <si>
    <t>Falta de condições:</t>
  </si>
  <si>
    <t>Quando um teste está pendente de factores externos à empresa</t>
  </si>
  <si>
    <t>Sugestões de melhoria:</t>
  </si>
  <si>
    <t xml:space="preserve">Melhorias identificadas nos processos mas que não são impeditivas da certificação. </t>
  </si>
  <si>
    <t>Erros de interface da solução nas outras componentes do sistema</t>
  </si>
  <si>
    <t>Erro de integração ou actualização da solução no sistema</t>
  </si>
  <si>
    <r>
      <t>Horas gastas não relacionadas com o teste</t>
    </r>
    <r>
      <rPr>
        <sz val="8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:
</t>
    </r>
    <r>
      <rPr>
        <sz val="8"/>
        <color theme="1"/>
        <rFont val="Calibri"/>
        <family val="2"/>
        <scheme val="minor"/>
      </rPr>
      <t>(detalhar nas linhas abaixo)</t>
    </r>
  </si>
  <si>
    <r>
      <t xml:space="preserve">Esforço de realização dos testes </t>
    </r>
    <r>
      <rPr>
        <b/>
        <sz val="8"/>
        <rFont val="Calibri"/>
        <family val="2"/>
        <scheme val="minor"/>
      </rPr>
      <t>(RD&amp;TQA)</t>
    </r>
  </si>
  <si>
    <r>
      <t xml:space="preserve">Esforço total da certificação </t>
    </r>
    <r>
      <rPr>
        <b/>
        <sz val="8"/>
        <rFont val="Calibri"/>
        <family val="2"/>
        <scheme val="minor"/>
      </rPr>
      <t>(RD&amp;TQA)</t>
    </r>
  </si>
  <si>
    <t>Quando não é possível efectuar os testes nos ambientes de certificação</t>
  </si>
  <si>
    <r>
      <rPr>
        <b/>
        <sz val="9"/>
        <color theme="1"/>
        <rFont val="Calibri"/>
        <family val="2"/>
        <scheme val="minor"/>
      </rPr>
      <t>Sequência</t>
    </r>
    <r>
      <rPr>
        <sz val="9"/>
        <color theme="1"/>
        <rFont val="Calibri"/>
        <family val="2"/>
        <scheme val="minor"/>
      </rPr>
      <t>: 01</t>
    </r>
  </si>
  <si>
    <t>#</t>
  </si>
  <si>
    <r>
      <t xml:space="preserve">Análise e Conceção dos Testes </t>
    </r>
    <r>
      <rPr>
        <b/>
        <sz val="8"/>
        <color theme="1"/>
        <rFont val="Calibri"/>
        <family val="2"/>
        <scheme val="minor"/>
      </rPr>
      <t>(hrs)</t>
    </r>
  </si>
  <si>
    <t>Descritivo</t>
  </si>
  <si>
    <t>Número de cliente</t>
  </si>
  <si>
    <t>Miguel Estrompa</t>
  </si>
  <si>
    <t xml:space="preserve"> </t>
  </si>
  <si>
    <t>REQ001</t>
  </si>
  <si>
    <t>REQ002</t>
  </si>
  <si>
    <t>REQ003</t>
  </si>
  <si>
    <t>REQ006</t>
  </si>
  <si>
    <t>Requisitos</t>
  </si>
  <si>
    <t>Numero de Cartão</t>
  </si>
  <si>
    <t>REQ004</t>
  </si>
  <si>
    <t>REQ005</t>
  </si>
  <si>
    <t>Produção de ficheiros com dados válidos para a BD e definição das necessárioas parametrizações.</t>
  </si>
  <si>
    <t>PTLATMC1181684I - Levantamento ATM sem Cartão (EMIS)</t>
  </si>
  <si>
    <t>Sistema PromoFXC / Base de Dados TST 9053 e TS1 9102 / Release 2.03 e 3.00</t>
  </si>
  <si>
    <t>REQ007</t>
  </si>
  <si>
    <t>REQ008</t>
  </si>
  <si>
    <t>REQ009</t>
  </si>
  <si>
    <t>REQ010</t>
  </si>
  <si>
    <t>Criação de Novos Códigos de Transações com Cartão - R2.03</t>
  </si>
  <si>
    <t>Possibilitar o tratamento de Registos Tipo 4 nos Ficheiros de Destinos - R2.03</t>
  </si>
  <si>
    <t>Receção e Tratamento dos novos códigos de transação nos Ficheiros de Destinos  - R2.03</t>
  </si>
  <si>
    <t>Possibilitar o Tratamento em RealTime de novas mensagens do grupo 94 - Cardless Operations - R2.03</t>
  </si>
  <si>
    <t>Receção e Tratamento dos novos códigos de transação em RealTime  - R2.03</t>
  </si>
  <si>
    <t>Criação de Novos Códigos de Transações com Cartão - R3.00</t>
  </si>
  <si>
    <t>Possibilitar o tratamento de Registos Tipo 4 nos Ficheiros de Destinos - R3.00</t>
  </si>
  <si>
    <t>Receção e Tratamento dos novos códigos de transação nos Ficheiros de Destinos  - R3.00</t>
  </si>
  <si>
    <t>Possibilitar o Tratamento em RealTime de novas mensagens do grupo 94 - Cardless Operations - R3.00</t>
  </si>
  <si>
    <t>Receção e Tratamento dos novos códigos de transação em RealTime  - R3.00</t>
  </si>
  <si>
    <t>X</t>
  </si>
  <si>
    <t>MXLAR23F1</t>
  </si>
  <si>
    <r>
      <rPr>
        <b/>
        <sz val="9"/>
        <color theme="1"/>
        <rFont val="Calibri"/>
        <family val="2"/>
        <scheme val="minor"/>
      </rPr>
      <t>Módulo</t>
    </r>
    <r>
      <rPr>
        <sz val="9"/>
        <color theme="1"/>
        <rFont val="Calibri"/>
        <family val="2"/>
        <scheme val="minor"/>
      </rPr>
      <t>: MX-LA</t>
    </r>
  </si>
  <si>
    <t>Verificação da parametrização para o Cenário de Levantamento.</t>
  </si>
  <si>
    <t>Na 1ª fase só admite o valor: 1 - Sem cativação</t>
  </si>
  <si>
    <t>Verificar a criação de novos códigos de transações:
• Levantamento sem Cartão;
• Pedido de Autorização Levantamento sem Cartão;
• Cancelamento de Pedido de Autorização Levantamento sem Cartão;
• Obtenção de 2ª Via Código OTC.</t>
  </si>
  <si>
    <t xml:space="preserve">Códigos criados para o Emissor. Para a R2.03 os códigos são de duas posições. </t>
  </si>
  <si>
    <t>Aplicação Ficheiro DST sem movimentação</t>
  </si>
  <si>
    <t>Verificar os registos do ficheiro nos mapas de controlo.</t>
  </si>
  <si>
    <t>Aplicação Ficheiro DST com movimentação</t>
  </si>
  <si>
    <t>Verificar a integração nos nas TC - Transações de um Cartão</t>
  </si>
  <si>
    <t>Verificar a integração nos nas TT - Totais de Transacções Cartão</t>
  </si>
  <si>
    <t>Verificar movimentação à conta de suporte</t>
  </si>
  <si>
    <t xml:space="preserve"> Aplicação Ficheiro DST com Levantamento em RT e Sem Reconciliação</t>
  </si>
  <si>
    <t>Verificar movimentação à conta de suporte (pelo RT e pelo DST)</t>
  </si>
  <si>
    <t xml:space="preserve"> Aplicação Ficheiro DST com Levantamento em RT e Com Reconciliação</t>
  </si>
  <si>
    <t>Verificar movimentação à conta de suporte (somente pelo RT)</t>
  </si>
  <si>
    <t>Cenário: 1ª fase do Projeto de LSC da EMIS</t>
  </si>
  <si>
    <t>Testes ao Cenário 1 da EMIS - Sem Cativação na BMR2.03</t>
  </si>
  <si>
    <t>Verificar o impacto dos novos códigos de transação na aplicação do ficheiro de Destinos</t>
  </si>
  <si>
    <t>Testes ao Cenário 1 da EMIS - Sem Cativação na BMR3.00</t>
  </si>
  <si>
    <t>MXLAR3GF1</t>
  </si>
  <si>
    <t>Códigos criados para o Emissor.</t>
  </si>
  <si>
    <t>Verificar a integração nos nas TC - Transações de um Cartão em Historico</t>
  </si>
  <si>
    <t>Verificar a integração nos nas TC - Transações de um Cartão em Real Time</t>
  </si>
  <si>
    <t>Verificar a integração nos nas TC - Transações de um Cartão em Histórico</t>
  </si>
  <si>
    <t>MXLAR23F2</t>
  </si>
  <si>
    <r>
      <t>Cenário:</t>
    </r>
    <r>
      <rPr>
        <sz val="9"/>
        <color theme="1"/>
        <rFont val="Calibri"/>
        <family val="2"/>
        <scheme val="minor"/>
      </rPr>
      <t xml:space="preserve"> 2ª fase do Projeto de LSC da EMIS</t>
    </r>
  </si>
  <si>
    <t>Produção de ficheiros com dados válidos para a BD e definição das necessárioas parametrizações. Servidor RT aberto e Simulador RT no WRKTO em funcionamento.</t>
  </si>
  <si>
    <r>
      <rPr>
        <b/>
        <sz val="9"/>
        <color theme="1"/>
        <rFont val="Calibri"/>
        <family val="2"/>
        <scheme val="minor"/>
      </rPr>
      <t>Sequência</t>
    </r>
    <r>
      <rPr>
        <sz val="9"/>
        <color theme="1"/>
        <rFont val="Calibri"/>
        <family val="2"/>
        <scheme val="minor"/>
      </rPr>
      <t>: 02</t>
    </r>
  </si>
  <si>
    <r>
      <rPr>
        <b/>
        <sz val="9"/>
        <color theme="1"/>
        <rFont val="Calibri"/>
        <family val="2"/>
        <scheme val="minor"/>
      </rPr>
      <t>Sequência</t>
    </r>
    <r>
      <rPr>
        <sz val="9"/>
        <color theme="1"/>
        <rFont val="Calibri"/>
        <family val="2"/>
        <scheme val="minor"/>
      </rPr>
      <t>: 03</t>
    </r>
  </si>
  <si>
    <t>Verificação da parametrização para os Cenários de Levantamento.</t>
  </si>
  <si>
    <t>Permite qualquer um dos 3 Cenários</t>
  </si>
  <si>
    <t>Verificar inclusão no Real Time</t>
  </si>
  <si>
    <t>Verificar Cativo na Conta</t>
  </si>
  <si>
    <t>Verificar queda Cativo na Conta</t>
  </si>
  <si>
    <t>Com Cativação - Processar mensagens Realtime para as operações com código de transação 098 - Pedido de Autorização Levant. s/ Cartão</t>
  </si>
  <si>
    <t>Com Cativação - Processar mensagens Realtime para as operações com código de transação 101 - Obtenção de 2ª Via Código OTC</t>
  </si>
  <si>
    <t>Com Cativação - Processar mensagens Realtime para as operações com código de transação 100 - Cancelamento Pedido de Autorização Levant. s/ Cartão</t>
  </si>
  <si>
    <t xml:space="preserve">Com Cativação - Processar mensagens Realtime para as operações com código de transação 097 - Levantamento Sem Cartão </t>
  </si>
  <si>
    <t>Com Cativação -  Processar Ficheiro de Destinos - Verificar impacto se comunicado em RT de código de transação 098 - Pedido de Autorização Levant. s/ Cartão</t>
  </si>
  <si>
    <t>Com Cativação -  Processar Ficheiro de Destinos - Verificar impacto se comunicado em RT de código de transação 101 - Obtenção de 2ª Via Código OTC</t>
  </si>
  <si>
    <t>Com Cativação -  Processar Ficheiro de Destinos - Verificar impacto se comunicado em RT de código de transação 100 - Cancelamento Pedido de Autorização Levant. s/ Cartão</t>
  </si>
  <si>
    <t xml:space="preserve">Com Cativação -  Processar Ficheiro de Destinos - Verificar impacto se comunicado em RT de código de transação 097 - Levantamento Sem Cartão </t>
  </si>
  <si>
    <t>Verificar movimentação na Conta</t>
  </si>
  <si>
    <t>Verificar Historico de Cartão</t>
  </si>
  <si>
    <t>Em Degradação - Processar mensagens Realtime para as operações com código de transação 098 - Pedido de Autorização Levant. s/ Cartão</t>
  </si>
  <si>
    <t>Em Degradação - Processar mensagens Realtime para as operações com código de transação 101 - Obtenção de 2ª Via Código OTC</t>
  </si>
  <si>
    <t>Em Degradação - Processar mensagens Realtime para as operações com código de transação 100 - Cancelamento Pedido de Autorização Levant. s/ Cartão</t>
  </si>
  <si>
    <t xml:space="preserve">Em Degradação - Processar mensagens Realtime para as operações com código de transação 097 - Levantamento Sem Cartão </t>
  </si>
  <si>
    <t>Em Degradação - Processar Ficheiro de Destinos - Verificar impacto se comunicado em RT de código de transação 098 - Pedido de Autorização Levant. s/ Cartão</t>
  </si>
  <si>
    <t>Em Degradação - Processar Ficheiro de Destinos - Verificar impacto se comunicado em RT de código de transação 101 - Obtenção de 2ª Via Código OTC</t>
  </si>
  <si>
    <t>Em Degradação - Processar Ficheiro de Destinos - Verificar impacto se comunicado em RT de código de transação 100 - Cancelamento Pedido de Autorização Levant. s/ Cartão</t>
  </si>
  <si>
    <t xml:space="preserve">Em Degradação - Processar Ficheiro de Destinos - Verificar impacto se comunicado em RT de código de transação 097 - Levantamento Sem Cartão </t>
  </si>
  <si>
    <t>Com Cativação - Processar mensagens Realtime para as operações com código de transação 098 - Pedido de Autorização Levant. s/ Cartão - Recusar Operação</t>
  </si>
  <si>
    <t>Verificar motivo de recusa</t>
  </si>
  <si>
    <t>Cancelamento - Processar mensagens Realtime para as operações com código de transação 098 - Pedido de Autorização Levant. s/ Cartão</t>
  </si>
  <si>
    <t>Verificar rollback da operação original.</t>
  </si>
  <si>
    <t>Cancelamento - Processar mensagens Realtime para as operações com código de transação 101 - Obtenção de 2ª Via Código OTC</t>
  </si>
  <si>
    <t>Cancelamento - Processar mensagens Realtime para as operações com código de transação 100 - Cancelamento Pedido de Autorização Levant. s/ Cartão</t>
  </si>
  <si>
    <t xml:space="preserve">Cancelamento - Processar mensagens Realtime para as operações com código de transação 097 - Levantamento Sem Cartão </t>
  </si>
  <si>
    <t>Cancelamento - Processar Ficheiro de Destinos - Verificar impacto se comunicado em RT de código de transação 098 - Pedido de Autorização Levant. s/ Cartão</t>
  </si>
  <si>
    <t>Cancelamento - Processar Ficheiro de Destinos - Verificar impacto se comunicado em RT de código de transação 101 - Obtenção de 2ª Via Código OTC</t>
  </si>
  <si>
    <t>Cancelamento - Processar Ficheiro de Destinos - Verificar impacto se comunicado em RT de código de transação 100 - Cancelamento Pedido de Autorização Levant. s/ Cartão</t>
  </si>
  <si>
    <t xml:space="preserve">Cancelamento - Processar Ficheiro de Destinos - Verificar impacto se comunicado em RT de código de transação 097 - Levantamento Sem Cartão </t>
  </si>
  <si>
    <t>Testar os novos códigos de transação de transação nas mensagens de RT e verificar o impacto dos novos códigos de transação na aplicação do ficheiro de Destinos (nomeadamente do novo Tipo 4).</t>
  </si>
  <si>
    <r>
      <rPr>
        <b/>
        <sz val="9"/>
        <color theme="1"/>
        <rFont val="Calibri"/>
        <family val="2"/>
        <scheme val="minor"/>
      </rPr>
      <t>Sequência</t>
    </r>
    <r>
      <rPr>
        <sz val="9"/>
        <color theme="1"/>
        <rFont val="Calibri"/>
        <family val="2"/>
        <scheme val="minor"/>
      </rPr>
      <t>: 04</t>
    </r>
  </si>
  <si>
    <t>Verificar Historico de Cartão / Real Time</t>
  </si>
  <si>
    <t xml:space="preserve">Com Cativação -  Processar Ficheiro de Destinos - Verificar impacto se não comunicado em RT de código de transação 097 - Levantamento Sem Cartão </t>
  </si>
  <si>
    <t>Verificar movimentação à conta de suporte (somente pelo DST)</t>
  </si>
  <si>
    <t>LSCR23F1</t>
  </si>
  <si>
    <t>LSCR3GF1</t>
  </si>
  <si>
    <t>LSCR23F2</t>
  </si>
  <si>
    <t>LSCR3GF2</t>
  </si>
  <si>
    <t>Testes certificação</t>
  </si>
  <si>
    <t>Testes aos Cenários 2 - Com Cativação e 3 - Com Cativação e Possibilidade de Degradação da EMIS na BMR2.03</t>
  </si>
  <si>
    <t>Testes aos Cenários 2 - Com Cativação e 3 - Com Cativação e Possibilidade de Degradação da EMIS na BMR3.00</t>
  </si>
  <si>
    <t>1) Verificar os registos do ficheiro nos mapas de controlo. 2) Verificar a integração nos nas TC - Transações de um Cartão 3) Verificar a integração nos nas TT - Totais de Transacções Cartão</t>
  </si>
  <si>
    <t>1) Verificar os registos do ficheiro nos mapas de controlo. 2) Verificar a integração nos nas TC - Transações de um Cartão 3) Verificar a integração nos nas TT - Totais de Transacções Cartão 4) Verificar movimentação à conta de suporte</t>
  </si>
  <si>
    <t>1) Verificar os registos do ficheiro nos mapas de controlo. 2) Verificar a integração nos nas TC - Transações de um Cartão 3) Verificar a integração nos nas TT - Totais de Transacções Cartão 4) Verificar movimentação à conta de suporte (pelo RT e pelo DST)</t>
  </si>
  <si>
    <t>1) Verificar os registos do ficheiro nos mapas de controlo. 2) Verificar a integração nos nas TC - Transações de um Cartão 3) Verificar a integração nos nas TT - Totais de Transacções Cartão 4) Verificar movimentação à conta de suporte (somente pelo RT)</t>
  </si>
  <si>
    <t>Titulo</t>
  </si>
  <si>
    <t>Descricao</t>
  </si>
  <si>
    <t>Release</t>
  </si>
  <si>
    <t>R23</t>
  </si>
  <si>
    <t>MXLAR23F1 - 1ª fase do Projeto de LSC da EMIS</t>
  </si>
  <si>
    <t>Testes ao Cenário 1 da EMIS - Sem Cativação na BMR2.03
Verificar o impacto dos novos códigos de transação na aplicação do ficheiro de Destinos</t>
  </si>
  <si>
    <t>Testes ao Cenário 1 da EMIS - Sem Cativação na BMR3.00
Verificar o impacto dos novos códigos de transação na aplicação do ficheiro de Destinos</t>
  </si>
  <si>
    <t>3G</t>
  </si>
  <si>
    <t>Testes aos Cenários 2 - Com Cativação e 3 - Com Cativação e Possibilidade de Degradação da EMIS na BMR2.03
Testar os novos códigos de transação de transação nas mensagens de RT e verificar o impacto dos novos códigos de transação na aplicação do ficheiro de Destinos (nomeadamente do novo Tipo 4).</t>
  </si>
  <si>
    <t>MXLAR23F2 -2ª fase do Projeto de LSC da EMIS</t>
  </si>
  <si>
    <t>MXLAR23F2 - 2ª fase do Projeto de LSC da EMIS</t>
  </si>
  <si>
    <t>MXLAR3GF1 - 1ª fase do Projeto de LSC da EMIS</t>
  </si>
  <si>
    <t>Testes aos Cenários 2 - Com Cativação e 3 - Com Cativação e Possibilidade de Degradação da EMIS na BMR3.00
Testar os novos códigos de transação de transação nas mensagens de RT e verificar o impacto dos novos códigos de transação na aplicação do ficheiro de Destinos (nomeadamente do novo Tipo 4).</t>
  </si>
  <si>
    <t>MXLAR23F1 - Cenário 1</t>
  </si>
  <si>
    <t>MXLAR3GF1 - Cenário 1</t>
  </si>
  <si>
    <t>MXLAR23F2 - Cenário 2</t>
  </si>
  <si>
    <t>MXLAR3GF2</t>
  </si>
  <si>
    <t>MXLAR3GF2 - Cenário 2</t>
  </si>
  <si>
    <t>1) Verificar os registos do ficheiro nos mapas de controlo. 2) Verificar a integração nos nas TC - Transações de um Cartão em Historico 3) Verificar a integração nos nas TT - Totais de Transacções Cartão 4) Verificar movimentação à conta de suporte</t>
  </si>
  <si>
    <t>1) Verificar os registos do ficheiro nos mapas de controlo. 2) Verificar a integração nos nas TC - Transações de um Cartão em Historico 3) Verificar a integração nos nas TC - Transações de um Cartão em Real Time 4) Verificar a integração nos nas TT - Totais de Transacções Cartão 5) Verificar movimentação à conta de suporte (pelo RT e pelo DST)</t>
  </si>
  <si>
    <t>1) Verificar os registos do ficheiro nos mapas de controlo. 2) Verificar a integração nos nas TC - Transações de um Cartão em Histórico 3) Verificar a integração nos nas TC - Transações de um Cartão em Real Time 4) Verificar a integração nos nas TT - Totais de Transacções Cartão 5) Verificar movimentação à conta de suporte (somente pelo RT)</t>
  </si>
  <si>
    <t>Aplicação Ficheiro DST com Levantamento em RT e Com Reconciliação</t>
  </si>
  <si>
    <t>Aplicação Ficheiro DST com Levantamento em RT e Sem Reconciliação</t>
  </si>
  <si>
    <t>Verificar a criação de novos códigos de transações:
- Levantamento sem Cartão;
- Pedido de Autorização Levantamento sem Cartão;
- Cancelamento de Pedido de Autorização Levantamento sem Cartão;
- Obtenção de 2ª Via Código OTC.</t>
  </si>
  <si>
    <t>Test Set</t>
  </si>
  <si>
    <t>1) Verificar inclusão no Real Time 2) Verificar Cativo na Conta 3) Verificar Historico de Cartão</t>
  </si>
  <si>
    <t>1) Verificar inclusão no Real Time 2) Verificar motivo de recusa 3) Verificar Historico de Cartão</t>
  </si>
  <si>
    <t>1) Verificar inclusão no Real Time 2) Verificar Historico de Cartão</t>
  </si>
  <si>
    <t>1) Verificar inclusão no Real Time 2) Verificar queda Cativo na Conta 3) Verificar Historico de Cartão</t>
  </si>
  <si>
    <t>1) Verificar inclusão no Real Time 2) Verificar queda Cativo na Conta 3) Verificar Historico de Cartão 4) Verificar movimentação na Conta</t>
  </si>
  <si>
    <t>1) Verificar os registos do ficheiro nos mapas de controlo. 2) Verificar movimentação à conta de suporte (somente pelo RT)</t>
  </si>
  <si>
    <t>1) Verificar os registos do ficheiro nos mapas de controlo. 2) Verificar movimentação à conta de suporte (somente pelo DST)</t>
  </si>
  <si>
    <t>1) Verificar os registos do ficheiro nos mapas de controlo. 2) Verificar rollback da operação original.</t>
  </si>
  <si>
    <t>1) Verificar inclusão no Real Time 2) Verificar Cativo na Conta 3) Verificar Historico de Cartão / Real Time</t>
  </si>
  <si>
    <t>1) Verificar inclusão no Real Time 2) Verificar motivo de recusa 3) Verificar Historico de Cartão / Real Time</t>
  </si>
  <si>
    <t>1) Verificar inclusão no Real Time 2) Verificar Historico de Cartão / Real Time</t>
  </si>
  <si>
    <t>1) Verificar inclusão no Real Time 2) Verificar queda Cativo na Conta 3) Verificar Historico de Cartão / Real Time</t>
  </si>
  <si>
    <t>1) Verificar inclusão no Real Time 2) Verificar queda Cativo na Conta 3) Verificar Historico de Cartão / Real Time 4) Verificar movimentação na Conta</t>
  </si>
  <si>
    <t>Key TC</t>
  </si>
  <si>
    <t>PTLATMC1181684I-27</t>
  </si>
  <si>
    <t>PTLATMC1181684I-28</t>
  </si>
  <si>
    <t>PTLATMC1181684I-29</t>
  </si>
  <si>
    <t>PTLATMC1181684I-30</t>
  </si>
  <si>
    <t>PTLATMC1181684I-31</t>
  </si>
  <si>
    <t>PTLATMC1181684I-32</t>
  </si>
  <si>
    <t>PTLATMC1181684I-33</t>
  </si>
  <si>
    <t>PTLATMC1181684I-34</t>
  </si>
  <si>
    <t>PTLATMC1181684I-35</t>
  </si>
  <si>
    <t>PTLATMC1181684I-36</t>
  </si>
  <si>
    <t>PTLATMC1181684I-37</t>
  </si>
  <si>
    <t>PTLATMC1181684I-38</t>
  </si>
  <si>
    <t>PTLATMC1181684I-39</t>
  </si>
  <si>
    <t>PTLATMC1181684I-40</t>
  </si>
  <si>
    <t>PTLATMC1181684I-41</t>
  </si>
  <si>
    <t>PTLATMC1181684I-42</t>
  </si>
  <si>
    <t>PTLATMC1181684I-43</t>
  </si>
  <si>
    <t>PTLATMC1181684I-44</t>
  </si>
  <si>
    <t>PTLATMC1181684I-45</t>
  </si>
  <si>
    <t>PTLATMC1181684I-46</t>
  </si>
  <si>
    <t>PTLATMC1181684I-47</t>
  </si>
  <si>
    <t>PTLATMC1181684I-48</t>
  </si>
  <si>
    <t>PTLATMC1181684I-49</t>
  </si>
  <si>
    <t>PTLATMC1181684I-50</t>
  </si>
  <si>
    <t>PTLATMC1181684I-51</t>
  </si>
  <si>
    <t>PTLATMC1181684I-52</t>
  </si>
  <si>
    <t>PTLATMC1181684I-53</t>
  </si>
  <si>
    <t>PTLATMC1181684I-54</t>
  </si>
  <si>
    <t>PTLATMC1181684I-55</t>
  </si>
  <si>
    <t>PTLATMC1181684I-56</t>
  </si>
  <si>
    <t>PTLATMC1181684I-57</t>
  </si>
  <si>
    <t>PTLATMC1181684I-58</t>
  </si>
  <si>
    <t>PTLATMC1181684I-59</t>
  </si>
  <si>
    <t>PTLATMC1181684I-60</t>
  </si>
  <si>
    <t>PTLATMC1181684I-61</t>
  </si>
  <si>
    <t>PTLATMC1181684I-62</t>
  </si>
  <si>
    <t>PTLATMC1181684I-63</t>
  </si>
  <si>
    <t>PTLATMC1181684I-64</t>
  </si>
  <si>
    <t>PTLATMC1181684I-65</t>
  </si>
  <si>
    <t>PTLATMC1181684I-66</t>
  </si>
  <si>
    <t>PTLATMC1181684I-67</t>
  </si>
  <si>
    <t>PTLATMC1181684I-68</t>
  </si>
  <si>
    <t>PTLATMC1181684I-69</t>
  </si>
  <si>
    <t>PTLATMC1181684I-70</t>
  </si>
  <si>
    <t>PTLATMC1181684I-71</t>
  </si>
  <si>
    <t>PTLATMC1181684I-72</t>
  </si>
  <si>
    <t>PTLATMC1181684I-73</t>
  </si>
  <si>
    <t>PTLATMC1181684I-74</t>
  </si>
  <si>
    <t>PTLATMC1181684I-75</t>
  </si>
  <si>
    <t>PTLATMC1181684I-76</t>
  </si>
  <si>
    <t>PTLATMC1181684I-77</t>
  </si>
  <si>
    <t>PTLATMC1181684I-78</t>
  </si>
  <si>
    <t>PTLATMC1181684I-79</t>
  </si>
  <si>
    <t>PTLATMC1181684I-80</t>
  </si>
  <si>
    <t>PTLATMC1181684I-81</t>
  </si>
  <si>
    <t>PTLATMC1181684I-82</t>
  </si>
  <si>
    <t>PTLATMC1181684I-83</t>
  </si>
  <si>
    <t>PTLATMC1181684I-84</t>
  </si>
  <si>
    <t>PTLATMC1181684I-85</t>
  </si>
  <si>
    <t>PTLATMC1181684I-86</t>
  </si>
  <si>
    <t>PTLATMC1181684I-87</t>
  </si>
  <si>
    <t>PTLATMC1181684I-88</t>
  </si>
  <si>
    <t>PTLATMC1181684I-89</t>
  </si>
  <si>
    <t>PTLATMC1181684I-90</t>
  </si>
  <si>
    <t>PTLATMC1181684I-91</t>
  </si>
  <si>
    <t>PTLATMC1181684I-92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</si>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</sst>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:mm"/>
    <numFmt numFmtId="165" formatCode="[h]"/>
    <numFmt numFmtId="166" formatCode="0.000"/>
  </numFmts>
  <fonts count="2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3DE00"/>
        <bgColor indexed="64"/>
      </patternFill>
    </fill>
    <fill>
      <patternFill patternType="solid">
        <fgColor rgb="FF7F9E40"/>
        <bgColor indexed="64"/>
      </patternFill>
    </fill>
    <fill>
      <patternFill patternType="solid">
        <fgColor rgb="FF18424C"/>
        <bgColor indexed="64"/>
      </patternFill>
    </fill>
    <fill>
      <patternFill patternType="solid">
        <fgColor rgb="FFFFC72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medium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hair">
        <color auto="1"/>
      </right>
      <top/>
      <bottom/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/>
      <right style="medium">
        <color indexed="64"/>
      </right>
      <top/>
      <bottom style="dashed">
        <color indexed="64"/>
      </bottom>
      <diagonal/>
    </border>
  </borders>
  <cellStyleXfs count="3">
    <xf numFmtId="0" fontId="0" fillId="0" borderId="0"/>
    <xf numFmtId="9" fontId="2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508">
    <xf numFmtId="0" fontId="0" fillId="0" borderId="0" xfId="0"/>
    <xf numFmtId="0" fontId="0" fillId="0" borderId="0" xfId="0"/>
    <xf numFmtId="0" fontId="2" fillId="3" borderId="1" xfId="0" applyFont="1" applyFill="1" applyBorder="1" applyAlignment="1" applyProtection="1">
      <alignment vertical="center"/>
    </xf>
    <xf numFmtId="0" fontId="1" fillId="0" borderId="0" xfId="0" applyFont="1" applyAlignment="1" applyProtection="1">
      <alignment horizontal="left" vertical="center"/>
    </xf>
    <xf numFmtId="0" fontId="2" fillId="3" borderId="9" xfId="0" applyFont="1" applyFill="1" applyBorder="1" applyAlignment="1" applyProtection="1">
      <alignment vertical="center"/>
    </xf>
    <xf numFmtId="0" fontId="1" fillId="4" borderId="12" xfId="0" applyFont="1" applyFill="1" applyBorder="1" applyAlignment="1" applyProtection="1">
      <alignment vertical="center"/>
    </xf>
    <xf numFmtId="0" fontId="1" fillId="0" borderId="14" xfId="0" applyFont="1" applyBorder="1" applyAlignment="1" applyProtection="1">
      <alignment vertical="center"/>
    </xf>
    <xf numFmtId="0" fontId="2" fillId="3" borderId="10" xfId="0" applyFont="1" applyFill="1" applyBorder="1" applyAlignment="1" applyProtection="1">
      <alignment vertical="center"/>
    </xf>
    <xf numFmtId="0" fontId="3" fillId="2" borderId="17" xfId="0" applyFont="1" applyFill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/>
    <xf numFmtId="0" fontId="2" fillId="5" borderId="1" xfId="0" applyFont="1" applyFill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center" vertical="center" wrapText="1"/>
    </xf>
    <xf numFmtId="0" fontId="3" fillId="2" borderId="13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0" fillId="0" borderId="0" xfId="0" applyFill="1"/>
    <xf numFmtId="0" fontId="0" fillId="0" borderId="1" xfId="0" applyBorder="1"/>
    <xf numFmtId="0" fontId="1" fillId="0" borderId="45" xfId="0" applyFont="1" applyBorder="1" applyAlignment="1" applyProtection="1">
      <alignment vertical="center" wrapText="1"/>
    </xf>
    <xf numFmtId="0" fontId="1" fillId="0" borderId="50" xfId="0" applyFont="1" applyBorder="1" applyAlignment="1" applyProtection="1">
      <alignment vertical="center" wrapText="1"/>
    </xf>
    <xf numFmtId="0" fontId="1" fillId="0" borderId="55" xfId="0" applyFont="1" applyBorder="1" applyAlignment="1" applyProtection="1">
      <alignment vertical="center" wrapText="1"/>
    </xf>
    <xf numFmtId="0" fontId="1" fillId="0" borderId="55" xfId="0" applyFont="1" applyBorder="1" applyAlignment="1" applyProtection="1">
      <alignment horizontal="center" vertical="center"/>
    </xf>
    <xf numFmtId="1" fontId="1" fillId="0" borderId="61" xfId="0" applyNumberFormat="1" applyFont="1" applyBorder="1" applyAlignment="1" applyProtection="1">
      <alignment horizontal="center" vertical="center" wrapText="1"/>
    </xf>
    <xf numFmtId="0" fontId="3" fillId="6" borderId="42" xfId="0" applyFont="1" applyFill="1" applyBorder="1" applyAlignment="1" applyProtection="1">
      <alignment horizontal="center" vertical="center" wrapText="1"/>
    </xf>
    <xf numFmtId="1" fontId="0" fillId="0" borderId="0" xfId="0" applyNumberFormat="1"/>
    <xf numFmtId="0" fontId="2" fillId="3" borderId="60" xfId="0" applyFont="1" applyFill="1" applyBorder="1" applyAlignment="1" applyProtection="1">
      <alignment vertical="center"/>
    </xf>
    <xf numFmtId="0" fontId="1" fillId="0" borderId="61" xfId="0" applyFont="1" applyBorder="1" applyAlignment="1" applyProtection="1">
      <alignment vertical="center" wrapText="1"/>
    </xf>
    <xf numFmtId="0" fontId="1" fillId="0" borderId="61" xfId="0" applyFont="1" applyBorder="1" applyAlignment="1" applyProtection="1">
      <alignment horizontal="center" vertical="center"/>
    </xf>
    <xf numFmtId="20" fontId="0" fillId="0" borderId="1" xfId="0" applyNumberFormat="1" applyBorder="1" applyAlignment="1">
      <alignment horizontal="left" vertical="center"/>
    </xf>
    <xf numFmtId="2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20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4" fontId="0" fillId="5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20" fontId="0" fillId="5" borderId="0" xfId="0" applyNumberFormat="1" applyFill="1" applyBorder="1"/>
    <xf numFmtId="0" fontId="0" fillId="5" borderId="0" xfId="0" applyFill="1" applyBorder="1"/>
    <xf numFmtId="0" fontId="0" fillId="5" borderId="0" xfId="0" applyFill="1" applyBorder="1" applyAlignment="1">
      <alignment horizontal="center" vertical="center"/>
    </xf>
    <xf numFmtId="0" fontId="0" fillId="0" borderId="4" xfId="0" applyBorder="1" applyAlignment="1"/>
    <xf numFmtId="14" fontId="0" fillId="0" borderId="69" xfId="0" applyNumberFormat="1" applyBorder="1" applyAlignment="1">
      <alignment horizontal="center" vertical="center"/>
    </xf>
    <xf numFmtId="0" fontId="0" fillId="0" borderId="69" xfId="0" applyNumberFormat="1" applyBorder="1" applyAlignment="1">
      <alignment horizontal="center" vertical="center"/>
    </xf>
    <xf numFmtId="20" fontId="1" fillId="0" borderId="61" xfId="0" applyNumberFormat="1" applyFont="1" applyBorder="1" applyAlignment="1" applyProtection="1">
      <alignment horizontal="center" vertical="center" wrapText="1"/>
    </xf>
    <xf numFmtId="0" fontId="3" fillId="7" borderId="70" xfId="0" applyFont="1" applyFill="1" applyBorder="1" applyAlignment="1" applyProtection="1">
      <alignment horizontal="center" vertical="center" wrapText="1"/>
    </xf>
    <xf numFmtId="164" fontId="1" fillId="0" borderId="0" xfId="0" applyNumberFormat="1" applyFont="1" applyBorder="1" applyAlignment="1" applyProtection="1">
      <alignment horizontal="left" vertical="center"/>
    </xf>
    <xf numFmtId="164" fontId="1" fillId="0" borderId="10" xfId="0" applyNumberFormat="1" applyFont="1" applyBorder="1" applyAlignment="1">
      <alignment horizontal="center"/>
    </xf>
    <xf numFmtId="164" fontId="0" fillId="0" borderId="0" xfId="0" applyNumberFormat="1"/>
    <xf numFmtId="164" fontId="0" fillId="0" borderId="10" xfId="0" applyNumberFormat="1" applyFont="1" applyBorder="1" applyAlignment="1">
      <alignment horizontal="center"/>
    </xf>
    <xf numFmtId="164" fontId="0" fillId="4" borderId="71" xfId="0" applyNumberFormat="1" applyFont="1" applyFill="1" applyBorder="1" applyAlignment="1" applyProtection="1">
      <alignment horizontal="center" vertical="center"/>
    </xf>
    <xf numFmtId="1" fontId="6" fillId="4" borderId="19" xfId="0" applyNumberFormat="1" applyFont="1" applyFill="1" applyBorder="1" applyAlignment="1">
      <alignment horizontal="center" vertical="center"/>
    </xf>
    <xf numFmtId="1" fontId="6" fillId="4" borderId="11" xfId="0" applyNumberFormat="1" applyFont="1" applyFill="1" applyBorder="1" applyAlignment="1">
      <alignment horizontal="center" vertical="center"/>
    </xf>
    <xf numFmtId="1" fontId="6" fillId="4" borderId="7" xfId="0" applyNumberFormat="1" applyFont="1" applyFill="1" applyBorder="1" applyAlignment="1">
      <alignment horizontal="center" vertical="center"/>
    </xf>
    <xf numFmtId="1" fontId="6" fillId="4" borderId="8" xfId="0" applyNumberFormat="1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left" vertical="center"/>
    </xf>
    <xf numFmtId="0" fontId="1" fillId="0" borderId="55" xfId="0" applyFont="1" applyBorder="1" applyAlignment="1" applyProtection="1">
      <alignment horizontal="left" vertical="center" wrapText="1"/>
    </xf>
    <xf numFmtId="0" fontId="1" fillId="0" borderId="45" xfId="0" applyFont="1" applyBorder="1" applyAlignment="1" applyProtection="1">
      <alignment horizontal="center" vertical="center"/>
    </xf>
    <xf numFmtId="0" fontId="1" fillId="0" borderId="50" xfId="0" applyFont="1" applyBorder="1" applyAlignment="1" applyProtection="1">
      <alignment horizontal="center" vertical="center"/>
    </xf>
    <xf numFmtId="0" fontId="0" fillId="5" borderId="0" xfId="0" applyFill="1"/>
    <xf numFmtId="0" fontId="1" fillId="0" borderId="0" xfId="0" applyFont="1" applyBorder="1" applyAlignment="1" applyProtection="1">
      <alignment horizontal="left" vertical="center" wrapText="1"/>
    </xf>
    <xf numFmtId="0" fontId="1" fillId="0" borderId="45" xfId="0" applyFont="1" applyBorder="1" applyAlignment="1" applyProtection="1">
      <alignment horizontal="center" vertical="center"/>
    </xf>
    <xf numFmtId="0" fontId="1" fillId="0" borderId="50" xfId="0" applyFont="1" applyBorder="1" applyAlignment="1" applyProtection="1">
      <alignment horizontal="center" vertical="center"/>
    </xf>
    <xf numFmtId="0" fontId="1" fillId="0" borderId="55" xfId="0" applyFont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164" fontId="9" fillId="0" borderId="0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0" xfId="0" applyBorder="1"/>
    <xf numFmtId="0" fontId="3" fillId="6" borderId="72" xfId="0" applyFont="1" applyFill="1" applyBorder="1" applyAlignment="1" applyProtection="1">
      <alignment horizontal="center" vertical="center" wrapText="1"/>
    </xf>
    <xf numFmtId="0" fontId="0" fillId="0" borderId="42" xfId="0" applyBorder="1"/>
    <xf numFmtId="0" fontId="0" fillId="0" borderId="13" xfId="0" applyBorder="1" applyAlignment="1"/>
    <xf numFmtId="0" fontId="0" fillId="0" borderId="13" xfId="0" applyBorder="1" applyAlignment="1">
      <alignment horizontal="center"/>
    </xf>
    <xf numFmtId="0" fontId="6" fillId="0" borderId="1" xfId="0" applyFont="1" applyBorder="1"/>
    <xf numFmtId="1" fontId="13" fillId="0" borderId="1" xfId="0" applyNumberFormat="1" applyFont="1" applyFill="1" applyBorder="1" applyAlignment="1">
      <alignment horizontal="center" vertical="center"/>
    </xf>
    <xf numFmtId="20" fontId="1" fillId="10" borderId="45" xfId="0" applyNumberFormat="1" applyFont="1" applyFill="1" applyBorder="1" applyAlignment="1" applyProtection="1">
      <alignment horizontal="center" vertical="center" wrapText="1"/>
    </xf>
    <xf numFmtId="20" fontId="1" fillId="10" borderId="55" xfId="0" applyNumberFormat="1" applyFont="1" applyFill="1" applyBorder="1" applyAlignment="1" applyProtection="1">
      <alignment horizontal="center" vertical="center" wrapText="1"/>
    </xf>
    <xf numFmtId="20" fontId="1" fillId="10" borderId="50" xfId="0" applyNumberFormat="1" applyFont="1" applyFill="1" applyBorder="1" applyAlignment="1" applyProtection="1">
      <alignment horizontal="center" vertical="center" wrapText="1"/>
    </xf>
    <xf numFmtId="20" fontId="1" fillId="10" borderId="26" xfId="0" applyNumberFormat="1" applyFont="1" applyFill="1" applyBorder="1" applyAlignment="1" applyProtection="1">
      <alignment horizontal="center" vertical="center" wrapText="1"/>
    </xf>
    <xf numFmtId="14" fontId="1" fillId="10" borderId="62" xfId="0" applyNumberFormat="1" applyFont="1" applyFill="1" applyBorder="1" applyAlignment="1" applyProtection="1">
      <alignment horizontal="center" vertical="center" wrapText="1"/>
    </xf>
    <xf numFmtId="20" fontId="1" fillId="10" borderId="46" xfId="0" applyNumberFormat="1" applyFont="1" applyFill="1" applyBorder="1" applyAlignment="1" applyProtection="1">
      <alignment horizontal="center" vertical="center" wrapText="1"/>
    </xf>
    <xf numFmtId="14" fontId="1" fillId="10" borderId="46" xfId="0" applyNumberFormat="1" applyFont="1" applyFill="1" applyBorder="1" applyAlignment="1" applyProtection="1">
      <alignment horizontal="center" vertical="center" wrapText="1"/>
    </xf>
    <xf numFmtId="20" fontId="1" fillId="10" borderId="49" xfId="0" applyNumberFormat="1" applyFont="1" applyFill="1" applyBorder="1" applyAlignment="1" applyProtection="1">
      <alignment horizontal="center" vertical="center" wrapText="1"/>
    </xf>
    <xf numFmtId="1" fontId="1" fillId="10" borderId="45" xfId="0" applyNumberFormat="1" applyFont="1" applyFill="1" applyBorder="1" applyAlignment="1" applyProtection="1">
      <alignment horizontal="center" vertical="center" wrapText="1"/>
    </xf>
    <xf numFmtId="14" fontId="1" fillId="10" borderId="56" xfId="0" applyNumberFormat="1" applyFont="1" applyFill="1" applyBorder="1" applyAlignment="1" applyProtection="1">
      <alignment horizontal="center" vertical="center" wrapText="1"/>
    </xf>
    <xf numFmtId="20" fontId="1" fillId="10" borderId="56" xfId="0" applyNumberFormat="1" applyFont="1" applyFill="1" applyBorder="1" applyAlignment="1" applyProtection="1">
      <alignment horizontal="center" vertical="center" wrapText="1"/>
    </xf>
    <xf numFmtId="20" fontId="1" fillId="10" borderId="59" xfId="0" applyNumberFormat="1" applyFont="1" applyFill="1" applyBorder="1" applyAlignment="1" applyProtection="1">
      <alignment horizontal="center" vertical="center" wrapText="1"/>
    </xf>
    <xf numFmtId="1" fontId="1" fillId="10" borderId="55" xfId="0" applyNumberFormat="1" applyFont="1" applyFill="1" applyBorder="1" applyAlignment="1" applyProtection="1">
      <alignment horizontal="center" vertical="center" wrapText="1"/>
    </xf>
    <xf numFmtId="14" fontId="1" fillId="10" borderId="51" xfId="0" applyNumberFormat="1" applyFont="1" applyFill="1" applyBorder="1" applyAlignment="1" applyProtection="1">
      <alignment horizontal="center" vertical="center" wrapText="1"/>
    </xf>
    <xf numFmtId="20" fontId="1" fillId="10" borderId="51" xfId="0" applyNumberFormat="1" applyFont="1" applyFill="1" applyBorder="1" applyAlignment="1" applyProtection="1">
      <alignment horizontal="center" vertical="center" wrapText="1"/>
    </xf>
    <xf numFmtId="20" fontId="1" fillId="10" borderId="54" xfId="0" applyNumberFormat="1" applyFont="1" applyFill="1" applyBorder="1" applyAlignment="1" applyProtection="1">
      <alignment horizontal="center" vertical="center" wrapText="1"/>
    </xf>
    <xf numFmtId="1" fontId="1" fillId="10" borderId="50" xfId="0" applyNumberFormat="1" applyFont="1" applyFill="1" applyBorder="1" applyAlignment="1" applyProtection="1">
      <alignment horizontal="center" vertical="center" wrapText="1"/>
    </xf>
    <xf numFmtId="14" fontId="1" fillId="10" borderId="37" xfId="0" applyNumberFormat="1" applyFont="1" applyFill="1" applyBorder="1" applyAlignment="1" applyProtection="1">
      <alignment horizontal="center" vertical="center" wrapText="1"/>
    </xf>
    <xf numFmtId="20" fontId="1" fillId="10" borderId="37" xfId="0" applyNumberFormat="1" applyFont="1" applyFill="1" applyBorder="1" applyAlignment="1" applyProtection="1">
      <alignment horizontal="center" vertical="center" wrapText="1"/>
    </xf>
    <xf numFmtId="20" fontId="1" fillId="10" borderId="18" xfId="0" applyNumberFormat="1" applyFont="1" applyFill="1" applyBorder="1" applyAlignment="1" applyProtection="1">
      <alignment horizontal="center" vertical="center" wrapText="1"/>
    </xf>
    <xf numFmtId="1" fontId="1" fillId="10" borderId="26" xfId="0" applyNumberFormat="1" applyFont="1" applyFill="1" applyBorder="1" applyAlignment="1" applyProtection="1">
      <alignment horizontal="center" vertical="center" wrapText="1"/>
    </xf>
    <xf numFmtId="14" fontId="1" fillId="10" borderId="65" xfId="0" applyNumberFormat="1" applyFont="1" applyFill="1" applyBorder="1" applyAlignment="1" applyProtection="1">
      <alignment horizontal="center" vertical="center" wrapText="1"/>
    </xf>
    <xf numFmtId="20" fontId="1" fillId="10" borderId="65" xfId="0" applyNumberFormat="1" applyFont="1" applyFill="1" applyBorder="1" applyAlignment="1" applyProtection="1">
      <alignment horizontal="center" vertical="center" wrapText="1"/>
    </xf>
    <xf numFmtId="20" fontId="1" fillId="10" borderId="66" xfId="0" applyNumberFormat="1" applyFont="1" applyFill="1" applyBorder="1" applyAlignment="1" applyProtection="1">
      <alignment horizontal="center" vertical="center" wrapText="1"/>
    </xf>
    <xf numFmtId="14" fontId="1" fillId="4" borderId="62" xfId="0" applyNumberFormat="1" applyFont="1" applyFill="1" applyBorder="1" applyAlignment="1" applyProtection="1">
      <alignment vertical="center" wrapText="1"/>
    </xf>
    <xf numFmtId="20" fontId="1" fillId="4" borderId="62" xfId="0" applyNumberFormat="1" applyFont="1" applyFill="1" applyBorder="1" applyAlignment="1" applyProtection="1">
      <alignment vertical="center" wrapText="1"/>
    </xf>
    <xf numFmtId="1" fontId="1" fillId="4" borderId="45" xfId="0" applyNumberFormat="1" applyFont="1" applyFill="1" applyBorder="1" applyAlignment="1" applyProtection="1">
      <alignment horizontal="center" vertical="center" wrapText="1"/>
    </xf>
    <xf numFmtId="20" fontId="1" fillId="4" borderId="45" xfId="0" applyNumberFormat="1" applyFont="1" applyFill="1" applyBorder="1" applyAlignment="1" applyProtection="1">
      <alignment horizontal="center" vertical="center" wrapText="1"/>
    </xf>
    <xf numFmtId="20" fontId="1" fillId="4" borderId="62" xfId="0" applyNumberFormat="1" applyFont="1" applyFill="1" applyBorder="1" applyAlignment="1" applyProtection="1">
      <alignment horizontal="center" vertical="center" wrapText="1"/>
    </xf>
    <xf numFmtId="14" fontId="1" fillId="4" borderId="55" xfId="0" applyNumberFormat="1" applyFont="1" applyFill="1" applyBorder="1" applyAlignment="1" applyProtection="1">
      <alignment vertical="center" wrapText="1"/>
    </xf>
    <xf numFmtId="20" fontId="1" fillId="4" borderId="55" xfId="0" applyNumberFormat="1" applyFont="1" applyFill="1" applyBorder="1" applyAlignment="1" applyProtection="1">
      <alignment vertical="center" wrapText="1"/>
    </xf>
    <xf numFmtId="1" fontId="1" fillId="4" borderId="55" xfId="0" applyNumberFormat="1" applyFont="1" applyFill="1" applyBorder="1" applyAlignment="1" applyProtection="1">
      <alignment horizontal="center" vertical="center" wrapText="1"/>
    </xf>
    <xf numFmtId="20" fontId="1" fillId="4" borderId="55" xfId="0" applyNumberFormat="1" applyFont="1" applyFill="1" applyBorder="1" applyAlignment="1" applyProtection="1">
      <alignment horizontal="center" vertical="center" wrapText="1"/>
    </xf>
    <xf numFmtId="14" fontId="1" fillId="4" borderId="50" xfId="0" applyNumberFormat="1" applyFont="1" applyFill="1" applyBorder="1" applyAlignment="1" applyProtection="1">
      <alignment vertical="center" wrapText="1"/>
    </xf>
    <xf numFmtId="20" fontId="1" fillId="4" borderId="50" xfId="0" applyNumberFormat="1" applyFont="1" applyFill="1" applyBorder="1" applyAlignment="1" applyProtection="1">
      <alignment vertical="center" wrapText="1"/>
    </xf>
    <xf numFmtId="1" fontId="1" fillId="4" borderId="50" xfId="0" applyNumberFormat="1" applyFont="1" applyFill="1" applyBorder="1" applyAlignment="1" applyProtection="1">
      <alignment horizontal="center" vertical="center" wrapText="1"/>
    </xf>
    <xf numFmtId="20" fontId="1" fillId="4" borderId="50" xfId="0" applyNumberFormat="1" applyFont="1" applyFill="1" applyBorder="1" applyAlignment="1" applyProtection="1">
      <alignment horizontal="center" vertical="center" wrapText="1"/>
    </xf>
    <xf numFmtId="14" fontId="1" fillId="4" borderId="45" xfId="0" applyNumberFormat="1" applyFont="1" applyFill="1" applyBorder="1" applyAlignment="1" applyProtection="1">
      <alignment vertical="center" wrapText="1"/>
    </xf>
    <xf numFmtId="20" fontId="1" fillId="4" borderId="45" xfId="0" applyNumberFormat="1" applyFont="1" applyFill="1" applyBorder="1" applyAlignment="1" applyProtection="1">
      <alignment vertical="center" wrapText="1"/>
    </xf>
    <xf numFmtId="14" fontId="1" fillId="4" borderId="61" xfId="0" applyNumberFormat="1" applyFont="1" applyFill="1" applyBorder="1" applyAlignment="1" applyProtection="1">
      <alignment vertical="center" wrapText="1"/>
    </xf>
    <xf numFmtId="20" fontId="1" fillId="4" borderId="61" xfId="0" applyNumberFormat="1" applyFont="1" applyFill="1" applyBorder="1" applyAlignment="1" applyProtection="1">
      <alignment vertical="center" wrapText="1"/>
    </xf>
    <xf numFmtId="1" fontId="1" fillId="4" borderId="61" xfId="0" applyNumberFormat="1" applyFont="1" applyFill="1" applyBorder="1" applyAlignment="1" applyProtection="1">
      <alignment horizontal="center" vertical="center" wrapText="1"/>
    </xf>
    <xf numFmtId="20" fontId="1" fillId="4" borderId="61" xfId="0" applyNumberFormat="1" applyFont="1" applyFill="1" applyBorder="1" applyAlignment="1" applyProtection="1">
      <alignment horizontal="center" vertical="center" wrapText="1"/>
    </xf>
    <xf numFmtId="0" fontId="3" fillId="6" borderId="43" xfId="0" applyFont="1" applyFill="1" applyBorder="1" applyAlignment="1" applyProtection="1">
      <alignment horizontal="center" vertical="center" wrapText="1"/>
    </xf>
    <xf numFmtId="0" fontId="3" fillId="7" borderId="63" xfId="0" applyFont="1" applyFill="1" applyBorder="1" applyAlignment="1" applyProtection="1">
      <alignment horizontal="center" vertical="center" wrapText="1"/>
    </xf>
    <xf numFmtId="14" fontId="0" fillId="7" borderId="69" xfId="0" applyNumberFormat="1" applyFill="1" applyBorder="1" applyAlignment="1">
      <alignment horizontal="center" vertical="center"/>
    </xf>
    <xf numFmtId="0" fontId="0" fillId="7" borderId="69" xfId="0" applyNumberFormat="1" applyFill="1" applyBorder="1" applyAlignment="1">
      <alignment horizontal="center" vertical="center"/>
    </xf>
    <xf numFmtId="0" fontId="3" fillId="12" borderId="42" xfId="0" applyFont="1" applyFill="1" applyBorder="1" applyAlignment="1" applyProtection="1">
      <alignment horizontal="center" vertical="center" wrapText="1"/>
    </xf>
    <xf numFmtId="164" fontId="1" fillId="10" borderId="45" xfId="0" applyNumberFormat="1" applyFont="1" applyFill="1" applyBorder="1" applyAlignment="1" applyProtection="1">
      <alignment horizontal="center" vertical="center" wrapText="1"/>
    </xf>
    <xf numFmtId="164" fontId="1" fillId="10" borderId="55" xfId="0" applyNumberFormat="1" applyFont="1" applyFill="1" applyBorder="1" applyAlignment="1" applyProtection="1">
      <alignment horizontal="center" vertical="center" wrapText="1"/>
    </xf>
    <xf numFmtId="164" fontId="1" fillId="10" borderId="50" xfId="0" applyNumberFormat="1" applyFont="1" applyFill="1" applyBorder="1" applyAlignment="1" applyProtection="1">
      <alignment horizontal="center" vertical="center" wrapText="1"/>
    </xf>
    <xf numFmtId="164" fontId="1" fillId="10" borderId="26" xfId="0" applyNumberFormat="1" applyFont="1" applyFill="1" applyBorder="1" applyAlignment="1" applyProtection="1">
      <alignment horizontal="center" vertical="center" wrapText="1"/>
    </xf>
    <xf numFmtId="164" fontId="1" fillId="10" borderId="61" xfId="0" applyNumberFormat="1" applyFont="1" applyFill="1" applyBorder="1" applyAlignment="1" applyProtection="1">
      <alignment horizontal="center" vertical="center" wrapText="1"/>
    </xf>
    <xf numFmtId="164" fontId="3" fillId="6" borderId="14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0" fillId="0" borderId="1" xfId="0" applyBorder="1" applyAlignment="1"/>
    <xf numFmtId="0" fontId="6" fillId="0" borderId="0" xfId="0" applyFont="1" applyFill="1" applyAlignment="1">
      <alignment vertical="center" wrapText="1"/>
    </xf>
    <xf numFmtId="0" fontId="6" fillId="0" borderId="12" xfId="0" applyFont="1" applyFill="1" applyBorder="1" applyAlignment="1">
      <alignment horizontal="left" vertical="center"/>
    </xf>
    <xf numFmtId="1" fontId="6" fillId="0" borderId="14" xfId="0" applyNumberFormat="1" applyFont="1" applyFill="1" applyBorder="1" applyAlignment="1">
      <alignment horizontal="center" vertical="center"/>
    </xf>
    <xf numFmtId="22" fontId="0" fillId="0" borderId="0" xfId="0" applyNumberFormat="1"/>
    <xf numFmtId="0" fontId="0" fillId="0" borderId="16" xfId="0" applyBorder="1"/>
    <xf numFmtId="0" fontId="12" fillId="0" borderId="14" xfId="0" applyFont="1" applyBorder="1" applyAlignment="1">
      <alignment horizontal="center" vertical="center"/>
    </xf>
    <xf numFmtId="164" fontId="1" fillId="4" borderId="62" xfId="0" applyNumberFormat="1" applyFont="1" applyFill="1" applyBorder="1" applyAlignment="1" applyProtection="1">
      <alignment horizontal="center" vertical="center" wrapText="1"/>
    </xf>
    <xf numFmtId="164" fontId="1" fillId="4" borderId="55" xfId="0" applyNumberFormat="1" applyFont="1" applyFill="1" applyBorder="1" applyAlignment="1" applyProtection="1">
      <alignment horizontal="center" vertical="center" wrapText="1"/>
    </xf>
    <xf numFmtId="164" fontId="1" fillId="4" borderId="50" xfId="0" applyNumberFormat="1" applyFont="1" applyFill="1" applyBorder="1" applyAlignment="1" applyProtection="1">
      <alignment horizontal="center" vertical="center" wrapText="1"/>
    </xf>
    <xf numFmtId="164" fontId="1" fillId="4" borderId="61" xfId="0" applyNumberFormat="1" applyFont="1" applyFill="1" applyBorder="1" applyAlignment="1" applyProtection="1">
      <alignment horizontal="center" vertical="center" wrapText="1"/>
    </xf>
    <xf numFmtId="0" fontId="15" fillId="0" borderId="0" xfId="0" applyFont="1" applyBorder="1" applyAlignment="1">
      <alignment vertical="center"/>
    </xf>
    <xf numFmtId="164" fontId="3" fillId="7" borderId="3" xfId="0" applyNumberFormat="1" applyFont="1" applyFill="1" applyBorder="1" applyAlignment="1" applyProtection="1">
      <alignment horizontal="center" vertical="center"/>
    </xf>
    <xf numFmtId="164" fontId="3" fillId="6" borderId="1" xfId="0" applyNumberFormat="1" applyFont="1" applyFill="1" applyBorder="1" applyAlignment="1" applyProtection="1">
      <alignment horizontal="center" vertical="center"/>
    </xf>
    <xf numFmtId="164" fontId="3" fillId="12" borderId="3" xfId="0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4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 vertical="center"/>
    </xf>
    <xf numFmtId="0" fontId="4" fillId="0" borderId="0" xfId="0" applyFont="1" applyFill="1"/>
    <xf numFmtId="0" fontId="6" fillId="0" borderId="0" xfId="0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65" fontId="1" fillId="5" borderId="82" xfId="0" applyNumberFormat="1" applyFont="1" applyFill="1" applyBorder="1" applyAlignment="1">
      <alignment horizontal="center" vertical="center"/>
    </xf>
    <xf numFmtId="165" fontId="18" fillId="0" borderId="5" xfId="0" applyNumberFormat="1" applyFont="1" applyFill="1" applyBorder="1" applyAlignment="1">
      <alignment horizontal="center" vertical="center"/>
    </xf>
    <xf numFmtId="164" fontId="2" fillId="14" borderId="9" xfId="0" applyNumberFormat="1" applyFont="1" applyFill="1" applyBorder="1" applyAlignment="1">
      <alignment horizontal="center"/>
    </xf>
    <xf numFmtId="164" fontId="1" fillId="8" borderId="10" xfId="0" applyNumberFormat="1" applyFont="1" applyFill="1" applyBorder="1" applyAlignment="1">
      <alignment horizontal="center"/>
    </xf>
    <xf numFmtId="0" fontId="5" fillId="0" borderId="37" xfId="0" applyFont="1" applyFill="1" applyBorder="1" applyAlignment="1">
      <alignment horizontal="left" vertical="center"/>
    </xf>
    <xf numFmtId="0" fontId="5" fillId="0" borderId="38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31" xfId="0" applyFont="1" applyFill="1" applyBorder="1" applyAlignment="1">
      <alignment horizontal="left" vertical="center"/>
    </xf>
    <xf numFmtId="0" fontId="5" fillId="15" borderId="24" xfId="0" applyFont="1" applyFill="1" applyBorder="1" applyAlignment="1">
      <alignment horizontal="center" vertical="center"/>
    </xf>
    <xf numFmtId="0" fontId="6" fillId="15" borderId="76" xfId="0" applyFont="1" applyFill="1" applyBorder="1" applyAlignment="1">
      <alignment horizontal="center" vertical="center"/>
    </xf>
    <xf numFmtId="0" fontId="5" fillId="17" borderId="37" xfId="0" applyFont="1" applyFill="1" applyBorder="1" applyAlignment="1">
      <alignment horizontal="center" vertical="center"/>
    </xf>
    <xf numFmtId="0" fontId="6" fillId="17" borderId="37" xfId="0" applyFont="1" applyFill="1" applyBorder="1" applyAlignment="1">
      <alignment horizontal="center" vertical="center"/>
    </xf>
    <xf numFmtId="165" fontId="6" fillId="0" borderId="26" xfId="0" applyNumberFormat="1" applyFont="1" applyFill="1" applyBorder="1" applyAlignment="1">
      <alignment horizontal="center" vertical="center" wrapText="1"/>
    </xf>
    <xf numFmtId="165" fontId="6" fillId="0" borderId="44" xfId="0" applyNumberFormat="1" applyFont="1" applyFill="1" applyBorder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 vertical="center"/>
    </xf>
    <xf numFmtId="165" fontId="6" fillId="0" borderId="84" xfId="0" applyNumberFormat="1" applyFont="1" applyFill="1" applyBorder="1" applyAlignment="1">
      <alignment horizontal="center" vertical="center"/>
    </xf>
    <xf numFmtId="0" fontId="14" fillId="0" borderId="64" xfId="0" applyFont="1" applyBorder="1" applyAlignment="1">
      <alignment horizontal="center"/>
    </xf>
    <xf numFmtId="0" fontId="7" fillId="16" borderId="18" xfId="0" applyFont="1" applyFill="1" applyBorder="1" applyAlignment="1">
      <alignment horizontal="left" vertical="center"/>
    </xf>
    <xf numFmtId="1" fontId="7" fillId="16" borderId="11" xfId="0" applyNumberFormat="1" applyFont="1" applyFill="1" applyBorder="1" applyAlignment="1">
      <alignment horizontal="center" vertical="center"/>
    </xf>
    <xf numFmtId="0" fontId="7" fillId="13" borderId="88" xfId="0" applyFont="1" applyFill="1" applyBorder="1" applyAlignment="1">
      <alignment horizontal="left" vertical="center"/>
    </xf>
    <xf numFmtId="1" fontId="7" fillId="13" borderId="89" xfId="0" applyNumberFormat="1" applyFont="1" applyFill="1" applyBorder="1" applyAlignment="1">
      <alignment horizontal="center" vertical="center"/>
    </xf>
    <xf numFmtId="0" fontId="2" fillId="0" borderId="0" xfId="0" applyFont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1" fillId="0" borderId="36" xfId="0" applyFont="1" applyFill="1" applyBorder="1" applyAlignment="1" applyProtection="1">
      <alignment horizontal="left" vertical="center" wrapText="1"/>
    </xf>
    <xf numFmtId="0" fontId="1" fillId="0" borderId="43" xfId="0" applyFont="1" applyFill="1" applyBorder="1" applyAlignment="1" applyProtection="1">
      <alignment horizontal="left" vertical="center" wrapText="1"/>
    </xf>
    <xf numFmtId="0" fontId="1" fillId="5" borderId="28" xfId="0" applyFont="1" applyFill="1" applyBorder="1" applyAlignment="1" applyProtection="1">
      <alignment horizontal="left" vertical="center" wrapText="1"/>
    </xf>
    <xf numFmtId="0" fontId="5" fillId="0" borderId="44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 applyProtection="1">
      <alignment vertical="center"/>
    </xf>
    <xf numFmtId="0" fontId="1" fillId="0" borderId="42" xfId="0" applyFont="1" applyBorder="1" applyAlignment="1" applyProtection="1">
      <alignment horizontal="left" vertical="center" wrapText="1"/>
    </xf>
    <xf numFmtId="0" fontId="3" fillId="2" borderId="43" xfId="0" applyFont="1" applyFill="1" applyBorder="1" applyAlignment="1" applyProtection="1">
      <alignment horizontal="center" vertical="center" wrapText="1"/>
    </xf>
    <xf numFmtId="0" fontId="12" fillId="0" borderId="1" xfId="0" applyFont="1" applyBorder="1"/>
    <xf numFmtId="165" fontId="5" fillId="11" borderId="85" xfId="0" applyNumberFormat="1" applyFont="1" applyFill="1" applyBorder="1" applyAlignment="1">
      <alignment horizontal="center" vertical="center"/>
    </xf>
    <xf numFmtId="165" fontId="5" fillId="18" borderId="86" xfId="0" applyNumberFormat="1" applyFont="1" applyFill="1" applyBorder="1" applyAlignment="1">
      <alignment horizontal="center" vertical="center"/>
    </xf>
    <xf numFmtId="14" fontId="5" fillId="18" borderId="7" xfId="0" applyNumberFormat="1" applyFont="1" applyFill="1" applyBorder="1" applyAlignment="1">
      <alignment horizontal="center" vertical="center"/>
    </xf>
    <xf numFmtId="14" fontId="5" fillId="11" borderId="21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right" vertical="center"/>
    </xf>
    <xf numFmtId="0" fontId="1" fillId="8" borderId="6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 applyProtection="1">
      <alignment horizontal="left" vertical="center"/>
    </xf>
    <xf numFmtId="14" fontId="5" fillId="11" borderId="30" xfId="0" applyNumberFormat="1" applyFont="1" applyFill="1" applyBorder="1" applyAlignment="1">
      <alignment horizontal="center" vertical="center"/>
    </xf>
    <xf numFmtId="14" fontId="5" fillId="18" borderId="8" xfId="0" applyNumberFormat="1" applyFont="1" applyFill="1" applyBorder="1" applyAlignment="1">
      <alignment horizontal="center" vertical="center"/>
    </xf>
    <xf numFmtId="0" fontId="0" fillId="4" borderId="78" xfId="0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</xf>
    <xf numFmtId="9" fontId="12" fillId="5" borderId="0" xfId="1" applyNumberFormat="1" applyFont="1" applyFill="1" applyBorder="1" applyAlignment="1">
      <alignment horizontal="center" vertical="center"/>
    </xf>
    <xf numFmtId="0" fontId="1" fillId="0" borderId="70" xfId="0" applyFont="1" applyBorder="1" applyAlignment="1" applyProtection="1">
      <alignment vertical="center"/>
    </xf>
    <xf numFmtId="9" fontId="0" fillId="0" borderId="0" xfId="1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2" fillId="0" borderId="1" xfId="0" applyFont="1" applyBorder="1" applyAlignment="1" applyProtection="1">
      <alignment vertical="center"/>
    </xf>
    <xf numFmtId="0" fontId="12" fillId="0" borderId="0" xfId="0" applyFont="1" applyBorder="1" applyAlignment="1">
      <alignment horizontal="right" vertical="center"/>
    </xf>
    <xf numFmtId="0" fontId="22" fillId="0" borderId="1" xfId="0" applyFont="1" applyBorder="1" applyAlignment="1" applyProtection="1">
      <alignment horizontal="left" vertical="center"/>
    </xf>
    <xf numFmtId="0" fontId="6" fillId="0" borderId="0" xfId="0" applyFont="1" applyFill="1" applyBorder="1" applyProtection="1"/>
    <xf numFmtId="0" fontId="6" fillId="0" borderId="0" xfId="0" applyFont="1" applyFill="1" applyBorder="1" applyAlignment="1" applyProtection="1">
      <alignment horizontal="center" vertical="center"/>
    </xf>
    <xf numFmtId="0" fontId="5" fillId="0" borderId="95" xfId="0" applyFont="1" applyFill="1" applyBorder="1" applyAlignment="1" applyProtection="1">
      <alignment horizontal="center" vertical="center"/>
    </xf>
    <xf numFmtId="0" fontId="5" fillId="0" borderId="96" xfId="0" applyFont="1" applyFill="1" applyBorder="1" applyAlignment="1" applyProtection="1">
      <alignment horizontal="center" vertical="center" wrapText="1"/>
    </xf>
    <xf numFmtId="0" fontId="6" fillId="0" borderId="37" xfId="0" applyFont="1" applyFill="1" applyBorder="1" applyAlignment="1" applyProtection="1">
      <alignment horizontal="center" vertical="center" wrapText="1"/>
    </xf>
    <xf numFmtId="0" fontId="6" fillId="0" borderId="76" xfId="0" applyFont="1" applyFill="1" applyBorder="1" applyAlignment="1" applyProtection="1">
      <alignment horizontal="center" vertical="center" wrapText="1"/>
    </xf>
    <xf numFmtId="9" fontId="6" fillId="0" borderId="26" xfId="1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center" vertical="center" wrapText="1"/>
    </xf>
    <xf numFmtId="9" fontId="6" fillId="0" borderId="10" xfId="1" applyFont="1" applyFill="1" applyBorder="1" applyAlignment="1" applyProtection="1">
      <alignment horizontal="center" vertical="center"/>
    </xf>
    <xf numFmtId="0" fontId="6" fillId="0" borderId="31" xfId="0" applyFont="1" applyFill="1" applyBorder="1" applyAlignment="1" applyProtection="1">
      <alignment horizontal="center" vertical="center" wrapText="1"/>
    </xf>
    <xf numFmtId="0" fontId="6" fillId="0" borderId="90" xfId="0" applyFont="1" applyFill="1" applyBorder="1" applyAlignment="1" applyProtection="1">
      <alignment horizontal="center" vertical="center" wrapText="1"/>
    </xf>
    <xf numFmtId="9" fontId="6" fillId="0" borderId="71" xfId="1" applyFont="1" applyFill="1" applyBorder="1" applyAlignment="1" applyProtection="1">
      <alignment horizontal="center" vertical="center"/>
    </xf>
    <xf numFmtId="0" fontId="0" fillId="0" borderId="101" xfId="0" applyFill="1" applyBorder="1" applyAlignment="1">
      <alignment vertical="center"/>
    </xf>
    <xf numFmtId="0" fontId="23" fillId="0" borderId="0" xfId="0" applyFont="1"/>
    <xf numFmtId="0" fontId="5" fillId="0" borderId="102" xfId="0" applyFont="1" applyFill="1" applyBorder="1" applyAlignment="1">
      <alignment horizontal="left" vertical="center"/>
    </xf>
    <xf numFmtId="0" fontId="12" fillId="5" borderId="103" xfId="0" applyFont="1" applyFill="1" applyBorder="1" applyAlignment="1">
      <alignment vertical="center"/>
    </xf>
    <xf numFmtId="9" fontId="12" fillId="5" borderId="5" xfId="1" applyNumberFormat="1" applyFont="1" applyFill="1" applyBorder="1" applyAlignment="1">
      <alignment horizontal="center" vertical="center"/>
    </xf>
    <xf numFmtId="0" fontId="12" fillId="0" borderId="6" xfId="0" applyFont="1" applyBorder="1"/>
    <xf numFmtId="9" fontId="12" fillId="5" borderId="7" xfId="1" applyNumberFormat="1" applyFont="1" applyFill="1" applyBorder="1" applyAlignment="1">
      <alignment horizontal="center" vertical="center"/>
    </xf>
    <xf numFmtId="0" fontId="12" fillId="0" borderId="31" xfId="0" applyFont="1" applyBorder="1"/>
    <xf numFmtId="9" fontId="12" fillId="5" borderId="8" xfId="1" applyNumberFormat="1" applyFont="1" applyFill="1" applyBorder="1" applyAlignment="1">
      <alignment horizontal="center" vertical="center"/>
    </xf>
    <xf numFmtId="0" fontId="0" fillId="0" borderId="109" xfId="0" applyFill="1" applyBorder="1" applyAlignment="1">
      <alignment horizontal="center" vertical="center"/>
    </xf>
    <xf numFmtId="0" fontId="0" fillId="0" borderId="101" xfId="0" applyBorder="1"/>
    <xf numFmtId="164" fontId="0" fillId="0" borderId="101" xfId="0" applyNumberFormat="1" applyFill="1" applyBorder="1" applyAlignment="1">
      <alignment horizontal="center" vertical="center"/>
    </xf>
    <xf numFmtId="164" fontId="0" fillId="0" borderId="110" xfId="0" applyNumberFormat="1" applyFill="1" applyBorder="1" applyAlignment="1">
      <alignment horizontal="center" vertical="center"/>
    </xf>
    <xf numFmtId="0" fontId="6" fillId="0" borderId="104" xfId="0" applyFont="1" applyFill="1" applyBorder="1" applyAlignment="1">
      <alignment horizontal="center" vertical="center" wrapText="1"/>
    </xf>
    <xf numFmtId="0" fontId="6" fillId="0" borderId="105" xfId="0" applyFont="1" applyFill="1" applyBorder="1" applyAlignment="1">
      <alignment horizontal="center" vertical="center" wrapText="1"/>
    </xf>
    <xf numFmtId="0" fontId="6" fillId="0" borderId="111" xfId="0" applyFont="1" applyFill="1" applyBorder="1" applyAlignment="1">
      <alignment horizontal="center" vertical="center" wrapText="1"/>
    </xf>
    <xf numFmtId="0" fontId="0" fillId="0" borderId="106" xfId="0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6" fillId="0" borderId="106" xfId="0" applyFont="1" applyFill="1" applyBorder="1" applyAlignment="1">
      <alignment horizontal="center" vertical="center"/>
    </xf>
    <xf numFmtId="0" fontId="6" fillId="0" borderId="99" xfId="0" applyFont="1" applyFill="1" applyBorder="1" applyAlignment="1">
      <alignment horizontal="center" vertical="center"/>
    </xf>
    <xf numFmtId="0" fontId="6" fillId="0" borderId="100" xfId="0" applyFont="1" applyFill="1" applyBorder="1" applyAlignment="1">
      <alignment horizontal="center" vertical="center"/>
    </xf>
    <xf numFmtId="0" fontId="6" fillId="0" borderId="107" xfId="0" applyFont="1" applyFill="1" applyBorder="1" applyAlignment="1">
      <alignment horizontal="center" vertical="center"/>
    </xf>
    <xf numFmtId="0" fontId="6" fillId="0" borderId="108" xfId="0" applyFont="1" applyFill="1" applyBorder="1" applyAlignment="1">
      <alignment horizontal="center" vertical="center"/>
    </xf>
    <xf numFmtId="0" fontId="6" fillId="0" borderId="112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4" borderId="113" xfId="0" applyFill="1" applyBorder="1" applyAlignment="1">
      <alignment vertical="center"/>
    </xf>
    <xf numFmtId="0" fontId="0" fillId="0" borderId="109" xfId="0" applyFill="1" applyBorder="1" applyAlignment="1">
      <alignment vertical="center"/>
    </xf>
    <xf numFmtId="0" fontId="0" fillId="0" borderId="110" xfId="0" applyFill="1" applyBorder="1" applyAlignment="1">
      <alignment vertical="center"/>
    </xf>
    <xf numFmtId="164" fontId="6" fillId="5" borderId="0" xfId="0" applyNumberFormat="1" applyFont="1" applyFill="1" applyBorder="1" applyAlignment="1">
      <alignment horizontal="left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left" vertical="center"/>
    </xf>
    <xf numFmtId="0" fontId="0" fillId="5" borderId="114" xfId="0" applyFill="1" applyBorder="1"/>
    <xf numFmtId="0" fontId="0" fillId="0" borderId="114" xfId="0" applyFill="1" applyBorder="1"/>
    <xf numFmtId="164" fontId="6" fillId="5" borderId="114" xfId="0" applyNumberFormat="1" applyFont="1" applyFill="1" applyBorder="1" applyAlignment="1">
      <alignment horizontal="left" vertical="center"/>
    </xf>
    <xf numFmtId="164" fontId="6" fillId="5" borderId="115" xfId="0" applyNumberFormat="1" applyFont="1" applyFill="1" applyBorder="1" applyAlignment="1">
      <alignment horizontal="center" vertical="center"/>
    </xf>
    <xf numFmtId="164" fontId="6" fillId="0" borderId="114" xfId="0" applyNumberFormat="1" applyFont="1" applyFill="1" applyBorder="1" applyAlignment="1">
      <alignment horizontal="left" vertical="center"/>
    </xf>
    <xf numFmtId="0" fontId="6" fillId="0" borderId="114" xfId="0" applyFont="1" applyFill="1" applyBorder="1" applyAlignment="1">
      <alignment horizontal="left" vertical="center"/>
    </xf>
    <xf numFmtId="0" fontId="0" fillId="0" borderId="114" xfId="0" applyBorder="1"/>
    <xf numFmtId="0" fontId="9" fillId="0" borderId="2" xfId="0" applyFont="1" applyBorder="1" applyAlignment="1">
      <alignment horizontal="right"/>
    </xf>
    <xf numFmtId="0" fontId="9" fillId="0" borderId="2" xfId="0" applyFont="1" applyBorder="1" applyAlignment="1">
      <alignment horizontal="left"/>
    </xf>
    <xf numFmtId="165" fontId="5" fillId="11" borderId="6" xfId="0" applyNumberFormat="1" applyFont="1" applyFill="1" applyBorder="1" applyAlignment="1">
      <alignment horizontal="center" vertical="center"/>
    </xf>
    <xf numFmtId="165" fontId="5" fillId="18" borderId="22" xfId="0" applyNumberFormat="1" applyFont="1" applyFill="1" applyBorder="1" applyAlignment="1">
      <alignment horizontal="center" vertical="center"/>
    </xf>
    <xf numFmtId="165" fontId="6" fillId="0" borderId="10" xfId="0" applyNumberFormat="1" applyFont="1" applyFill="1" applyBorder="1" applyAlignment="1">
      <alignment horizontal="center" vertical="center"/>
    </xf>
    <xf numFmtId="0" fontId="6" fillId="0" borderId="94" xfId="0" applyFont="1" applyFill="1" applyBorder="1" applyAlignment="1" applyProtection="1">
      <alignment horizontal="left" vertical="center" wrapText="1"/>
    </xf>
    <xf numFmtId="0" fontId="6" fillId="0" borderId="91" xfId="0" applyFont="1" applyFill="1" applyBorder="1" applyAlignment="1" applyProtection="1">
      <alignment horizontal="left" vertical="center" wrapText="1"/>
    </xf>
    <xf numFmtId="0" fontId="6" fillId="0" borderId="92" xfId="0" applyFont="1" applyFill="1" applyBorder="1" applyAlignment="1" applyProtection="1">
      <alignment horizontal="left" vertical="center" wrapText="1"/>
    </xf>
    <xf numFmtId="0" fontId="1" fillId="0" borderId="116" xfId="0" applyFont="1" applyBorder="1" applyAlignment="1" applyProtection="1">
      <alignment horizontal="left" vertical="center" wrapText="1"/>
    </xf>
    <xf numFmtId="0" fontId="1" fillId="0" borderId="117" xfId="0" applyFont="1" applyBorder="1" applyAlignment="1" applyProtection="1">
      <alignment horizontal="left" vertical="center" wrapText="1"/>
    </xf>
    <xf numFmtId="0" fontId="1" fillId="0" borderId="118" xfId="0" applyFont="1" applyBorder="1" applyAlignment="1" applyProtection="1">
      <alignment horizontal="left" vertical="center" wrapText="1"/>
    </xf>
    <xf numFmtId="0" fontId="1" fillId="5" borderId="117" xfId="0" applyFont="1" applyFill="1" applyBorder="1" applyAlignment="1" applyProtection="1">
      <alignment horizontal="left" vertical="center" wrapText="1"/>
    </xf>
    <xf numFmtId="0" fontId="1" fillId="0" borderId="28" xfId="0" applyFont="1" applyBorder="1" applyAlignment="1" applyProtection="1">
      <alignment horizontal="center" vertical="center" wrapText="1"/>
    </xf>
    <xf numFmtId="0" fontId="1" fillId="0" borderId="24" xfId="0" applyFont="1" applyBorder="1" applyAlignment="1" applyProtection="1">
      <alignment horizontal="center" vertical="center" wrapText="1"/>
    </xf>
    <xf numFmtId="0" fontId="1" fillId="0" borderId="121" xfId="0" applyFont="1" applyFill="1" applyBorder="1" applyAlignment="1" applyProtection="1">
      <alignment horizontal="left" vertical="center" wrapText="1"/>
    </xf>
    <xf numFmtId="0" fontId="1" fillId="0" borderId="119" xfId="0" applyFont="1" applyFill="1" applyBorder="1" applyAlignment="1" applyProtection="1">
      <alignment horizontal="left" vertical="center" wrapText="1"/>
    </xf>
    <xf numFmtId="164" fontId="0" fillId="0" borderId="122" xfId="0" applyNumberFormat="1" applyBorder="1" applyAlignment="1">
      <alignment vertical="center"/>
    </xf>
    <xf numFmtId="166" fontId="0" fillId="0" borderId="0" xfId="0" applyNumberFormat="1" applyAlignment="1">
      <alignment horizontal="left" indent="2"/>
    </xf>
    <xf numFmtId="0" fontId="5" fillId="0" borderId="13" xfId="0" applyFont="1" applyFill="1" applyBorder="1" applyAlignment="1" applyProtection="1">
      <alignment horizontal="center" vertical="center"/>
    </xf>
    <xf numFmtId="0" fontId="24" fillId="0" borderId="45" xfId="2" applyBorder="1" applyAlignment="1" applyProtection="1">
      <alignment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1" fillId="0" borderId="28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</xf>
    <xf numFmtId="0" fontId="1" fillId="0" borderId="36" xfId="0" applyFont="1" applyFill="1" applyBorder="1" applyAlignment="1" applyProtection="1">
      <alignment horizontal="left" vertical="center" wrapText="1"/>
    </xf>
    <xf numFmtId="0" fontId="1" fillId="0" borderId="43" xfId="0" applyFont="1" applyFill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left" vertical="center"/>
    </xf>
    <xf numFmtId="0" fontId="1" fillId="0" borderId="42" xfId="0" applyFont="1" applyBorder="1" applyAlignment="1" applyProtection="1">
      <alignment horizontal="left" vertical="center" wrapText="1"/>
    </xf>
    <xf numFmtId="0" fontId="24" fillId="0" borderId="55" xfId="2" applyBorder="1" applyAlignment="1" applyProtection="1">
      <alignment horizontal="left" vertical="center" wrapText="1"/>
    </xf>
    <xf numFmtId="0" fontId="24" fillId="0" borderId="0" xfId="2" applyAlignment="1">
      <alignment horizontal="center" vertical="center"/>
    </xf>
    <xf numFmtId="1" fontId="1" fillId="4" borderId="120" xfId="0" applyNumberFormat="1" applyFont="1" applyFill="1" applyBorder="1" applyAlignment="1" applyProtection="1">
      <alignment horizontal="center" vertical="center" wrapText="1"/>
    </xf>
    <xf numFmtId="20" fontId="1" fillId="4" borderId="120" xfId="0" applyNumberFormat="1" applyFont="1" applyFill="1" applyBorder="1" applyAlignment="1" applyProtection="1">
      <alignment horizontal="center" vertical="center" wrapText="1"/>
    </xf>
    <xf numFmtId="0" fontId="1" fillId="0" borderId="120" xfId="0" applyFont="1" applyBorder="1" applyAlignment="1" applyProtection="1">
      <alignment vertical="center" wrapText="1"/>
    </xf>
    <xf numFmtId="0" fontId="1" fillId="0" borderId="120" xfId="0" applyFont="1" applyBorder="1" applyAlignment="1" applyProtection="1">
      <alignment horizontal="center" vertical="center"/>
    </xf>
    <xf numFmtId="1" fontId="1" fillId="4" borderId="118" xfId="0" applyNumberFormat="1" applyFont="1" applyFill="1" applyBorder="1" applyAlignment="1" applyProtection="1">
      <alignment horizontal="center" vertical="center" wrapText="1"/>
    </xf>
    <xf numFmtId="20" fontId="1" fillId="4" borderId="118" xfId="0" applyNumberFormat="1" applyFont="1" applyFill="1" applyBorder="1" applyAlignment="1" applyProtection="1">
      <alignment horizontal="center" vertical="center" wrapText="1"/>
    </xf>
    <xf numFmtId="164" fontId="1" fillId="4" borderId="118" xfId="0" applyNumberFormat="1" applyFont="1" applyFill="1" applyBorder="1" applyAlignment="1" applyProtection="1">
      <alignment horizontal="center" vertical="center" wrapText="1"/>
    </xf>
    <xf numFmtId="0" fontId="1" fillId="0" borderId="118" xfId="0" applyFont="1" applyBorder="1" applyAlignment="1" applyProtection="1">
      <alignment vertical="center" wrapText="1"/>
    </xf>
    <xf numFmtId="0" fontId="1" fillId="0" borderId="118" xfId="0" applyFont="1" applyBorder="1" applyAlignment="1" applyProtection="1">
      <alignment horizontal="center" vertical="center"/>
    </xf>
    <xf numFmtId="20" fontId="1" fillId="4" borderId="119" xfId="0" applyNumberFormat="1" applyFont="1" applyFill="1" applyBorder="1" applyAlignment="1" applyProtection="1">
      <alignment horizontal="center" vertical="center" wrapText="1"/>
    </xf>
    <xf numFmtId="164" fontId="1" fillId="4" borderId="119" xfId="0" applyNumberFormat="1" applyFont="1" applyFill="1" applyBorder="1" applyAlignment="1" applyProtection="1">
      <alignment horizontal="center" vertical="center" wrapText="1"/>
    </xf>
    <xf numFmtId="1" fontId="1" fillId="4" borderId="117" xfId="0" applyNumberFormat="1" applyFont="1" applyFill="1" applyBorder="1" applyAlignment="1" applyProtection="1">
      <alignment horizontal="center" vertical="center" wrapText="1"/>
    </xf>
    <xf numFmtId="20" fontId="1" fillId="4" borderId="117" xfId="0" applyNumberFormat="1" applyFont="1" applyFill="1" applyBorder="1" applyAlignment="1" applyProtection="1">
      <alignment horizontal="center" vertical="center" wrapText="1"/>
    </xf>
    <xf numFmtId="164" fontId="1" fillId="4" borderId="117" xfId="0" applyNumberFormat="1" applyFont="1" applyFill="1" applyBorder="1" applyAlignment="1" applyProtection="1">
      <alignment horizontal="center" vertical="center" wrapText="1"/>
    </xf>
    <xf numFmtId="0" fontId="1" fillId="0" borderId="117" xfId="0" applyFont="1" applyBorder="1" applyAlignment="1" applyProtection="1">
      <alignment vertical="center" wrapText="1"/>
    </xf>
    <xf numFmtId="0" fontId="1" fillId="0" borderId="117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 wrapText="1"/>
    </xf>
    <xf numFmtId="0" fontId="24" fillId="0" borderId="120" xfId="2" applyBorder="1" applyAlignment="1" applyProtection="1">
      <alignment vertical="center" wrapText="1"/>
    </xf>
    <xf numFmtId="0" fontId="25" fillId="0" borderId="55" xfId="2" applyFont="1" applyBorder="1" applyAlignment="1" applyProtection="1">
      <alignment horizontal="left" vertical="center" wrapText="1"/>
    </xf>
    <xf numFmtId="0" fontId="25" fillId="0" borderId="45" xfId="2" applyFont="1" applyBorder="1" applyAlignment="1" applyProtection="1">
      <alignment vertical="center" wrapText="1"/>
    </xf>
    <xf numFmtId="0" fontId="25" fillId="0" borderId="120" xfId="2" applyFont="1" applyBorder="1" applyAlignment="1" applyProtection="1">
      <alignment vertical="center" wrapText="1"/>
    </xf>
    <xf numFmtId="0" fontId="1" fillId="5" borderId="120" xfId="0" applyFont="1" applyFill="1" applyBorder="1" applyAlignment="1" applyProtection="1">
      <alignment horizontal="left" vertical="center" wrapText="1"/>
    </xf>
    <xf numFmtId="0" fontId="1" fillId="5" borderId="121" xfId="0" applyFont="1" applyFill="1" applyBorder="1" applyAlignment="1" applyProtection="1">
      <alignment horizontal="left" vertical="center" wrapText="1"/>
    </xf>
    <xf numFmtId="0" fontId="1" fillId="0" borderId="28" xfId="0" applyFont="1" applyFill="1" applyBorder="1" applyAlignment="1" applyProtection="1">
      <alignment horizontal="left" vertical="center" wrapText="1"/>
    </xf>
    <xf numFmtId="0" fontId="1" fillId="0" borderId="127" xfId="0" applyFont="1" applyBorder="1" applyAlignment="1" applyProtection="1">
      <alignment horizontal="left" vertical="center" wrapText="1"/>
    </xf>
    <xf numFmtId="0" fontId="1" fillId="0" borderId="128" xfId="0" applyFont="1" applyBorder="1" applyAlignment="1" applyProtection="1">
      <alignment horizontal="left" vertical="center"/>
    </xf>
    <xf numFmtId="0" fontId="1" fillId="0" borderId="129" xfId="0" applyFont="1" applyBorder="1" applyAlignment="1" applyProtection="1">
      <alignment horizontal="left" vertical="center"/>
    </xf>
    <xf numFmtId="0" fontId="1" fillId="0" borderId="127" xfId="0" applyFont="1" applyBorder="1" applyAlignment="1" applyProtection="1">
      <alignment horizontal="center" vertical="center"/>
    </xf>
    <xf numFmtId="0" fontId="1" fillId="0" borderId="128" xfId="0" applyFont="1" applyBorder="1" applyAlignment="1" applyProtection="1">
      <alignment horizontal="center" vertical="center"/>
    </xf>
    <xf numFmtId="0" fontId="1" fillId="0" borderId="129" xfId="0" applyFont="1" applyBorder="1" applyAlignment="1" applyProtection="1">
      <alignment horizontal="center" vertical="center"/>
    </xf>
    <xf numFmtId="0" fontId="26" fillId="0" borderId="0" xfId="0" applyFont="1" applyAlignment="1">
      <alignment horizontal="justify" vertical="center"/>
    </xf>
    <xf numFmtId="14" fontId="1" fillId="4" borderId="119" xfId="0" applyNumberFormat="1" applyFont="1" applyFill="1" applyBorder="1" applyAlignment="1" applyProtection="1">
      <alignment vertical="center" wrapText="1"/>
    </xf>
    <xf numFmtId="20" fontId="1" fillId="4" borderId="119" xfId="0" applyNumberFormat="1" applyFont="1" applyFill="1" applyBorder="1" applyAlignment="1" applyProtection="1">
      <alignment vertical="center" wrapText="1"/>
    </xf>
    <xf numFmtId="14" fontId="1" fillId="4" borderId="117" xfId="0" applyNumberFormat="1" applyFont="1" applyFill="1" applyBorder="1" applyAlignment="1" applyProtection="1">
      <alignment vertical="center" wrapText="1"/>
    </xf>
    <xf numFmtId="20" fontId="1" fillId="4" borderId="117" xfId="0" applyNumberFormat="1" applyFont="1" applyFill="1" applyBorder="1" applyAlignment="1" applyProtection="1">
      <alignment vertical="center" wrapText="1"/>
    </xf>
    <xf numFmtId="14" fontId="1" fillId="4" borderId="118" xfId="0" applyNumberFormat="1" applyFont="1" applyFill="1" applyBorder="1" applyAlignment="1" applyProtection="1">
      <alignment vertical="center" wrapText="1"/>
    </xf>
    <xf numFmtId="20" fontId="1" fillId="4" borderId="118" xfId="0" applyNumberFormat="1" applyFont="1" applyFill="1" applyBorder="1" applyAlignment="1" applyProtection="1">
      <alignment vertical="center" wrapText="1"/>
    </xf>
    <xf numFmtId="0" fontId="1" fillId="0" borderId="28" xfId="0" applyFont="1" applyFill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left" vertical="center"/>
    </xf>
    <xf numFmtId="0" fontId="1" fillId="0" borderId="28" xfId="0" applyFont="1" applyFill="1" applyBorder="1" applyAlignment="1" applyProtection="1">
      <alignment horizontal="left" vertical="center" wrapText="1"/>
    </xf>
    <xf numFmtId="0" fontId="27" fillId="0" borderId="45" xfId="2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1" fillId="0" borderId="36" xfId="0" applyFont="1" applyFill="1" applyBorder="1" applyAlignment="1" applyProtection="1">
      <alignment horizontal="left" vertical="center" wrapText="1"/>
    </xf>
    <xf numFmtId="0" fontId="1" fillId="0" borderId="28" xfId="0" applyFont="1" applyFill="1" applyBorder="1" applyAlignment="1" applyProtection="1">
      <alignment horizontal="left" vertical="center" wrapText="1"/>
    </xf>
    <xf numFmtId="0" fontId="1" fillId="0" borderId="43" xfId="0" applyFont="1" applyFill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left" vertical="center"/>
    </xf>
    <xf numFmtId="1" fontId="1" fillId="4" borderId="62" xfId="0" applyNumberFormat="1" applyFont="1" applyFill="1" applyBorder="1" applyAlignment="1" applyProtection="1">
      <alignment horizontal="center" vertical="center" wrapText="1"/>
    </xf>
    <xf numFmtId="0" fontId="1" fillId="0" borderId="62" xfId="0" applyFont="1" applyBorder="1" applyAlignment="1" applyProtection="1">
      <alignment vertical="center" wrapText="1"/>
    </xf>
    <xf numFmtId="0" fontId="1" fillId="0" borderId="62" xfId="0" applyFont="1" applyBorder="1" applyAlignment="1" applyProtection="1">
      <alignment horizontal="center" vertical="center"/>
    </xf>
    <xf numFmtId="0" fontId="1" fillId="0" borderId="79" xfId="0" applyFont="1" applyBorder="1" applyAlignment="1" applyProtection="1">
      <alignment horizontal="center" vertical="center"/>
    </xf>
    <xf numFmtId="0" fontId="1" fillId="0" borderId="80" xfId="0" applyFont="1" applyBorder="1" applyAlignment="1" applyProtection="1">
      <alignment horizontal="center" vertical="center"/>
    </xf>
    <xf numFmtId="0" fontId="1" fillId="0" borderId="130" xfId="0" applyFont="1" applyBorder="1" applyAlignment="1" applyProtection="1">
      <alignment horizontal="center" vertical="center"/>
    </xf>
    <xf numFmtId="0" fontId="28" fillId="0" borderId="69" xfId="2" applyFont="1" applyFill="1" applyBorder="1" applyAlignment="1" applyProtection="1">
      <alignment horizontal="left" vertical="center" wrapText="1"/>
    </xf>
    <xf numFmtId="0" fontId="28" fillId="0" borderId="1" xfId="2" applyFont="1" applyFill="1" applyBorder="1" applyAlignment="1" applyProtection="1">
      <alignment horizontal="left" vertical="center" wrapText="1"/>
    </xf>
    <xf numFmtId="0" fontId="28" fillId="0" borderId="68" xfId="2" applyFont="1" applyFill="1" applyBorder="1" applyAlignment="1" applyProtection="1">
      <alignment horizontal="left" vertical="center" wrapText="1"/>
    </xf>
    <xf numFmtId="0" fontId="5" fillId="19" borderId="97" xfId="0" applyFont="1" applyFill="1" applyBorder="1" applyAlignment="1" applyProtection="1">
      <alignment horizontal="center" vertical="center" wrapText="1"/>
    </xf>
    <xf numFmtId="0" fontId="5" fillId="0" borderId="93" xfId="0" applyFont="1" applyFill="1" applyBorder="1" applyAlignment="1" applyProtection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5" borderId="126" xfId="0" applyFont="1" applyFill="1" applyBorder="1" applyAlignment="1" applyProtection="1">
      <alignment horizontal="left" vertical="center" wrapText="1"/>
    </xf>
    <xf numFmtId="0" fontId="1" fillId="5" borderId="24" xfId="0" applyFont="1" applyFill="1" applyBorder="1" applyAlignment="1" applyProtection="1">
      <alignment horizontal="left" vertical="center" wrapText="1"/>
    </xf>
    <xf numFmtId="0" fontId="1" fillId="5" borderId="118" xfId="0" applyFont="1" applyFill="1" applyBorder="1" applyAlignment="1" applyProtection="1">
      <alignment horizontal="left" vertical="center" wrapText="1"/>
    </xf>
    <xf numFmtId="0" fontId="1" fillId="5" borderId="119" xfId="0" applyFont="1" applyFill="1" applyBorder="1" applyAlignment="1" applyProtection="1">
      <alignment horizontal="left" vertical="center" wrapText="1"/>
    </xf>
    <xf numFmtId="0" fontId="1" fillId="5" borderId="36" xfId="0" applyFont="1" applyFill="1" applyBorder="1" applyAlignment="1" applyProtection="1">
      <alignment horizontal="left" vertical="center" wrapText="1"/>
    </xf>
    <xf numFmtId="0" fontId="1" fillId="5" borderId="43" xfId="0" applyFont="1" applyFill="1" applyBorder="1" applyAlignment="1" applyProtection="1">
      <alignment horizontal="left" vertical="center" wrapText="1"/>
    </xf>
    <xf numFmtId="0" fontId="26" fillId="5" borderId="0" xfId="0" applyFont="1" applyFill="1" applyAlignment="1">
      <alignment horizontal="justify" vertical="center"/>
    </xf>
    <xf numFmtId="0" fontId="1" fillId="5" borderId="24" xfId="0" applyFont="1" applyFill="1" applyBorder="1" applyAlignment="1" applyProtection="1">
      <alignment horizontal="center" vertical="center" wrapText="1"/>
    </xf>
    <xf numFmtId="0" fontId="1" fillId="5" borderId="116" xfId="0" applyFont="1" applyFill="1" applyBorder="1" applyAlignment="1" applyProtection="1">
      <alignment horizontal="left" vertical="center" wrapText="1"/>
    </xf>
    <xf numFmtId="0" fontId="1" fillId="5" borderId="28" xfId="0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1" fillId="5" borderId="0" xfId="0" applyFont="1" applyFill="1" applyBorder="1" applyAlignment="1" applyProtection="1">
      <alignment horizontal="left" vertical="top"/>
    </xf>
    <xf numFmtId="0" fontId="1" fillId="0" borderId="0" xfId="0" applyFont="1" applyBorder="1" applyAlignment="1" applyProtection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5" borderId="0" xfId="0" applyFont="1" applyFill="1" applyBorder="1" applyAlignment="1">
      <alignment horizontal="left" vertical="top"/>
    </xf>
    <xf numFmtId="0" fontId="26" fillId="0" borderId="0" xfId="0" applyFont="1" applyBorder="1" applyAlignment="1">
      <alignment horizontal="left" vertical="top"/>
    </xf>
    <xf numFmtId="0" fontId="26" fillId="5" borderId="0" xfId="0" applyFont="1" applyFill="1" applyBorder="1" applyAlignment="1">
      <alignment horizontal="left" vertical="top"/>
    </xf>
    <xf numFmtId="0" fontId="5" fillId="0" borderId="15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6" fillId="20" borderId="18" xfId="0" applyFont="1" applyFill="1" applyBorder="1" applyAlignment="1">
      <alignment horizontal="center" vertical="center"/>
    </xf>
    <xf numFmtId="0" fontId="16" fillId="20" borderId="4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0" fontId="16" fillId="0" borderId="33" xfId="0" applyFont="1" applyFill="1" applyBorder="1" applyAlignment="1">
      <alignment horizontal="left" vertical="center"/>
    </xf>
    <xf numFmtId="0" fontId="16" fillId="0" borderId="83" xfId="0" applyFont="1" applyFill="1" applyBorder="1" applyAlignment="1">
      <alignment horizontal="left" vertical="center"/>
    </xf>
    <xf numFmtId="0" fontId="1" fillId="5" borderId="79" xfId="0" applyFont="1" applyFill="1" applyBorder="1" applyAlignment="1">
      <alignment horizontal="left" vertical="center"/>
    </xf>
    <xf numFmtId="0" fontId="1" fillId="5" borderId="80" xfId="0" applyFont="1" applyFill="1" applyBorder="1" applyAlignment="1">
      <alignment horizontal="left" vertical="center"/>
    </xf>
    <xf numFmtId="0" fontId="1" fillId="5" borderId="81" xfId="0" applyFont="1" applyFill="1" applyBorder="1" applyAlignment="1">
      <alignment horizontal="left" vertical="center"/>
    </xf>
    <xf numFmtId="0" fontId="16" fillId="21" borderId="32" xfId="0" applyFont="1" applyFill="1" applyBorder="1" applyAlignment="1">
      <alignment horizontal="center" vertical="center"/>
    </xf>
    <xf numFmtId="0" fontId="16" fillId="21" borderId="33" xfId="0" applyFont="1" applyFill="1" applyBorder="1" applyAlignment="1">
      <alignment horizontal="center" vertical="center"/>
    </xf>
    <xf numFmtId="0" fontId="16" fillId="21" borderId="39" xfId="0" applyFont="1" applyFill="1" applyBorder="1" applyAlignment="1">
      <alignment horizontal="center" vertical="center"/>
    </xf>
    <xf numFmtId="0" fontId="16" fillId="21" borderId="18" xfId="0" applyFont="1" applyFill="1" applyBorder="1" applyAlignment="1">
      <alignment horizontal="center" vertical="center"/>
    </xf>
    <xf numFmtId="0" fontId="16" fillId="21" borderId="4" xfId="0" applyFont="1" applyFill="1" applyBorder="1" applyAlignment="1">
      <alignment horizontal="center" vertical="center"/>
    </xf>
    <xf numFmtId="0" fontId="16" fillId="21" borderId="24" xfId="0" applyFont="1" applyFill="1" applyBorder="1" applyAlignment="1">
      <alignment horizontal="center" vertical="center"/>
    </xf>
    <xf numFmtId="0" fontId="1" fillId="5" borderId="66" xfId="0" applyFont="1" applyFill="1" applyBorder="1" applyAlignment="1">
      <alignment horizontal="left" vertical="center"/>
    </xf>
    <xf numFmtId="0" fontId="1" fillId="5" borderId="67" xfId="0" applyFont="1" applyFill="1" applyBorder="1" applyAlignment="1">
      <alignment horizontal="left" vertical="center"/>
    </xf>
    <xf numFmtId="0" fontId="1" fillId="5" borderId="87" xfId="0" applyFont="1" applyFill="1" applyBorder="1" applyAlignment="1">
      <alignment horizontal="left" vertical="center"/>
    </xf>
    <xf numFmtId="0" fontId="5" fillId="0" borderId="123" xfId="0" applyFont="1" applyBorder="1" applyAlignment="1">
      <alignment horizontal="left" vertical="center"/>
    </xf>
    <xf numFmtId="0" fontId="5" fillId="0" borderId="124" xfId="0" applyFont="1" applyBorder="1" applyAlignment="1">
      <alignment horizontal="left" vertical="center"/>
    </xf>
    <xf numFmtId="0" fontId="5" fillId="0" borderId="125" xfId="0" applyFont="1" applyBorder="1" applyAlignment="1">
      <alignment horizontal="left" vertical="center"/>
    </xf>
    <xf numFmtId="0" fontId="6" fillId="4" borderId="77" xfId="0" applyFont="1" applyFill="1" applyBorder="1" applyAlignment="1">
      <alignment horizontal="left" vertical="center" wrapText="1"/>
    </xf>
    <xf numFmtId="0" fontId="6" fillId="4" borderId="74" xfId="0" applyFont="1" applyFill="1" applyBorder="1" applyAlignment="1">
      <alignment horizontal="left" vertical="center" wrapText="1"/>
    </xf>
    <xf numFmtId="0" fontId="6" fillId="4" borderId="75" xfId="0" applyFont="1" applyFill="1" applyBorder="1" applyAlignment="1">
      <alignment horizontal="left" vertical="center" wrapText="1"/>
    </xf>
    <xf numFmtId="0" fontId="7" fillId="16" borderId="15" xfId="0" applyFont="1" applyFill="1" applyBorder="1" applyAlignment="1" applyProtection="1">
      <alignment horizontal="center" vertical="center"/>
    </xf>
    <xf numFmtId="0" fontId="7" fillId="16" borderId="16" xfId="0" applyFont="1" applyFill="1" applyBorder="1" applyAlignment="1" applyProtection="1">
      <alignment horizontal="center" vertical="center"/>
    </xf>
    <xf numFmtId="0" fontId="7" fillId="16" borderId="98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5" borderId="34" xfId="0" applyFont="1" applyFill="1" applyBorder="1" applyAlignment="1" applyProtection="1">
      <alignment horizontal="left" vertical="center" wrapText="1"/>
    </xf>
    <xf numFmtId="0" fontId="1" fillId="5" borderId="35" xfId="0" applyFont="1" applyFill="1" applyBorder="1" applyAlignment="1" applyProtection="1">
      <alignment horizontal="left" vertical="center" wrapText="1"/>
    </xf>
    <xf numFmtId="0" fontId="1" fillId="5" borderId="36" xfId="0" applyFont="1" applyFill="1" applyBorder="1" applyAlignment="1" applyProtection="1">
      <alignment horizontal="left" vertical="center" wrapText="1"/>
    </xf>
    <xf numFmtId="0" fontId="1" fillId="5" borderId="27" xfId="0" applyFont="1" applyFill="1" applyBorder="1" applyAlignment="1" applyProtection="1">
      <alignment horizontal="left" vertical="center" wrapText="1"/>
    </xf>
    <xf numFmtId="0" fontId="1" fillId="5" borderId="0" xfId="0" applyFont="1" applyFill="1" applyBorder="1" applyAlignment="1" applyProtection="1">
      <alignment horizontal="left" vertical="center" wrapText="1"/>
    </xf>
    <xf numFmtId="0" fontId="1" fillId="5" borderId="28" xfId="0" applyFont="1" applyFill="1" applyBorder="1" applyAlignment="1" applyProtection="1">
      <alignment horizontal="left" vertical="center" wrapText="1"/>
    </xf>
    <xf numFmtId="0" fontId="1" fillId="5" borderId="18" xfId="0" applyFont="1" applyFill="1" applyBorder="1" applyAlignment="1" applyProtection="1">
      <alignment horizontal="left" vertical="center" wrapText="1"/>
    </xf>
    <xf numFmtId="0" fontId="1" fillId="5" borderId="4" xfId="0" applyFont="1" applyFill="1" applyBorder="1" applyAlignment="1" applyProtection="1">
      <alignment horizontal="left" vertical="center" wrapText="1"/>
    </xf>
    <xf numFmtId="0" fontId="1" fillId="5" borderId="24" xfId="0" applyFont="1" applyFill="1" applyBorder="1" applyAlignment="1" applyProtection="1">
      <alignment horizontal="left" vertical="center" wrapText="1"/>
    </xf>
    <xf numFmtId="164" fontId="2" fillId="11" borderId="60" xfId="0" applyNumberFormat="1" applyFont="1" applyFill="1" applyBorder="1" applyAlignment="1" applyProtection="1">
      <alignment horizontal="center" vertical="center" wrapText="1"/>
    </xf>
    <xf numFmtId="164" fontId="2" fillId="11" borderId="40" xfId="0" applyNumberFormat="1" applyFont="1" applyFill="1" applyBorder="1" applyAlignment="1" applyProtection="1">
      <alignment horizontal="center" vertical="center" wrapText="1"/>
    </xf>
    <xf numFmtId="164" fontId="2" fillId="11" borderId="26" xfId="0" applyNumberFormat="1" applyFont="1" applyFill="1" applyBorder="1" applyAlignment="1" applyProtection="1">
      <alignment horizontal="center" vertical="center" wrapText="1"/>
    </xf>
    <xf numFmtId="0" fontId="1" fillId="0" borderId="49" xfId="0" applyFont="1" applyBorder="1" applyAlignment="1" applyProtection="1">
      <alignment horizontal="center" vertical="center"/>
    </xf>
    <xf numFmtId="0" fontId="1" fillId="0" borderId="48" xfId="0" applyFont="1" applyBorder="1" applyAlignment="1" applyProtection="1">
      <alignment horizontal="center" vertical="center"/>
    </xf>
    <xf numFmtId="0" fontId="1" fillId="0" borderId="47" xfId="0" applyFont="1" applyBorder="1" applyAlignment="1" applyProtection="1">
      <alignment horizontal="center" vertical="center"/>
    </xf>
    <xf numFmtId="0" fontId="1" fillId="0" borderId="59" xfId="0" applyFont="1" applyBorder="1" applyAlignment="1" applyProtection="1">
      <alignment horizontal="center" vertical="center"/>
    </xf>
    <xf numFmtId="0" fontId="1" fillId="0" borderId="58" xfId="0" applyFont="1" applyBorder="1" applyAlignment="1" applyProtection="1">
      <alignment horizontal="center" vertical="center"/>
    </xf>
    <xf numFmtId="0" fontId="1" fillId="0" borderId="57" xfId="0" applyFont="1" applyBorder="1" applyAlignment="1" applyProtection="1">
      <alignment horizontal="center" vertical="center"/>
    </xf>
    <xf numFmtId="0" fontId="1" fillId="0" borderId="54" xfId="0" applyFont="1" applyBorder="1" applyAlignment="1" applyProtection="1">
      <alignment horizontal="center" vertical="center"/>
    </xf>
    <xf numFmtId="0" fontId="1" fillId="0" borderId="53" xfId="0" applyFont="1" applyBorder="1" applyAlignment="1" applyProtection="1">
      <alignment horizontal="center" vertical="center"/>
    </xf>
    <xf numFmtId="0" fontId="1" fillId="0" borderId="52" xfId="0" applyFont="1" applyBorder="1" applyAlignment="1" applyProtection="1">
      <alignment horizontal="center" vertical="center"/>
    </xf>
    <xf numFmtId="0" fontId="1" fillId="0" borderId="49" xfId="0" applyFont="1" applyBorder="1" applyAlignment="1" applyProtection="1">
      <alignment horizontal="left" vertical="center"/>
    </xf>
    <xf numFmtId="0" fontId="1" fillId="0" borderId="48" xfId="0" applyFont="1" applyBorder="1" applyAlignment="1" applyProtection="1">
      <alignment horizontal="left" vertical="center"/>
    </xf>
    <xf numFmtId="0" fontId="1" fillId="0" borderId="47" xfId="0" applyFont="1" applyBorder="1" applyAlignment="1" applyProtection="1">
      <alignment horizontal="left" vertical="center"/>
    </xf>
    <xf numFmtId="0" fontId="1" fillId="14" borderId="32" xfId="0" applyFont="1" applyFill="1" applyBorder="1" applyAlignment="1" applyProtection="1">
      <alignment horizontal="left" vertical="center"/>
    </xf>
    <xf numFmtId="0" fontId="1" fillId="14" borderId="39" xfId="0" applyFont="1" applyFill="1" applyBorder="1" applyAlignment="1" applyProtection="1">
      <alignment horizontal="left" vertical="center"/>
    </xf>
    <xf numFmtId="0" fontId="2" fillId="0" borderId="20" xfId="0" applyFont="1" applyBorder="1" applyAlignment="1" applyProtection="1">
      <alignment horizontal="left" vertical="center" wrapText="1"/>
    </xf>
    <xf numFmtId="0" fontId="1" fillId="0" borderId="17" xfId="0" applyFont="1" applyBorder="1" applyAlignment="1" applyProtection="1">
      <alignment horizontal="left" vertical="center" wrapText="1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1" fillId="0" borderId="59" xfId="0" applyFont="1" applyBorder="1" applyAlignment="1" applyProtection="1">
      <alignment horizontal="left" vertical="center" wrapText="1"/>
    </xf>
    <xf numFmtId="0" fontId="1" fillId="0" borderId="58" xfId="0" applyFont="1" applyBorder="1" applyAlignment="1" applyProtection="1">
      <alignment horizontal="left" vertical="center" wrapText="1"/>
    </xf>
    <xf numFmtId="0" fontId="1" fillId="0" borderId="57" xfId="0" applyFont="1" applyBorder="1" applyAlignment="1" applyProtection="1">
      <alignment horizontal="left" vertical="center" wrapText="1"/>
    </xf>
    <xf numFmtId="0" fontId="1" fillId="0" borderId="49" xfId="0" applyFont="1" applyBorder="1" applyAlignment="1" applyProtection="1">
      <alignment horizontal="left" vertical="center" wrapText="1"/>
    </xf>
    <xf numFmtId="0" fontId="1" fillId="0" borderId="48" xfId="0" applyFont="1" applyBorder="1" applyAlignment="1" applyProtection="1">
      <alignment horizontal="left" vertical="center" wrapText="1"/>
    </xf>
    <xf numFmtId="0" fontId="1" fillId="0" borderId="47" xfId="0" applyFont="1" applyBorder="1" applyAlignment="1" applyProtection="1">
      <alignment horizontal="left" vertical="center" wrapText="1"/>
    </xf>
    <xf numFmtId="0" fontId="1" fillId="0" borderId="58" xfId="0" applyFont="1" applyBorder="1" applyAlignment="1" applyProtection="1">
      <alignment horizontal="left" vertical="center"/>
    </xf>
    <xf numFmtId="0" fontId="1" fillId="0" borderId="57" xfId="0" applyFont="1" applyBorder="1" applyAlignment="1" applyProtection="1">
      <alignment horizontal="left" vertical="center"/>
    </xf>
    <xf numFmtId="0" fontId="1" fillId="0" borderId="54" xfId="0" applyFont="1" applyBorder="1" applyAlignment="1" applyProtection="1">
      <alignment horizontal="left" vertical="center" wrapText="1"/>
    </xf>
    <xf numFmtId="0" fontId="1" fillId="0" borderId="53" xfId="0" applyFont="1" applyBorder="1" applyAlignment="1" applyProtection="1">
      <alignment horizontal="left" vertical="center" wrapText="1"/>
    </xf>
    <xf numFmtId="0" fontId="1" fillId="0" borderId="52" xfId="0" applyFont="1" applyBorder="1" applyAlignment="1" applyProtection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1" fillId="0" borderId="6" xfId="0" applyFont="1" applyBorder="1" applyAlignment="1" applyProtection="1">
      <alignment horizontal="left" vertical="center"/>
    </xf>
    <xf numFmtId="0" fontId="1" fillId="0" borderId="1" xfId="0" applyFont="1" applyBorder="1" applyAlignment="1" applyProtection="1">
      <alignment horizontal="left" vertical="center"/>
    </xf>
    <xf numFmtId="0" fontId="12" fillId="4" borderId="6" xfId="0" applyFont="1" applyFill="1" applyBorder="1" applyAlignment="1" applyProtection="1">
      <alignment horizontal="right" vertical="center"/>
    </xf>
    <xf numFmtId="0" fontId="12" fillId="4" borderId="1" xfId="0" applyFont="1" applyFill="1" applyBorder="1" applyAlignment="1" applyProtection="1">
      <alignment horizontal="right" vertical="center"/>
    </xf>
    <xf numFmtId="0" fontId="12" fillId="4" borderId="31" xfId="0" applyFont="1" applyFill="1" applyBorder="1" applyAlignment="1" applyProtection="1">
      <alignment horizontal="right" vertical="center"/>
    </xf>
    <xf numFmtId="0" fontId="12" fillId="4" borderId="68" xfId="0" applyFont="1" applyFill="1" applyBorder="1" applyAlignment="1" applyProtection="1">
      <alignment horizontal="right" vertical="center"/>
    </xf>
    <xf numFmtId="0" fontId="1" fillId="0" borderId="18" xfId="0" applyFont="1" applyBorder="1" applyAlignment="1" applyProtection="1">
      <alignment horizontal="left" vertical="center" wrapText="1"/>
    </xf>
    <xf numFmtId="0" fontId="1" fillId="0" borderId="4" xfId="0" applyFont="1" applyBorder="1" applyAlignment="1" applyProtection="1">
      <alignment horizontal="left" vertical="center" wrapText="1"/>
    </xf>
    <xf numFmtId="0" fontId="1" fillId="0" borderId="24" xfId="0" applyFont="1" applyBorder="1" applyAlignment="1" applyProtection="1">
      <alignment horizontal="left" vertical="center" wrapText="1"/>
    </xf>
    <xf numFmtId="0" fontId="1" fillId="0" borderId="21" xfId="0" applyFont="1" applyBorder="1" applyAlignment="1" applyProtection="1">
      <alignment horizontal="left" vertical="center" wrapText="1"/>
    </xf>
    <xf numFmtId="0" fontId="1" fillId="0" borderId="2" xfId="0" applyFont="1" applyBorder="1" applyAlignment="1" applyProtection="1">
      <alignment horizontal="left" vertical="center" wrapText="1"/>
    </xf>
    <xf numFmtId="0" fontId="1" fillId="0" borderId="22" xfId="0" applyFont="1" applyBorder="1" applyAlignment="1" applyProtection="1">
      <alignment horizontal="left" vertical="center" wrapText="1"/>
    </xf>
    <xf numFmtId="0" fontId="3" fillId="2" borderId="15" xfId="0" applyFont="1" applyFill="1" applyBorder="1" applyAlignment="1" applyProtection="1">
      <alignment horizontal="center" vertical="center"/>
    </xf>
    <xf numFmtId="0" fontId="15" fillId="0" borderId="7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" fillId="0" borderId="30" xfId="0" applyFont="1" applyBorder="1" applyAlignment="1" applyProtection="1">
      <alignment horizontal="left" vertical="center" wrapText="1"/>
    </xf>
    <xf numFmtId="0" fontId="1" fillId="0" borderId="25" xfId="0" applyFont="1" applyBorder="1" applyAlignment="1" applyProtection="1">
      <alignment horizontal="left" vertical="center" wrapText="1"/>
    </xf>
    <xf numFmtId="0" fontId="1" fillId="0" borderId="29" xfId="0" applyFont="1" applyBorder="1" applyAlignment="1" applyProtection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0" xfId="0" applyFont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1" fillId="0" borderId="34" xfId="0" applyFont="1" applyFill="1" applyBorder="1" applyAlignment="1" applyProtection="1">
      <alignment horizontal="left" vertical="center" wrapText="1"/>
    </xf>
    <xf numFmtId="0" fontId="1" fillId="0" borderId="35" xfId="0" applyFont="1" applyFill="1" applyBorder="1" applyAlignment="1" applyProtection="1">
      <alignment horizontal="left" vertical="center" wrapText="1"/>
    </xf>
    <xf numFmtId="0" fontId="1" fillId="0" borderId="36" xfId="0" applyFont="1" applyFill="1" applyBorder="1" applyAlignment="1" applyProtection="1">
      <alignment horizontal="left" vertical="center" wrapText="1"/>
    </xf>
    <xf numFmtId="0" fontId="1" fillId="0" borderId="27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1" fillId="0" borderId="28" xfId="0" applyFont="1" applyFill="1" applyBorder="1" applyAlignment="1" applyProtection="1">
      <alignment horizontal="left" vertical="center" wrapText="1"/>
    </xf>
    <xf numFmtId="0" fontId="1" fillId="0" borderId="41" xfId="0" applyFont="1" applyFill="1" applyBorder="1" applyAlignment="1" applyProtection="1">
      <alignment horizontal="left" vertical="center" wrapText="1"/>
    </xf>
    <xf numFmtId="0" fontId="1" fillId="0" borderId="42" xfId="0" applyFont="1" applyFill="1" applyBorder="1" applyAlignment="1" applyProtection="1">
      <alignment horizontal="left" vertical="center" wrapText="1"/>
    </xf>
    <xf numFmtId="0" fontId="1" fillId="0" borderId="43" xfId="0" applyFont="1" applyFill="1" applyBorder="1" applyAlignment="1" applyProtection="1">
      <alignment horizontal="left" vertical="center" wrapText="1"/>
    </xf>
    <xf numFmtId="164" fontId="2" fillId="11" borderId="44" xfId="0" applyNumberFormat="1" applyFont="1" applyFill="1" applyBorder="1" applyAlignment="1" applyProtection="1">
      <alignment horizontal="center" vertical="center" wrapText="1"/>
    </xf>
    <xf numFmtId="0" fontId="1" fillId="0" borderId="66" xfId="0" applyFont="1" applyBorder="1" applyAlignment="1" applyProtection="1">
      <alignment horizontal="center" vertical="center"/>
    </xf>
    <xf numFmtId="0" fontId="1" fillId="0" borderId="67" xfId="0" applyFont="1" applyBorder="1" applyAlignment="1" applyProtection="1">
      <alignment horizontal="center" vertical="center"/>
    </xf>
    <xf numFmtId="0" fontId="1" fillId="0" borderId="64" xfId="0" applyFont="1" applyBorder="1" applyAlignment="1" applyProtection="1">
      <alignment horizontal="center" vertical="center"/>
    </xf>
    <xf numFmtId="0" fontId="1" fillId="5" borderId="41" xfId="0" applyFont="1" applyFill="1" applyBorder="1" applyAlignment="1" applyProtection="1">
      <alignment horizontal="left" vertical="center" wrapText="1"/>
    </xf>
    <xf numFmtId="0" fontId="1" fillId="5" borderId="42" xfId="0" applyFont="1" applyFill="1" applyBorder="1" applyAlignment="1" applyProtection="1">
      <alignment horizontal="left" vertical="center" wrapText="1"/>
    </xf>
    <xf numFmtId="0" fontId="1" fillId="5" borderId="43" xfId="0" applyFont="1" applyFill="1" applyBorder="1" applyAlignment="1" applyProtection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0" borderId="73" xfId="0" applyFont="1" applyBorder="1" applyAlignment="1">
      <alignment horizontal="right" vertical="center"/>
    </xf>
    <xf numFmtId="0" fontId="15" fillId="0" borderId="2" xfId="0" applyFont="1" applyBorder="1" applyAlignment="1">
      <alignment horizontal="right" vertical="center"/>
    </xf>
    <xf numFmtId="0" fontId="15" fillId="0" borderId="22" xfId="0" applyFont="1" applyBorder="1" applyAlignment="1">
      <alignment horizontal="right" vertical="center"/>
    </xf>
    <xf numFmtId="0" fontId="1" fillId="0" borderId="18" xfId="0" applyFont="1" applyFill="1" applyBorder="1" applyAlignment="1" applyProtection="1">
      <alignment horizontal="left" vertical="center" wrapText="1"/>
    </xf>
    <xf numFmtId="0" fontId="1" fillId="0" borderId="4" xfId="0" applyFont="1" applyFill="1" applyBorder="1" applyAlignment="1" applyProtection="1">
      <alignment horizontal="left" vertical="center" wrapText="1"/>
    </xf>
    <xf numFmtId="0" fontId="1" fillId="0" borderId="24" xfId="0" applyFont="1" applyFill="1" applyBorder="1" applyAlignment="1" applyProtection="1">
      <alignment horizontal="left" vertical="center" wrapText="1"/>
    </xf>
  </cellXfs>
  <cellStyles count="3">
    <cellStyle name="Hiperligação" xfId="2" builtinId="8"/>
    <cellStyle name="Normal" xfId="0" builtinId="0"/>
    <cellStyle name="Percentagem" xfId="1" builtinId="5"/>
  </cellStyles>
  <dxfs count="590"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7F9E40"/>
      <color rgb="FFCE2908"/>
      <color rgb="FFFFC729"/>
      <color rgb="FFE3DE00"/>
      <color rgb="FF18424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ferreira/AppData/Local/Microsoft/Windows/Temporary%20Internet%20Files/Content.Outlook/ID6LTIV7/ET_Portal%20PFS_Leasing_V2%2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Requisitos"/>
      <sheetName val="First"/>
      <sheetName val="PBCR0101"/>
      <sheetName val="PBCR0102"/>
      <sheetName val="PBCR0201"/>
      <sheetName val="PBCR0301"/>
      <sheetName val="Last"/>
      <sheetName val="PTF´s certificada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notes://notes.aplic.lis1/802567A20050C25C/2E1F92AE1775FAD280257CE800381676/FDE8B8793A52DC6380258219006141E5notes:/notes.aplic.lis1/802567A20050C25C/2E1F92AE1775FAD280257CE800381676/B1CA4F178FCDE58E80258219004EBAFA" TargetMode="External"/><Relationship Id="rId13" Type="http://schemas.openxmlformats.org/officeDocument/2006/relationships/comments" Target="../comments2.xml"/><Relationship Id="rId3" Type="http://schemas.openxmlformats.org/officeDocument/2006/relationships/hyperlink" Target="notes://notes.aplic.lis1/802567A20050C25C/2E1F92AE1775FAD280257CE800381676/B1CA4F178FCDE58E80258219004EBAFA" TargetMode="External"/><Relationship Id="rId7" Type="http://schemas.openxmlformats.org/officeDocument/2006/relationships/hyperlink" Target="notes://notes.aplic.lis1/802567A20050C25C/2E1F92AE1775FAD280257CE800381676/3859690FB9EB1ED88025821900616DD6notes:/notes.aplic.lis1/802567A20050C25C/2E1F92AE1775FAD280257CE800381676/B8D896BE7D4FAA9A802582190050568F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notes://notes.aplic.lis1/802567A20050C25C/2E1F92AE1775FAD280257CE800381676/012167BB1796FB8780258219004DEDF8" TargetMode="External"/><Relationship Id="rId1" Type="http://schemas.openxmlformats.org/officeDocument/2006/relationships/hyperlink" Target="notes://notes.aplic.lis1/802567A20050C25C/2E1F92AE1775FAD280257CE800381676/DF502BA48058F48480258219004D284E" TargetMode="External"/><Relationship Id="rId6" Type="http://schemas.openxmlformats.org/officeDocument/2006/relationships/hyperlink" Target="notes://notes.aplic.lis1/802567A20050C25C/2E1F92AE1775FAD280257CE800381676/BE0644E799A212E280258219006196AFnotes:/notes.aplic.lis1/802567A20050C25C/2E1F92AE1775FAD280257CE800381676/C3665367C1E30D6580258219005CDF84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notes://notes.aplic.lis1/802567A20050C25C/2E1F92AE1775FAD280257CE800381676/C3665367C1E30D6580258219005CDF84" TargetMode="External"/><Relationship Id="rId10" Type="http://schemas.openxmlformats.org/officeDocument/2006/relationships/hyperlink" Target="notes://notes.aplic.lis1/802567A20050C25C/2E1F92AE1775FAD280257CE800381676/698AF4B36A590BC3802582190060EA60notes:/notes.aplic.lis1/802567A20050C25C/2E1F92AE1775FAD280257CE800381676/DF502BA48058F48480258219004D284E" TargetMode="External"/><Relationship Id="rId4" Type="http://schemas.openxmlformats.org/officeDocument/2006/relationships/hyperlink" Target="notes://notes.aplic.lis1/802567A20050C25C/2E1F92AE1775FAD280257CE800381676/B8D896BE7D4FAA9A802582190050568F" TargetMode="External"/><Relationship Id="rId9" Type="http://schemas.openxmlformats.org/officeDocument/2006/relationships/hyperlink" Target="notes://notes.aplic.lis1/802567A20050C25C/2E1F92AE1775FAD280257CE800381676/FE4052CF6FC392378025821900611E7Fnotes:/notes.aplic.lis1/802567A20050C25C/2E1F92AE1775FAD280257CE800381676/012167BB1796FB8780258219004DEDF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F9E40"/>
  </sheetPr>
  <dimension ref="A1:S47"/>
  <sheetViews>
    <sheetView showGridLines="0" topLeftCell="A19" zoomScaleNormal="100" workbookViewId="0">
      <selection activeCell="I31" sqref="I31"/>
    </sheetView>
  </sheetViews>
  <sheetFormatPr defaultRowHeight="15" x14ac:dyDescent="0.25"/>
  <cols>
    <col min="1" max="1" width="3.7109375" style="64" customWidth="1"/>
    <col min="2" max="2" width="21.7109375" bestFit="1" customWidth="1"/>
    <col min="3" max="3" width="9.42578125" customWidth="1"/>
    <col min="4" max="4" width="2.42578125" style="1" customWidth="1"/>
    <col min="5" max="5" width="16.5703125" style="1" customWidth="1"/>
    <col min="6" max="6" width="15.5703125" style="1" customWidth="1"/>
    <col min="7" max="7" width="11.42578125" customWidth="1"/>
    <col min="8" max="8" width="4" customWidth="1"/>
    <col min="9" max="9" width="17.28515625" customWidth="1"/>
    <col min="10" max="10" width="10.85546875" style="64" customWidth="1"/>
    <col min="11" max="11" width="4.42578125" style="265" customWidth="1"/>
    <col min="12" max="12" width="2.42578125" style="42" customWidth="1"/>
    <col min="13" max="13" width="10.140625" bestFit="1" customWidth="1"/>
    <col min="14" max="14" width="19.5703125" bestFit="1" customWidth="1"/>
    <col min="15" max="15" width="6.42578125" customWidth="1"/>
    <col min="16" max="16" width="10.140625" bestFit="1" customWidth="1"/>
    <col min="17" max="17" width="43.7109375" customWidth="1"/>
    <col min="18" max="18" width="8.140625" customWidth="1"/>
  </cols>
  <sheetData>
    <row r="1" spans="1:18" s="1" customFormat="1" ht="15.75" hidden="1" thickBot="1" x14ac:dyDescent="0.3">
      <c r="A1" s="64"/>
      <c r="J1" s="64"/>
      <c r="K1" s="265"/>
      <c r="L1" s="42"/>
      <c r="N1" s="383" t="s">
        <v>79</v>
      </c>
      <c r="O1" s="384"/>
      <c r="P1" s="384"/>
      <c r="Q1" s="385"/>
    </row>
    <row r="2" spans="1:18" s="1" customFormat="1" hidden="1" x14ac:dyDescent="0.25">
      <c r="A2" s="64"/>
      <c r="J2" s="64"/>
      <c r="K2" s="265"/>
      <c r="L2" s="42"/>
      <c r="N2" s="389" t="s">
        <v>78</v>
      </c>
      <c r="O2" s="390"/>
      <c r="P2" s="391"/>
      <c r="Q2" s="164" t="e">
        <f>+#REF!+Q3</f>
        <v>#REF!</v>
      </c>
    </row>
    <row r="3" spans="1:18" s="1" customFormat="1" hidden="1" x14ac:dyDescent="0.25">
      <c r="A3" s="64"/>
      <c r="J3" s="64"/>
      <c r="K3" s="265"/>
      <c r="L3" s="42"/>
      <c r="N3" s="392" t="s">
        <v>37</v>
      </c>
      <c r="O3" s="393"/>
      <c r="P3" s="394"/>
      <c r="Q3" s="163" t="e">
        <f>IF(#REF!="ganho",-(#REF!),+#REF!)</f>
        <v>#REF!</v>
      </c>
    </row>
    <row r="4" spans="1:18" s="1" customFormat="1" ht="15.75" hidden="1" thickBot="1" x14ac:dyDescent="0.3">
      <c r="A4" s="64"/>
      <c r="J4" s="64"/>
      <c r="K4" s="265"/>
      <c r="L4" s="42"/>
      <c r="N4" s="401" t="s">
        <v>36</v>
      </c>
      <c r="O4" s="402"/>
      <c r="P4" s="403"/>
      <c r="Q4" s="179">
        <f>SUM(First:Last!$D19)</f>
        <v>0</v>
      </c>
    </row>
    <row r="5" spans="1:18" s="1" customFormat="1" hidden="1" x14ac:dyDescent="0.25">
      <c r="A5" s="64"/>
      <c r="J5" s="64"/>
      <c r="K5" s="265"/>
      <c r="L5" s="42"/>
    </row>
    <row r="6" spans="1:18" s="1" customFormat="1" hidden="1" x14ac:dyDescent="0.25">
      <c r="A6" s="64"/>
      <c r="J6" s="64"/>
      <c r="K6" s="265"/>
      <c r="L6" s="42"/>
    </row>
    <row r="7" spans="1:18" s="1" customFormat="1" hidden="1" x14ac:dyDescent="0.25">
      <c r="A7" s="64"/>
      <c r="J7" s="64"/>
      <c r="K7" s="265"/>
      <c r="L7" s="42"/>
    </row>
    <row r="8" spans="1:18" s="1" customFormat="1" hidden="1" x14ac:dyDescent="0.25">
      <c r="A8" s="64"/>
      <c r="J8" s="64"/>
      <c r="K8" s="265"/>
      <c r="L8" s="42"/>
    </row>
    <row r="9" spans="1:18" s="1" customFormat="1" hidden="1" x14ac:dyDescent="0.25">
      <c r="A9" s="64"/>
      <c r="J9" s="64"/>
      <c r="K9" s="265"/>
      <c r="L9" s="42"/>
    </row>
    <row r="10" spans="1:18" s="64" customFormat="1" ht="7.5" customHeight="1" x14ac:dyDescent="0.25">
      <c r="K10" s="265"/>
      <c r="L10" s="42"/>
      <c r="M10" s="42"/>
    </row>
    <row r="11" spans="1:18" s="64" customFormat="1" x14ac:dyDescent="0.25">
      <c r="B11" s="71" t="s">
        <v>76</v>
      </c>
      <c r="C11" s="72" t="s">
        <v>136</v>
      </c>
      <c r="D11" s="72"/>
      <c r="E11" s="72"/>
      <c r="F11" s="72"/>
      <c r="K11" s="265"/>
      <c r="L11" s="42"/>
      <c r="M11" s="83" t="s">
        <v>69</v>
      </c>
    </row>
    <row r="12" spans="1:18" x14ac:dyDescent="0.25">
      <c r="B12" s="71" t="s">
        <v>77</v>
      </c>
      <c r="C12" s="72" t="s">
        <v>137</v>
      </c>
      <c r="D12" s="72"/>
      <c r="E12" s="72"/>
      <c r="F12" s="72"/>
      <c r="G12" s="19"/>
      <c r="I12" s="19"/>
      <c r="J12" s="19"/>
      <c r="K12" s="266"/>
      <c r="L12" s="162"/>
      <c r="M12" s="84">
        <f>+$C$16-$C$18-$C$17-C26</f>
        <v>66</v>
      </c>
      <c r="R12" s="145"/>
    </row>
    <row r="13" spans="1:18" ht="15" customHeight="1" thickBot="1" x14ac:dyDescent="0.3">
      <c r="G13" s="19"/>
      <c r="H13" s="19"/>
      <c r="I13" s="19"/>
      <c r="J13" s="19"/>
      <c r="K13" s="266"/>
      <c r="L13" s="162"/>
      <c r="M13" s="78"/>
    </row>
    <row r="14" spans="1:18" s="1" customFormat="1" ht="21" customHeight="1" thickBot="1" x14ac:dyDescent="0.3">
      <c r="A14" s="64"/>
      <c r="B14" s="381" t="s">
        <v>82</v>
      </c>
      <c r="C14" s="382"/>
      <c r="D14" s="214"/>
      <c r="E14" s="395" t="s">
        <v>117</v>
      </c>
      <c r="F14" s="396"/>
      <c r="G14" s="397"/>
      <c r="I14" s="381" t="s">
        <v>107</v>
      </c>
      <c r="J14" s="382"/>
      <c r="K14" s="266"/>
      <c r="L14" s="162"/>
      <c r="M14" s="383" t="s">
        <v>80</v>
      </c>
      <c r="N14" s="384"/>
      <c r="O14" s="384"/>
      <c r="P14" s="385"/>
      <c r="Q14" s="147" t="s">
        <v>81</v>
      </c>
    </row>
    <row r="15" spans="1:18" ht="21" customHeight="1" thickBot="1" x14ac:dyDescent="0.3">
      <c r="B15" s="182" t="s">
        <v>0</v>
      </c>
      <c r="C15" s="183">
        <f>SUM(First:Last!$C$1)</f>
        <v>4</v>
      </c>
      <c r="D15" s="216"/>
      <c r="E15" s="173" t="s">
        <v>86</v>
      </c>
      <c r="F15" s="172" t="s">
        <v>88</v>
      </c>
      <c r="G15" s="175" t="s">
        <v>91</v>
      </c>
      <c r="I15" s="236" t="s">
        <v>98</v>
      </c>
      <c r="J15" s="237">
        <f>+(C17+C18)/C16</f>
        <v>0</v>
      </c>
      <c r="K15" s="267"/>
      <c r="L15" s="262"/>
      <c r="M15" s="404" t="s">
        <v>122</v>
      </c>
      <c r="N15" s="405"/>
      <c r="O15" s="406"/>
      <c r="P15" s="288">
        <v>0.625</v>
      </c>
      <c r="Q15" s="258"/>
    </row>
    <row r="16" spans="1:18" ht="21" customHeight="1" thickTop="1" x14ac:dyDescent="0.25">
      <c r="B16" s="180" t="s">
        <v>23</v>
      </c>
      <c r="C16" s="181">
        <f>SUM(First:Last!$C$2)</f>
        <v>66</v>
      </c>
      <c r="D16" s="216"/>
      <c r="E16" s="274">
        <f>SUM(First:Last!$D$18)</f>
        <v>3.6666666666666665</v>
      </c>
      <c r="F16" s="275">
        <f>SUM(First:Last!$D$19)</f>
        <v>0</v>
      </c>
      <c r="G16" s="276">
        <f>IF(F16&gt;E16,F16-E16,-(E16-F16))</f>
        <v>-3.6666666666666665</v>
      </c>
      <c r="I16" s="238" t="s">
        <v>97</v>
      </c>
      <c r="J16" s="239">
        <f>+C17/C16</f>
        <v>0</v>
      </c>
      <c r="K16" s="267"/>
      <c r="L16" s="262"/>
      <c r="M16" s="407" t="s">
        <v>116</v>
      </c>
      <c r="N16" s="408"/>
      <c r="O16" s="409"/>
      <c r="P16" s="209"/>
      <c r="Q16" s="259"/>
    </row>
    <row r="17" spans="1:19" ht="21" customHeight="1" thickBot="1" x14ac:dyDescent="0.3">
      <c r="B17" s="167" t="s">
        <v>2</v>
      </c>
      <c r="C17" s="55">
        <f>SUM(First:Last!$C6)</f>
        <v>0</v>
      </c>
      <c r="D17" s="215"/>
      <c r="E17" s="398" t="s">
        <v>118</v>
      </c>
      <c r="F17" s="399"/>
      <c r="G17" s="400"/>
      <c r="I17" s="240" t="s">
        <v>99</v>
      </c>
      <c r="J17" s="241">
        <f>AVERAGE(Requisitos!$I:$I)</f>
        <v>1</v>
      </c>
      <c r="K17" s="268"/>
      <c r="L17" s="263"/>
      <c r="M17" s="246"/>
      <c r="N17" s="247"/>
      <c r="O17" s="248"/>
      <c r="P17" s="242"/>
      <c r="Q17" s="260"/>
    </row>
    <row r="18" spans="1:19" ht="21" customHeight="1" thickBot="1" x14ac:dyDescent="0.3">
      <c r="B18" s="168" t="s">
        <v>3</v>
      </c>
      <c r="C18" s="54">
        <f>SUM(First:Last!$C7)</f>
        <v>0</v>
      </c>
      <c r="D18" s="215"/>
      <c r="E18" s="174" t="s">
        <v>87</v>
      </c>
      <c r="F18" s="172" t="s">
        <v>88</v>
      </c>
      <c r="G18" s="177" t="s">
        <v>91</v>
      </c>
      <c r="J18" s="42"/>
      <c r="K18" s="267"/>
      <c r="L18" s="262"/>
      <c r="M18" s="249"/>
      <c r="N18" s="250"/>
      <c r="O18" s="251"/>
      <c r="P18" s="243"/>
      <c r="Q18" s="243"/>
    </row>
    <row r="19" spans="1:19" ht="21" customHeight="1" thickTop="1" thickBot="1" x14ac:dyDescent="0.3">
      <c r="B19" s="167" t="s">
        <v>15</v>
      </c>
      <c r="C19" s="55">
        <f>SUM(First:Last!$C8)</f>
        <v>0</v>
      </c>
      <c r="D19" s="215"/>
      <c r="E19" s="197">
        <v>5.333333333333333</v>
      </c>
      <c r="F19" s="198">
        <f>+F16+P15</f>
        <v>0.625</v>
      </c>
      <c r="G19" s="178">
        <f>IF(F19&gt;E19,F19-E19,-(E19-F19))</f>
        <v>-4.708333333333333</v>
      </c>
      <c r="K19" s="267"/>
      <c r="L19" s="262"/>
      <c r="M19" s="249"/>
      <c r="N19" s="250"/>
      <c r="O19" s="251"/>
      <c r="P19" s="243"/>
      <c r="Q19" s="243"/>
    </row>
    <row r="20" spans="1:19" ht="21" customHeight="1" thickTop="1" x14ac:dyDescent="0.25">
      <c r="B20" s="169" t="s">
        <v>27</v>
      </c>
      <c r="C20" s="56">
        <f>SUM(First:Last!$C9)</f>
        <v>0</v>
      </c>
      <c r="D20" s="215"/>
      <c r="E20" s="386" t="s">
        <v>108</v>
      </c>
      <c r="F20" s="387"/>
      <c r="G20" s="388"/>
      <c r="K20" s="269"/>
      <c r="L20" s="264"/>
      <c r="M20" s="249"/>
      <c r="N20" s="250"/>
      <c r="O20" s="251"/>
      <c r="P20" s="243"/>
      <c r="Q20" s="243"/>
    </row>
    <row r="21" spans="1:19" ht="21" customHeight="1" thickBot="1" x14ac:dyDescent="0.3">
      <c r="B21" s="169" t="s">
        <v>38</v>
      </c>
      <c r="C21" s="56">
        <f>SUM(First:Last!$C10)</f>
        <v>0</v>
      </c>
      <c r="D21" s="215"/>
      <c r="E21" s="173" t="s">
        <v>83</v>
      </c>
      <c r="F21" s="171" t="s">
        <v>90</v>
      </c>
      <c r="G21" s="176" t="s">
        <v>85</v>
      </c>
      <c r="K21" s="270"/>
      <c r="L21" s="72"/>
      <c r="M21" s="249"/>
      <c r="N21" s="250"/>
      <c r="O21" s="251"/>
      <c r="P21" s="243"/>
      <c r="Q21" s="243"/>
    </row>
    <row r="22" spans="1:19" ht="21" customHeight="1" x14ac:dyDescent="0.25">
      <c r="B22" s="169" t="s">
        <v>29</v>
      </c>
      <c r="C22" s="56">
        <f>SUM(First:Last!$C11)</f>
        <v>0</v>
      </c>
      <c r="D22" s="215"/>
      <c r="E22" s="200">
        <v>43129</v>
      </c>
      <c r="F22" s="199">
        <v>43129</v>
      </c>
      <c r="G22" s="190">
        <f>IF(E22&gt;F22,-(E22-F22),F22-E22)</f>
        <v>0</v>
      </c>
      <c r="I22" s="1"/>
      <c r="J22" s="1"/>
      <c r="K22" s="270"/>
      <c r="L22" s="72"/>
      <c r="M22" s="249"/>
      <c r="N22" s="250"/>
      <c r="O22" s="251"/>
      <c r="P22" s="243"/>
      <c r="Q22" s="243"/>
    </row>
    <row r="23" spans="1:19" s="1" customFormat="1" ht="21.95" customHeight="1" thickBot="1" x14ac:dyDescent="0.3">
      <c r="A23" s="64"/>
      <c r="B23" s="169" t="s">
        <v>100</v>
      </c>
      <c r="C23" s="56">
        <f>SUM(First:Last!$C12)</f>
        <v>0</v>
      </c>
      <c r="E23" s="173" t="s">
        <v>84</v>
      </c>
      <c r="F23" s="171" t="s">
        <v>89</v>
      </c>
      <c r="G23" s="176" t="s">
        <v>85</v>
      </c>
      <c r="K23" s="270"/>
      <c r="L23" s="72"/>
      <c r="M23" s="252"/>
      <c r="N23" s="253"/>
      <c r="O23" s="254"/>
      <c r="P23" s="244"/>
      <c r="Q23" s="233"/>
    </row>
    <row r="24" spans="1:19" s="1" customFormat="1" ht="24.75" customHeight="1" thickBot="1" x14ac:dyDescent="0.3">
      <c r="A24" s="64"/>
      <c r="B24" s="235" t="s">
        <v>105</v>
      </c>
      <c r="C24" s="56">
        <f>SUM(First:Last!$C13)</f>
        <v>0</v>
      </c>
      <c r="D24" s="215"/>
      <c r="E24" s="207">
        <v>43153</v>
      </c>
      <c r="F24" s="208" t="s">
        <v>126</v>
      </c>
      <c r="G24" s="189" t="e">
        <f>IF(E24&gt;F24,-(E24-F24),F24-E24)</f>
        <v>#VALUE!</v>
      </c>
      <c r="I24"/>
      <c r="J24" s="64"/>
      <c r="K24" s="270"/>
      <c r="L24" s="72"/>
      <c r="M24" s="255"/>
      <c r="N24" s="256"/>
      <c r="O24" s="257"/>
      <c r="P24" s="245"/>
      <c r="Q24" s="261"/>
    </row>
    <row r="25" spans="1:19" ht="24" customHeight="1" x14ac:dyDescent="0.25">
      <c r="B25" s="235" t="s">
        <v>101</v>
      </c>
      <c r="C25" s="56">
        <f>SUM(First:Last!$C14)</f>
        <v>0</v>
      </c>
      <c r="I25" s="1"/>
      <c r="K25" s="270"/>
      <c r="L25" s="72"/>
      <c r="M25" s="78"/>
      <c r="N25" s="78"/>
      <c r="O25" s="78"/>
      <c r="P25" s="78"/>
      <c r="Q25" s="78"/>
      <c r="S25" s="78"/>
    </row>
    <row r="26" spans="1:19" s="1" customFormat="1" ht="24.75" customHeight="1" thickBot="1" x14ac:dyDescent="0.3">
      <c r="A26" s="64"/>
      <c r="B26" s="170" t="s">
        <v>106</v>
      </c>
      <c r="C26" s="57">
        <f>SUM(First:Last!$C15)</f>
        <v>0</v>
      </c>
      <c r="E26" s="289"/>
      <c r="I26" s="156"/>
      <c r="J26" s="157"/>
      <c r="K26" s="270"/>
      <c r="L26" s="72"/>
      <c r="M26" s="162"/>
      <c r="N26" s="160"/>
      <c r="O26" s="160"/>
      <c r="P26" s="160"/>
      <c r="Q26" s="161"/>
      <c r="S26" s="78"/>
    </row>
    <row r="27" spans="1:19" s="1" customFormat="1" ht="3.75" customHeight="1" thickBot="1" x14ac:dyDescent="0.3">
      <c r="A27" s="64"/>
      <c r="B27"/>
      <c r="C27"/>
      <c r="G27" s="156"/>
      <c r="H27" s="156"/>
      <c r="I27" s="156"/>
      <c r="J27" s="157"/>
      <c r="K27" s="270"/>
      <c r="L27" s="72"/>
      <c r="M27" s="78"/>
      <c r="P27"/>
      <c r="Q27"/>
      <c r="R27" s="78"/>
    </row>
    <row r="28" spans="1:19" s="1" customFormat="1" ht="21" customHeight="1" thickBot="1" x14ac:dyDescent="0.3">
      <c r="A28" s="64"/>
      <c r="B28" s="143" t="s">
        <v>65</v>
      </c>
      <c r="C28" s="144">
        <f>SUM(First:Last!$C16)</f>
        <v>0</v>
      </c>
      <c r="D28" s="157"/>
      <c r="E28" s="157"/>
      <c r="F28" s="157"/>
      <c r="G28" s="157"/>
      <c r="H28" s="156"/>
      <c r="I28" s="156"/>
      <c r="J28" s="157"/>
      <c r="K28" s="270"/>
      <c r="L28" s="72"/>
      <c r="M28" s="78"/>
      <c r="P28"/>
      <c r="Q28"/>
      <c r="R28" s="162"/>
    </row>
    <row r="29" spans="1:19" s="1" customFormat="1" x14ac:dyDescent="0.25">
      <c r="A29" s="64"/>
      <c r="D29" s="157"/>
      <c r="E29" s="157"/>
      <c r="F29" s="157"/>
      <c r="G29" s="157"/>
      <c r="H29" s="156"/>
      <c r="I29" s="156"/>
      <c r="J29" s="157"/>
      <c r="K29" s="270"/>
      <c r="L29" s="72"/>
      <c r="M29" s="78"/>
      <c r="P29"/>
      <c r="Q29"/>
    </row>
    <row r="30" spans="1:19" s="1" customFormat="1" x14ac:dyDescent="0.25">
      <c r="A30" s="64"/>
      <c r="B30" s="201" t="s">
        <v>4</v>
      </c>
      <c r="D30" s="157"/>
      <c r="E30" s="157"/>
      <c r="F30" s="157"/>
      <c r="G30" s="157"/>
      <c r="H30" s="156"/>
      <c r="I30" s="156"/>
      <c r="J30" s="157"/>
      <c r="K30" s="270"/>
      <c r="L30" s="72"/>
      <c r="M30" s="78"/>
      <c r="P30"/>
      <c r="Q30"/>
    </row>
    <row r="31" spans="1:19" s="1" customFormat="1" x14ac:dyDescent="0.25">
      <c r="A31" s="64"/>
      <c r="B31" s="158" t="s">
        <v>5</v>
      </c>
      <c r="C31" s="157" t="s">
        <v>71</v>
      </c>
      <c r="D31" s="157"/>
      <c r="E31" s="157"/>
      <c r="F31" s="157"/>
      <c r="G31" s="157"/>
      <c r="H31" s="156"/>
      <c r="I31" s="156"/>
      <c r="J31" s="156"/>
      <c r="K31" s="270"/>
      <c r="L31" s="72"/>
      <c r="M31" s="78"/>
      <c r="P31"/>
      <c r="Q31"/>
    </row>
    <row r="32" spans="1:19" s="1" customFormat="1" x14ac:dyDescent="0.25">
      <c r="A32" s="64"/>
      <c r="B32" s="158" t="s">
        <v>6</v>
      </c>
      <c r="C32" s="157" t="s">
        <v>70</v>
      </c>
      <c r="D32" s="157"/>
      <c r="E32" s="157"/>
      <c r="F32" s="157"/>
      <c r="G32" s="157"/>
      <c r="H32" s="156"/>
      <c r="I32" s="156"/>
      <c r="J32" s="159"/>
      <c r="K32" s="270"/>
      <c r="L32" s="72"/>
      <c r="M32" s="78"/>
      <c r="N32"/>
      <c r="O32"/>
      <c r="P32"/>
      <c r="Q32"/>
    </row>
    <row r="33" spans="1:18" s="1" customFormat="1" x14ac:dyDescent="0.25">
      <c r="A33" s="64"/>
      <c r="B33" s="158" t="s">
        <v>7</v>
      </c>
      <c r="C33" s="157" t="s">
        <v>8</v>
      </c>
      <c r="D33" s="157"/>
      <c r="E33" s="157"/>
      <c r="F33" s="157"/>
      <c r="G33" s="157"/>
      <c r="H33" s="156"/>
      <c r="K33" s="270"/>
      <c r="L33" s="72"/>
      <c r="M33" s="78"/>
      <c r="N33"/>
      <c r="O33"/>
      <c r="P33"/>
      <c r="Q33"/>
    </row>
    <row r="34" spans="1:18" s="1" customFormat="1" x14ac:dyDescent="0.25">
      <c r="A34" s="64"/>
      <c r="B34" s="158" t="s">
        <v>39</v>
      </c>
      <c r="C34" s="157" t="s">
        <v>9</v>
      </c>
      <c r="I34"/>
      <c r="J34" s="64"/>
      <c r="K34" s="271"/>
      <c r="L34" s="78"/>
      <c r="M34" s="78"/>
      <c r="N34"/>
      <c r="O34"/>
      <c r="P34"/>
      <c r="Q34"/>
    </row>
    <row r="35" spans="1:18" x14ac:dyDescent="0.25">
      <c r="B35" s="158" t="s">
        <v>40</v>
      </c>
      <c r="C35" s="157" t="s">
        <v>10</v>
      </c>
      <c r="I35" s="19"/>
      <c r="J35" s="19"/>
      <c r="K35" s="266"/>
      <c r="L35" s="162"/>
      <c r="M35" s="78"/>
      <c r="R35" s="1"/>
    </row>
    <row r="36" spans="1:18" x14ac:dyDescent="0.25">
      <c r="B36" s="158" t="s">
        <v>41</v>
      </c>
      <c r="C36" s="157" t="s">
        <v>11</v>
      </c>
      <c r="H36" s="19"/>
      <c r="I36" s="139"/>
      <c r="J36" s="19"/>
      <c r="K36" s="266"/>
      <c r="L36" s="162"/>
      <c r="M36" s="78"/>
      <c r="N36" s="1"/>
      <c r="O36" s="1"/>
      <c r="P36" s="1"/>
      <c r="Q36" s="1"/>
    </row>
    <row r="37" spans="1:18" x14ac:dyDescent="0.25">
      <c r="B37" s="158" t="s">
        <v>103</v>
      </c>
      <c r="C37" s="157" t="s">
        <v>115</v>
      </c>
      <c r="H37" s="139"/>
      <c r="I37" s="139"/>
      <c r="J37" s="19"/>
      <c r="K37" s="266"/>
      <c r="L37" s="162"/>
      <c r="M37" s="78"/>
    </row>
    <row r="38" spans="1:18" s="1" customFormat="1" x14ac:dyDescent="0.25">
      <c r="A38" s="64"/>
      <c r="B38" s="158" t="s">
        <v>109</v>
      </c>
      <c r="C38" s="157" t="s">
        <v>114</v>
      </c>
      <c r="H38" s="139"/>
      <c r="I38" s="139"/>
      <c r="J38" s="19"/>
      <c r="K38" s="266"/>
      <c r="L38" s="162"/>
      <c r="M38"/>
      <c r="N38"/>
      <c r="O38"/>
      <c r="P38"/>
      <c r="Q38"/>
    </row>
    <row r="39" spans="1:18" x14ac:dyDescent="0.25">
      <c r="B39" s="158" t="s">
        <v>104</v>
      </c>
      <c r="C39" s="157" t="s">
        <v>111</v>
      </c>
      <c r="H39" s="139"/>
      <c r="I39" s="139"/>
      <c r="J39" s="19"/>
      <c r="K39" s="266"/>
      <c r="L39" s="162"/>
    </row>
    <row r="40" spans="1:18" x14ac:dyDescent="0.25">
      <c r="B40" s="158" t="s">
        <v>110</v>
      </c>
      <c r="C40" s="157" t="s">
        <v>119</v>
      </c>
      <c r="H40" s="139"/>
      <c r="I40" s="139"/>
      <c r="J40" s="19"/>
      <c r="K40" s="266"/>
      <c r="L40" s="162"/>
    </row>
    <row r="41" spans="1:18" x14ac:dyDescent="0.25">
      <c r="B41" s="158" t="s">
        <v>112</v>
      </c>
      <c r="C41" s="157" t="s">
        <v>113</v>
      </c>
      <c r="H41" s="139"/>
      <c r="I41" s="142"/>
      <c r="J41" s="19"/>
      <c r="K41" s="266"/>
      <c r="L41" s="162"/>
    </row>
    <row r="42" spans="1:18" x14ac:dyDescent="0.25">
      <c r="H42" s="142"/>
      <c r="I42" s="139"/>
      <c r="J42" s="19"/>
      <c r="K42" s="266"/>
      <c r="L42" s="162"/>
    </row>
    <row r="43" spans="1:18" ht="31.5" customHeight="1" x14ac:dyDescent="0.25">
      <c r="H43" s="139"/>
      <c r="I43" s="140"/>
      <c r="K43" s="266"/>
      <c r="L43" s="162"/>
    </row>
    <row r="44" spans="1:18" x14ac:dyDescent="0.25">
      <c r="D44" s="139"/>
      <c r="E44" s="139"/>
      <c r="F44" s="139"/>
      <c r="H44" s="140"/>
    </row>
    <row r="47" spans="1:18" x14ac:dyDescent="0.25">
      <c r="B47" s="74"/>
      <c r="C47" s="73"/>
    </row>
  </sheetData>
  <mergeCells count="12">
    <mergeCell ref="B14:C14"/>
    <mergeCell ref="N1:Q1"/>
    <mergeCell ref="E20:G20"/>
    <mergeCell ref="N2:P2"/>
    <mergeCell ref="N3:P3"/>
    <mergeCell ref="E14:G14"/>
    <mergeCell ref="E17:G17"/>
    <mergeCell ref="N4:P4"/>
    <mergeCell ref="I14:J14"/>
    <mergeCell ref="M14:P14"/>
    <mergeCell ref="M15:O15"/>
    <mergeCell ref="M16:O16"/>
  </mergeCells>
  <conditionalFormatting sqref="Q3">
    <cfRule type="cellIs" dxfId="589" priority="34" operator="greaterThan">
      <formula>0</formula>
    </cfRule>
    <cfRule type="cellIs" dxfId="588" priority="35" operator="lessThan">
      <formula>0</formula>
    </cfRule>
  </conditionalFormatting>
  <conditionalFormatting sqref="F22">
    <cfRule type="expression" dxfId="587" priority="32">
      <formula>$E$22&lt;$F$22</formula>
    </cfRule>
    <cfRule type="expression" dxfId="586" priority="33">
      <formula>$E$22&gt;$F$22</formula>
    </cfRule>
  </conditionalFormatting>
  <conditionalFormatting sqref="G19">
    <cfRule type="expression" dxfId="585" priority="12">
      <formula>$E$19&lt;$F$19</formula>
    </cfRule>
    <cfRule type="expression" dxfId="584" priority="13">
      <formula>$E$19&gt;$F$19</formula>
    </cfRule>
  </conditionalFormatting>
  <conditionalFormatting sqref="G16">
    <cfRule type="expression" dxfId="583" priority="137">
      <formula>$E$16&lt;$F$16</formula>
    </cfRule>
    <cfRule type="expression" dxfId="582" priority="138">
      <formula>$E$16&gt;$F$16</formula>
    </cfRule>
  </conditionalFormatting>
  <conditionalFormatting sqref="Q2">
    <cfRule type="expression" dxfId="581" priority="10">
      <formula>$Q$2&lt;0</formula>
    </cfRule>
    <cfRule type="expression" dxfId="580" priority="11">
      <formula>$Q$2&gt;0</formula>
    </cfRule>
  </conditionalFormatting>
  <conditionalFormatting sqref="G22">
    <cfRule type="expression" dxfId="579" priority="8">
      <formula>$E$22&lt;$F$22</formula>
    </cfRule>
    <cfRule type="expression" dxfId="578" priority="9">
      <formula>$E$22&gt;$F$22</formula>
    </cfRule>
  </conditionalFormatting>
  <conditionalFormatting sqref="G24">
    <cfRule type="expression" dxfId="577" priority="6">
      <formula>$E$24&lt;$F$24</formula>
    </cfRule>
    <cfRule type="expression" dxfId="576" priority="7">
      <formula>$E$24&gt;$F$24</formula>
    </cfRule>
  </conditionalFormatting>
  <conditionalFormatting sqref="F24">
    <cfRule type="expression" dxfId="575" priority="4">
      <formula>$E$22&lt;$F$22</formula>
    </cfRule>
    <cfRule type="expression" dxfId="574" priority="5">
      <formula>$E$22&gt;$F$22</formula>
    </cfRule>
  </conditionalFormatting>
  <conditionalFormatting sqref="J15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{B4A370C6-84D6-48EE-A1BA-1B85D50AF9FE}</x14:id>
        </ext>
      </extLst>
    </cfRule>
  </conditionalFormatting>
  <conditionalFormatting sqref="J16:J1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{05C62B9C-EE4A-4B71-B9D9-DFB46EB9F884}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A370C6-84D6-48EE-A1BA-1B85D50AF9FE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05C62B9C-EE4A-4B71-B9D9-DFB46EB9F884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J16:J17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E127"/>
  <sheetViews>
    <sheetView showGridLines="0" topLeftCell="A17" zoomScaleNormal="100" workbookViewId="0">
      <selection activeCell="C25" sqref="C25"/>
    </sheetView>
  </sheetViews>
  <sheetFormatPr defaultRowHeight="15" x14ac:dyDescent="0.25"/>
  <cols>
    <col min="1" max="1" width="3.7109375" style="1" customWidth="1"/>
    <col min="2" max="2" width="17.7109375" style="1" customWidth="1"/>
    <col min="3" max="3" width="15.140625" style="1" customWidth="1"/>
    <col min="4" max="4" width="12.5703125" style="1" customWidth="1"/>
    <col min="5" max="5" width="11.7109375" style="1" customWidth="1"/>
    <col min="6" max="6" width="21.42578125" style="1" customWidth="1"/>
    <col min="7" max="7" width="17.28515625" style="1" customWidth="1"/>
    <col min="8" max="8" width="28" style="1" customWidth="1"/>
    <col min="9" max="9" width="50.7109375" style="1" customWidth="1"/>
    <col min="10" max="10" width="11.140625" style="1" customWidth="1"/>
    <col min="11" max="11" width="9" style="1" customWidth="1"/>
    <col min="12" max="12" width="11.28515625" style="1" customWidth="1"/>
    <col min="13" max="13" width="9.5703125" style="1" customWidth="1"/>
    <col min="14" max="14" width="10.7109375" style="1" hidden="1" customWidth="1"/>
    <col min="15" max="15" width="8.85546875" style="1" hidden="1" customWidth="1"/>
    <col min="16" max="16" width="11" style="1" hidden="1" customWidth="1"/>
    <col min="17" max="17" width="8.7109375" style="1" hidden="1" customWidth="1"/>
    <col min="18" max="18" width="13" style="1" hidden="1" customWidth="1"/>
    <col min="19" max="19" width="11.140625" style="1" hidden="1" customWidth="1"/>
    <col min="20" max="20" width="11.28515625" style="1" hidden="1" customWidth="1"/>
    <col min="21" max="21" width="12" style="1" hidden="1" customWidth="1"/>
    <col min="22" max="23" width="6.28515625" style="1" hidden="1" customWidth="1"/>
    <col min="24" max="26" width="8.42578125" style="1" hidden="1" customWidth="1"/>
    <col min="27" max="27" width="8.42578125" style="1" customWidth="1"/>
    <col min="28" max="28" width="17.85546875" style="1" customWidth="1"/>
    <col min="29" max="29" width="13.28515625" style="1" bestFit="1" customWidth="1"/>
    <col min="30" max="30" width="19.42578125" style="1" customWidth="1"/>
    <col min="31" max="31" width="12.5703125" style="1" customWidth="1"/>
    <col min="32" max="33" width="14.7109375" style="1" customWidth="1"/>
    <col min="34" max="34" width="11.140625" style="1" customWidth="1"/>
    <col min="35" max="35" width="10.7109375" style="1" customWidth="1"/>
    <col min="36" max="36" width="12" style="1" hidden="1" customWidth="1"/>
    <col min="37" max="37" width="10.7109375" style="1" hidden="1" customWidth="1"/>
    <col min="38" max="38" width="8.85546875" style="1" hidden="1" customWidth="1"/>
    <col min="39" max="39" width="11" style="1" hidden="1" customWidth="1"/>
    <col min="40" max="46" width="13" style="1" hidden="1" customWidth="1"/>
    <col min="47" max="47" width="8.42578125" style="1" hidden="1" customWidth="1"/>
    <col min="48" max="48" width="5.42578125" style="1" hidden="1" customWidth="1"/>
    <col min="49" max="49" width="10" style="1" customWidth="1"/>
    <col min="50" max="50" width="10.7109375" style="1" customWidth="1"/>
    <col min="51" max="51" width="7.28515625" style="1" customWidth="1"/>
    <col min="52" max="52" width="15.42578125" style="1" customWidth="1"/>
    <col min="53" max="53" width="16" style="1" customWidth="1"/>
    <col min="54" max="54" width="19.140625" style="1" customWidth="1"/>
    <col min="55" max="55" width="13.85546875" style="1" customWidth="1"/>
    <col min="56" max="56" width="13.5703125" style="1" customWidth="1"/>
    <col min="57" max="16384" width="9.140625" style="1"/>
  </cols>
  <sheetData>
    <row r="1" spans="2:49" hidden="1" x14ac:dyDescent="0.25">
      <c r="B1" s="15" t="s">
        <v>12</v>
      </c>
      <c r="C1" s="349">
        <v>1</v>
      </c>
      <c r="K1" s="457" t="s">
        <v>46</v>
      </c>
      <c r="L1" s="457"/>
      <c r="M1" s="31">
        <v>0.375</v>
      </c>
      <c r="N1" s="32">
        <v>0.75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</row>
    <row r="2" spans="2:49" hidden="1" x14ac:dyDescent="0.25">
      <c r="B2" s="15" t="s">
        <v>1</v>
      </c>
      <c r="C2" s="349">
        <f>COUNTA(B30:G119)</f>
        <v>27</v>
      </c>
      <c r="E2" s="20" t="s">
        <v>24</v>
      </c>
      <c r="K2" s="457" t="s">
        <v>46</v>
      </c>
      <c r="L2" s="457"/>
      <c r="M2" s="33">
        <v>9</v>
      </c>
      <c r="N2" s="34">
        <v>18</v>
      </c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</row>
    <row r="3" spans="2:49" hidden="1" x14ac:dyDescent="0.25">
      <c r="B3" s="272"/>
      <c r="C3" s="273"/>
      <c r="E3" s="20" t="s">
        <v>25</v>
      </c>
      <c r="K3" s="37"/>
      <c r="L3" s="37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</row>
    <row r="4" spans="2:49" hidden="1" x14ac:dyDescent="0.25">
      <c r="B4" s="2" t="s">
        <v>13</v>
      </c>
      <c r="C4" s="2" t="s">
        <v>14</v>
      </c>
      <c r="K4" s="39"/>
      <c r="L4" s="39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1"/>
      <c r="AE4" s="42"/>
      <c r="AF4" s="42"/>
      <c r="AG4" s="42"/>
      <c r="AH4" s="42"/>
      <c r="AI4" s="42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3"/>
      <c r="AW4" s="43"/>
    </row>
    <row r="5" spans="2:49" hidden="1" x14ac:dyDescent="0.25">
      <c r="B5" s="14"/>
      <c r="C5" s="14"/>
    </row>
    <row r="6" spans="2:49" hidden="1" x14ac:dyDescent="0.25">
      <c r="B6" s="218" t="s">
        <v>2</v>
      </c>
      <c r="C6" s="220">
        <f>COUNTIF($AB30:$AB119,"sucesso A")</f>
        <v>0</v>
      </c>
      <c r="F6" s="458" t="s">
        <v>66</v>
      </c>
      <c r="G6" s="458"/>
      <c r="H6" s="217"/>
      <c r="I6" s="217"/>
    </row>
    <row r="7" spans="2:49" hidden="1" x14ac:dyDescent="0.25">
      <c r="B7" s="218" t="s">
        <v>3</v>
      </c>
      <c r="C7" s="220">
        <f>COUNTIF($AB30:$AB119,"sucesso B")</f>
        <v>0</v>
      </c>
      <c r="F7" s="76" t="str">
        <f>IF(D18&gt;D19,"ganho","perda")</f>
        <v>ganho</v>
      </c>
      <c r="G7" s="76"/>
      <c r="H7" s="191"/>
      <c r="I7" s="191"/>
    </row>
    <row r="8" spans="2:49" hidden="1" x14ac:dyDescent="0.25">
      <c r="B8" s="15" t="s">
        <v>15</v>
      </c>
      <c r="C8" s="349">
        <f>COUNTIF($AB30:$AB119,"erro de requisito")</f>
        <v>0</v>
      </c>
      <c r="F8" s="77">
        <f>IF(F7="ganho",D18-D19,0)</f>
        <v>1</v>
      </c>
      <c r="G8" s="77">
        <f>IF(F7="perda",D19-D18,0)</f>
        <v>0</v>
      </c>
      <c r="H8" s="192"/>
      <c r="I8" s="192"/>
    </row>
    <row r="9" spans="2:49" hidden="1" x14ac:dyDescent="0.25">
      <c r="B9" s="15" t="s">
        <v>27</v>
      </c>
      <c r="C9" s="349">
        <f>COUNTIF($AB30:$AB119,"erro funcional")</f>
        <v>0</v>
      </c>
    </row>
    <row r="10" spans="2:49" hidden="1" x14ac:dyDescent="0.25">
      <c r="B10" s="15" t="s">
        <v>28</v>
      </c>
      <c r="C10" s="349">
        <f>COUNTIF($AB30:$AB119,"erro técnico")</f>
        <v>0</v>
      </c>
    </row>
    <row r="11" spans="2:49" hidden="1" x14ac:dyDescent="0.25">
      <c r="B11" s="15" t="s">
        <v>29</v>
      </c>
      <c r="C11" s="349">
        <f>COUNTIF($AB30:$AB119,"erro de código")</f>
        <v>0</v>
      </c>
    </row>
    <row r="12" spans="2:49" hidden="1" x14ac:dyDescent="0.25">
      <c r="B12" s="15" t="s">
        <v>100</v>
      </c>
      <c r="C12" s="349">
        <f>COUNTIF($AB30:$AB121,"erro de integração")</f>
        <v>0</v>
      </c>
    </row>
    <row r="13" spans="2:49" hidden="1" x14ac:dyDescent="0.25">
      <c r="B13" s="15" t="s">
        <v>105</v>
      </c>
      <c r="C13" s="349">
        <f>COUNTIF($AB30:$AB122,"Erro de interface interno")</f>
        <v>0</v>
      </c>
    </row>
    <row r="14" spans="2:49" hidden="1" x14ac:dyDescent="0.25">
      <c r="B14" s="15" t="s">
        <v>101</v>
      </c>
      <c r="C14" s="349">
        <f>COUNTIF($AB30:$AB122,"Dependência externa")</f>
        <v>0</v>
      </c>
    </row>
    <row r="15" spans="2:49" hidden="1" x14ac:dyDescent="0.25">
      <c r="B15" s="15" t="s">
        <v>106</v>
      </c>
      <c r="C15" s="349">
        <f>COUNTIF($AB30:$AB124,"Falta de condições")</f>
        <v>0</v>
      </c>
    </row>
    <row r="16" spans="2:49" hidden="1" x14ac:dyDescent="0.25">
      <c r="B16" s="15" t="s">
        <v>64</v>
      </c>
      <c r="C16" s="349">
        <f>COUNTIF($AB30:$AB121,"Sugestão de melhoria")</f>
        <v>0</v>
      </c>
    </row>
    <row r="17" spans="1:56" ht="15.75" thickBot="1" x14ac:dyDescent="0.3">
      <c r="F17" s="191"/>
      <c r="G17" s="191"/>
    </row>
    <row r="18" spans="1:56" x14ac:dyDescent="0.25">
      <c r="B18" s="439" t="s">
        <v>74</v>
      </c>
      <c r="C18" s="440"/>
      <c r="D18" s="165">
        <v>1</v>
      </c>
      <c r="F18" s="219" t="s">
        <v>94</v>
      </c>
      <c r="G18" s="211">
        <f>(C6+C7)/C2</f>
        <v>0</v>
      </c>
      <c r="I18" s="1" t="s">
        <v>126</v>
      </c>
    </row>
    <row r="19" spans="1:56" x14ac:dyDescent="0.25">
      <c r="B19" s="202" t="s">
        <v>75</v>
      </c>
      <c r="C19" s="203"/>
      <c r="D19" s="166">
        <f>+$AA$27</f>
        <v>0</v>
      </c>
      <c r="F19" s="191"/>
      <c r="G19" s="213"/>
    </row>
    <row r="20" spans="1:56" x14ac:dyDescent="0.25">
      <c r="B20" s="204" t="s">
        <v>34</v>
      </c>
      <c r="C20" s="205"/>
      <c r="D20" s="50">
        <f>+$AX$25</f>
        <v>0</v>
      </c>
      <c r="F20" s="191"/>
      <c r="G20" s="213"/>
    </row>
    <row r="21" spans="1:56" ht="15.75" x14ac:dyDescent="0.25">
      <c r="B21" s="459" t="s">
        <v>35</v>
      </c>
      <c r="C21" s="460"/>
      <c r="D21" s="50">
        <f>+$AX$27</f>
        <v>0</v>
      </c>
      <c r="E21" s="13"/>
      <c r="F21" s="191"/>
      <c r="G21" s="213"/>
      <c r="AG21" s="152"/>
    </row>
    <row r="22" spans="1:56" x14ac:dyDescent="0.25">
      <c r="B22" s="461" t="s">
        <v>62</v>
      </c>
      <c r="C22" s="462"/>
      <c r="D22" s="52">
        <f>IF($D$18&gt;$D$19,$D$18-$D$19,$D$19-$D$18)</f>
        <v>1</v>
      </c>
      <c r="E22" s="51"/>
      <c r="F22" s="191"/>
      <c r="G22" s="213"/>
    </row>
    <row r="23" spans="1:56" ht="16.5" thickBot="1" x14ac:dyDescent="0.3">
      <c r="B23" s="463" t="s">
        <v>63</v>
      </c>
      <c r="C23" s="464"/>
      <c r="D23" s="53">
        <f>IF($D$18&gt;$D$21,$D$18-$D$21,$D$21-$D$18)</f>
        <v>1</v>
      </c>
      <c r="E23" s="51"/>
      <c r="F23" s="191"/>
      <c r="G23" s="213"/>
      <c r="AG23" s="152"/>
    </row>
    <row r="24" spans="1:56" ht="15.75" thickBot="1" x14ac:dyDescent="0.3">
      <c r="D24" s="146"/>
      <c r="F24" s="191"/>
      <c r="G24" s="213"/>
    </row>
    <row r="25" spans="1:56" ht="16.5" customHeight="1" thickBot="1" x14ac:dyDescent="0.3">
      <c r="B25" s="4" t="s">
        <v>16</v>
      </c>
      <c r="C25" s="5" t="s">
        <v>249</v>
      </c>
      <c r="D25" s="212" t="s">
        <v>154</v>
      </c>
      <c r="E25" s="441" t="s">
        <v>179</v>
      </c>
      <c r="F25" s="442"/>
      <c r="G25" s="6" t="s">
        <v>218</v>
      </c>
      <c r="H25" s="193"/>
      <c r="I25" s="193"/>
      <c r="AH25" s="472" t="s">
        <v>67</v>
      </c>
      <c r="AI25" s="473"/>
      <c r="AJ25" s="473"/>
      <c r="AK25" s="473"/>
      <c r="AL25" s="473"/>
      <c r="AM25" s="473"/>
      <c r="AN25" s="473"/>
      <c r="AO25" s="473"/>
      <c r="AP25" s="473"/>
      <c r="AQ25" s="473"/>
      <c r="AR25" s="473"/>
      <c r="AS25" s="473"/>
      <c r="AT25" s="473"/>
      <c r="AU25" s="473"/>
      <c r="AV25" s="473"/>
      <c r="AW25" s="474"/>
      <c r="AX25" s="153">
        <f>SUM(AW30:AW1048576)</f>
        <v>0</v>
      </c>
      <c r="AY25" s="13"/>
      <c r="AZ25" s="70"/>
    </row>
    <row r="26" spans="1:56" ht="30" customHeight="1" x14ac:dyDescent="0.25">
      <c r="B26" s="7" t="s">
        <v>17</v>
      </c>
      <c r="C26" s="465" t="s">
        <v>228</v>
      </c>
      <c r="D26" s="466"/>
      <c r="E26" s="466"/>
      <c r="F26" s="466"/>
      <c r="G26" s="467"/>
      <c r="H26" s="70"/>
      <c r="I26" s="70"/>
      <c r="AH26" s="27"/>
      <c r="AI26" s="27"/>
      <c r="AV26" s="70"/>
      <c r="AW26" s="70"/>
      <c r="AX26" s="13"/>
      <c r="AY26" s="13"/>
      <c r="AZ26" s="70"/>
    </row>
    <row r="27" spans="1:56" ht="30" customHeight="1" x14ac:dyDescent="0.25">
      <c r="B27" s="7" t="s">
        <v>18</v>
      </c>
      <c r="C27" s="468" t="s">
        <v>217</v>
      </c>
      <c r="D27" s="469"/>
      <c r="E27" s="469"/>
      <c r="F27" s="469"/>
      <c r="G27" s="470"/>
      <c r="H27" s="70"/>
      <c r="I27" s="70"/>
      <c r="K27" s="499" t="s">
        <v>32</v>
      </c>
      <c r="L27" s="500"/>
      <c r="M27" s="501"/>
      <c r="N27" s="141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54">
        <f>SUM(AA29:AA1048576)</f>
        <v>0</v>
      </c>
      <c r="AH27" s="502" t="s">
        <v>72</v>
      </c>
      <c r="AI27" s="503"/>
      <c r="AJ27" s="503"/>
      <c r="AK27" s="503"/>
      <c r="AL27" s="503"/>
      <c r="AM27" s="503"/>
      <c r="AN27" s="503"/>
      <c r="AO27" s="503"/>
      <c r="AP27" s="503"/>
      <c r="AQ27" s="503"/>
      <c r="AR27" s="503"/>
      <c r="AS27" s="503"/>
      <c r="AT27" s="503"/>
      <c r="AU27" s="503"/>
      <c r="AV27" s="503"/>
      <c r="AW27" s="504"/>
      <c r="AX27" s="155">
        <f>SUM(AX30:AX1048576)</f>
        <v>0</v>
      </c>
      <c r="AY27" s="12"/>
      <c r="AZ27" s="18"/>
      <c r="BA27" s="19"/>
    </row>
    <row r="28" spans="1:56" ht="30" customHeight="1" thickBot="1" x14ac:dyDescent="0.3">
      <c r="B28" s="28" t="s">
        <v>19</v>
      </c>
      <c r="C28" s="475" t="s">
        <v>180</v>
      </c>
      <c r="D28" s="476"/>
      <c r="E28" s="476"/>
      <c r="F28" s="476"/>
      <c r="G28" s="477"/>
      <c r="H28" s="298"/>
      <c r="I28" s="298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44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75"/>
    </row>
    <row r="29" spans="1:56" ht="24.75" thickBot="1" x14ac:dyDescent="0.3">
      <c r="A29" s="1" t="s">
        <v>121</v>
      </c>
      <c r="B29" s="471" t="s">
        <v>95</v>
      </c>
      <c r="C29" s="444"/>
      <c r="D29" s="444"/>
      <c r="E29" s="444"/>
      <c r="F29" s="444"/>
      <c r="G29" s="445"/>
      <c r="H29" s="195" t="s">
        <v>93</v>
      </c>
      <c r="I29" s="195" t="s">
        <v>92</v>
      </c>
      <c r="J29" s="128" t="s">
        <v>42</v>
      </c>
      <c r="K29" s="128" t="s">
        <v>43</v>
      </c>
      <c r="L29" s="128" t="s">
        <v>44</v>
      </c>
      <c r="M29" s="128" t="s">
        <v>45</v>
      </c>
      <c r="N29" s="45" t="s">
        <v>47</v>
      </c>
      <c r="O29" s="45" t="s">
        <v>48</v>
      </c>
      <c r="P29" s="46" t="s">
        <v>49</v>
      </c>
      <c r="Q29" s="46" t="s">
        <v>55</v>
      </c>
      <c r="R29" s="46" t="s">
        <v>56</v>
      </c>
      <c r="S29" s="46" t="s">
        <v>50</v>
      </c>
      <c r="T29" s="46" t="s">
        <v>51</v>
      </c>
      <c r="U29" s="46" t="s">
        <v>52</v>
      </c>
      <c r="V29" s="46" t="s">
        <v>53</v>
      </c>
      <c r="W29" s="46" t="s">
        <v>53</v>
      </c>
      <c r="X29" s="46" t="s">
        <v>54</v>
      </c>
      <c r="Y29" s="46" t="s">
        <v>54</v>
      </c>
      <c r="Z29" s="79"/>
      <c r="AA29" s="26" t="s">
        <v>57</v>
      </c>
      <c r="AB29" s="8" t="s">
        <v>20</v>
      </c>
      <c r="AC29" s="17" t="s">
        <v>30</v>
      </c>
      <c r="AD29" s="17" t="s">
        <v>73</v>
      </c>
      <c r="AE29" s="16" t="s">
        <v>26</v>
      </c>
      <c r="AF29" s="129" t="s">
        <v>58</v>
      </c>
      <c r="AG29" s="129" t="s">
        <v>59</v>
      </c>
      <c r="AH29" s="129" t="s">
        <v>60</v>
      </c>
      <c r="AI29" s="129" t="s">
        <v>61</v>
      </c>
      <c r="AJ29" s="130" t="s">
        <v>47</v>
      </c>
      <c r="AK29" s="130" t="s">
        <v>48</v>
      </c>
      <c r="AL29" s="131" t="s">
        <v>49</v>
      </c>
      <c r="AM29" s="131" t="s">
        <v>55</v>
      </c>
      <c r="AN29" s="131" t="s">
        <v>56</v>
      </c>
      <c r="AO29" s="131" t="s">
        <v>50</v>
      </c>
      <c r="AP29" s="131" t="s">
        <v>51</v>
      </c>
      <c r="AQ29" s="131" t="s">
        <v>52</v>
      </c>
      <c r="AR29" s="131" t="s">
        <v>53</v>
      </c>
      <c r="AS29" s="131" t="s">
        <v>53</v>
      </c>
      <c r="AT29" s="131" t="s">
        <v>54</v>
      </c>
      <c r="AU29" s="131" t="s">
        <v>54</v>
      </c>
      <c r="AV29" s="48"/>
      <c r="AW29" s="48" t="s">
        <v>33</v>
      </c>
      <c r="AX29" s="132" t="s">
        <v>68</v>
      </c>
      <c r="AY29" s="443" t="s">
        <v>21</v>
      </c>
      <c r="AZ29" s="444"/>
      <c r="BA29" s="444"/>
      <c r="BB29" s="444"/>
      <c r="BC29" s="444"/>
      <c r="BD29" s="445"/>
    </row>
    <row r="30" spans="1:56" x14ac:dyDescent="0.25">
      <c r="A30" s="414">
        <v>1</v>
      </c>
      <c r="B30" s="415" t="s">
        <v>183</v>
      </c>
      <c r="C30" s="416"/>
      <c r="D30" s="416"/>
      <c r="E30" s="416"/>
      <c r="F30" s="416"/>
      <c r="G30" s="417"/>
      <c r="H30" s="188"/>
      <c r="I30" s="370" t="s">
        <v>184</v>
      </c>
      <c r="J30" s="109"/>
      <c r="K30" s="110"/>
      <c r="L30" s="109"/>
      <c r="M30" s="110"/>
      <c r="N30" s="111">
        <f t="shared" ref="N30:N96" si="0">+J30</f>
        <v>0</v>
      </c>
      <c r="O30" s="111">
        <f t="shared" ref="O30:O96" si="1">+L30</f>
        <v>0</v>
      </c>
      <c r="P30" s="111">
        <f t="shared" ref="P30:P96" si="2">HOUR(K30)</f>
        <v>0</v>
      </c>
      <c r="Q30" s="111">
        <f t="shared" ref="Q30:Q96" si="3">HOUR(M30)</f>
        <v>0</v>
      </c>
      <c r="R30" s="111">
        <f t="shared" ref="R30:R96" si="4">MINUTE(K30)</f>
        <v>0</v>
      </c>
      <c r="S30" s="111">
        <f t="shared" ref="S30:S96" si="5">MINUTE(M30)</f>
        <v>0</v>
      </c>
      <c r="T30" s="112">
        <f t="shared" ref="T30:T96" si="6">IF(M30&gt;K30,M30-K30, ($N$1-K30+M30-$M$1))</f>
        <v>0.375</v>
      </c>
      <c r="U30" s="111">
        <f t="shared" ref="U30:U96" si="7">IF(O30=N30,1,O30-N30+1)</f>
        <v>1</v>
      </c>
      <c r="V30" s="111">
        <f t="shared" ref="V30:V96" si="8">IF(U30&gt;1,(U30-1)*($N$2-$M$2),0)</f>
        <v>0</v>
      </c>
      <c r="W30" s="111">
        <f t="shared" ref="W30:W96" si="9">IF(S30&lt;R30,Q30-1-P30,Q30-P30)</f>
        <v>0</v>
      </c>
      <c r="X30" s="111">
        <f t="shared" ref="X30:X96" si="10">MINUTE(T30)</f>
        <v>0</v>
      </c>
      <c r="Y30" s="111" t="str">
        <f t="shared" ref="Y30:Y96" si="11">IF(X30&lt;10,"0"&amp;X30,X30)</f>
        <v>00</v>
      </c>
      <c r="Z30" s="113" t="str">
        <f t="shared" ref="Z30:Z41" si="12">SUM(V30:W30)&amp;":"&amp;Y30</f>
        <v>0:00</v>
      </c>
      <c r="AA30" s="148">
        <f t="shared" ref="AA30:AA96" si="13">VALUE(Z30)</f>
        <v>0</v>
      </c>
      <c r="AB30" s="21"/>
      <c r="AC30" s="66"/>
      <c r="AD30" s="300"/>
      <c r="AE30" s="66"/>
      <c r="AF30" s="89" t="str">
        <f t="shared" ref="AF30:AF119" si="14">IF($AE30="Sim","aaaa-mm-dd","0000-00-00")</f>
        <v>0000-00-00</v>
      </c>
      <c r="AG30" s="90" t="str">
        <f t="shared" ref="AG30:AG119" si="15">IF($AE30="Sim","hh:mm","00:00")</f>
        <v>00:00</v>
      </c>
      <c r="AH30" s="91" t="str">
        <f t="shared" ref="AH30:AH119" si="16">IF($AE30="Sim","aaaa-mm-dd","0000-00-00")</f>
        <v>0000-00-00</v>
      </c>
      <c r="AI30" s="92" t="str">
        <f t="shared" ref="AI30:AI119" si="17">IF($AE30="Sim","hh:mm","00:00")</f>
        <v>00:00</v>
      </c>
      <c r="AJ30" s="93" t="str">
        <f t="shared" ref="AJ30:AJ119" si="18">+AF30</f>
        <v>0000-00-00</v>
      </c>
      <c r="AK30" s="93" t="str">
        <f t="shared" ref="AK30:AK119" si="19">+AH30</f>
        <v>0000-00-00</v>
      </c>
      <c r="AL30" s="93">
        <f t="shared" ref="AL30:AL119" si="20">HOUR(AG30)</f>
        <v>0</v>
      </c>
      <c r="AM30" s="93">
        <f t="shared" ref="AM30:AM119" si="21">HOUR(AI30)</f>
        <v>0</v>
      </c>
      <c r="AN30" s="93">
        <f t="shared" ref="AN30:AN119" si="22">MINUTE(AG30)</f>
        <v>0</v>
      </c>
      <c r="AO30" s="93">
        <f t="shared" ref="AO30:AO119" si="23">MINUTE(AI30)</f>
        <v>0</v>
      </c>
      <c r="AP30" s="85">
        <f t="shared" ref="AP30:AP119" si="24">IF(AI30&gt;AG30,AI30-AG30, ($N$1-AG30+AI30-$M$1))</f>
        <v>0.375</v>
      </c>
      <c r="AQ30" s="93">
        <f t="shared" ref="AQ30:AQ119" si="25">IF(AK30=AJ30,1,AK30-AJ30+1)</f>
        <v>1</v>
      </c>
      <c r="AR30" s="93">
        <f t="shared" ref="AR30:AR119" si="26">IF(AQ30&gt;1,(AQ30-1)*($N$2-$M$2),0)</f>
        <v>0</v>
      </c>
      <c r="AS30" s="93">
        <f t="shared" ref="AS30:AS119" si="27">IF(AO30&lt;AN30,AM30-1-AL30,AM30-AL30)</f>
        <v>0</v>
      </c>
      <c r="AT30" s="93">
        <f t="shared" ref="AT30:AT119" si="28">MINUTE(AP30)</f>
        <v>0</v>
      </c>
      <c r="AU30" s="93" t="str">
        <f t="shared" ref="AU30:AU119" si="29">IF(AT30&lt;10,"0"&amp;AT30,AT30)</f>
        <v>00</v>
      </c>
      <c r="AV30" s="85" t="str">
        <f t="shared" ref="AV30:AV119" si="30">SUM(AR30:AS30)&amp;":"&amp;AU30</f>
        <v>0:00</v>
      </c>
      <c r="AW30" s="133">
        <f t="shared" ref="AW30:AW119" si="31">VALUE(AV30)</f>
        <v>0</v>
      </c>
      <c r="AX30" s="424">
        <f>SUM(AW30:AW32)+SUM(AA30:AA32)</f>
        <v>0</v>
      </c>
      <c r="AY30" s="427"/>
      <c r="AZ30" s="428"/>
      <c r="BA30" s="428"/>
      <c r="BB30" s="428"/>
      <c r="BC30" s="428"/>
      <c r="BD30" s="429"/>
    </row>
    <row r="31" spans="1:56" x14ac:dyDescent="0.25">
      <c r="A31" s="414"/>
      <c r="B31" s="418"/>
      <c r="C31" s="419"/>
      <c r="D31" s="419"/>
      <c r="E31" s="419"/>
      <c r="F31" s="419"/>
      <c r="G31" s="420"/>
      <c r="H31" s="371" t="s">
        <v>126</v>
      </c>
      <c r="I31" s="283"/>
      <c r="J31" s="114"/>
      <c r="K31" s="115"/>
      <c r="L31" s="114"/>
      <c r="M31" s="115"/>
      <c r="N31" s="116">
        <f t="shared" si="0"/>
        <v>0</v>
      </c>
      <c r="O31" s="116">
        <f t="shared" si="1"/>
        <v>0</v>
      </c>
      <c r="P31" s="116">
        <f t="shared" si="2"/>
        <v>0</v>
      </c>
      <c r="Q31" s="116">
        <f t="shared" si="3"/>
        <v>0</v>
      </c>
      <c r="R31" s="116">
        <f t="shared" si="4"/>
        <v>0</v>
      </c>
      <c r="S31" s="116">
        <f t="shared" si="5"/>
        <v>0</v>
      </c>
      <c r="T31" s="117">
        <f t="shared" si="6"/>
        <v>0.375</v>
      </c>
      <c r="U31" s="116">
        <f t="shared" si="7"/>
        <v>1</v>
      </c>
      <c r="V31" s="116">
        <f t="shared" si="8"/>
        <v>0</v>
      </c>
      <c r="W31" s="116">
        <f t="shared" si="9"/>
        <v>0</v>
      </c>
      <c r="X31" s="116">
        <f t="shared" si="10"/>
        <v>0</v>
      </c>
      <c r="Y31" s="116" t="str">
        <f t="shared" si="11"/>
        <v>00</v>
      </c>
      <c r="Z31" s="117" t="str">
        <f t="shared" si="12"/>
        <v>0:00</v>
      </c>
      <c r="AA31" s="149">
        <f t="shared" si="13"/>
        <v>0</v>
      </c>
      <c r="AB31" s="23"/>
      <c r="AC31" s="24"/>
      <c r="AD31" s="319"/>
      <c r="AE31" s="24"/>
      <c r="AF31" s="94" t="str">
        <f t="shared" si="14"/>
        <v>0000-00-00</v>
      </c>
      <c r="AG31" s="95" t="str">
        <f t="shared" si="15"/>
        <v>00:00</v>
      </c>
      <c r="AH31" s="94" t="str">
        <f t="shared" si="16"/>
        <v>0000-00-00</v>
      </c>
      <c r="AI31" s="96" t="str">
        <f t="shared" si="17"/>
        <v>00:00</v>
      </c>
      <c r="AJ31" s="97" t="str">
        <f t="shared" si="18"/>
        <v>0000-00-00</v>
      </c>
      <c r="AK31" s="97" t="str">
        <f t="shared" si="19"/>
        <v>0000-00-00</v>
      </c>
      <c r="AL31" s="97">
        <f t="shared" si="20"/>
        <v>0</v>
      </c>
      <c r="AM31" s="97">
        <f t="shared" si="21"/>
        <v>0</v>
      </c>
      <c r="AN31" s="97">
        <f t="shared" si="22"/>
        <v>0</v>
      </c>
      <c r="AO31" s="97">
        <f t="shared" si="23"/>
        <v>0</v>
      </c>
      <c r="AP31" s="86">
        <f t="shared" si="24"/>
        <v>0.375</v>
      </c>
      <c r="AQ31" s="97">
        <f t="shared" si="25"/>
        <v>1</v>
      </c>
      <c r="AR31" s="97">
        <f t="shared" si="26"/>
        <v>0</v>
      </c>
      <c r="AS31" s="97">
        <f t="shared" si="27"/>
        <v>0</v>
      </c>
      <c r="AT31" s="97">
        <f t="shared" si="28"/>
        <v>0</v>
      </c>
      <c r="AU31" s="97" t="str">
        <f t="shared" si="29"/>
        <v>00</v>
      </c>
      <c r="AV31" s="86" t="str">
        <f t="shared" si="30"/>
        <v>0:00</v>
      </c>
      <c r="AW31" s="134">
        <f t="shared" si="31"/>
        <v>0</v>
      </c>
      <c r="AX31" s="425"/>
      <c r="AY31" s="446"/>
      <c r="AZ31" s="452"/>
      <c r="BA31" s="452"/>
      <c r="BB31" s="452"/>
      <c r="BC31" s="452"/>
      <c r="BD31" s="453"/>
    </row>
    <row r="32" spans="1:56" x14ac:dyDescent="0.25">
      <c r="A32" s="414"/>
      <c r="B32" s="421"/>
      <c r="C32" s="422"/>
      <c r="D32" s="422"/>
      <c r="E32" s="422"/>
      <c r="F32" s="422"/>
      <c r="G32" s="423"/>
      <c r="H32" s="369"/>
      <c r="I32" s="364"/>
      <c r="J32" s="118"/>
      <c r="K32" s="119"/>
      <c r="L32" s="118"/>
      <c r="M32" s="119"/>
      <c r="N32" s="120">
        <f t="shared" si="0"/>
        <v>0</v>
      </c>
      <c r="O32" s="120">
        <f t="shared" si="1"/>
        <v>0</v>
      </c>
      <c r="P32" s="120">
        <f t="shared" si="2"/>
        <v>0</v>
      </c>
      <c r="Q32" s="120">
        <f t="shared" si="3"/>
        <v>0</v>
      </c>
      <c r="R32" s="120">
        <f t="shared" si="4"/>
        <v>0</v>
      </c>
      <c r="S32" s="120">
        <f t="shared" si="5"/>
        <v>0</v>
      </c>
      <c r="T32" s="121">
        <f t="shared" si="6"/>
        <v>0.375</v>
      </c>
      <c r="U32" s="120">
        <f t="shared" si="7"/>
        <v>1</v>
      </c>
      <c r="V32" s="120">
        <f t="shared" si="8"/>
        <v>0</v>
      </c>
      <c r="W32" s="120">
        <f t="shared" si="9"/>
        <v>0</v>
      </c>
      <c r="X32" s="120">
        <f t="shared" si="10"/>
        <v>0</v>
      </c>
      <c r="Y32" s="120" t="str">
        <f t="shared" si="11"/>
        <v>00</v>
      </c>
      <c r="Z32" s="121" t="str">
        <f t="shared" si="12"/>
        <v>0:00</v>
      </c>
      <c r="AA32" s="150">
        <f t="shared" si="13"/>
        <v>0</v>
      </c>
      <c r="AB32" s="22"/>
      <c r="AC32" s="67"/>
      <c r="AD32" s="22"/>
      <c r="AE32" s="67"/>
      <c r="AF32" s="98" t="str">
        <f t="shared" si="14"/>
        <v>0000-00-00</v>
      </c>
      <c r="AG32" s="99" t="str">
        <f t="shared" si="15"/>
        <v>00:00</v>
      </c>
      <c r="AH32" s="98" t="str">
        <f t="shared" si="16"/>
        <v>0000-00-00</v>
      </c>
      <c r="AI32" s="100" t="str">
        <f t="shared" si="17"/>
        <v>00:00</v>
      </c>
      <c r="AJ32" s="101" t="str">
        <f t="shared" si="18"/>
        <v>0000-00-00</v>
      </c>
      <c r="AK32" s="101" t="str">
        <f t="shared" si="19"/>
        <v>0000-00-00</v>
      </c>
      <c r="AL32" s="101">
        <f t="shared" si="20"/>
        <v>0</v>
      </c>
      <c r="AM32" s="101">
        <f t="shared" si="21"/>
        <v>0</v>
      </c>
      <c r="AN32" s="101">
        <f t="shared" si="22"/>
        <v>0</v>
      </c>
      <c r="AO32" s="101">
        <f t="shared" si="23"/>
        <v>0</v>
      </c>
      <c r="AP32" s="87">
        <f t="shared" si="24"/>
        <v>0.375</v>
      </c>
      <c r="AQ32" s="101">
        <f t="shared" si="25"/>
        <v>1</v>
      </c>
      <c r="AR32" s="101">
        <f t="shared" si="26"/>
        <v>0</v>
      </c>
      <c r="AS32" s="101">
        <f t="shared" si="27"/>
        <v>0</v>
      </c>
      <c r="AT32" s="101">
        <f t="shared" si="28"/>
        <v>0</v>
      </c>
      <c r="AU32" s="101" t="str">
        <f t="shared" si="29"/>
        <v>00</v>
      </c>
      <c r="AV32" s="87" t="str">
        <f t="shared" si="30"/>
        <v>0:00</v>
      </c>
      <c r="AW32" s="135">
        <f t="shared" si="31"/>
        <v>0</v>
      </c>
      <c r="AX32" s="426"/>
      <c r="AY32" s="454"/>
      <c r="AZ32" s="455"/>
      <c r="BA32" s="455"/>
      <c r="BB32" s="455"/>
      <c r="BC32" s="455"/>
      <c r="BD32" s="456"/>
    </row>
    <row r="33" spans="1:56" x14ac:dyDescent="0.25">
      <c r="A33" s="414">
        <v>2</v>
      </c>
      <c r="B33" s="415" t="s">
        <v>188</v>
      </c>
      <c r="C33" s="416"/>
      <c r="D33" s="416"/>
      <c r="E33" s="416"/>
      <c r="F33" s="416"/>
      <c r="G33" s="417"/>
      <c r="H33" s="188" t="s">
        <v>124</v>
      </c>
      <c r="I33" s="368" t="s">
        <v>185</v>
      </c>
      <c r="J33" s="109"/>
      <c r="K33" s="110"/>
      <c r="L33" s="109"/>
      <c r="M33" s="110"/>
      <c r="N33" s="111">
        <f t="shared" si="0"/>
        <v>0</v>
      </c>
      <c r="O33" s="111">
        <f t="shared" si="1"/>
        <v>0</v>
      </c>
      <c r="P33" s="111">
        <f t="shared" si="2"/>
        <v>0</v>
      </c>
      <c r="Q33" s="111">
        <f t="shared" si="3"/>
        <v>0</v>
      </c>
      <c r="R33" s="111">
        <f t="shared" si="4"/>
        <v>0</v>
      </c>
      <c r="S33" s="111">
        <f t="shared" si="5"/>
        <v>0</v>
      </c>
      <c r="T33" s="112">
        <f t="shared" si="6"/>
        <v>0.375</v>
      </c>
      <c r="U33" s="111">
        <f t="shared" si="7"/>
        <v>1</v>
      </c>
      <c r="V33" s="111">
        <f t="shared" si="8"/>
        <v>0</v>
      </c>
      <c r="W33" s="111">
        <f t="shared" si="9"/>
        <v>0</v>
      </c>
      <c r="X33" s="111">
        <f t="shared" si="10"/>
        <v>0</v>
      </c>
      <c r="Y33" s="111" t="str">
        <f t="shared" si="11"/>
        <v>00</v>
      </c>
      <c r="Z33" s="113" t="str">
        <f t="shared" si="12"/>
        <v>0:00</v>
      </c>
      <c r="AA33" s="148">
        <f t="shared" si="13"/>
        <v>0</v>
      </c>
      <c r="AB33" s="21"/>
      <c r="AC33" s="66"/>
      <c r="AD33" s="21"/>
      <c r="AE33" s="66"/>
      <c r="AF33" s="91" t="str">
        <f t="shared" si="14"/>
        <v>0000-00-00</v>
      </c>
      <c r="AG33" s="90" t="str">
        <f t="shared" si="15"/>
        <v>00:00</v>
      </c>
      <c r="AH33" s="91" t="str">
        <f t="shared" si="16"/>
        <v>0000-00-00</v>
      </c>
      <c r="AI33" s="92" t="str">
        <f t="shared" si="17"/>
        <v>00:00</v>
      </c>
      <c r="AJ33" s="93" t="str">
        <f t="shared" si="18"/>
        <v>0000-00-00</v>
      </c>
      <c r="AK33" s="93" t="str">
        <f t="shared" si="19"/>
        <v>0000-00-00</v>
      </c>
      <c r="AL33" s="93">
        <f t="shared" si="20"/>
        <v>0</v>
      </c>
      <c r="AM33" s="93">
        <f t="shared" si="21"/>
        <v>0</v>
      </c>
      <c r="AN33" s="93">
        <f t="shared" si="22"/>
        <v>0</v>
      </c>
      <c r="AO33" s="93">
        <f t="shared" si="23"/>
        <v>0</v>
      </c>
      <c r="AP33" s="85">
        <f t="shared" si="24"/>
        <v>0.375</v>
      </c>
      <c r="AQ33" s="93">
        <f t="shared" si="25"/>
        <v>1</v>
      </c>
      <c r="AR33" s="93">
        <f t="shared" si="26"/>
        <v>0</v>
      </c>
      <c r="AS33" s="93">
        <f t="shared" si="27"/>
        <v>0</v>
      </c>
      <c r="AT33" s="93">
        <f t="shared" si="28"/>
        <v>0</v>
      </c>
      <c r="AU33" s="93" t="str">
        <f t="shared" si="29"/>
        <v>00</v>
      </c>
      <c r="AV33" s="85" t="str">
        <f t="shared" si="30"/>
        <v>0:00</v>
      </c>
      <c r="AW33" s="133">
        <f t="shared" si="31"/>
        <v>0</v>
      </c>
      <c r="AX33" s="424">
        <f>SUM(AW33:AW35)+SUM(AA33:AA35)</f>
        <v>0</v>
      </c>
      <c r="AY33" s="427"/>
      <c r="AZ33" s="428"/>
      <c r="BA33" s="428"/>
      <c r="BB33" s="428"/>
      <c r="BC33" s="428"/>
      <c r="BD33" s="429"/>
    </row>
    <row r="34" spans="1:56" x14ac:dyDescent="0.25">
      <c r="A34" s="414"/>
      <c r="B34" s="418"/>
      <c r="C34" s="419"/>
      <c r="D34" s="419"/>
      <c r="E34" s="419"/>
      <c r="F34" s="419"/>
      <c r="G34" s="420"/>
      <c r="H34" s="188" t="s">
        <v>132</v>
      </c>
      <c r="I34" s="283" t="s">
        <v>186</v>
      </c>
      <c r="J34" s="114"/>
      <c r="K34" s="115"/>
      <c r="L34" s="114"/>
      <c r="M34" s="115"/>
      <c r="N34" s="116">
        <f t="shared" si="0"/>
        <v>0</v>
      </c>
      <c r="O34" s="116">
        <f t="shared" si="1"/>
        <v>0</v>
      </c>
      <c r="P34" s="116">
        <f t="shared" si="2"/>
        <v>0</v>
      </c>
      <c r="Q34" s="116">
        <f t="shared" si="3"/>
        <v>0</v>
      </c>
      <c r="R34" s="116">
        <f t="shared" si="4"/>
        <v>0</v>
      </c>
      <c r="S34" s="116">
        <f t="shared" si="5"/>
        <v>0</v>
      </c>
      <c r="T34" s="117">
        <f t="shared" si="6"/>
        <v>0.375</v>
      </c>
      <c r="U34" s="116">
        <f t="shared" si="7"/>
        <v>1</v>
      </c>
      <c r="V34" s="116">
        <f t="shared" si="8"/>
        <v>0</v>
      </c>
      <c r="W34" s="116">
        <f t="shared" si="9"/>
        <v>0</v>
      </c>
      <c r="X34" s="116">
        <f t="shared" si="10"/>
        <v>0</v>
      </c>
      <c r="Y34" s="116" t="str">
        <f t="shared" si="11"/>
        <v>00</v>
      </c>
      <c r="Z34" s="117" t="str">
        <f t="shared" si="12"/>
        <v>0:00</v>
      </c>
      <c r="AA34" s="149">
        <f t="shared" si="13"/>
        <v>0</v>
      </c>
      <c r="AB34" s="23"/>
      <c r="AC34" s="24"/>
      <c r="AD34" s="299"/>
      <c r="AE34" s="24"/>
      <c r="AF34" s="94" t="str">
        <f t="shared" si="14"/>
        <v>0000-00-00</v>
      </c>
      <c r="AG34" s="95" t="str">
        <f t="shared" si="15"/>
        <v>00:00</v>
      </c>
      <c r="AH34" s="94" t="str">
        <f t="shared" si="16"/>
        <v>0000-00-00</v>
      </c>
      <c r="AI34" s="96" t="str">
        <f t="shared" si="17"/>
        <v>00:00</v>
      </c>
      <c r="AJ34" s="97" t="str">
        <f t="shared" si="18"/>
        <v>0000-00-00</v>
      </c>
      <c r="AK34" s="97" t="str">
        <f t="shared" si="19"/>
        <v>0000-00-00</v>
      </c>
      <c r="AL34" s="97">
        <f t="shared" si="20"/>
        <v>0</v>
      </c>
      <c r="AM34" s="97">
        <f t="shared" si="21"/>
        <v>0</v>
      </c>
      <c r="AN34" s="97">
        <f t="shared" si="22"/>
        <v>0</v>
      </c>
      <c r="AO34" s="97">
        <f t="shared" si="23"/>
        <v>0</v>
      </c>
      <c r="AP34" s="86">
        <f t="shared" si="24"/>
        <v>0.375</v>
      </c>
      <c r="AQ34" s="97">
        <f t="shared" si="25"/>
        <v>1</v>
      </c>
      <c r="AR34" s="97">
        <f t="shared" si="26"/>
        <v>0</v>
      </c>
      <c r="AS34" s="97">
        <f t="shared" si="27"/>
        <v>0</v>
      </c>
      <c r="AT34" s="97">
        <f t="shared" si="28"/>
        <v>0</v>
      </c>
      <c r="AU34" s="97" t="str">
        <f t="shared" si="29"/>
        <v>00</v>
      </c>
      <c r="AV34" s="86" t="str">
        <f t="shared" si="30"/>
        <v>0:00</v>
      </c>
      <c r="AW34" s="134">
        <f t="shared" si="31"/>
        <v>0</v>
      </c>
      <c r="AX34" s="425"/>
      <c r="AY34" s="430"/>
      <c r="AZ34" s="431"/>
      <c r="BA34" s="431"/>
      <c r="BB34" s="431"/>
      <c r="BC34" s="431"/>
      <c r="BD34" s="432"/>
    </row>
    <row r="35" spans="1:56" x14ac:dyDescent="0.25">
      <c r="A35" s="414"/>
      <c r="B35" s="421"/>
      <c r="C35" s="422"/>
      <c r="D35" s="422"/>
      <c r="E35" s="422"/>
      <c r="F35" s="422"/>
      <c r="G35" s="423"/>
      <c r="H35" s="369"/>
      <c r="I35" s="364" t="s">
        <v>219</v>
      </c>
      <c r="J35" s="118"/>
      <c r="K35" s="119"/>
      <c r="L35" s="118"/>
      <c r="M35" s="119"/>
      <c r="N35" s="120">
        <f t="shared" si="0"/>
        <v>0</v>
      </c>
      <c r="O35" s="120">
        <f t="shared" si="1"/>
        <v>0</v>
      </c>
      <c r="P35" s="120">
        <f t="shared" si="2"/>
        <v>0</v>
      </c>
      <c r="Q35" s="120">
        <f t="shared" si="3"/>
        <v>0</v>
      </c>
      <c r="R35" s="120">
        <f t="shared" si="4"/>
        <v>0</v>
      </c>
      <c r="S35" s="120">
        <f t="shared" si="5"/>
        <v>0</v>
      </c>
      <c r="T35" s="121">
        <f t="shared" si="6"/>
        <v>0.375</v>
      </c>
      <c r="U35" s="120">
        <f t="shared" si="7"/>
        <v>1</v>
      </c>
      <c r="V35" s="120">
        <f t="shared" si="8"/>
        <v>0</v>
      </c>
      <c r="W35" s="120">
        <f t="shared" si="9"/>
        <v>0</v>
      </c>
      <c r="X35" s="120">
        <f t="shared" si="10"/>
        <v>0</v>
      </c>
      <c r="Y35" s="120" t="str">
        <f t="shared" si="11"/>
        <v>00</v>
      </c>
      <c r="Z35" s="121" t="str">
        <f t="shared" si="12"/>
        <v>0:00</v>
      </c>
      <c r="AA35" s="150">
        <f t="shared" si="13"/>
        <v>0</v>
      </c>
      <c r="AB35" s="22"/>
      <c r="AC35" s="67"/>
      <c r="AD35" s="22"/>
      <c r="AE35" s="67"/>
      <c r="AF35" s="102" t="str">
        <f t="shared" si="14"/>
        <v>0000-00-00</v>
      </c>
      <c r="AG35" s="103" t="str">
        <f t="shared" si="15"/>
        <v>00:00</v>
      </c>
      <c r="AH35" s="102" t="str">
        <f t="shared" si="16"/>
        <v>0000-00-00</v>
      </c>
      <c r="AI35" s="104" t="str">
        <f t="shared" si="17"/>
        <v>00:00</v>
      </c>
      <c r="AJ35" s="105" t="str">
        <f t="shared" si="18"/>
        <v>0000-00-00</v>
      </c>
      <c r="AK35" s="105" t="str">
        <f t="shared" si="19"/>
        <v>0000-00-00</v>
      </c>
      <c r="AL35" s="105">
        <f t="shared" si="20"/>
        <v>0</v>
      </c>
      <c r="AM35" s="105">
        <f t="shared" si="21"/>
        <v>0</v>
      </c>
      <c r="AN35" s="105">
        <f t="shared" si="22"/>
        <v>0</v>
      </c>
      <c r="AO35" s="105">
        <f t="shared" si="23"/>
        <v>0</v>
      </c>
      <c r="AP35" s="88">
        <f t="shared" si="24"/>
        <v>0.375</v>
      </c>
      <c r="AQ35" s="105">
        <f t="shared" si="25"/>
        <v>1</v>
      </c>
      <c r="AR35" s="105">
        <f t="shared" si="26"/>
        <v>0</v>
      </c>
      <c r="AS35" s="105">
        <f t="shared" si="27"/>
        <v>0</v>
      </c>
      <c r="AT35" s="105">
        <f t="shared" si="28"/>
        <v>0</v>
      </c>
      <c r="AU35" s="105" t="str">
        <f t="shared" si="29"/>
        <v>00</v>
      </c>
      <c r="AV35" s="88" t="str">
        <f t="shared" si="30"/>
        <v>0:00</v>
      </c>
      <c r="AW35" s="136">
        <f t="shared" si="31"/>
        <v>0</v>
      </c>
      <c r="AX35" s="426"/>
      <c r="AY35" s="433"/>
      <c r="AZ35" s="434"/>
      <c r="BA35" s="434"/>
      <c r="BB35" s="434"/>
      <c r="BC35" s="434"/>
      <c r="BD35" s="435"/>
    </row>
    <row r="36" spans="1:56" x14ac:dyDescent="0.25">
      <c r="A36" s="414">
        <v>3</v>
      </c>
      <c r="B36" s="415" t="s">
        <v>206</v>
      </c>
      <c r="C36" s="416"/>
      <c r="D36" s="416"/>
      <c r="E36" s="416"/>
      <c r="F36" s="416"/>
      <c r="G36" s="417"/>
      <c r="H36" s="188" t="s">
        <v>124</v>
      </c>
      <c r="I36" s="368" t="s">
        <v>185</v>
      </c>
      <c r="J36" s="109"/>
      <c r="K36" s="110"/>
      <c r="L36" s="109"/>
      <c r="M36" s="110"/>
      <c r="N36" s="111">
        <f t="shared" si="0"/>
        <v>0</v>
      </c>
      <c r="O36" s="111">
        <f t="shared" si="1"/>
        <v>0</v>
      </c>
      <c r="P36" s="111">
        <f t="shared" si="2"/>
        <v>0</v>
      </c>
      <c r="Q36" s="111">
        <f t="shared" si="3"/>
        <v>0</v>
      </c>
      <c r="R36" s="111">
        <f t="shared" si="4"/>
        <v>0</v>
      </c>
      <c r="S36" s="111">
        <f t="shared" si="5"/>
        <v>0</v>
      </c>
      <c r="T36" s="112">
        <f t="shared" si="6"/>
        <v>0.375</v>
      </c>
      <c r="U36" s="111">
        <f t="shared" si="7"/>
        <v>1</v>
      </c>
      <c r="V36" s="111">
        <f t="shared" si="8"/>
        <v>0</v>
      </c>
      <c r="W36" s="111">
        <f t="shared" si="9"/>
        <v>0</v>
      </c>
      <c r="X36" s="111">
        <f t="shared" si="10"/>
        <v>0</v>
      </c>
      <c r="Y36" s="111" t="str">
        <f t="shared" si="11"/>
        <v>00</v>
      </c>
      <c r="Z36" s="113" t="str">
        <f t="shared" si="12"/>
        <v>0:00</v>
      </c>
      <c r="AA36" s="148">
        <f t="shared" si="13"/>
        <v>0</v>
      </c>
      <c r="AB36" s="21"/>
      <c r="AC36" s="66"/>
      <c r="AD36" s="21"/>
      <c r="AE36" s="66"/>
      <c r="AF36" s="91" t="str">
        <f t="shared" si="14"/>
        <v>0000-00-00</v>
      </c>
      <c r="AG36" s="90" t="str">
        <f t="shared" si="15"/>
        <v>00:00</v>
      </c>
      <c r="AH36" s="91" t="str">
        <f t="shared" si="16"/>
        <v>0000-00-00</v>
      </c>
      <c r="AI36" s="92" t="str">
        <f t="shared" si="17"/>
        <v>00:00</v>
      </c>
      <c r="AJ36" s="93" t="str">
        <f t="shared" si="18"/>
        <v>0000-00-00</v>
      </c>
      <c r="AK36" s="93" t="str">
        <f t="shared" si="19"/>
        <v>0000-00-00</v>
      </c>
      <c r="AL36" s="93">
        <f t="shared" si="20"/>
        <v>0</v>
      </c>
      <c r="AM36" s="93">
        <f t="shared" si="21"/>
        <v>0</v>
      </c>
      <c r="AN36" s="93">
        <f t="shared" si="22"/>
        <v>0</v>
      </c>
      <c r="AO36" s="93">
        <f t="shared" si="23"/>
        <v>0</v>
      </c>
      <c r="AP36" s="85">
        <f t="shared" si="24"/>
        <v>0.375</v>
      </c>
      <c r="AQ36" s="93">
        <f t="shared" si="25"/>
        <v>1</v>
      </c>
      <c r="AR36" s="93">
        <f t="shared" si="26"/>
        <v>0</v>
      </c>
      <c r="AS36" s="93">
        <f t="shared" si="27"/>
        <v>0</v>
      </c>
      <c r="AT36" s="93">
        <f t="shared" si="28"/>
        <v>0</v>
      </c>
      <c r="AU36" s="93" t="str">
        <f t="shared" si="29"/>
        <v>00</v>
      </c>
      <c r="AV36" s="85" t="str">
        <f t="shared" si="30"/>
        <v>0:00</v>
      </c>
      <c r="AW36" s="133">
        <f t="shared" si="31"/>
        <v>0</v>
      </c>
      <c r="AX36" s="424">
        <f>SUM(AW36:AW38)+SUM(AA36:AA38)</f>
        <v>0</v>
      </c>
      <c r="AY36" s="427"/>
      <c r="AZ36" s="428"/>
      <c r="BA36" s="428"/>
      <c r="BB36" s="428"/>
      <c r="BC36" s="428"/>
      <c r="BD36" s="429"/>
    </row>
    <row r="37" spans="1:56" x14ac:dyDescent="0.25">
      <c r="A37" s="414"/>
      <c r="B37" s="418"/>
      <c r="C37" s="419"/>
      <c r="D37" s="419"/>
      <c r="E37" s="419"/>
      <c r="F37" s="419"/>
      <c r="G37" s="420"/>
      <c r="H37" s="188" t="s">
        <v>132</v>
      </c>
      <c r="I37" s="283" t="s">
        <v>207</v>
      </c>
      <c r="J37" s="114"/>
      <c r="K37" s="115"/>
      <c r="L37" s="114"/>
      <c r="M37" s="115"/>
      <c r="N37" s="116">
        <f t="shared" si="0"/>
        <v>0</v>
      </c>
      <c r="O37" s="116">
        <f t="shared" si="1"/>
        <v>0</v>
      </c>
      <c r="P37" s="116">
        <f t="shared" si="2"/>
        <v>0</v>
      </c>
      <c r="Q37" s="116">
        <f t="shared" si="3"/>
        <v>0</v>
      </c>
      <c r="R37" s="116">
        <f t="shared" si="4"/>
        <v>0</v>
      </c>
      <c r="S37" s="116">
        <f t="shared" si="5"/>
        <v>0</v>
      </c>
      <c r="T37" s="117">
        <f t="shared" si="6"/>
        <v>0.375</v>
      </c>
      <c r="U37" s="116">
        <f t="shared" si="7"/>
        <v>1</v>
      </c>
      <c r="V37" s="116">
        <f t="shared" si="8"/>
        <v>0</v>
      </c>
      <c r="W37" s="116">
        <f t="shared" si="9"/>
        <v>0</v>
      </c>
      <c r="X37" s="116">
        <f t="shared" si="10"/>
        <v>0</v>
      </c>
      <c r="Y37" s="116" t="str">
        <f t="shared" si="11"/>
        <v>00</v>
      </c>
      <c r="Z37" s="117" t="str">
        <f t="shared" si="12"/>
        <v>0:00</v>
      </c>
      <c r="AA37" s="149">
        <f t="shared" si="13"/>
        <v>0</v>
      </c>
      <c r="AB37" s="23"/>
      <c r="AC37" s="24"/>
      <c r="AD37" s="299"/>
      <c r="AE37" s="24"/>
      <c r="AF37" s="94" t="str">
        <f t="shared" si="14"/>
        <v>0000-00-00</v>
      </c>
      <c r="AG37" s="95" t="str">
        <f t="shared" si="15"/>
        <v>00:00</v>
      </c>
      <c r="AH37" s="94" t="str">
        <f t="shared" si="16"/>
        <v>0000-00-00</v>
      </c>
      <c r="AI37" s="96" t="str">
        <f t="shared" si="17"/>
        <v>00:00</v>
      </c>
      <c r="AJ37" s="97" t="str">
        <f t="shared" si="18"/>
        <v>0000-00-00</v>
      </c>
      <c r="AK37" s="97" t="str">
        <f t="shared" si="19"/>
        <v>0000-00-00</v>
      </c>
      <c r="AL37" s="97">
        <f t="shared" si="20"/>
        <v>0</v>
      </c>
      <c r="AM37" s="97">
        <f t="shared" si="21"/>
        <v>0</v>
      </c>
      <c r="AN37" s="97">
        <f t="shared" si="22"/>
        <v>0</v>
      </c>
      <c r="AO37" s="97">
        <f t="shared" si="23"/>
        <v>0</v>
      </c>
      <c r="AP37" s="86">
        <f t="shared" si="24"/>
        <v>0.375</v>
      </c>
      <c r="AQ37" s="97">
        <f t="shared" si="25"/>
        <v>1</v>
      </c>
      <c r="AR37" s="97">
        <f t="shared" si="26"/>
        <v>0</v>
      </c>
      <c r="AS37" s="97">
        <f t="shared" si="27"/>
        <v>0</v>
      </c>
      <c r="AT37" s="97">
        <f t="shared" si="28"/>
        <v>0</v>
      </c>
      <c r="AU37" s="97" t="str">
        <f t="shared" si="29"/>
        <v>00</v>
      </c>
      <c r="AV37" s="86" t="str">
        <f t="shared" si="30"/>
        <v>0:00</v>
      </c>
      <c r="AW37" s="134">
        <f t="shared" si="31"/>
        <v>0</v>
      </c>
      <c r="AX37" s="425"/>
      <c r="AY37" s="430"/>
      <c r="AZ37" s="431"/>
      <c r="BA37" s="431"/>
      <c r="BB37" s="431"/>
      <c r="BC37" s="431"/>
      <c r="BD37" s="432"/>
    </row>
    <row r="38" spans="1:56" x14ac:dyDescent="0.25">
      <c r="A38" s="414"/>
      <c r="B38" s="421"/>
      <c r="C38" s="422"/>
      <c r="D38" s="422"/>
      <c r="E38" s="422"/>
      <c r="F38" s="422"/>
      <c r="G38" s="423"/>
      <c r="H38" s="369"/>
      <c r="I38" s="364" t="s">
        <v>219</v>
      </c>
      <c r="J38" s="118"/>
      <c r="K38" s="119"/>
      <c r="L38" s="118"/>
      <c r="M38" s="119"/>
      <c r="N38" s="120">
        <f t="shared" si="0"/>
        <v>0</v>
      </c>
      <c r="O38" s="120">
        <f t="shared" si="1"/>
        <v>0</v>
      </c>
      <c r="P38" s="120">
        <f t="shared" si="2"/>
        <v>0</v>
      </c>
      <c r="Q38" s="120">
        <f t="shared" si="3"/>
        <v>0</v>
      </c>
      <c r="R38" s="120">
        <f t="shared" si="4"/>
        <v>0</v>
      </c>
      <c r="S38" s="120">
        <f t="shared" si="5"/>
        <v>0</v>
      </c>
      <c r="T38" s="121">
        <f t="shared" si="6"/>
        <v>0.375</v>
      </c>
      <c r="U38" s="120">
        <f t="shared" si="7"/>
        <v>1</v>
      </c>
      <c r="V38" s="120">
        <f t="shared" si="8"/>
        <v>0</v>
      </c>
      <c r="W38" s="120">
        <f t="shared" si="9"/>
        <v>0</v>
      </c>
      <c r="X38" s="120">
        <f t="shared" si="10"/>
        <v>0</v>
      </c>
      <c r="Y38" s="120" t="str">
        <f t="shared" si="11"/>
        <v>00</v>
      </c>
      <c r="Z38" s="121" t="str">
        <f t="shared" si="12"/>
        <v>0:00</v>
      </c>
      <c r="AA38" s="150">
        <f t="shared" si="13"/>
        <v>0</v>
      </c>
      <c r="AB38" s="22"/>
      <c r="AC38" s="67"/>
      <c r="AD38" s="22"/>
      <c r="AE38" s="67"/>
      <c r="AF38" s="102" t="str">
        <f t="shared" si="14"/>
        <v>0000-00-00</v>
      </c>
      <c r="AG38" s="103" t="str">
        <f t="shared" si="15"/>
        <v>00:00</v>
      </c>
      <c r="AH38" s="102" t="str">
        <f t="shared" si="16"/>
        <v>0000-00-00</v>
      </c>
      <c r="AI38" s="104" t="str">
        <f t="shared" si="17"/>
        <v>00:00</v>
      </c>
      <c r="AJ38" s="105" t="str">
        <f t="shared" si="18"/>
        <v>0000-00-00</v>
      </c>
      <c r="AK38" s="105" t="str">
        <f t="shared" si="19"/>
        <v>0000-00-00</v>
      </c>
      <c r="AL38" s="105">
        <f t="shared" si="20"/>
        <v>0</v>
      </c>
      <c r="AM38" s="105">
        <f t="shared" si="21"/>
        <v>0</v>
      </c>
      <c r="AN38" s="105">
        <f t="shared" si="22"/>
        <v>0</v>
      </c>
      <c r="AO38" s="105">
        <f t="shared" si="23"/>
        <v>0</v>
      </c>
      <c r="AP38" s="88">
        <f t="shared" si="24"/>
        <v>0.375</v>
      </c>
      <c r="AQ38" s="105">
        <f t="shared" si="25"/>
        <v>1</v>
      </c>
      <c r="AR38" s="105">
        <f t="shared" si="26"/>
        <v>0</v>
      </c>
      <c r="AS38" s="105">
        <f t="shared" si="27"/>
        <v>0</v>
      </c>
      <c r="AT38" s="105">
        <f t="shared" si="28"/>
        <v>0</v>
      </c>
      <c r="AU38" s="105" t="str">
        <f t="shared" si="29"/>
        <v>00</v>
      </c>
      <c r="AV38" s="88" t="str">
        <f t="shared" si="30"/>
        <v>0:00</v>
      </c>
      <c r="AW38" s="136">
        <f t="shared" si="31"/>
        <v>0</v>
      </c>
      <c r="AX38" s="426"/>
      <c r="AY38" s="433"/>
      <c r="AZ38" s="434"/>
      <c r="BA38" s="434"/>
      <c r="BB38" s="434"/>
      <c r="BC38" s="434"/>
      <c r="BD38" s="435"/>
    </row>
    <row r="39" spans="1:56" x14ac:dyDescent="0.25">
      <c r="A39" s="414">
        <v>4</v>
      </c>
      <c r="B39" s="415" t="s">
        <v>189</v>
      </c>
      <c r="C39" s="416"/>
      <c r="D39" s="416"/>
      <c r="E39" s="416"/>
      <c r="F39" s="416"/>
      <c r="G39" s="417"/>
      <c r="H39" s="188" t="s">
        <v>124</v>
      </c>
      <c r="I39" s="368" t="s">
        <v>185</v>
      </c>
      <c r="J39" s="109"/>
      <c r="K39" s="110"/>
      <c r="L39" s="109"/>
      <c r="M39" s="110"/>
      <c r="N39" s="111">
        <f t="shared" si="0"/>
        <v>0</v>
      </c>
      <c r="O39" s="111">
        <f t="shared" si="1"/>
        <v>0</v>
      </c>
      <c r="P39" s="111">
        <f t="shared" si="2"/>
        <v>0</v>
      </c>
      <c r="Q39" s="111">
        <f t="shared" si="3"/>
        <v>0</v>
      </c>
      <c r="R39" s="111">
        <f t="shared" si="4"/>
        <v>0</v>
      </c>
      <c r="S39" s="111">
        <f t="shared" si="5"/>
        <v>0</v>
      </c>
      <c r="T39" s="112">
        <f t="shared" si="6"/>
        <v>0.375</v>
      </c>
      <c r="U39" s="111">
        <f t="shared" si="7"/>
        <v>1</v>
      </c>
      <c r="V39" s="111">
        <f t="shared" si="8"/>
        <v>0</v>
      </c>
      <c r="W39" s="111">
        <f t="shared" si="9"/>
        <v>0</v>
      </c>
      <c r="X39" s="111">
        <f t="shared" si="10"/>
        <v>0</v>
      </c>
      <c r="Y39" s="111" t="str">
        <f t="shared" si="11"/>
        <v>00</v>
      </c>
      <c r="Z39" s="113" t="str">
        <f t="shared" si="12"/>
        <v>0:00</v>
      </c>
      <c r="AA39" s="148">
        <f t="shared" si="13"/>
        <v>0</v>
      </c>
      <c r="AB39" s="21"/>
      <c r="AC39" s="66"/>
      <c r="AD39" s="21"/>
      <c r="AE39" s="66"/>
      <c r="AF39" s="94" t="str">
        <f t="shared" si="14"/>
        <v>0000-00-00</v>
      </c>
      <c r="AG39" s="95" t="str">
        <f t="shared" si="15"/>
        <v>00:00</v>
      </c>
      <c r="AH39" s="94" t="str">
        <f t="shared" si="16"/>
        <v>0000-00-00</v>
      </c>
      <c r="AI39" s="96" t="str">
        <f t="shared" si="17"/>
        <v>00:00</v>
      </c>
      <c r="AJ39" s="97" t="str">
        <f t="shared" si="18"/>
        <v>0000-00-00</v>
      </c>
      <c r="AK39" s="97" t="str">
        <f t="shared" si="19"/>
        <v>0000-00-00</v>
      </c>
      <c r="AL39" s="97">
        <f t="shared" si="20"/>
        <v>0</v>
      </c>
      <c r="AM39" s="97">
        <f t="shared" si="21"/>
        <v>0</v>
      </c>
      <c r="AN39" s="97">
        <f t="shared" si="22"/>
        <v>0</v>
      </c>
      <c r="AO39" s="97">
        <f t="shared" si="23"/>
        <v>0</v>
      </c>
      <c r="AP39" s="86">
        <f t="shared" si="24"/>
        <v>0.375</v>
      </c>
      <c r="AQ39" s="97">
        <f t="shared" si="25"/>
        <v>1</v>
      </c>
      <c r="AR39" s="97">
        <f t="shared" si="26"/>
        <v>0</v>
      </c>
      <c r="AS39" s="97">
        <f t="shared" si="27"/>
        <v>0</v>
      </c>
      <c r="AT39" s="97">
        <f t="shared" si="28"/>
        <v>0</v>
      </c>
      <c r="AU39" s="97" t="str">
        <f t="shared" si="29"/>
        <v>00</v>
      </c>
      <c r="AV39" s="86" t="str">
        <f t="shared" si="30"/>
        <v>0:00</v>
      </c>
      <c r="AW39" s="134">
        <f t="shared" si="31"/>
        <v>0</v>
      </c>
      <c r="AX39" s="424">
        <f>SUM(AW39:AW41)+SUM(AA39:AA41)</f>
        <v>0</v>
      </c>
      <c r="AY39" s="427"/>
      <c r="AZ39" s="428"/>
      <c r="BA39" s="428"/>
      <c r="BB39" s="428"/>
      <c r="BC39" s="428"/>
      <c r="BD39" s="429"/>
    </row>
    <row r="40" spans="1:56" x14ac:dyDescent="0.25">
      <c r="A40" s="414"/>
      <c r="B40" s="418"/>
      <c r="C40" s="419"/>
      <c r="D40" s="419"/>
      <c r="E40" s="419"/>
      <c r="F40" s="419"/>
      <c r="G40" s="420"/>
      <c r="H40" s="188" t="s">
        <v>132</v>
      </c>
      <c r="I40" s="283" t="s">
        <v>219</v>
      </c>
      <c r="J40" s="114"/>
      <c r="K40" s="115"/>
      <c r="L40" s="114"/>
      <c r="M40" s="115"/>
      <c r="N40" s="116">
        <f t="shared" si="0"/>
        <v>0</v>
      </c>
      <c r="O40" s="116">
        <f t="shared" si="1"/>
        <v>0</v>
      </c>
      <c r="P40" s="116">
        <f t="shared" si="2"/>
        <v>0</v>
      </c>
      <c r="Q40" s="116">
        <f t="shared" si="3"/>
        <v>0</v>
      </c>
      <c r="R40" s="116">
        <f t="shared" si="4"/>
        <v>0</v>
      </c>
      <c r="S40" s="116">
        <f t="shared" si="5"/>
        <v>0</v>
      </c>
      <c r="T40" s="117">
        <f t="shared" si="6"/>
        <v>0.375</v>
      </c>
      <c r="U40" s="116">
        <f t="shared" si="7"/>
        <v>1</v>
      </c>
      <c r="V40" s="116">
        <f t="shared" si="8"/>
        <v>0</v>
      </c>
      <c r="W40" s="116">
        <f t="shared" si="9"/>
        <v>0</v>
      </c>
      <c r="X40" s="116">
        <f t="shared" si="10"/>
        <v>0</v>
      </c>
      <c r="Y40" s="116" t="str">
        <f t="shared" si="11"/>
        <v>00</v>
      </c>
      <c r="Z40" s="117" t="str">
        <f t="shared" si="12"/>
        <v>0:00</v>
      </c>
      <c r="AA40" s="149">
        <f t="shared" si="13"/>
        <v>0</v>
      </c>
      <c r="AB40" s="23"/>
      <c r="AC40" s="24"/>
      <c r="AD40" s="68"/>
      <c r="AE40" s="24"/>
      <c r="AF40" s="94" t="str">
        <f t="shared" si="14"/>
        <v>0000-00-00</v>
      </c>
      <c r="AG40" s="95" t="str">
        <f t="shared" si="15"/>
        <v>00:00</v>
      </c>
      <c r="AH40" s="94" t="str">
        <f t="shared" si="16"/>
        <v>0000-00-00</v>
      </c>
      <c r="AI40" s="96" t="str">
        <f t="shared" si="17"/>
        <v>00:00</v>
      </c>
      <c r="AJ40" s="97" t="str">
        <f t="shared" si="18"/>
        <v>0000-00-00</v>
      </c>
      <c r="AK40" s="97" t="str">
        <f t="shared" si="19"/>
        <v>0000-00-00</v>
      </c>
      <c r="AL40" s="97">
        <f t="shared" si="20"/>
        <v>0</v>
      </c>
      <c r="AM40" s="97">
        <f t="shared" si="21"/>
        <v>0</v>
      </c>
      <c r="AN40" s="97">
        <f t="shared" si="22"/>
        <v>0</v>
      </c>
      <c r="AO40" s="97">
        <f t="shared" si="23"/>
        <v>0</v>
      </c>
      <c r="AP40" s="86">
        <f t="shared" si="24"/>
        <v>0.375</v>
      </c>
      <c r="AQ40" s="97">
        <f t="shared" si="25"/>
        <v>1</v>
      </c>
      <c r="AR40" s="97">
        <f t="shared" si="26"/>
        <v>0</v>
      </c>
      <c r="AS40" s="97">
        <f t="shared" si="27"/>
        <v>0</v>
      </c>
      <c r="AT40" s="97">
        <f t="shared" si="28"/>
        <v>0</v>
      </c>
      <c r="AU40" s="97" t="str">
        <f t="shared" si="29"/>
        <v>00</v>
      </c>
      <c r="AV40" s="86" t="str">
        <f t="shared" si="30"/>
        <v>0:00</v>
      </c>
      <c r="AW40" s="134">
        <f t="shared" si="31"/>
        <v>0</v>
      </c>
      <c r="AX40" s="425"/>
      <c r="AY40" s="430"/>
      <c r="AZ40" s="431"/>
      <c r="BA40" s="431"/>
      <c r="BB40" s="431"/>
      <c r="BC40" s="431"/>
      <c r="BD40" s="432"/>
    </row>
    <row r="41" spans="1:56" x14ac:dyDescent="0.25">
      <c r="A41" s="414"/>
      <c r="B41" s="421"/>
      <c r="C41" s="422"/>
      <c r="D41" s="422"/>
      <c r="E41" s="422"/>
      <c r="F41" s="422"/>
      <c r="G41" s="423"/>
      <c r="H41" s="369"/>
      <c r="I41" s="364"/>
      <c r="J41" s="118"/>
      <c r="K41" s="119"/>
      <c r="L41" s="118"/>
      <c r="M41" s="119"/>
      <c r="N41" s="120">
        <f t="shared" si="0"/>
        <v>0</v>
      </c>
      <c r="O41" s="120">
        <f t="shared" si="1"/>
        <v>0</v>
      </c>
      <c r="P41" s="120">
        <f t="shared" si="2"/>
        <v>0</v>
      </c>
      <c r="Q41" s="120">
        <f t="shared" si="3"/>
        <v>0</v>
      </c>
      <c r="R41" s="120">
        <f t="shared" si="4"/>
        <v>0</v>
      </c>
      <c r="S41" s="120">
        <f t="shared" si="5"/>
        <v>0</v>
      </c>
      <c r="T41" s="121">
        <f t="shared" si="6"/>
        <v>0.375</v>
      </c>
      <c r="U41" s="120">
        <f t="shared" si="7"/>
        <v>1</v>
      </c>
      <c r="V41" s="120">
        <f t="shared" si="8"/>
        <v>0</v>
      </c>
      <c r="W41" s="120">
        <f t="shared" si="9"/>
        <v>0</v>
      </c>
      <c r="X41" s="120">
        <f t="shared" si="10"/>
        <v>0</v>
      </c>
      <c r="Y41" s="120" t="str">
        <f t="shared" si="11"/>
        <v>00</v>
      </c>
      <c r="Z41" s="121" t="str">
        <f t="shared" si="12"/>
        <v>0:00</v>
      </c>
      <c r="AA41" s="150">
        <f t="shared" si="13"/>
        <v>0</v>
      </c>
      <c r="AB41" s="22"/>
      <c r="AC41" s="67"/>
      <c r="AD41" s="22"/>
      <c r="AE41" s="67"/>
      <c r="AF41" s="98" t="str">
        <f t="shared" si="14"/>
        <v>0000-00-00</v>
      </c>
      <c r="AG41" s="99" t="str">
        <f t="shared" si="15"/>
        <v>00:00</v>
      </c>
      <c r="AH41" s="98" t="str">
        <f t="shared" si="16"/>
        <v>0000-00-00</v>
      </c>
      <c r="AI41" s="100" t="str">
        <f t="shared" si="17"/>
        <v>00:00</v>
      </c>
      <c r="AJ41" s="101" t="str">
        <f t="shared" si="18"/>
        <v>0000-00-00</v>
      </c>
      <c r="AK41" s="101" t="str">
        <f t="shared" si="19"/>
        <v>0000-00-00</v>
      </c>
      <c r="AL41" s="101">
        <f t="shared" si="20"/>
        <v>0</v>
      </c>
      <c r="AM41" s="101">
        <f t="shared" si="21"/>
        <v>0</v>
      </c>
      <c r="AN41" s="101">
        <f t="shared" si="22"/>
        <v>0</v>
      </c>
      <c r="AO41" s="101">
        <f t="shared" si="23"/>
        <v>0</v>
      </c>
      <c r="AP41" s="87">
        <f t="shared" si="24"/>
        <v>0.375</v>
      </c>
      <c r="AQ41" s="101">
        <f t="shared" si="25"/>
        <v>1</v>
      </c>
      <c r="AR41" s="101">
        <f t="shared" si="26"/>
        <v>0</v>
      </c>
      <c r="AS41" s="101">
        <f t="shared" si="27"/>
        <v>0</v>
      </c>
      <c r="AT41" s="101">
        <f t="shared" si="28"/>
        <v>0</v>
      </c>
      <c r="AU41" s="101" t="str">
        <f t="shared" si="29"/>
        <v>00</v>
      </c>
      <c r="AV41" s="87" t="str">
        <f t="shared" si="30"/>
        <v>0:00</v>
      </c>
      <c r="AW41" s="135">
        <f t="shared" si="31"/>
        <v>0</v>
      </c>
      <c r="AX41" s="426"/>
      <c r="AY41" s="433"/>
      <c r="AZ41" s="434"/>
      <c r="BA41" s="434"/>
      <c r="BB41" s="434"/>
      <c r="BC41" s="434"/>
      <c r="BD41" s="435"/>
    </row>
    <row r="42" spans="1:56" x14ac:dyDescent="0.25">
      <c r="A42" s="414">
        <v>5</v>
      </c>
      <c r="B42" s="415" t="s">
        <v>190</v>
      </c>
      <c r="C42" s="416"/>
      <c r="D42" s="416"/>
      <c r="E42" s="416"/>
      <c r="F42" s="416"/>
      <c r="G42" s="417"/>
      <c r="H42" s="188" t="s">
        <v>124</v>
      </c>
      <c r="I42" s="368" t="s">
        <v>185</v>
      </c>
      <c r="J42" s="109"/>
      <c r="K42" s="110"/>
      <c r="L42" s="109"/>
      <c r="M42" s="110"/>
      <c r="N42" s="111">
        <f t="shared" si="0"/>
        <v>0</v>
      </c>
      <c r="O42" s="111">
        <f t="shared" si="1"/>
        <v>0</v>
      </c>
      <c r="P42" s="111">
        <f t="shared" si="2"/>
        <v>0</v>
      </c>
      <c r="Q42" s="111">
        <f t="shared" si="3"/>
        <v>0</v>
      </c>
      <c r="R42" s="111">
        <f t="shared" si="4"/>
        <v>0</v>
      </c>
      <c r="S42" s="111">
        <f t="shared" si="5"/>
        <v>0</v>
      </c>
      <c r="T42" s="112">
        <f t="shared" si="6"/>
        <v>0.375</v>
      </c>
      <c r="U42" s="111">
        <f t="shared" si="7"/>
        <v>1</v>
      </c>
      <c r="V42" s="111">
        <f t="shared" si="8"/>
        <v>0</v>
      </c>
      <c r="W42" s="111">
        <f t="shared" si="9"/>
        <v>0</v>
      </c>
      <c r="X42" s="111">
        <f t="shared" si="10"/>
        <v>0</v>
      </c>
      <c r="Y42" s="111" t="str">
        <f t="shared" si="11"/>
        <v>00</v>
      </c>
      <c r="Z42" s="113" t="str">
        <f t="shared" ref="Z42:Z44" si="32">SUM(V42:W42)&amp;":"&amp;Y42</f>
        <v>0:00</v>
      </c>
      <c r="AA42" s="148">
        <f t="shared" si="13"/>
        <v>0</v>
      </c>
      <c r="AB42" s="21"/>
      <c r="AC42" s="66"/>
      <c r="AD42" s="291"/>
      <c r="AE42" s="66"/>
      <c r="AF42" s="94" t="str">
        <f t="shared" si="14"/>
        <v>0000-00-00</v>
      </c>
      <c r="AG42" s="95" t="str">
        <f t="shared" si="15"/>
        <v>00:00</v>
      </c>
      <c r="AH42" s="94" t="str">
        <f t="shared" si="16"/>
        <v>0000-00-00</v>
      </c>
      <c r="AI42" s="96" t="str">
        <f t="shared" si="17"/>
        <v>00:00</v>
      </c>
      <c r="AJ42" s="97" t="str">
        <f t="shared" si="18"/>
        <v>0000-00-00</v>
      </c>
      <c r="AK42" s="97" t="str">
        <f t="shared" si="19"/>
        <v>0000-00-00</v>
      </c>
      <c r="AL42" s="97">
        <f t="shared" si="20"/>
        <v>0</v>
      </c>
      <c r="AM42" s="97">
        <f t="shared" si="21"/>
        <v>0</v>
      </c>
      <c r="AN42" s="97">
        <f t="shared" si="22"/>
        <v>0</v>
      </c>
      <c r="AO42" s="97">
        <f t="shared" si="23"/>
        <v>0</v>
      </c>
      <c r="AP42" s="86">
        <f t="shared" si="24"/>
        <v>0.375</v>
      </c>
      <c r="AQ42" s="97">
        <f t="shared" si="25"/>
        <v>1</v>
      </c>
      <c r="AR42" s="97">
        <f t="shared" si="26"/>
        <v>0</v>
      </c>
      <c r="AS42" s="97">
        <f t="shared" si="27"/>
        <v>0</v>
      </c>
      <c r="AT42" s="97">
        <f t="shared" si="28"/>
        <v>0</v>
      </c>
      <c r="AU42" s="97" t="str">
        <f t="shared" si="29"/>
        <v>00</v>
      </c>
      <c r="AV42" s="86" t="str">
        <f t="shared" si="30"/>
        <v>0:00</v>
      </c>
      <c r="AW42" s="134">
        <f t="shared" si="31"/>
        <v>0</v>
      </c>
      <c r="AX42" s="424">
        <f>SUM(AW42:AW44)+SUM(AA42:AA44)</f>
        <v>0</v>
      </c>
      <c r="AY42" s="427"/>
      <c r="AZ42" s="428"/>
      <c r="BA42" s="428"/>
      <c r="BB42" s="428"/>
      <c r="BC42" s="428"/>
      <c r="BD42" s="429"/>
    </row>
    <row r="43" spans="1:56" x14ac:dyDescent="0.25">
      <c r="A43" s="414"/>
      <c r="B43" s="418"/>
      <c r="C43" s="419"/>
      <c r="D43" s="419"/>
      <c r="E43" s="419"/>
      <c r="F43" s="419"/>
      <c r="G43" s="420"/>
      <c r="H43" s="188" t="s">
        <v>132</v>
      </c>
      <c r="I43" s="283" t="s">
        <v>187</v>
      </c>
      <c r="J43" s="114"/>
      <c r="K43" s="115"/>
      <c r="L43" s="114"/>
      <c r="M43" s="115"/>
      <c r="N43" s="116">
        <f t="shared" si="0"/>
        <v>0</v>
      </c>
      <c r="O43" s="116">
        <f t="shared" si="1"/>
        <v>0</v>
      </c>
      <c r="P43" s="116">
        <f t="shared" si="2"/>
        <v>0</v>
      </c>
      <c r="Q43" s="116">
        <f t="shared" si="3"/>
        <v>0</v>
      </c>
      <c r="R43" s="116">
        <f t="shared" si="4"/>
        <v>0</v>
      </c>
      <c r="S43" s="116">
        <f t="shared" si="5"/>
        <v>0</v>
      </c>
      <c r="T43" s="117">
        <f t="shared" si="6"/>
        <v>0.375</v>
      </c>
      <c r="U43" s="116">
        <f t="shared" si="7"/>
        <v>1</v>
      </c>
      <c r="V43" s="116">
        <f t="shared" si="8"/>
        <v>0</v>
      </c>
      <c r="W43" s="116">
        <f t="shared" si="9"/>
        <v>0</v>
      </c>
      <c r="X43" s="116">
        <f t="shared" si="10"/>
        <v>0</v>
      </c>
      <c r="Y43" s="116" t="str">
        <f t="shared" si="11"/>
        <v>00</v>
      </c>
      <c r="Z43" s="117" t="str">
        <f t="shared" si="32"/>
        <v>0:00</v>
      </c>
      <c r="AA43" s="149">
        <f t="shared" si="13"/>
        <v>0</v>
      </c>
      <c r="AB43" s="23"/>
      <c r="AC43" s="24"/>
      <c r="AD43" s="299"/>
      <c r="AE43" s="24"/>
      <c r="AF43" s="94" t="str">
        <f t="shared" si="14"/>
        <v>0000-00-00</v>
      </c>
      <c r="AG43" s="95" t="str">
        <f t="shared" si="15"/>
        <v>00:00</v>
      </c>
      <c r="AH43" s="94" t="str">
        <f t="shared" si="16"/>
        <v>0000-00-00</v>
      </c>
      <c r="AI43" s="96" t="str">
        <f t="shared" si="17"/>
        <v>00:00</v>
      </c>
      <c r="AJ43" s="97" t="str">
        <f t="shared" si="18"/>
        <v>0000-00-00</v>
      </c>
      <c r="AK43" s="97" t="str">
        <f t="shared" si="19"/>
        <v>0000-00-00</v>
      </c>
      <c r="AL43" s="97">
        <f t="shared" si="20"/>
        <v>0</v>
      </c>
      <c r="AM43" s="97">
        <f t="shared" si="21"/>
        <v>0</v>
      </c>
      <c r="AN43" s="97">
        <f t="shared" si="22"/>
        <v>0</v>
      </c>
      <c r="AO43" s="97">
        <f t="shared" si="23"/>
        <v>0</v>
      </c>
      <c r="AP43" s="86">
        <f t="shared" si="24"/>
        <v>0.375</v>
      </c>
      <c r="AQ43" s="97">
        <f t="shared" si="25"/>
        <v>1</v>
      </c>
      <c r="AR43" s="97">
        <f t="shared" si="26"/>
        <v>0</v>
      </c>
      <c r="AS43" s="97">
        <f t="shared" si="27"/>
        <v>0</v>
      </c>
      <c r="AT43" s="97">
        <f t="shared" si="28"/>
        <v>0</v>
      </c>
      <c r="AU43" s="97" t="str">
        <f t="shared" si="29"/>
        <v>00</v>
      </c>
      <c r="AV43" s="86" t="str">
        <f t="shared" si="30"/>
        <v>0:00</v>
      </c>
      <c r="AW43" s="134">
        <f t="shared" si="31"/>
        <v>0</v>
      </c>
      <c r="AX43" s="425"/>
      <c r="AY43" s="430"/>
      <c r="AZ43" s="431"/>
      <c r="BA43" s="431"/>
      <c r="BB43" s="431"/>
      <c r="BC43" s="431"/>
      <c r="BD43" s="432"/>
    </row>
    <row r="44" spans="1:56" x14ac:dyDescent="0.25">
      <c r="A44" s="414"/>
      <c r="B44" s="421"/>
      <c r="C44" s="422"/>
      <c r="D44" s="422"/>
      <c r="E44" s="422"/>
      <c r="F44" s="422"/>
      <c r="G44" s="423"/>
      <c r="H44" s="369"/>
      <c r="I44" s="364" t="s">
        <v>219</v>
      </c>
      <c r="J44" s="118"/>
      <c r="K44" s="119"/>
      <c r="L44" s="118"/>
      <c r="M44" s="119"/>
      <c r="N44" s="120">
        <f t="shared" si="0"/>
        <v>0</v>
      </c>
      <c r="O44" s="120">
        <f t="shared" si="1"/>
        <v>0</v>
      </c>
      <c r="P44" s="120">
        <f t="shared" si="2"/>
        <v>0</v>
      </c>
      <c r="Q44" s="120">
        <f t="shared" si="3"/>
        <v>0</v>
      </c>
      <c r="R44" s="120">
        <f t="shared" si="4"/>
        <v>0</v>
      </c>
      <c r="S44" s="120">
        <f t="shared" si="5"/>
        <v>0</v>
      </c>
      <c r="T44" s="121">
        <f t="shared" si="6"/>
        <v>0.375</v>
      </c>
      <c r="U44" s="120">
        <f t="shared" si="7"/>
        <v>1</v>
      </c>
      <c r="V44" s="120">
        <f t="shared" si="8"/>
        <v>0</v>
      </c>
      <c r="W44" s="120">
        <f t="shared" si="9"/>
        <v>0</v>
      </c>
      <c r="X44" s="120">
        <f t="shared" si="10"/>
        <v>0</v>
      </c>
      <c r="Y44" s="120" t="str">
        <f t="shared" si="11"/>
        <v>00</v>
      </c>
      <c r="Z44" s="121" t="str">
        <f t="shared" si="32"/>
        <v>0:00</v>
      </c>
      <c r="AA44" s="150">
        <f t="shared" si="13"/>
        <v>0</v>
      </c>
      <c r="AB44" s="22"/>
      <c r="AC44" s="67"/>
      <c r="AD44" s="22"/>
      <c r="AE44" s="67"/>
      <c r="AF44" s="98" t="str">
        <f t="shared" si="14"/>
        <v>0000-00-00</v>
      </c>
      <c r="AG44" s="99" t="str">
        <f t="shared" si="15"/>
        <v>00:00</v>
      </c>
      <c r="AH44" s="98" t="str">
        <f t="shared" si="16"/>
        <v>0000-00-00</v>
      </c>
      <c r="AI44" s="100" t="str">
        <f t="shared" si="17"/>
        <v>00:00</v>
      </c>
      <c r="AJ44" s="101" t="str">
        <f t="shared" si="18"/>
        <v>0000-00-00</v>
      </c>
      <c r="AK44" s="101" t="str">
        <f t="shared" si="19"/>
        <v>0000-00-00</v>
      </c>
      <c r="AL44" s="101">
        <f t="shared" si="20"/>
        <v>0</v>
      </c>
      <c r="AM44" s="101">
        <f t="shared" si="21"/>
        <v>0</v>
      </c>
      <c r="AN44" s="101">
        <f t="shared" si="22"/>
        <v>0</v>
      </c>
      <c r="AO44" s="101">
        <f t="shared" si="23"/>
        <v>0</v>
      </c>
      <c r="AP44" s="87">
        <f t="shared" si="24"/>
        <v>0.375</v>
      </c>
      <c r="AQ44" s="101">
        <f t="shared" si="25"/>
        <v>1</v>
      </c>
      <c r="AR44" s="101">
        <f t="shared" si="26"/>
        <v>0</v>
      </c>
      <c r="AS44" s="101">
        <f t="shared" si="27"/>
        <v>0</v>
      </c>
      <c r="AT44" s="101">
        <f t="shared" si="28"/>
        <v>0</v>
      </c>
      <c r="AU44" s="101" t="str">
        <f t="shared" si="29"/>
        <v>00</v>
      </c>
      <c r="AV44" s="87" t="str">
        <f t="shared" si="30"/>
        <v>0:00</v>
      </c>
      <c r="AW44" s="135">
        <f t="shared" si="31"/>
        <v>0</v>
      </c>
      <c r="AX44" s="426"/>
      <c r="AY44" s="433"/>
      <c r="AZ44" s="434"/>
      <c r="BA44" s="434"/>
      <c r="BB44" s="434"/>
      <c r="BC44" s="434"/>
      <c r="BD44" s="435"/>
    </row>
    <row r="45" spans="1:56" ht="15" customHeight="1" x14ac:dyDescent="0.25">
      <c r="A45" s="414">
        <v>6</v>
      </c>
      <c r="B45" s="415" t="s">
        <v>191</v>
      </c>
      <c r="C45" s="416"/>
      <c r="D45" s="416"/>
      <c r="E45" s="416"/>
      <c r="F45" s="416"/>
      <c r="G45" s="417"/>
      <c r="H45" s="188" t="s">
        <v>124</v>
      </c>
      <c r="I45" s="368" t="s">
        <v>185</v>
      </c>
      <c r="J45" s="109"/>
      <c r="K45" s="110"/>
      <c r="L45" s="109"/>
      <c r="M45" s="110"/>
      <c r="N45" s="111">
        <f t="shared" si="0"/>
        <v>0</v>
      </c>
      <c r="O45" s="111">
        <f t="shared" si="1"/>
        <v>0</v>
      </c>
      <c r="P45" s="111">
        <f t="shared" si="2"/>
        <v>0</v>
      </c>
      <c r="Q45" s="111">
        <f t="shared" si="3"/>
        <v>0</v>
      </c>
      <c r="R45" s="111">
        <f t="shared" si="4"/>
        <v>0</v>
      </c>
      <c r="S45" s="111">
        <f t="shared" si="5"/>
        <v>0</v>
      </c>
      <c r="T45" s="112">
        <f t="shared" si="6"/>
        <v>0.375</v>
      </c>
      <c r="U45" s="111">
        <f t="shared" si="7"/>
        <v>1</v>
      </c>
      <c r="V45" s="111">
        <f t="shared" si="8"/>
        <v>0</v>
      </c>
      <c r="W45" s="111">
        <f t="shared" si="9"/>
        <v>0</v>
      </c>
      <c r="X45" s="111">
        <f t="shared" si="10"/>
        <v>0</v>
      </c>
      <c r="Y45" s="111" t="str">
        <f t="shared" si="11"/>
        <v>00</v>
      </c>
      <c r="Z45" s="113" t="str">
        <f t="shared" ref="Z45:Z111" si="33">SUM(V45:W45)&amp;":"&amp;Y45</f>
        <v>0:00</v>
      </c>
      <c r="AA45" s="148">
        <f t="shared" si="13"/>
        <v>0</v>
      </c>
      <c r="AB45" s="21"/>
      <c r="AC45" s="66"/>
      <c r="AD45" s="21"/>
      <c r="AE45" s="66"/>
      <c r="AF45" s="94" t="str">
        <f t="shared" si="14"/>
        <v>0000-00-00</v>
      </c>
      <c r="AG45" s="95" t="str">
        <f t="shared" si="15"/>
        <v>00:00</v>
      </c>
      <c r="AH45" s="94" t="str">
        <f t="shared" si="16"/>
        <v>0000-00-00</v>
      </c>
      <c r="AI45" s="96" t="str">
        <f t="shared" si="17"/>
        <v>00:00</v>
      </c>
      <c r="AJ45" s="97" t="str">
        <f t="shared" si="18"/>
        <v>0000-00-00</v>
      </c>
      <c r="AK45" s="97" t="str">
        <f t="shared" si="19"/>
        <v>0000-00-00</v>
      </c>
      <c r="AL45" s="97">
        <f t="shared" si="20"/>
        <v>0</v>
      </c>
      <c r="AM45" s="97">
        <f t="shared" si="21"/>
        <v>0</v>
      </c>
      <c r="AN45" s="97">
        <f t="shared" si="22"/>
        <v>0</v>
      </c>
      <c r="AO45" s="97">
        <f t="shared" si="23"/>
        <v>0</v>
      </c>
      <c r="AP45" s="86">
        <f t="shared" si="24"/>
        <v>0.375</v>
      </c>
      <c r="AQ45" s="97">
        <f t="shared" si="25"/>
        <v>1</v>
      </c>
      <c r="AR45" s="97">
        <f t="shared" si="26"/>
        <v>0</v>
      </c>
      <c r="AS45" s="97">
        <f t="shared" si="27"/>
        <v>0</v>
      </c>
      <c r="AT45" s="97">
        <f t="shared" si="28"/>
        <v>0</v>
      </c>
      <c r="AU45" s="97" t="str">
        <f t="shared" si="29"/>
        <v>00</v>
      </c>
      <c r="AV45" s="86" t="str">
        <f t="shared" si="30"/>
        <v>0:00</v>
      </c>
      <c r="AW45" s="134">
        <f t="shared" si="31"/>
        <v>0</v>
      </c>
      <c r="AX45" s="424">
        <f>SUM(AW45:AW48)+SUM(AA45:AA48)</f>
        <v>0</v>
      </c>
      <c r="AY45" s="427"/>
      <c r="AZ45" s="428"/>
      <c r="BA45" s="428"/>
      <c r="BB45" s="428"/>
      <c r="BC45" s="428"/>
      <c r="BD45" s="429"/>
    </row>
    <row r="46" spans="1:56" ht="15" customHeight="1" x14ac:dyDescent="0.25">
      <c r="A46" s="414"/>
      <c r="B46" s="418"/>
      <c r="C46" s="419"/>
      <c r="D46" s="419"/>
      <c r="E46" s="419"/>
      <c r="F46" s="419"/>
      <c r="G46" s="420"/>
      <c r="H46" s="188" t="s">
        <v>132</v>
      </c>
      <c r="I46" s="283" t="s">
        <v>187</v>
      </c>
      <c r="J46" s="114"/>
      <c r="K46" s="115"/>
      <c r="L46" s="114"/>
      <c r="M46" s="115"/>
      <c r="N46" s="116">
        <f t="shared" si="0"/>
        <v>0</v>
      </c>
      <c r="O46" s="116">
        <f t="shared" si="1"/>
        <v>0</v>
      </c>
      <c r="P46" s="116">
        <f t="shared" si="2"/>
        <v>0</v>
      </c>
      <c r="Q46" s="116">
        <f t="shared" si="3"/>
        <v>0</v>
      </c>
      <c r="R46" s="116">
        <f t="shared" si="4"/>
        <v>0</v>
      </c>
      <c r="S46" s="116">
        <f t="shared" si="5"/>
        <v>0</v>
      </c>
      <c r="T46" s="117">
        <f t="shared" si="6"/>
        <v>0.375</v>
      </c>
      <c r="U46" s="116">
        <f t="shared" si="7"/>
        <v>1</v>
      </c>
      <c r="V46" s="116">
        <f t="shared" si="8"/>
        <v>0</v>
      </c>
      <c r="W46" s="116">
        <f t="shared" si="9"/>
        <v>0</v>
      </c>
      <c r="X46" s="116">
        <f t="shared" si="10"/>
        <v>0</v>
      </c>
      <c r="Y46" s="116" t="str">
        <f t="shared" si="11"/>
        <v>00</v>
      </c>
      <c r="Z46" s="117" t="str">
        <f t="shared" si="33"/>
        <v>0:00</v>
      </c>
      <c r="AA46" s="149">
        <f t="shared" si="13"/>
        <v>0</v>
      </c>
      <c r="AB46" s="23"/>
      <c r="AC46" s="24"/>
      <c r="AD46" s="68"/>
      <c r="AE46" s="24"/>
      <c r="AF46" s="94" t="str">
        <f t="shared" si="14"/>
        <v>0000-00-00</v>
      </c>
      <c r="AG46" s="95" t="str">
        <f t="shared" si="15"/>
        <v>00:00</v>
      </c>
      <c r="AH46" s="94" t="str">
        <f t="shared" si="16"/>
        <v>0000-00-00</v>
      </c>
      <c r="AI46" s="96" t="str">
        <f t="shared" si="17"/>
        <v>00:00</v>
      </c>
      <c r="AJ46" s="97" t="str">
        <f t="shared" si="18"/>
        <v>0000-00-00</v>
      </c>
      <c r="AK46" s="97" t="str">
        <f t="shared" si="19"/>
        <v>0000-00-00</v>
      </c>
      <c r="AL46" s="97">
        <f t="shared" si="20"/>
        <v>0</v>
      </c>
      <c r="AM46" s="97">
        <f t="shared" si="21"/>
        <v>0</v>
      </c>
      <c r="AN46" s="97">
        <f t="shared" si="22"/>
        <v>0</v>
      </c>
      <c r="AO46" s="97">
        <f t="shared" si="23"/>
        <v>0</v>
      </c>
      <c r="AP46" s="86">
        <f t="shared" si="24"/>
        <v>0.375</v>
      </c>
      <c r="AQ46" s="97">
        <f t="shared" si="25"/>
        <v>1</v>
      </c>
      <c r="AR46" s="97">
        <f t="shared" si="26"/>
        <v>0</v>
      </c>
      <c r="AS46" s="97">
        <f t="shared" si="27"/>
        <v>0</v>
      </c>
      <c r="AT46" s="97">
        <f t="shared" si="28"/>
        <v>0</v>
      </c>
      <c r="AU46" s="97" t="str">
        <f t="shared" si="29"/>
        <v>00</v>
      </c>
      <c r="AV46" s="86" t="str">
        <f t="shared" si="30"/>
        <v>0:00</v>
      </c>
      <c r="AW46" s="134">
        <f t="shared" si="31"/>
        <v>0</v>
      </c>
      <c r="AX46" s="425"/>
      <c r="AY46" s="430"/>
      <c r="AZ46" s="431"/>
      <c r="BA46" s="431"/>
      <c r="BB46" s="431"/>
      <c r="BC46" s="431"/>
      <c r="BD46" s="432"/>
    </row>
    <row r="47" spans="1:56" ht="15" customHeight="1" x14ac:dyDescent="0.25">
      <c r="A47" s="414"/>
      <c r="B47" s="418"/>
      <c r="C47" s="419"/>
      <c r="D47" s="419"/>
      <c r="E47" s="419"/>
      <c r="F47" s="419"/>
      <c r="G47" s="420"/>
      <c r="H47" s="188"/>
      <c r="I47" s="283" t="s">
        <v>219</v>
      </c>
      <c r="J47" s="114"/>
      <c r="K47" s="115"/>
      <c r="L47" s="114"/>
      <c r="M47" s="115"/>
      <c r="N47" s="116">
        <f t="shared" si="0"/>
        <v>0</v>
      </c>
      <c r="O47" s="116">
        <f t="shared" si="1"/>
        <v>0</v>
      </c>
      <c r="P47" s="116">
        <f t="shared" si="2"/>
        <v>0</v>
      </c>
      <c r="Q47" s="116">
        <f t="shared" si="3"/>
        <v>0</v>
      </c>
      <c r="R47" s="116">
        <f t="shared" si="4"/>
        <v>0</v>
      </c>
      <c r="S47" s="116">
        <f t="shared" si="5"/>
        <v>0</v>
      </c>
      <c r="T47" s="117">
        <f t="shared" si="6"/>
        <v>0.375</v>
      </c>
      <c r="U47" s="116">
        <f t="shared" si="7"/>
        <v>1</v>
      </c>
      <c r="V47" s="116">
        <f t="shared" si="8"/>
        <v>0</v>
      </c>
      <c r="W47" s="116">
        <f t="shared" si="9"/>
        <v>0</v>
      </c>
      <c r="X47" s="116">
        <f t="shared" si="10"/>
        <v>0</v>
      </c>
      <c r="Y47" s="116" t="str">
        <f t="shared" si="11"/>
        <v>00</v>
      </c>
      <c r="Z47" s="117" t="str">
        <f t="shared" si="33"/>
        <v>0:00</v>
      </c>
      <c r="AA47" s="149">
        <f t="shared" si="13"/>
        <v>0</v>
      </c>
      <c r="AB47" s="23"/>
      <c r="AC47" s="24"/>
      <c r="AD47" s="68"/>
      <c r="AE47" s="24"/>
      <c r="AF47" s="94" t="str">
        <f t="shared" si="14"/>
        <v>0000-00-00</v>
      </c>
      <c r="AG47" s="95" t="str">
        <f t="shared" si="15"/>
        <v>00:00</v>
      </c>
      <c r="AH47" s="94" t="str">
        <f t="shared" si="16"/>
        <v>0000-00-00</v>
      </c>
      <c r="AI47" s="96" t="str">
        <f t="shared" si="17"/>
        <v>00:00</v>
      </c>
      <c r="AJ47" s="97" t="str">
        <f t="shared" si="18"/>
        <v>0000-00-00</v>
      </c>
      <c r="AK47" s="97" t="str">
        <f t="shared" si="19"/>
        <v>0000-00-00</v>
      </c>
      <c r="AL47" s="97">
        <f t="shared" si="20"/>
        <v>0</v>
      </c>
      <c r="AM47" s="97">
        <f t="shared" si="21"/>
        <v>0</v>
      </c>
      <c r="AN47" s="97">
        <f t="shared" si="22"/>
        <v>0</v>
      </c>
      <c r="AO47" s="97">
        <f t="shared" si="23"/>
        <v>0</v>
      </c>
      <c r="AP47" s="86">
        <f t="shared" si="24"/>
        <v>0.375</v>
      </c>
      <c r="AQ47" s="97">
        <f t="shared" si="25"/>
        <v>1</v>
      </c>
      <c r="AR47" s="97">
        <f t="shared" si="26"/>
        <v>0</v>
      </c>
      <c r="AS47" s="97">
        <f t="shared" si="27"/>
        <v>0</v>
      </c>
      <c r="AT47" s="97">
        <f t="shared" si="28"/>
        <v>0</v>
      </c>
      <c r="AU47" s="97" t="str">
        <f t="shared" si="29"/>
        <v>00</v>
      </c>
      <c r="AV47" s="86" t="str">
        <f t="shared" si="30"/>
        <v>0:00</v>
      </c>
      <c r="AW47" s="134">
        <f t="shared" si="31"/>
        <v>0</v>
      </c>
      <c r="AX47" s="425"/>
      <c r="AY47" s="430"/>
      <c r="AZ47" s="431"/>
      <c r="BA47" s="431"/>
      <c r="BB47" s="431"/>
      <c r="BC47" s="431"/>
      <c r="BD47" s="432"/>
    </row>
    <row r="48" spans="1:56" x14ac:dyDescent="0.25">
      <c r="A48" s="414"/>
      <c r="B48" s="421"/>
      <c r="C48" s="422"/>
      <c r="D48" s="422"/>
      <c r="E48" s="422"/>
      <c r="F48" s="422"/>
      <c r="G48" s="423"/>
      <c r="H48" s="369"/>
      <c r="I48" s="364" t="s">
        <v>196</v>
      </c>
      <c r="J48" s="118"/>
      <c r="K48" s="119"/>
      <c r="L48" s="118"/>
      <c r="M48" s="119"/>
      <c r="N48" s="120">
        <f t="shared" si="0"/>
        <v>0</v>
      </c>
      <c r="O48" s="120">
        <f t="shared" si="1"/>
        <v>0</v>
      </c>
      <c r="P48" s="120">
        <f t="shared" si="2"/>
        <v>0</v>
      </c>
      <c r="Q48" s="120">
        <f t="shared" si="3"/>
        <v>0</v>
      </c>
      <c r="R48" s="120">
        <f t="shared" si="4"/>
        <v>0</v>
      </c>
      <c r="S48" s="120">
        <f t="shared" si="5"/>
        <v>0</v>
      </c>
      <c r="T48" s="121">
        <f t="shared" si="6"/>
        <v>0.375</v>
      </c>
      <c r="U48" s="120">
        <f t="shared" si="7"/>
        <v>1</v>
      </c>
      <c r="V48" s="120">
        <f t="shared" si="8"/>
        <v>0</v>
      </c>
      <c r="W48" s="120">
        <f t="shared" si="9"/>
        <v>0</v>
      </c>
      <c r="X48" s="120">
        <f t="shared" si="10"/>
        <v>0</v>
      </c>
      <c r="Y48" s="120" t="str">
        <f t="shared" si="11"/>
        <v>00</v>
      </c>
      <c r="Z48" s="121" t="str">
        <f t="shared" si="33"/>
        <v>0:00</v>
      </c>
      <c r="AA48" s="150">
        <f t="shared" si="13"/>
        <v>0</v>
      </c>
      <c r="AB48" s="22"/>
      <c r="AC48" s="67"/>
      <c r="AD48" s="22"/>
      <c r="AE48" s="67"/>
      <c r="AF48" s="98" t="str">
        <f t="shared" si="14"/>
        <v>0000-00-00</v>
      </c>
      <c r="AG48" s="99" t="str">
        <f t="shared" si="15"/>
        <v>00:00</v>
      </c>
      <c r="AH48" s="98" t="str">
        <f t="shared" si="16"/>
        <v>0000-00-00</v>
      </c>
      <c r="AI48" s="100" t="str">
        <f t="shared" si="17"/>
        <v>00:00</v>
      </c>
      <c r="AJ48" s="101" t="str">
        <f t="shared" si="18"/>
        <v>0000-00-00</v>
      </c>
      <c r="AK48" s="101" t="str">
        <f t="shared" si="19"/>
        <v>0000-00-00</v>
      </c>
      <c r="AL48" s="101">
        <f t="shared" si="20"/>
        <v>0</v>
      </c>
      <c r="AM48" s="101">
        <f t="shared" si="21"/>
        <v>0</v>
      </c>
      <c r="AN48" s="101">
        <f t="shared" si="22"/>
        <v>0</v>
      </c>
      <c r="AO48" s="101">
        <f t="shared" si="23"/>
        <v>0</v>
      </c>
      <c r="AP48" s="87">
        <f t="shared" si="24"/>
        <v>0.375</v>
      </c>
      <c r="AQ48" s="101">
        <f t="shared" si="25"/>
        <v>1</v>
      </c>
      <c r="AR48" s="101">
        <f t="shared" si="26"/>
        <v>0</v>
      </c>
      <c r="AS48" s="101">
        <f t="shared" si="27"/>
        <v>0</v>
      </c>
      <c r="AT48" s="101">
        <f t="shared" si="28"/>
        <v>0</v>
      </c>
      <c r="AU48" s="101" t="str">
        <f t="shared" si="29"/>
        <v>00</v>
      </c>
      <c r="AV48" s="87" t="str">
        <f t="shared" si="30"/>
        <v>0:00</v>
      </c>
      <c r="AW48" s="135">
        <f t="shared" si="31"/>
        <v>0</v>
      </c>
      <c r="AX48" s="426"/>
      <c r="AY48" s="433"/>
      <c r="AZ48" s="434"/>
      <c r="BA48" s="434"/>
      <c r="BB48" s="434"/>
      <c r="BC48" s="434"/>
      <c r="BD48" s="435"/>
    </row>
    <row r="49" spans="1:56" x14ac:dyDescent="0.25">
      <c r="A49" s="414">
        <v>7</v>
      </c>
      <c r="B49" s="415" t="s">
        <v>192</v>
      </c>
      <c r="C49" s="416"/>
      <c r="D49" s="416"/>
      <c r="E49" s="416"/>
      <c r="F49" s="416"/>
      <c r="G49" s="417"/>
      <c r="H49" s="188" t="s">
        <v>124</v>
      </c>
      <c r="I49" s="368" t="s">
        <v>160</v>
      </c>
      <c r="J49" s="109"/>
      <c r="K49" s="110"/>
      <c r="L49" s="109"/>
      <c r="M49" s="110"/>
      <c r="N49" s="111">
        <f t="shared" si="0"/>
        <v>0</v>
      </c>
      <c r="O49" s="111">
        <f t="shared" si="1"/>
        <v>0</v>
      </c>
      <c r="P49" s="111">
        <f t="shared" si="2"/>
        <v>0</v>
      </c>
      <c r="Q49" s="111">
        <f t="shared" si="3"/>
        <v>0</v>
      </c>
      <c r="R49" s="111">
        <f t="shared" si="4"/>
        <v>0</v>
      </c>
      <c r="S49" s="111">
        <f t="shared" si="5"/>
        <v>0</v>
      </c>
      <c r="T49" s="112">
        <f t="shared" si="6"/>
        <v>0.375</v>
      </c>
      <c r="U49" s="111">
        <f t="shared" si="7"/>
        <v>1</v>
      </c>
      <c r="V49" s="111">
        <f t="shared" si="8"/>
        <v>0</v>
      </c>
      <c r="W49" s="111">
        <f t="shared" si="9"/>
        <v>0</v>
      </c>
      <c r="X49" s="111">
        <f t="shared" si="10"/>
        <v>0</v>
      </c>
      <c r="Y49" s="111" t="str">
        <f t="shared" si="11"/>
        <v>00</v>
      </c>
      <c r="Z49" s="113" t="str">
        <f t="shared" si="33"/>
        <v>0:00</v>
      </c>
      <c r="AA49" s="148">
        <f t="shared" si="13"/>
        <v>0</v>
      </c>
      <c r="AB49" s="21"/>
      <c r="AC49" s="66"/>
      <c r="AD49" s="21"/>
      <c r="AE49" s="66"/>
      <c r="AF49" s="94" t="str">
        <f t="shared" si="14"/>
        <v>0000-00-00</v>
      </c>
      <c r="AG49" s="95" t="str">
        <f t="shared" si="15"/>
        <v>00:00</v>
      </c>
      <c r="AH49" s="94" t="str">
        <f t="shared" si="16"/>
        <v>0000-00-00</v>
      </c>
      <c r="AI49" s="96" t="str">
        <f t="shared" si="17"/>
        <v>00:00</v>
      </c>
      <c r="AJ49" s="97" t="str">
        <f t="shared" si="18"/>
        <v>0000-00-00</v>
      </c>
      <c r="AK49" s="97" t="str">
        <f t="shared" si="19"/>
        <v>0000-00-00</v>
      </c>
      <c r="AL49" s="97">
        <f t="shared" si="20"/>
        <v>0</v>
      </c>
      <c r="AM49" s="97">
        <f t="shared" si="21"/>
        <v>0</v>
      </c>
      <c r="AN49" s="97">
        <f t="shared" si="22"/>
        <v>0</v>
      </c>
      <c r="AO49" s="97">
        <f t="shared" si="23"/>
        <v>0</v>
      </c>
      <c r="AP49" s="86">
        <f t="shared" si="24"/>
        <v>0.375</v>
      </c>
      <c r="AQ49" s="97">
        <f t="shared" si="25"/>
        <v>1</v>
      </c>
      <c r="AR49" s="97">
        <f t="shared" si="26"/>
        <v>0</v>
      </c>
      <c r="AS49" s="97">
        <f t="shared" si="27"/>
        <v>0</v>
      </c>
      <c r="AT49" s="97">
        <f t="shared" si="28"/>
        <v>0</v>
      </c>
      <c r="AU49" s="97" t="str">
        <f t="shared" si="29"/>
        <v>00</v>
      </c>
      <c r="AV49" s="86" t="str">
        <f t="shared" si="30"/>
        <v>0:00</v>
      </c>
      <c r="AW49" s="134">
        <f t="shared" si="31"/>
        <v>0</v>
      </c>
      <c r="AX49" s="424">
        <f>SUM(AW49:AW51)+SUM(AA49:AA51)</f>
        <v>0</v>
      </c>
      <c r="AY49" s="427"/>
      <c r="AZ49" s="428"/>
      <c r="BA49" s="428"/>
      <c r="BB49" s="428"/>
      <c r="BC49" s="428"/>
      <c r="BD49" s="429"/>
    </row>
    <row r="50" spans="1:56" x14ac:dyDescent="0.25">
      <c r="A50" s="414"/>
      <c r="B50" s="418"/>
      <c r="C50" s="419"/>
      <c r="D50" s="419"/>
      <c r="E50" s="419"/>
      <c r="F50" s="419"/>
      <c r="G50" s="420"/>
      <c r="H50" s="188" t="s">
        <v>132</v>
      </c>
      <c r="I50" s="283"/>
      <c r="J50" s="114"/>
      <c r="K50" s="115"/>
      <c r="L50" s="114"/>
      <c r="M50" s="115"/>
      <c r="N50" s="116">
        <f t="shared" si="0"/>
        <v>0</v>
      </c>
      <c r="O50" s="116">
        <f t="shared" si="1"/>
        <v>0</v>
      </c>
      <c r="P50" s="116">
        <f t="shared" si="2"/>
        <v>0</v>
      </c>
      <c r="Q50" s="116">
        <f t="shared" si="3"/>
        <v>0</v>
      </c>
      <c r="R50" s="116">
        <f t="shared" si="4"/>
        <v>0</v>
      </c>
      <c r="S50" s="116">
        <f t="shared" si="5"/>
        <v>0</v>
      </c>
      <c r="T50" s="117">
        <f t="shared" si="6"/>
        <v>0.375</v>
      </c>
      <c r="U50" s="116">
        <f t="shared" si="7"/>
        <v>1</v>
      </c>
      <c r="V50" s="116">
        <f t="shared" si="8"/>
        <v>0</v>
      </c>
      <c r="W50" s="116">
        <f t="shared" si="9"/>
        <v>0</v>
      </c>
      <c r="X50" s="116">
        <f t="shared" si="10"/>
        <v>0</v>
      </c>
      <c r="Y50" s="116" t="str">
        <f t="shared" si="11"/>
        <v>00</v>
      </c>
      <c r="Z50" s="117" t="str">
        <f t="shared" si="33"/>
        <v>0:00</v>
      </c>
      <c r="AA50" s="149">
        <f t="shared" si="13"/>
        <v>0</v>
      </c>
      <c r="AB50" s="23"/>
      <c r="AC50" s="24"/>
      <c r="AD50" s="68"/>
      <c r="AE50" s="24"/>
      <c r="AF50" s="94" t="str">
        <f t="shared" si="14"/>
        <v>0000-00-00</v>
      </c>
      <c r="AG50" s="95" t="str">
        <f t="shared" si="15"/>
        <v>00:00</v>
      </c>
      <c r="AH50" s="94" t="str">
        <f t="shared" si="16"/>
        <v>0000-00-00</v>
      </c>
      <c r="AI50" s="96" t="str">
        <f t="shared" si="17"/>
        <v>00:00</v>
      </c>
      <c r="AJ50" s="97" t="str">
        <f t="shared" si="18"/>
        <v>0000-00-00</v>
      </c>
      <c r="AK50" s="97" t="str">
        <f t="shared" si="19"/>
        <v>0000-00-00</v>
      </c>
      <c r="AL50" s="97">
        <f t="shared" si="20"/>
        <v>0</v>
      </c>
      <c r="AM50" s="97">
        <f t="shared" si="21"/>
        <v>0</v>
      </c>
      <c r="AN50" s="97">
        <f t="shared" si="22"/>
        <v>0</v>
      </c>
      <c r="AO50" s="97">
        <f t="shared" si="23"/>
        <v>0</v>
      </c>
      <c r="AP50" s="86">
        <f t="shared" si="24"/>
        <v>0.375</v>
      </c>
      <c r="AQ50" s="97">
        <f t="shared" si="25"/>
        <v>1</v>
      </c>
      <c r="AR50" s="97">
        <f t="shared" si="26"/>
        <v>0</v>
      </c>
      <c r="AS50" s="97">
        <f t="shared" si="27"/>
        <v>0</v>
      </c>
      <c r="AT50" s="97">
        <f t="shared" si="28"/>
        <v>0</v>
      </c>
      <c r="AU50" s="97" t="str">
        <f t="shared" si="29"/>
        <v>00</v>
      </c>
      <c r="AV50" s="86" t="str">
        <f t="shared" si="30"/>
        <v>0:00</v>
      </c>
      <c r="AW50" s="134">
        <f t="shared" si="31"/>
        <v>0</v>
      </c>
      <c r="AX50" s="425"/>
      <c r="AY50" s="430"/>
      <c r="AZ50" s="431"/>
      <c r="BA50" s="431"/>
      <c r="BB50" s="431"/>
      <c r="BC50" s="431"/>
      <c r="BD50" s="432"/>
    </row>
    <row r="51" spans="1:56" x14ac:dyDescent="0.25">
      <c r="A51" s="414"/>
      <c r="B51" s="421"/>
      <c r="C51" s="422"/>
      <c r="D51" s="422"/>
      <c r="E51" s="422"/>
      <c r="F51" s="422"/>
      <c r="G51" s="423"/>
      <c r="H51" s="369"/>
      <c r="I51" s="364"/>
      <c r="J51" s="118"/>
      <c r="K51" s="119"/>
      <c r="L51" s="118"/>
      <c r="M51" s="119"/>
      <c r="N51" s="120">
        <f t="shared" si="0"/>
        <v>0</v>
      </c>
      <c r="O51" s="120">
        <f t="shared" si="1"/>
        <v>0</v>
      </c>
      <c r="P51" s="120">
        <f t="shared" si="2"/>
        <v>0</v>
      </c>
      <c r="Q51" s="120">
        <f t="shared" si="3"/>
        <v>0</v>
      </c>
      <c r="R51" s="120">
        <f t="shared" si="4"/>
        <v>0</v>
      </c>
      <c r="S51" s="120">
        <f t="shared" si="5"/>
        <v>0</v>
      </c>
      <c r="T51" s="121">
        <f t="shared" si="6"/>
        <v>0.375</v>
      </c>
      <c r="U51" s="120">
        <f t="shared" si="7"/>
        <v>1</v>
      </c>
      <c r="V51" s="120">
        <f t="shared" si="8"/>
        <v>0</v>
      </c>
      <c r="W51" s="120">
        <f t="shared" si="9"/>
        <v>0</v>
      </c>
      <c r="X51" s="120">
        <f t="shared" si="10"/>
        <v>0</v>
      </c>
      <c r="Y51" s="120" t="str">
        <f t="shared" si="11"/>
        <v>00</v>
      </c>
      <c r="Z51" s="121" t="str">
        <f t="shared" si="33"/>
        <v>0:00</v>
      </c>
      <c r="AA51" s="150">
        <f t="shared" si="13"/>
        <v>0</v>
      </c>
      <c r="AB51" s="22"/>
      <c r="AC51" s="67"/>
      <c r="AD51" s="22"/>
      <c r="AE51" s="67"/>
      <c r="AF51" s="98" t="str">
        <f t="shared" si="14"/>
        <v>0000-00-00</v>
      </c>
      <c r="AG51" s="99" t="str">
        <f t="shared" si="15"/>
        <v>00:00</v>
      </c>
      <c r="AH51" s="98" t="str">
        <f t="shared" si="16"/>
        <v>0000-00-00</v>
      </c>
      <c r="AI51" s="100" t="str">
        <f t="shared" si="17"/>
        <v>00:00</v>
      </c>
      <c r="AJ51" s="101" t="str">
        <f t="shared" si="18"/>
        <v>0000-00-00</v>
      </c>
      <c r="AK51" s="101" t="str">
        <f t="shared" si="19"/>
        <v>0000-00-00</v>
      </c>
      <c r="AL51" s="101">
        <f t="shared" si="20"/>
        <v>0</v>
      </c>
      <c r="AM51" s="101">
        <f t="shared" si="21"/>
        <v>0</v>
      </c>
      <c r="AN51" s="101">
        <f t="shared" si="22"/>
        <v>0</v>
      </c>
      <c r="AO51" s="101">
        <f t="shared" si="23"/>
        <v>0</v>
      </c>
      <c r="AP51" s="87">
        <f t="shared" si="24"/>
        <v>0.375</v>
      </c>
      <c r="AQ51" s="101">
        <f t="shared" si="25"/>
        <v>1</v>
      </c>
      <c r="AR51" s="101">
        <f t="shared" si="26"/>
        <v>0</v>
      </c>
      <c r="AS51" s="101">
        <f t="shared" si="27"/>
        <v>0</v>
      </c>
      <c r="AT51" s="101">
        <f t="shared" si="28"/>
        <v>0</v>
      </c>
      <c r="AU51" s="101" t="str">
        <f t="shared" si="29"/>
        <v>00</v>
      </c>
      <c r="AV51" s="87" t="str">
        <f t="shared" si="30"/>
        <v>0:00</v>
      </c>
      <c r="AW51" s="135">
        <f t="shared" si="31"/>
        <v>0</v>
      </c>
      <c r="AX51" s="426"/>
      <c r="AY51" s="433"/>
      <c r="AZ51" s="434"/>
      <c r="BA51" s="434"/>
      <c r="BB51" s="434"/>
      <c r="BC51" s="434"/>
      <c r="BD51" s="435"/>
    </row>
    <row r="52" spans="1:56" x14ac:dyDescent="0.25">
      <c r="A52" s="414">
        <v>8</v>
      </c>
      <c r="B52" s="415" t="s">
        <v>193</v>
      </c>
      <c r="C52" s="416"/>
      <c r="D52" s="416"/>
      <c r="E52" s="416"/>
      <c r="F52" s="416"/>
      <c r="G52" s="417"/>
      <c r="H52" s="188" t="s">
        <v>124</v>
      </c>
      <c r="I52" s="368" t="s">
        <v>160</v>
      </c>
      <c r="J52" s="109"/>
      <c r="K52" s="110"/>
      <c r="L52" s="109"/>
      <c r="M52" s="110"/>
      <c r="N52" s="111">
        <f t="shared" si="0"/>
        <v>0</v>
      </c>
      <c r="O52" s="111">
        <f t="shared" si="1"/>
        <v>0</v>
      </c>
      <c r="P52" s="111">
        <f t="shared" si="2"/>
        <v>0</v>
      </c>
      <c r="Q52" s="111">
        <f t="shared" si="3"/>
        <v>0</v>
      </c>
      <c r="R52" s="111">
        <f t="shared" si="4"/>
        <v>0</v>
      </c>
      <c r="S52" s="111">
        <f t="shared" si="5"/>
        <v>0</v>
      </c>
      <c r="T52" s="112">
        <f t="shared" si="6"/>
        <v>0.375</v>
      </c>
      <c r="U52" s="111">
        <f t="shared" si="7"/>
        <v>1</v>
      </c>
      <c r="V52" s="111">
        <f t="shared" si="8"/>
        <v>0</v>
      </c>
      <c r="W52" s="111">
        <f t="shared" si="9"/>
        <v>0</v>
      </c>
      <c r="X52" s="111">
        <f t="shared" si="10"/>
        <v>0</v>
      </c>
      <c r="Y52" s="111" t="str">
        <f t="shared" si="11"/>
        <v>00</v>
      </c>
      <c r="Z52" s="113" t="str">
        <f t="shared" si="33"/>
        <v>0:00</v>
      </c>
      <c r="AA52" s="148">
        <f t="shared" si="13"/>
        <v>0</v>
      </c>
      <c r="AB52" s="21"/>
      <c r="AC52" s="66"/>
      <c r="AD52" s="21"/>
      <c r="AE52" s="66"/>
      <c r="AF52" s="94" t="str">
        <f t="shared" si="14"/>
        <v>0000-00-00</v>
      </c>
      <c r="AG52" s="95" t="str">
        <f t="shared" si="15"/>
        <v>00:00</v>
      </c>
      <c r="AH52" s="94" t="str">
        <f t="shared" si="16"/>
        <v>0000-00-00</v>
      </c>
      <c r="AI52" s="96" t="str">
        <f t="shared" si="17"/>
        <v>00:00</v>
      </c>
      <c r="AJ52" s="97" t="str">
        <f t="shared" si="18"/>
        <v>0000-00-00</v>
      </c>
      <c r="AK52" s="97" t="str">
        <f t="shared" si="19"/>
        <v>0000-00-00</v>
      </c>
      <c r="AL52" s="97">
        <f t="shared" si="20"/>
        <v>0</v>
      </c>
      <c r="AM52" s="97">
        <f t="shared" si="21"/>
        <v>0</v>
      </c>
      <c r="AN52" s="97">
        <f t="shared" si="22"/>
        <v>0</v>
      </c>
      <c r="AO52" s="97">
        <f t="shared" si="23"/>
        <v>0</v>
      </c>
      <c r="AP52" s="86">
        <f t="shared" si="24"/>
        <v>0.375</v>
      </c>
      <c r="AQ52" s="97">
        <f t="shared" si="25"/>
        <v>1</v>
      </c>
      <c r="AR52" s="97">
        <f t="shared" si="26"/>
        <v>0</v>
      </c>
      <c r="AS52" s="97">
        <f t="shared" si="27"/>
        <v>0</v>
      </c>
      <c r="AT52" s="97">
        <f t="shared" si="28"/>
        <v>0</v>
      </c>
      <c r="AU52" s="97" t="str">
        <f t="shared" si="29"/>
        <v>00</v>
      </c>
      <c r="AV52" s="86" t="str">
        <f t="shared" si="30"/>
        <v>0:00</v>
      </c>
      <c r="AW52" s="134">
        <f t="shared" si="31"/>
        <v>0</v>
      </c>
      <c r="AX52" s="424">
        <f>SUM(AW52:AW54)+SUM(AA52:AA54)</f>
        <v>0</v>
      </c>
      <c r="AY52" s="427"/>
      <c r="AZ52" s="428"/>
      <c r="BA52" s="428"/>
      <c r="BB52" s="428"/>
      <c r="BC52" s="428"/>
      <c r="BD52" s="429"/>
    </row>
    <row r="53" spans="1:56" x14ac:dyDescent="0.25">
      <c r="A53" s="414"/>
      <c r="B53" s="418"/>
      <c r="C53" s="419"/>
      <c r="D53" s="419"/>
      <c r="E53" s="419"/>
      <c r="F53" s="419"/>
      <c r="G53" s="420"/>
      <c r="H53" s="188" t="s">
        <v>132</v>
      </c>
      <c r="I53" s="283"/>
      <c r="J53" s="114"/>
      <c r="K53" s="115"/>
      <c r="L53" s="114"/>
      <c r="M53" s="115"/>
      <c r="N53" s="116">
        <f t="shared" si="0"/>
        <v>0</v>
      </c>
      <c r="O53" s="116">
        <f t="shared" si="1"/>
        <v>0</v>
      </c>
      <c r="P53" s="116">
        <f t="shared" si="2"/>
        <v>0</v>
      </c>
      <c r="Q53" s="116">
        <f t="shared" si="3"/>
        <v>0</v>
      </c>
      <c r="R53" s="116">
        <f t="shared" si="4"/>
        <v>0</v>
      </c>
      <c r="S53" s="116">
        <f t="shared" si="5"/>
        <v>0</v>
      </c>
      <c r="T53" s="117">
        <f t="shared" si="6"/>
        <v>0.375</v>
      </c>
      <c r="U53" s="116">
        <f t="shared" si="7"/>
        <v>1</v>
      </c>
      <c r="V53" s="116">
        <f t="shared" si="8"/>
        <v>0</v>
      </c>
      <c r="W53" s="116">
        <f t="shared" si="9"/>
        <v>0</v>
      </c>
      <c r="X53" s="116">
        <f t="shared" si="10"/>
        <v>0</v>
      </c>
      <c r="Y53" s="116" t="str">
        <f t="shared" si="11"/>
        <v>00</v>
      </c>
      <c r="Z53" s="117" t="str">
        <f t="shared" si="33"/>
        <v>0:00</v>
      </c>
      <c r="AA53" s="149">
        <f t="shared" si="13"/>
        <v>0</v>
      </c>
      <c r="AB53" s="23"/>
      <c r="AC53" s="24"/>
      <c r="AD53" s="68"/>
      <c r="AE53" s="24"/>
      <c r="AF53" s="94" t="str">
        <f t="shared" si="14"/>
        <v>0000-00-00</v>
      </c>
      <c r="AG53" s="95" t="str">
        <f t="shared" si="15"/>
        <v>00:00</v>
      </c>
      <c r="AH53" s="94" t="str">
        <f t="shared" si="16"/>
        <v>0000-00-00</v>
      </c>
      <c r="AI53" s="96" t="str">
        <f t="shared" si="17"/>
        <v>00:00</v>
      </c>
      <c r="AJ53" s="97" t="str">
        <f t="shared" si="18"/>
        <v>0000-00-00</v>
      </c>
      <c r="AK53" s="97" t="str">
        <f t="shared" si="19"/>
        <v>0000-00-00</v>
      </c>
      <c r="AL53" s="97">
        <f t="shared" si="20"/>
        <v>0</v>
      </c>
      <c r="AM53" s="97">
        <f t="shared" si="21"/>
        <v>0</v>
      </c>
      <c r="AN53" s="97">
        <f t="shared" si="22"/>
        <v>0</v>
      </c>
      <c r="AO53" s="97">
        <f t="shared" si="23"/>
        <v>0</v>
      </c>
      <c r="AP53" s="86">
        <f t="shared" si="24"/>
        <v>0.375</v>
      </c>
      <c r="AQ53" s="97">
        <f t="shared" si="25"/>
        <v>1</v>
      </c>
      <c r="AR53" s="97">
        <f t="shared" si="26"/>
        <v>0</v>
      </c>
      <c r="AS53" s="97">
        <f t="shared" si="27"/>
        <v>0</v>
      </c>
      <c r="AT53" s="97">
        <f t="shared" si="28"/>
        <v>0</v>
      </c>
      <c r="AU53" s="97" t="str">
        <f t="shared" si="29"/>
        <v>00</v>
      </c>
      <c r="AV53" s="86" t="str">
        <f t="shared" si="30"/>
        <v>0:00</v>
      </c>
      <c r="AW53" s="134">
        <f t="shared" si="31"/>
        <v>0</v>
      </c>
      <c r="AX53" s="425"/>
      <c r="AY53" s="430"/>
      <c r="AZ53" s="431"/>
      <c r="BA53" s="431"/>
      <c r="BB53" s="431"/>
      <c r="BC53" s="431"/>
      <c r="BD53" s="432"/>
    </row>
    <row r="54" spans="1:56" x14ac:dyDescent="0.25">
      <c r="A54" s="414"/>
      <c r="B54" s="421"/>
      <c r="C54" s="422"/>
      <c r="D54" s="422"/>
      <c r="E54" s="422"/>
      <c r="F54" s="422"/>
      <c r="G54" s="423"/>
      <c r="H54" s="369"/>
      <c r="I54" s="364"/>
      <c r="J54" s="118"/>
      <c r="K54" s="119"/>
      <c r="L54" s="118"/>
      <c r="M54" s="119"/>
      <c r="N54" s="120">
        <f t="shared" si="0"/>
        <v>0</v>
      </c>
      <c r="O54" s="120">
        <f t="shared" si="1"/>
        <v>0</v>
      </c>
      <c r="P54" s="120">
        <f t="shared" si="2"/>
        <v>0</v>
      </c>
      <c r="Q54" s="120">
        <f t="shared" si="3"/>
        <v>0</v>
      </c>
      <c r="R54" s="120">
        <f t="shared" si="4"/>
        <v>0</v>
      </c>
      <c r="S54" s="120">
        <f t="shared" si="5"/>
        <v>0</v>
      </c>
      <c r="T54" s="121">
        <f t="shared" si="6"/>
        <v>0.375</v>
      </c>
      <c r="U54" s="120">
        <f t="shared" si="7"/>
        <v>1</v>
      </c>
      <c r="V54" s="120">
        <f t="shared" si="8"/>
        <v>0</v>
      </c>
      <c r="W54" s="120">
        <f t="shared" si="9"/>
        <v>0</v>
      </c>
      <c r="X54" s="120">
        <f t="shared" si="10"/>
        <v>0</v>
      </c>
      <c r="Y54" s="120" t="str">
        <f t="shared" si="11"/>
        <v>00</v>
      </c>
      <c r="Z54" s="121" t="str">
        <f t="shared" si="33"/>
        <v>0:00</v>
      </c>
      <c r="AA54" s="150">
        <f t="shared" si="13"/>
        <v>0</v>
      </c>
      <c r="AB54" s="22"/>
      <c r="AC54" s="67"/>
      <c r="AD54" s="22"/>
      <c r="AE54" s="67"/>
      <c r="AF54" s="98" t="str">
        <f t="shared" si="14"/>
        <v>0000-00-00</v>
      </c>
      <c r="AG54" s="99" t="str">
        <f t="shared" si="15"/>
        <v>00:00</v>
      </c>
      <c r="AH54" s="98" t="str">
        <f t="shared" si="16"/>
        <v>0000-00-00</v>
      </c>
      <c r="AI54" s="100" t="str">
        <f t="shared" si="17"/>
        <v>00:00</v>
      </c>
      <c r="AJ54" s="101" t="str">
        <f t="shared" si="18"/>
        <v>0000-00-00</v>
      </c>
      <c r="AK54" s="101" t="str">
        <f t="shared" si="19"/>
        <v>0000-00-00</v>
      </c>
      <c r="AL54" s="101">
        <f t="shared" si="20"/>
        <v>0</v>
      </c>
      <c r="AM54" s="101">
        <f t="shared" si="21"/>
        <v>0</v>
      </c>
      <c r="AN54" s="101">
        <f t="shared" si="22"/>
        <v>0</v>
      </c>
      <c r="AO54" s="101">
        <f t="shared" si="23"/>
        <v>0</v>
      </c>
      <c r="AP54" s="87">
        <f t="shared" si="24"/>
        <v>0.375</v>
      </c>
      <c r="AQ54" s="101">
        <f t="shared" si="25"/>
        <v>1</v>
      </c>
      <c r="AR54" s="101">
        <f t="shared" si="26"/>
        <v>0</v>
      </c>
      <c r="AS54" s="101">
        <f t="shared" si="27"/>
        <v>0</v>
      </c>
      <c r="AT54" s="101">
        <f t="shared" si="28"/>
        <v>0</v>
      </c>
      <c r="AU54" s="101" t="str">
        <f t="shared" si="29"/>
        <v>00</v>
      </c>
      <c r="AV54" s="87" t="str">
        <f t="shared" si="30"/>
        <v>0:00</v>
      </c>
      <c r="AW54" s="135">
        <f t="shared" si="31"/>
        <v>0</v>
      </c>
      <c r="AX54" s="426"/>
      <c r="AY54" s="433"/>
      <c r="AZ54" s="434"/>
      <c r="BA54" s="434"/>
      <c r="BB54" s="434"/>
      <c r="BC54" s="434"/>
      <c r="BD54" s="435"/>
    </row>
    <row r="55" spans="1:56" x14ac:dyDescent="0.25">
      <c r="A55" s="414">
        <v>9</v>
      </c>
      <c r="B55" s="415" t="s">
        <v>194</v>
      </c>
      <c r="C55" s="416"/>
      <c r="D55" s="416"/>
      <c r="E55" s="416"/>
      <c r="F55" s="416"/>
      <c r="G55" s="417"/>
      <c r="H55" s="188" t="s">
        <v>124</v>
      </c>
      <c r="I55" s="368" t="s">
        <v>160</v>
      </c>
      <c r="J55" s="109"/>
      <c r="K55" s="110"/>
      <c r="L55" s="109"/>
      <c r="M55" s="110"/>
      <c r="N55" s="111">
        <f t="shared" si="0"/>
        <v>0</v>
      </c>
      <c r="O55" s="111">
        <f t="shared" si="1"/>
        <v>0</v>
      </c>
      <c r="P55" s="111">
        <f t="shared" si="2"/>
        <v>0</v>
      </c>
      <c r="Q55" s="111">
        <f t="shared" si="3"/>
        <v>0</v>
      </c>
      <c r="R55" s="111">
        <f t="shared" si="4"/>
        <v>0</v>
      </c>
      <c r="S55" s="111">
        <f t="shared" si="5"/>
        <v>0</v>
      </c>
      <c r="T55" s="112">
        <f t="shared" si="6"/>
        <v>0.375</v>
      </c>
      <c r="U55" s="111">
        <f t="shared" si="7"/>
        <v>1</v>
      </c>
      <c r="V55" s="111">
        <f t="shared" si="8"/>
        <v>0</v>
      </c>
      <c r="W55" s="111">
        <f t="shared" si="9"/>
        <v>0</v>
      </c>
      <c r="X55" s="111">
        <f t="shared" si="10"/>
        <v>0</v>
      </c>
      <c r="Y55" s="111" t="str">
        <f t="shared" si="11"/>
        <v>00</v>
      </c>
      <c r="Z55" s="113" t="str">
        <f t="shared" si="33"/>
        <v>0:00</v>
      </c>
      <c r="AA55" s="148">
        <f t="shared" si="13"/>
        <v>0</v>
      </c>
      <c r="AB55" s="21"/>
      <c r="AC55" s="66"/>
      <c r="AD55" s="21"/>
      <c r="AE55" s="66"/>
      <c r="AF55" s="94" t="str">
        <f t="shared" si="14"/>
        <v>0000-00-00</v>
      </c>
      <c r="AG55" s="95" t="str">
        <f t="shared" si="15"/>
        <v>00:00</v>
      </c>
      <c r="AH55" s="94" t="str">
        <f t="shared" si="16"/>
        <v>0000-00-00</v>
      </c>
      <c r="AI55" s="96" t="str">
        <f t="shared" si="17"/>
        <v>00:00</v>
      </c>
      <c r="AJ55" s="97" t="str">
        <f t="shared" si="18"/>
        <v>0000-00-00</v>
      </c>
      <c r="AK55" s="97" t="str">
        <f t="shared" si="19"/>
        <v>0000-00-00</v>
      </c>
      <c r="AL55" s="97">
        <f t="shared" si="20"/>
        <v>0</v>
      </c>
      <c r="AM55" s="97">
        <f t="shared" si="21"/>
        <v>0</v>
      </c>
      <c r="AN55" s="97">
        <f t="shared" si="22"/>
        <v>0</v>
      </c>
      <c r="AO55" s="97">
        <f t="shared" si="23"/>
        <v>0</v>
      </c>
      <c r="AP55" s="86">
        <f t="shared" si="24"/>
        <v>0.375</v>
      </c>
      <c r="AQ55" s="97">
        <f t="shared" si="25"/>
        <v>1</v>
      </c>
      <c r="AR55" s="97">
        <f t="shared" si="26"/>
        <v>0</v>
      </c>
      <c r="AS55" s="97">
        <f t="shared" si="27"/>
        <v>0</v>
      </c>
      <c r="AT55" s="97">
        <f t="shared" si="28"/>
        <v>0</v>
      </c>
      <c r="AU55" s="97" t="str">
        <f t="shared" si="29"/>
        <v>00</v>
      </c>
      <c r="AV55" s="86" t="str">
        <f t="shared" si="30"/>
        <v>0:00</v>
      </c>
      <c r="AW55" s="134">
        <f t="shared" si="31"/>
        <v>0</v>
      </c>
      <c r="AX55" s="424">
        <f>SUM(AW55:AW57)+SUM(AA55:AA57)</f>
        <v>0</v>
      </c>
      <c r="AY55" s="427"/>
      <c r="AZ55" s="428"/>
      <c r="BA55" s="428"/>
      <c r="BB55" s="428"/>
      <c r="BC55" s="428"/>
      <c r="BD55" s="429"/>
    </row>
    <row r="56" spans="1:56" x14ac:dyDescent="0.25">
      <c r="A56" s="414"/>
      <c r="B56" s="418"/>
      <c r="C56" s="419"/>
      <c r="D56" s="419"/>
      <c r="E56" s="419"/>
      <c r="F56" s="419"/>
      <c r="G56" s="420"/>
      <c r="H56" s="188" t="s">
        <v>132</v>
      </c>
      <c r="I56" s="283"/>
      <c r="J56" s="114"/>
      <c r="K56" s="115"/>
      <c r="L56" s="114"/>
      <c r="M56" s="115"/>
      <c r="N56" s="116">
        <f t="shared" si="0"/>
        <v>0</v>
      </c>
      <c r="O56" s="116">
        <f t="shared" si="1"/>
        <v>0</v>
      </c>
      <c r="P56" s="116">
        <f t="shared" si="2"/>
        <v>0</v>
      </c>
      <c r="Q56" s="116">
        <f t="shared" si="3"/>
        <v>0</v>
      </c>
      <c r="R56" s="116">
        <f t="shared" si="4"/>
        <v>0</v>
      </c>
      <c r="S56" s="116">
        <f t="shared" si="5"/>
        <v>0</v>
      </c>
      <c r="T56" s="117">
        <f t="shared" si="6"/>
        <v>0.375</v>
      </c>
      <c r="U56" s="116">
        <f t="shared" si="7"/>
        <v>1</v>
      </c>
      <c r="V56" s="116">
        <f t="shared" si="8"/>
        <v>0</v>
      </c>
      <c r="W56" s="116">
        <f t="shared" si="9"/>
        <v>0</v>
      </c>
      <c r="X56" s="116">
        <f t="shared" si="10"/>
        <v>0</v>
      </c>
      <c r="Y56" s="116" t="str">
        <f t="shared" si="11"/>
        <v>00</v>
      </c>
      <c r="Z56" s="117" t="str">
        <f t="shared" si="33"/>
        <v>0:00</v>
      </c>
      <c r="AA56" s="149">
        <f t="shared" si="13"/>
        <v>0</v>
      </c>
      <c r="AB56" s="23"/>
      <c r="AC56" s="24"/>
      <c r="AD56" s="68"/>
      <c r="AE56" s="24"/>
      <c r="AF56" s="94" t="str">
        <f t="shared" si="14"/>
        <v>0000-00-00</v>
      </c>
      <c r="AG56" s="95" t="str">
        <f t="shared" si="15"/>
        <v>00:00</v>
      </c>
      <c r="AH56" s="94" t="str">
        <f t="shared" si="16"/>
        <v>0000-00-00</v>
      </c>
      <c r="AI56" s="96" t="str">
        <f t="shared" si="17"/>
        <v>00:00</v>
      </c>
      <c r="AJ56" s="97" t="str">
        <f t="shared" si="18"/>
        <v>0000-00-00</v>
      </c>
      <c r="AK56" s="97" t="str">
        <f t="shared" si="19"/>
        <v>0000-00-00</v>
      </c>
      <c r="AL56" s="97">
        <f t="shared" si="20"/>
        <v>0</v>
      </c>
      <c r="AM56" s="97">
        <f t="shared" si="21"/>
        <v>0</v>
      </c>
      <c r="AN56" s="97">
        <f t="shared" si="22"/>
        <v>0</v>
      </c>
      <c r="AO56" s="97">
        <f t="shared" si="23"/>
        <v>0</v>
      </c>
      <c r="AP56" s="86">
        <f t="shared" si="24"/>
        <v>0.375</v>
      </c>
      <c r="AQ56" s="97">
        <f t="shared" si="25"/>
        <v>1</v>
      </c>
      <c r="AR56" s="97">
        <f t="shared" si="26"/>
        <v>0</v>
      </c>
      <c r="AS56" s="97">
        <f t="shared" si="27"/>
        <v>0</v>
      </c>
      <c r="AT56" s="97">
        <f t="shared" si="28"/>
        <v>0</v>
      </c>
      <c r="AU56" s="97" t="str">
        <f t="shared" si="29"/>
        <v>00</v>
      </c>
      <c r="AV56" s="86" t="str">
        <f t="shared" si="30"/>
        <v>0:00</v>
      </c>
      <c r="AW56" s="134">
        <f t="shared" si="31"/>
        <v>0</v>
      </c>
      <c r="AX56" s="425"/>
      <c r="AY56" s="430"/>
      <c r="AZ56" s="431"/>
      <c r="BA56" s="431"/>
      <c r="BB56" s="431"/>
      <c r="BC56" s="431"/>
      <c r="BD56" s="432"/>
    </row>
    <row r="57" spans="1:56" x14ac:dyDescent="0.25">
      <c r="A57" s="414"/>
      <c r="B57" s="421"/>
      <c r="C57" s="422"/>
      <c r="D57" s="422"/>
      <c r="E57" s="422"/>
      <c r="F57" s="422"/>
      <c r="G57" s="423"/>
      <c r="H57" s="369"/>
      <c r="I57" s="364"/>
      <c r="J57" s="118"/>
      <c r="K57" s="119"/>
      <c r="L57" s="118"/>
      <c r="M57" s="119"/>
      <c r="N57" s="120">
        <f t="shared" si="0"/>
        <v>0</v>
      </c>
      <c r="O57" s="120">
        <f t="shared" si="1"/>
        <v>0</v>
      </c>
      <c r="P57" s="120">
        <f t="shared" si="2"/>
        <v>0</v>
      </c>
      <c r="Q57" s="120">
        <f t="shared" si="3"/>
        <v>0</v>
      </c>
      <c r="R57" s="120">
        <f t="shared" si="4"/>
        <v>0</v>
      </c>
      <c r="S57" s="120">
        <f t="shared" si="5"/>
        <v>0</v>
      </c>
      <c r="T57" s="121">
        <f t="shared" si="6"/>
        <v>0.375</v>
      </c>
      <c r="U57" s="120">
        <f t="shared" si="7"/>
        <v>1</v>
      </c>
      <c r="V57" s="120">
        <f t="shared" si="8"/>
        <v>0</v>
      </c>
      <c r="W57" s="120">
        <f t="shared" si="9"/>
        <v>0</v>
      </c>
      <c r="X57" s="120">
        <f t="shared" si="10"/>
        <v>0</v>
      </c>
      <c r="Y57" s="120" t="str">
        <f t="shared" si="11"/>
        <v>00</v>
      </c>
      <c r="Z57" s="121" t="str">
        <f t="shared" si="33"/>
        <v>0:00</v>
      </c>
      <c r="AA57" s="150">
        <f t="shared" si="13"/>
        <v>0</v>
      </c>
      <c r="AB57" s="22"/>
      <c r="AC57" s="67"/>
      <c r="AD57" s="22"/>
      <c r="AE57" s="67"/>
      <c r="AF57" s="98" t="str">
        <f t="shared" si="14"/>
        <v>0000-00-00</v>
      </c>
      <c r="AG57" s="99" t="str">
        <f t="shared" si="15"/>
        <v>00:00</v>
      </c>
      <c r="AH57" s="98" t="str">
        <f t="shared" si="16"/>
        <v>0000-00-00</v>
      </c>
      <c r="AI57" s="100" t="str">
        <f t="shared" si="17"/>
        <v>00:00</v>
      </c>
      <c r="AJ57" s="101" t="str">
        <f t="shared" si="18"/>
        <v>0000-00-00</v>
      </c>
      <c r="AK57" s="101" t="str">
        <f t="shared" si="19"/>
        <v>0000-00-00</v>
      </c>
      <c r="AL57" s="101">
        <f t="shared" si="20"/>
        <v>0</v>
      </c>
      <c r="AM57" s="101">
        <f t="shared" si="21"/>
        <v>0</v>
      </c>
      <c r="AN57" s="101">
        <f t="shared" si="22"/>
        <v>0</v>
      </c>
      <c r="AO57" s="101">
        <f t="shared" si="23"/>
        <v>0</v>
      </c>
      <c r="AP57" s="87">
        <f t="shared" si="24"/>
        <v>0.375</v>
      </c>
      <c r="AQ57" s="101">
        <f t="shared" si="25"/>
        <v>1</v>
      </c>
      <c r="AR57" s="101">
        <f t="shared" si="26"/>
        <v>0</v>
      </c>
      <c r="AS57" s="101">
        <f t="shared" si="27"/>
        <v>0</v>
      </c>
      <c r="AT57" s="101">
        <f t="shared" si="28"/>
        <v>0</v>
      </c>
      <c r="AU57" s="101" t="str">
        <f t="shared" si="29"/>
        <v>00</v>
      </c>
      <c r="AV57" s="87" t="str">
        <f t="shared" si="30"/>
        <v>0:00</v>
      </c>
      <c r="AW57" s="135">
        <f t="shared" si="31"/>
        <v>0</v>
      </c>
      <c r="AX57" s="426"/>
      <c r="AY57" s="433"/>
      <c r="AZ57" s="434"/>
      <c r="BA57" s="434"/>
      <c r="BB57" s="434"/>
      <c r="BC57" s="434"/>
      <c r="BD57" s="435"/>
    </row>
    <row r="58" spans="1:56" x14ac:dyDescent="0.25">
      <c r="A58" s="414">
        <v>10</v>
      </c>
      <c r="B58" s="415" t="s">
        <v>195</v>
      </c>
      <c r="C58" s="416"/>
      <c r="D58" s="416"/>
      <c r="E58" s="416"/>
      <c r="F58" s="416"/>
      <c r="G58" s="417"/>
      <c r="H58" s="188" t="s">
        <v>124</v>
      </c>
      <c r="I58" s="368" t="s">
        <v>160</v>
      </c>
      <c r="J58" s="109"/>
      <c r="K58" s="110"/>
      <c r="L58" s="109"/>
      <c r="M58" s="110"/>
      <c r="N58" s="111">
        <f t="shared" si="0"/>
        <v>0</v>
      </c>
      <c r="O58" s="111">
        <f t="shared" si="1"/>
        <v>0</v>
      </c>
      <c r="P58" s="111">
        <f t="shared" si="2"/>
        <v>0</v>
      </c>
      <c r="Q58" s="111">
        <f t="shared" si="3"/>
        <v>0</v>
      </c>
      <c r="R58" s="111">
        <f t="shared" si="4"/>
        <v>0</v>
      </c>
      <c r="S58" s="111">
        <f t="shared" si="5"/>
        <v>0</v>
      </c>
      <c r="T58" s="112">
        <f t="shared" si="6"/>
        <v>0.375</v>
      </c>
      <c r="U58" s="111">
        <f t="shared" si="7"/>
        <v>1</v>
      </c>
      <c r="V58" s="111">
        <f t="shared" si="8"/>
        <v>0</v>
      </c>
      <c r="W58" s="111">
        <f t="shared" si="9"/>
        <v>0</v>
      </c>
      <c r="X58" s="111">
        <f t="shared" si="10"/>
        <v>0</v>
      </c>
      <c r="Y58" s="111" t="str">
        <f t="shared" si="11"/>
        <v>00</v>
      </c>
      <c r="Z58" s="113" t="str">
        <f t="shared" si="33"/>
        <v>0:00</v>
      </c>
      <c r="AA58" s="148">
        <f t="shared" si="13"/>
        <v>0</v>
      </c>
      <c r="AB58" s="21"/>
      <c r="AC58" s="66"/>
      <c r="AD58" s="21"/>
      <c r="AE58" s="66"/>
      <c r="AF58" s="94" t="str">
        <f t="shared" si="14"/>
        <v>0000-00-00</v>
      </c>
      <c r="AG58" s="95" t="str">
        <f t="shared" si="15"/>
        <v>00:00</v>
      </c>
      <c r="AH58" s="94" t="str">
        <f t="shared" si="16"/>
        <v>0000-00-00</v>
      </c>
      <c r="AI58" s="96" t="str">
        <f t="shared" si="17"/>
        <v>00:00</v>
      </c>
      <c r="AJ58" s="97" t="str">
        <f t="shared" si="18"/>
        <v>0000-00-00</v>
      </c>
      <c r="AK58" s="97" t="str">
        <f t="shared" si="19"/>
        <v>0000-00-00</v>
      </c>
      <c r="AL58" s="97">
        <f t="shared" si="20"/>
        <v>0</v>
      </c>
      <c r="AM58" s="97">
        <f t="shared" si="21"/>
        <v>0</v>
      </c>
      <c r="AN58" s="97">
        <f t="shared" si="22"/>
        <v>0</v>
      </c>
      <c r="AO58" s="97">
        <f t="shared" si="23"/>
        <v>0</v>
      </c>
      <c r="AP58" s="86">
        <f t="shared" si="24"/>
        <v>0.375</v>
      </c>
      <c r="AQ58" s="97">
        <f t="shared" si="25"/>
        <v>1</v>
      </c>
      <c r="AR58" s="97">
        <f t="shared" si="26"/>
        <v>0</v>
      </c>
      <c r="AS58" s="97">
        <f t="shared" si="27"/>
        <v>0</v>
      </c>
      <c r="AT58" s="97">
        <f t="shared" si="28"/>
        <v>0</v>
      </c>
      <c r="AU58" s="97" t="str">
        <f t="shared" si="29"/>
        <v>00</v>
      </c>
      <c r="AV58" s="86" t="str">
        <f t="shared" si="30"/>
        <v>0:00</v>
      </c>
      <c r="AW58" s="134">
        <f t="shared" si="31"/>
        <v>0</v>
      </c>
      <c r="AX58" s="424">
        <f>SUM(AW58:AW60)+SUM(AA58:AA60)</f>
        <v>0</v>
      </c>
      <c r="AY58" s="427"/>
      <c r="AZ58" s="428"/>
      <c r="BA58" s="428"/>
      <c r="BB58" s="428"/>
      <c r="BC58" s="428"/>
      <c r="BD58" s="429"/>
    </row>
    <row r="59" spans="1:56" x14ac:dyDescent="0.25">
      <c r="A59" s="414"/>
      <c r="B59" s="418"/>
      <c r="C59" s="419"/>
      <c r="D59" s="419"/>
      <c r="E59" s="419"/>
      <c r="F59" s="419"/>
      <c r="G59" s="420"/>
      <c r="H59" s="188" t="s">
        <v>132</v>
      </c>
      <c r="I59" s="283" t="s">
        <v>168</v>
      </c>
      <c r="J59" s="114"/>
      <c r="K59" s="115"/>
      <c r="L59" s="114"/>
      <c r="M59" s="115"/>
      <c r="N59" s="116">
        <f t="shared" si="0"/>
        <v>0</v>
      </c>
      <c r="O59" s="116">
        <f t="shared" si="1"/>
        <v>0</v>
      </c>
      <c r="P59" s="116">
        <f t="shared" si="2"/>
        <v>0</v>
      </c>
      <c r="Q59" s="116">
        <f t="shared" si="3"/>
        <v>0</v>
      </c>
      <c r="R59" s="116">
        <f t="shared" si="4"/>
        <v>0</v>
      </c>
      <c r="S59" s="116">
        <f t="shared" si="5"/>
        <v>0</v>
      </c>
      <c r="T59" s="117">
        <f t="shared" si="6"/>
        <v>0.375</v>
      </c>
      <c r="U59" s="116">
        <f t="shared" si="7"/>
        <v>1</v>
      </c>
      <c r="V59" s="116">
        <f t="shared" si="8"/>
        <v>0</v>
      </c>
      <c r="W59" s="116">
        <f t="shared" si="9"/>
        <v>0</v>
      </c>
      <c r="X59" s="116">
        <f t="shared" si="10"/>
        <v>0</v>
      </c>
      <c r="Y59" s="116" t="str">
        <f t="shared" si="11"/>
        <v>00</v>
      </c>
      <c r="Z59" s="117" t="str">
        <f t="shared" si="33"/>
        <v>0:00</v>
      </c>
      <c r="AA59" s="149">
        <f t="shared" si="13"/>
        <v>0</v>
      </c>
      <c r="AB59" s="23"/>
      <c r="AC59" s="24"/>
      <c r="AD59" s="68"/>
      <c r="AE59" s="24"/>
      <c r="AF59" s="94" t="str">
        <f t="shared" si="14"/>
        <v>0000-00-00</v>
      </c>
      <c r="AG59" s="95" t="str">
        <f t="shared" si="15"/>
        <v>00:00</v>
      </c>
      <c r="AH59" s="94" t="str">
        <f t="shared" si="16"/>
        <v>0000-00-00</v>
      </c>
      <c r="AI59" s="96" t="str">
        <f t="shared" si="17"/>
        <v>00:00</v>
      </c>
      <c r="AJ59" s="97" t="str">
        <f t="shared" si="18"/>
        <v>0000-00-00</v>
      </c>
      <c r="AK59" s="97" t="str">
        <f t="shared" si="19"/>
        <v>0000-00-00</v>
      </c>
      <c r="AL59" s="97">
        <f t="shared" si="20"/>
        <v>0</v>
      </c>
      <c r="AM59" s="97">
        <f t="shared" si="21"/>
        <v>0</v>
      </c>
      <c r="AN59" s="97">
        <f t="shared" si="22"/>
        <v>0</v>
      </c>
      <c r="AO59" s="97">
        <f t="shared" si="23"/>
        <v>0</v>
      </c>
      <c r="AP59" s="86">
        <f t="shared" si="24"/>
        <v>0.375</v>
      </c>
      <c r="AQ59" s="97">
        <f t="shared" si="25"/>
        <v>1</v>
      </c>
      <c r="AR59" s="97">
        <f t="shared" si="26"/>
        <v>0</v>
      </c>
      <c r="AS59" s="97">
        <f t="shared" si="27"/>
        <v>0</v>
      </c>
      <c r="AT59" s="97">
        <f t="shared" si="28"/>
        <v>0</v>
      </c>
      <c r="AU59" s="97" t="str">
        <f t="shared" si="29"/>
        <v>00</v>
      </c>
      <c r="AV59" s="86" t="str">
        <f t="shared" si="30"/>
        <v>0:00</v>
      </c>
      <c r="AW59" s="134">
        <f t="shared" si="31"/>
        <v>0</v>
      </c>
      <c r="AX59" s="425"/>
      <c r="AY59" s="430"/>
      <c r="AZ59" s="431"/>
      <c r="BA59" s="431"/>
      <c r="BB59" s="431"/>
      <c r="BC59" s="431"/>
      <c r="BD59" s="432"/>
    </row>
    <row r="60" spans="1:56" x14ac:dyDescent="0.25">
      <c r="A60" s="414"/>
      <c r="B60" s="421"/>
      <c r="C60" s="422"/>
      <c r="D60" s="422"/>
      <c r="E60" s="422"/>
      <c r="F60" s="422"/>
      <c r="G60" s="423"/>
      <c r="H60" s="369"/>
      <c r="I60" s="364"/>
      <c r="J60" s="118"/>
      <c r="K60" s="119"/>
      <c r="L60" s="118"/>
      <c r="M60" s="119"/>
      <c r="N60" s="120">
        <f t="shared" si="0"/>
        <v>0</v>
      </c>
      <c r="O60" s="120">
        <f t="shared" si="1"/>
        <v>0</v>
      </c>
      <c r="P60" s="120">
        <f t="shared" si="2"/>
        <v>0</v>
      </c>
      <c r="Q60" s="120">
        <f t="shared" si="3"/>
        <v>0</v>
      </c>
      <c r="R60" s="120">
        <f t="shared" si="4"/>
        <v>0</v>
      </c>
      <c r="S60" s="120">
        <f t="shared" si="5"/>
        <v>0</v>
      </c>
      <c r="T60" s="121">
        <f t="shared" si="6"/>
        <v>0.375</v>
      </c>
      <c r="U60" s="120">
        <f t="shared" si="7"/>
        <v>1</v>
      </c>
      <c r="V60" s="120">
        <f t="shared" si="8"/>
        <v>0</v>
      </c>
      <c r="W60" s="120">
        <f t="shared" si="9"/>
        <v>0</v>
      </c>
      <c r="X60" s="120">
        <f t="shared" si="10"/>
        <v>0</v>
      </c>
      <c r="Y60" s="120" t="str">
        <f t="shared" si="11"/>
        <v>00</v>
      </c>
      <c r="Z60" s="121" t="str">
        <f t="shared" si="33"/>
        <v>0:00</v>
      </c>
      <c r="AA60" s="150">
        <f t="shared" si="13"/>
        <v>0</v>
      </c>
      <c r="AB60" s="22"/>
      <c r="AC60" s="67"/>
      <c r="AD60" s="22"/>
      <c r="AE60" s="67"/>
      <c r="AF60" s="98" t="str">
        <f t="shared" si="14"/>
        <v>0000-00-00</v>
      </c>
      <c r="AG60" s="99" t="str">
        <f t="shared" si="15"/>
        <v>00:00</v>
      </c>
      <c r="AH60" s="98" t="str">
        <f t="shared" si="16"/>
        <v>0000-00-00</v>
      </c>
      <c r="AI60" s="100" t="str">
        <f t="shared" si="17"/>
        <v>00:00</v>
      </c>
      <c r="AJ60" s="101" t="str">
        <f t="shared" si="18"/>
        <v>0000-00-00</v>
      </c>
      <c r="AK60" s="101" t="str">
        <f t="shared" si="19"/>
        <v>0000-00-00</v>
      </c>
      <c r="AL60" s="101">
        <f t="shared" si="20"/>
        <v>0</v>
      </c>
      <c r="AM60" s="101">
        <f t="shared" si="21"/>
        <v>0</v>
      </c>
      <c r="AN60" s="101">
        <f t="shared" si="22"/>
        <v>0</v>
      </c>
      <c r="AO60" s="101">
        <f t="shared" si="23"/>
        <v>0</v>
      </c>
      <c r="AP60" s="87">
        <f t="shared" si="24"/>
        <v>0.375</v>
      </c>
      <c r="AQ60" s="101">
        <f t="shared" si="25"/>
        <v>1</v>
      </c>
      <c r="AR60" s="101">
        <f t="shared" si="26"/>
        <v>0</v>
      </c>
      <c r="AS60" s="101">
        <f t="shared" si="27"/>
        <v>0</v>
      </c>
      <c r="AT60" s="101">
        <f t="shared" si="28"/>
        <v>0</v>
      </c>
      <c r="AU60" s="101" t="str">
        <f t="shared" si="29"/>
        <v>00</v>
      </c>
      <c r="AV60" s="87" t="str">
        <f t="shared" si="30"/>
        <v>0:00</v>
      </c>
      <c r="AW60" s="135">
        <f t="shared" si="31"/>
        <v>0</v>
      </c>
      <c r="AX60" s="426"/>
      <c r="AY60" s="433"/>
      <c r="AZ60" s="434"/>
      <c r="BA60" s="434"/>
      <c r="BB60" s="434"/>
      <c r="BC60" s="434"/>
      <c r="BD60" s="435"/>
    </row>
    <row r="61" spans="1:56" x14ac:dyDescent="0.25">
      <c r="A61" s="414">
        <v>11</v>
      </c>
      <c r="B61" s="415" t="s">
        <v>220</v>
      </c>
      <c r="C61" s="416"/>
      <c r="D61" s="416"/>
      <c r="E61" s="416"/>
      <c r="F61" s="416"/>
      <c r="G61" s="417"/>
      <c r="H61" s="188" t="s">
        <v>124</v>
      </c>
      <c r="I61" s="368" t="s">
        <v>160</v>
      </c>
      <c r="J61" s="109"/>
      <c r="K61" s="110"/>
      <c r="L61" s="109"/>
      <c r="M61" s="110"/>
      <c r="N61" s="111">
        <f t="shared" ref="N61:N63" si="34">+J61</f>
        <v>0</v>
      </c>
      <c r="O61" s="111">
        <f t="shared" ref="O61:O63" si="35">+L61</f>
        <v>0</v>
      </c>
      <c r="P61" s="111">
        <f t="shared" ref="P61:P63" si="36">HOUR(K61)</f>
        <v>0</v>
      </c>
      <c r="Q61" s="111">
        <f t="shared" ref="Q61:Q63" si="37">HOUR(M61)</f>
        <v>0</v>
      </c>
      <c r="R61" s="111">
        <f t="shared" ref="R61:R63" si="38">MINUTE(K61)</f>
        <v>0</v>
      </c>
      <c r="S61" s="111">
        <f t="shared" ref="S61:S63" si="39">MINUTE(M61)</f>
        <v>0</v>
      </c>
      <c r="T61" s="112">
        <f t="shared" ref="T61:T63" si="40">IF(M61&gt;K61,M61-K61, ($N$1-K61+M61-$M$1))</f>
        <v>0.375</v>
      </c>
      <c r="U61" s="111">
        <f t="shared" ref="U61:U63" si="41">IF(O61=N61,1,O61-N61+1)</f>
        <v>1</v>
      </c>
      <c r="V61" s="111">
        <f t="shared" ref="V61:V63" si="42">IF(U61&gt;1,(U61-1)*($N$2-$M$2),0)</f>
        <v>0</v>
      </c>
      <c r="W61" s="111">
        <f t="shared" ref="W61:W63" si="43">IF(S61&lt;R61,Q61-1-P61,Q61-P61)</f>
        <v>0</v>
      </c>
      <c r="X61" s="111">
        <f t="shared" ref="X61:X63" si="44">MINUTE(T61)</f>
        <v>0</v>
      </c>
      <c r="Y61" s="111" t="str">
        <f t="shared" ref="Y61:Y63" si="45">IF(X61&lt;10,"0"&amp;X61,X61)</f>
        <v>00</v>
      </c>
      <c r="Z61" s="113" t="str">
        <f t="shared" ref="Z61:Z63" si="46">SUM(V61:W61)&amp;":"&amp;Y61</f>
        <v>0:00</v>
      </c>
      <c r="AA61" s="148">
        <f t="shared" ref="AA61:AA63" si="47">VALUE(Z61)</f>
        <v>0</v>
      </c>
      <c r="AB61" s="21"/>
      <c r="AC61" s="66"/>
      <c r="AD61" s="21"/>
      <c r="AE61" s="66"/>
      <c r="AF61" s="94" t="str">
        <f t="shared" si="14"/>
        <v>0000-00-00</v>
      </c>
      <c r="AG61" s="95" t="str">
        <f t="shared" si="15"/>
        <v>00:00</v>
      </c>
      <c r="AH61" s="94" t="str">
        <f t="shared" si="16"/>
        <v>0000-00-00</v>
      </c>
      <c r="AI61" s="96" t="str">
        <f t="shared" si="17"/>
        <v>00:00</v>
      </c>
      <c r="AJ61" s="97" t="str">
        <f t="shared" ref="AJ61:AJ63" si="48">+AF61</f>
        <v>0000-00-00</v>
      </c>
      <c r="AK61" s="97" t="str">
        <f t="shared" ref="AK61:AK63" si="49">+AH61</f>
        <v>0000-00-00</v>
      </c>
      <c r="AL61" s="97">
        <f t="shared" ref="AL61:AL63" si="50">HOUR(AG61)</f>
        <v>0</v>
      </c>
      <c r="AM61" s="97">
        <f t="shared" ref="AM61:AM63" si="51">HOUR(AI61)</f>
        <v>0</v>
      </c>
      <c r="AN61" s="97">
        <f t="shared" ref="AN61:AN63" si="52">MINUTE(AG61)</f>
        <v>0</v>
      </c>
      <c r="AO61" s="97">
        <f t="shared" ref="AO61:AO63" si="53">MINUTE(AI61)</f>
        <v>0</v>
      </c>
      <c r="AP61" s="86">
        <f t="shared" ref="AP61:AP63" si="54">IF(AI61&gt;AG61,AI61-AG61, ($N$1-AG61+AI61-$M$1))</f>
        <v>0.375</v>
      </c>
      <c r="AQ61" s="97">
        <f t="shared" ref="AQ61:AQ63" si="55">IF(AK61=AJ61,1,AK61-AJ61+1)</f>
        <v>1</v>
      </c>
      <c r="AR61" s="97">
        <f t="shared" ref="AR61:AR63" si="56">IF(AQ61&gt;1,(AQ61-1)*($N$2-$M$2),0)</f>
        <v>0</v>
      </c>
      <c r="AS61" s="97">
        <f t="shared" ref="AS61:AS63" si="57">IF(AO61&lt;AN61,AM61-1-AL61,AM61-AL61)</f>
        <v>0</v>
      </c>
      <c r="AT61" s="97">
        <f t="shared" ref="AT61:AT63" si="58">MINUTE(AP61)</f>
        <v>0</v>
      </c>
      <c r="AU61" s="97" t="str">
        <f t="shared" ref="AU61:AU63" si="59">IF(AT61&lt;10,"0"&amp;AT61,AT61)</f>
        <v>00</v>
      </c>
      <c r="AV61" s="86" t="str">
        <f t="shared" ref="AV61:AV63" si="60">SUM(AR61:AS61)&amp;":"&amp;AU61</f>
        <v>0:00</v>
      </c>
      <c r="AW61" s="134">
        <f t="shared" ref="AW61:AW63" si="61">VALUE(AV61)</f>
        <v>0</v>
      </c>
      <c r="AX61" s="424">
        <f>SUM(AW61:AW63)+SUM(AA61:AA63)</f>
        <v>0</v>
      </c>
      <c r="AY61" s="427"/>
      <c r="AZ61" s="428"/>
      <c r="BA61" s="428"/>
      <c r="BB61" s="428"/>
      <c r="BC61" s="428"/>
      <c r="BD61" s="429"/>
    </row>
    <row r="62" spans="1:56" ht="15" customHeight="1" x14ac:dyDescent="0.25">
      <c r="A62" s="414"/>
      <c r="B62" s="418"/>
      <c r="C62" s="419"/>
      <c r="D62" s="419"/>
      <c r="E62" s="419"/>
      <c r="F62" s="419"/>
      <c r="G62" s="420"/>
      <c r="H62" s="188" t="s">
        <v>132</v>
      </c>
      <c r="I62" s="283" t="s">
        <v>221</v>
      </c>
      <c r="J62" s="114"/>
      <c r="K62" s="115"/>
      <c r="L62" s="114"/>
      <c r="M62" s="115"/>
      <c r="N62" s="116">
        <f t="shared" si="34"/>
        <v>0</v>
      </c>
      <c r="O62" s="116">
        <f t="shared" si="35"/>
        <v>0</v>
      </c>
      <c r="P62" s="116">
        <f t="shared" si="36"/>
        <v>0</v>
      </c>
      <c r="Q62" s="116">
        <f t="shared" si="37"/>
        <v>0</v>
      </c>
      <c r="R62" s="116">
        <f t="shared" si="38"/>
        <v>0</v>
      </c>
      <c r="S62" s="116">
        <f t="shared" si="39"/>
        <v>0</v>
      </c>
      <c r="T62" s="117">
        <f t="shared" si="40"/>
        <v>0.375</v>
      </c>
      <c r="U62" s="116">
        <f t="shared" si="41"/>
        <v>1</v>
      </c>
      <c r="V62" s="116">
        <f t="shared" si="42"/>
        <v>0</v>
      </c>
      <c r="W62" s="116">
        <f t="shared" si="43"/>
        <v>0</v>
      </c>
      <c r="X62" s="116">
        <f t="shared" si="44"/>
        <v>0</v>
      </c>
      <c r="Y62" s="116" t="str">
        <f t="shared" si="45"/>
        <v>00</v>
      </c>
      <c r="Z62" s="117" t="str">
        <f t="shared" si="46"/>
        <v>0:00</v>
      </c>
      <c r="AA62" s="149">
        <f t="shared" si="47"/>
        <v>0</v>
      </c>
      <c r="AB62" s="23"/>
      <c r="AC62" s="24"/>
      <c r="AD62" s="68"/>
      <c r="AE62" s="24"/>
      <c r="AF62" s="94" t="str">
        <f t="shared" si="14"/>
        <v>0000-00-00</v>
      </c>
      <c r="AG62" s="95" t="str">
        <f t="shared" si="15"/>
        <v>00:00</v>
      </c>
      <c r="AH62" s="94" t="str">
        <f t="shared" si="16"/>
        <v>0000-00-00</v>
      </c>
      <c r="AI62" s="96" t="str">
        <f t="shared" si="17"/>
        <v>00:00</v>
      </c>
      <c r="AJ62" s="97" t="str">
        <f t="shared" si="48"/>
        <v>0000-00-00</v>
      </c>
      <c r="AK62" s="97" t="str">
        <f t="shared" si="49"/>
        <v>0000-00-00</v>
      </c>
      <c r="AL62" s="97">
        <f t="shared" si="50"/>
        <v>0</v>
      </c>
      <c r="AM62" s="97">
        <f t="shared" si="51"/>
        <v>0</v>
      </c>
      <c r="AN62" s="97">
        <f t="shared" si="52"/>
        <v>0</v>
      </c>
      <c r="AO62" s="97">
        <f t="shared" si="53"/>
        <v>0</v>
      </c>
      <c r="AP62" s="86">
        <f t="shared" si="54"/>
        <v>0.375</v>
      </c>
      <c r="AQ62" s="97">
        <f t="shared" si="55"/>
        <v>1</v>
      </c>
      <c r="AR62" s="97">
        <f t="shared" si="56"/>
        <v>0</v>
      </c>
      <c r="AS62" s="97">
        <f t="shared" si="57"/>
        <v>0</v>
      </c>
      <c r="AT62" s="97">
        <f t="shared" si="58"/>
        <v>0</v>
      </c>
      <c r="AU62" s="97" t="str">
        <f t="shared" si="59"/>
        <v>00</v>
      </c>
      <c r="AV62" s="86" t="str">
        <f t="shared" si="60"/>
        <v>0:00</v>
      </c>
      <c r="AW62" s="134">
        <f t="shared" si="61"/>
        <v>0</v>
      </c>
      <c r="AX62" s="425"/>
      <c r="AY62" s="430"/>
      <c r="AZ62" s="431"/>
      <c r="BA62" s="431"/>
      <c r="BB62" s="431"/>
      <c r="BC62" s="431"/>
      <c r="BD62" s="432"/>
    </row>
    <row r="63" spans="1:56" ht="15" customHeight="1" x14ac:dyDescent="0.25">
      <c r="A63" s="414"/>
      <c r="B63" s="421"/>
      <c r="C63" s="422"/>
      <c r="D63" s="422"/>
      <c r="E63" s="422"/>
      <c r="F63" s="422"/>
      <c r="G63" s="423"/>
      <c r="H63" s="369"/>
      <c r="I63" s="364"/>
      <c r="J63" s="118"/>
      <c r="K63" s="119"/>
      <c r="L63" s="118"/>
      <c r="M63" s="119"/>
      <c r="N63" s="120">
        <f t="shared" si="34"/>
        <v>0</v>
      </c>
      <c r="O63" s="120">
        <f t="shared" si="35"/>
        <v>0</v>
      </c>
      <c r="P63" s="120">
        <f t="shared" si="36"/>
        <v>0</v>
      </c>
      <c r="Q63" s="120">
        <f t="shared" si="37"/>
        <v>0</v>
      </c>
      <c r="R63" s="120">
        <f t="shared" si="38"/>
        <v>0</v>
      </c>
      <c r="S63" s="120">
        <f t="shared" si="39"/>
        <v>0</v>
      </c>
      <c r="T63" s="121">
        <f t="shared" si="40"/>
        <v>0.375</v>
      </c>
      <c r="U63" s="120">
        <f t="shared" si="41"/>
        <v>1</v>
      </c>
      <c r="V63" s="120">
        <f t="shared" si="42"/>
        <v>0</v>
      </c>
      <c r="W63" s="120">
        <f t="shared" si="43"/>
        <v>0</v>
      </c>
      <c r="X63" s="120">
        <f t="shared" si="44"/>
        <v>0</v>
      </c>
      <c r="Y63" s="120" t="str">
        <f t="shared" si="45"/>
        <v>00</v>
      </c>
      <c r="Z63" s="121" t="str">
        <f t="shared" si="46"/>
        <v>0:00</v>
      </c>
      <c r="AA63" s="150">
        <f t="shared" si="47"/>
        <v>0</v>
      </c>
      <c r="AB63" s="22"/>
      <c r="AC63" s="67"/>
      <c r="AD63" s="22"/>
      <c r="AE63" s="67"/>
      <c r="AF63" s="98" t="str">
        <f t="shared" si="14"/>
        <v>0000-00-00</v>
      </c>
      <c r="AG63" s="99" t="str">
        <f t="shared" si="15"/>
        <v>00:00</v>
      </c>
      <c r="AH63" s="98" t="str">
        <f t="shared" si="16"/>
        <v>0000-00-00</v>
      </c>
      <c r="AI63" s="100" t="str">
        <f t="shared" si="17"/>
        <v>00:00</v>
      </c>
      <c r="AJ63" s="101" t="str">
        <f t="shared" si="48"/>
        <v>0000-00-00</v>
      </c>
      <c r="AK63" s="101" t="str">
        <f t="shared" si="49"/>
        <v>0000-00-00</v>
      </c>
      <c r="AL63" s="101">
        <f t="shared" si="50"/>
        <v>0</v>
      </c>
      <c r="AM63" s="101">
        <f t="shared" si="51"/>
        <v>0</v>
      </c>
      <c r="AN63" s="101">
        <f t="shared" si="52"/>
        <v>0</v>
      </c>
      <c r="AO63" s="101">
        <f t="shared" si="53"/>
        <v>0</v>
      </c>
      <c r="AP63" s="87">
        <f t="shared" si="54"/>
        <v>0.375</v>
      </c>
      <c r="AQ63" s="101">
        <f t="shared" si="55"/>
        <v>1</v>
      </c>
      <c r="AR63" s="101">
        <f t="shared" si="56"/>
        <v>0</v>
      </c>
      <c r="AS63" s="101">
        <f t="shared" si="57"/>
        <v>0</v>
      </c>
      <c r="AT63" s="101">
        <f t="shared" si="58"/>
        <v>0</v>
      </c>
      <c r="AU63" s="101" t="str">
        <f t="shared" si="59"/>
        <v>00</v>
      </c>
      <c r="AV63" s="87" t="str">
        <f t="shared" si="60"/>
        <v>0:00</v>
      </c>
      <c r="AW63" s="135">
        <f t="shared" si="61"/>
        <v>0</v>
      </c>
      <c r="AX63" s="426"/>
      <c r="AY63" s="433"/>
      <c r="AZ63" s="434"/>
      <c r="BA63" s="434"/>
      <c r="BB63" s="434"/>
      <c r="BC63" s="434"/>
      <c r="BD63" s="435"/>
    </row>
    <row r="64" spans="1:56" x14ac:dyDescent="0.25">
      <c r="A64" s="414">
        <v>12</v>
      </c>
      <c r="B64" s="415" t="s">
        <v>198</v>
      </c>
      <c r="C64" s="416"/>
      <c r="D64" s="416"/>
      <c r="E64" s="416"/>
      <c r="F64" s="416"/>
      <c r="G64" s="417"/>
      <c r="H64" s="188" t="s">
        <v>124</v>
      </c>
      <c r="I64" s="368" t="s">
        <v>185</v>
      </c>
      <c r="J64" s="109"/>
      <c r="K64" s="110"/>
      <c r="L64" s="109"/>
      <c r="M64" s="110"/>
      <c r="N64" s="111">
        <f t="shared" si="0"/>
        <v>0</v>
      </c>
      <c r="O64" s="111">
        <f t="shared" si="1"/>
        <v>0</v>
      </c>
      <c r="P64" s="111">
        <f t="shared" si="2"/>
        <v>0</v>
      </c>
      <c r="Q64" s="111">
        <f t="shared" si="3"/>
        <v>0</v>
      </c>
      <c r="R64" s="111">
        <f t="shared" si="4"/>
        <v>0</v>
      </c>
      <c r="S64" s="111">
        <f t="shared" si="5"/>
        <v>0</v>
      </c>
      <c r="T64" s="112">
        <f t="shared" si="6"/>
        <v>0.375</v>
      </c>
      <c r="U64" s="111">
        <f t="shared" si="7"/>
        <v>1</v>
      </c>
      <c r="V64" s="111">
        <f t="shared" si="8"/>
        <v>0</v>
      </c>
      <c r="W64" s="111">
        <f t="shared" si="9"/>
        <v>0</v>
      </c>
      <c r="X64" s="111">
        <f t="shared" si="10"/>
        <v>0</v>
      </c>
      <c r="Y64" s="111" t="str">
        <f t="shared" si="11"/>
        <v>00</v>
      </c>
      <c r="Z64" s="113" t="str">
        <f t="shared" si="33"/>
        <v>0:00</v>
      </c>
      <c r="AA64" s="148">
        <f t="shared" si="13"/>
        <v>0</v>
      </c>
      <c r="AB64" s="21"/>
      <c r="AC64" s="66"/>
      <c r="AD64" s="21"/>
      <c r="AE64" s="66"/>
      <c r="AF64" s="94" t="str">
        <f t="shared" si="14"/>
        <v>0000-00-00</v>
      </c>
      <c r="AG64" s="95" t="str">
        <f t="shared" si="15"/>
        <v>00:00</v>
      </c>
      <c r="AH64" s="94" t="str">
        <f t="shared" si="16"/>
        <v>0000-00-00</v>
      </c>
      <c r="AI64" s="96" t="str">
        <f t="shared" si="17"/>
        <v>00:00</v>
      </c>
      <c r="AJ64" s="97" t="str">
        <f t="shared" si="18"/>
        <v>0000-00-00</v>
      </c>
      <c r="AK64" s="97" t="str">
        <f t="shared" si="19"/>
        <v>0000-00-00</v>
      </c>
      <c r="AL64" s="97">
        <f t="shared" si="20"/>
        <v>0</v>
      </c>
      <c r="AM64" s="97">
        <f t="shared" si="21"/>
        <v>0</v>
      </c>
      <c r="AN64" s="97">
        <f t="shared" si="22"/>
        <v>0</v>
      </c>
      <c r="AO64" s="97">
        <f t="shared" si="23"/>
        <v>0</v>
      </c>
      <c r="AP64" s="86">
        <f t="shared" si="24"/>
        <v>0.375</v>
      </c>
      <c r="AQ64" s="97">
        <f t="shared" si="25"/>
        <v>1</v>
      </c>
      <c r="AR64" s="97">
        <f t="shared" si="26"/>
        <v>0</v>
      </c>
      <c r="AS64" s="97">
        <f t="shared" si="27"/>
        <v>0</v>
      </c>
      <c r="AT64" s="97">
        <f t="shared" si="28"/>
        <v>0</v>
      </c>
      <c r="AU64" s="97" t="str">
        <f t="shared" si="29"/>
        <v>00</v>
      </c>
      <c r="AV64" s="86" t="str">
        <f t="shared" si="30"/>
        <v>0:00</v>
      </c>
      <c r="AW64" s="134">
        <f t="shared" si="31"/>
        <v>0</v>
      </c>
      <c r="AX64" s="424">
        <f>SUM(AW64:AW66)+SUM(AA64:AA66)</f>
        <v>0</v>
      </c>
      <c r="AY64" s="427"/>
      <c r="AZ64" s="428"/>
      <c r="BA64" s="428"/>
      <c r="BB64" s="428"/>
      <c r="BC64" s="428"/>
      <c r="BD64" s="429"/>
    </row>
    <row r="65" spans="1:56" x14ac:dyDescent="0.25">
      <c r="A65" s="414"/>
      <c r="B65" s="418"/>
      <c r="C65" s="419"/>
      <c r="D65" s="419"/>
      <c r="E65" s="419"/>
      <c r="F65" s="419"/>
      <c r="G65" s="420"/>
      <c r="H65" s="188" t="s">
        <v>132</v>
      </c>
      <c r="I65" s="283" t="s">
        <v>186</v>
      </c>
      <c r="J65" s="114"/>
      <c r="K65" s="115"/>
      <c r="L65" s="114"/>
      <c r="M65" s="115"/>
      <c r="N65" s="116">
        <f t="shared" si="0"/>
        <v>0</v>
      </c>
      <c r="O65" s="116">
        <f t="shared" si="1"/>
        <v>0</v>
      </c>
      <c r="P65" s="116">
        <f t="shared" si="2"/>
        <v>0</v>
      </c>
      <c r="Q65" s="116">
        <f t="shared" si="3"/>
        <v>0</v>
      </c>
      <c r="R65" s="116">
        <f t="shared" si="4"/>
        <v>0</v>
      </c>
      <c r="S65" s="116">
        <f t="shared" si="5"/>
        <v>0</v>
      </c>
      <c r="T65" s="117">
        <f t="shared" si="6"/>
        <v>0.375</v>
      </c>
      <c r="U65" s="116">
        <f t="shared" si="7"/>
        <v>1</v>
      </c>
      <c r="V65" s="116">
        <f t="shared" si="8"/>
        <v>0</v>
      </c>
      <c r="W65" s="116">
        <f t="shared" si="9"/>
        <v>0</v>
      </c>
      <c r="X65" s="116">
        <f t="shared" si="10"/>
        <v>0</v>
      </c>
      <c r="Y65" s="116" t="str">
        <f t="shared" si="11"/>
        <v>00</v>
      </c>
      <c r="Z65" s="117" t="str">
        <f t="shared" si="33"/>
        <v>0:00</v>
      </c>
      <c r="AA65" s="149">
        <f t="shared" si="13"/>
        <v>0</v>
      </c>
      <c r="AB65" s="23"/>
      <c r="AC65" s="24"/>
      <c r="AD65" s="68"/>
      <c r="AE65" s="24"/>
      <c r="AF65" s="94" t="str">
        <f t="shared" si="14"/>
        <v>0000-00-00</v>
      </c>
      <c r="AG65" s="95" t="str">
        <f t="shared" si="15"/>
        <v>00:00</v>
      </c>
      <c r="AH65" s="94" t="str">
        <f t="shared" si="16"/>
        <v>0000-00-00</v>
      </c>
      <c r="AI65" s="96" t="str">
        <f t="shared" si="17"/>
        <v>00:00</v>
      </c>
      <c r="AJ65" s="97" t="str">
        <f t="shared" si="18"/>
        <v>0000-00-00</v>
      </c>
      <c r="AK65" s="97" t="str">
        <f t="shared" si="19"/>
        <v>0000-00-00</v>
      </c>
      <c r="AL65" s="97">
        <f t="shared" si="20"/>
        <v>0</v>
      </c>
      <c r="AM65" s="97">
        <f t="shared" si="21"/>
        <v>0</v>
      </c>
      <c r="AN65" s="97">
        <f t="shared" si="22"/>
        <v>0</v>
      </c>
      <c r="AO65" s="97">
        <f t="shared" si="23"/>
        <v>0</v>
      </c>
      <c r="AP65" s="86">
        <f t="shared" si="24"/>
        <v>0.375</v>
      </c>
      <c r="AQ65" s="97">
        <f t="shared" si="25"/>
        <v>1</v>
      </c>
      <c r="AR65" s="97">
        <f t="shared" si="26"/>
        <v>0</v>
      </c>
      <c r="AS65" s="97">
        <f t="shared" si="27"/>
        <v>0</v>
      </c>
      <c r="AT65" s="97">
        <f t="shared" si="28"/>
        <v>0</v>
      </c>
      <c r="AU65" s="97" t="str">
        <f t="shared" si="29"/>
        <v>00</v>
      </c>
      <c r="AV65" s="86" t="str">
        <f t="shared" si="30"/>
        <v>0:00</v>
      </c>
      <c r="AW65" s="134">
        <f t="shared" si="31"/>
        <v>0</v>
      </c>
      <c r="AX65" s="425"/>
      <c r="AY65" s="430"/>
      <c r="AZ65" s="431"/>
      <c r="BA65" s="431"/>
      <c r="BB65" s="431"/>
      <c r="BC65" s="431"/>
      <c r="BD65" s="432"/>
    </row>
    <row r="66" spans="1:56" x14ac:dyDescent="0.25">
      <c r="A66" s="414"/>
      <c r="B66" s="421"/>
      <c r="C66" s="422"/>
      <c r="D66" s="422"/>
      <c r="E66" s="422"/>
      <c r="F66" s="422"/>
      <c r="G66" s="423"/>
      <c r="H66" s="369"/>
      <c r="I66" s="364" t="s">
        <v>219</v>
      </c>
      <c r="J66" s="118"/>
      <c r="K66" s="119"/>
      <c r="L66" s="118"/>
      <c r="M66" s="119"/>
      <c r="N66" s="120">
        <f t="shared" si="0"/>
        <v>0</v>
      </c>
      <c r="O66" s="120">
        <f t="shared" si="1"/>
        <v>0</v>
      </c>
      <c r="P66" s="120">
        <f t="shared" si="2"/>
        <v>0</v>
      </c>
      <c r="Q66" s="120">
        <f t="shared" si="3"/>
        <v>0</v>
      </c>
      <c r="R66" s="120">
        <f t="shared" si="4"/>
        <v>0</v>
      </c>
      <c r="S66" s="120">
        <f t="shared" si="5"/>
        <v>0</v>
      </c>
      <c r="T66" s="121">
        <f t="shared" si="6"/>
        <v>0.375</v>
      </c>
      <c r="U66" s="120">
        <f t="shared" si="7"/>
        <v>1</v>
      </c>
      <c r="V66" s="120">
        <f t="shared" si="8"/>
        <v>0</v>
      </c>
      <c r="W66" s="120">
        <f t="shared" si="9"/>
        <v>0</v>
      </c>
      <c r="X66" s="120">
        <f t="shared" si="10"/>
        <v>0</v>
      </c>
      <c r="Y66" s="120" t="str">
        <f t="shared" si="11"/>
        <v>00</v>
      </c>
      <c r="Z66" s="121" t="str">
        <f t="shared" si="33"/>
        <v>0:00</v>
      </c>
      <c r="AA66" s="150">
        <f t="shared" si="13"/>
        <v>0</v>
      </c>
      <c r="AB66" s="22"/>
      <c r="AC66" s="67"/>
      <c r="AD66" s="22"/>
      <c r="AE66" s="67"/>
      <c r="AF66" s="98" t="str">
        <f t="shared" si="14"/>
        <v>0000-00-00</v>
      </c>
      <c r="AG66" s="99" t="str">
        <f t="shared" si="15"/>
        <v>00:00</v>
      </c>
      <c r="AH66" s="98" t="str">
        <f t="shared" si="16"/>
        <v>0000-00-00</v>
      </c>
      <c r="AI66" s="100" t="str">
        <f t="shared" si="17"/>
        <v>00:00</v>
      </c>
      <c r="AJ66" s="101" t="str">
        <f t="shared" si="18"/>
        <v>0000-00-00</v>
      </c>
      <c r="AK66" s="101" t="str">
        <f t="shared" si="19"/>
        <v>0000-00-00</v>
      </c>
      <c r="AL66" s="101">
        <f t="shared" si="20"/>
        <v>0</v>
      </c>
      <c r="AM66" s="101">
        <f t="shared" si="21"/>
        <v>0</v>
      </c>
      <c r="AN66" s="101">
        <f t="shared" si="22"/>
        <v>0</v>
      </c>
      <c r="AO66" s="101">
        <f t="shared" si="23"/>
        <v>0</v>
      </c>
      <c r="AP66" s="87">
        <f t="shared" si="24"/>
        <v>0.375</v>
      </c>
      <c r="AQ66" s="101">
        <f t="shared" si="25"/>
        <v>1</v>
      </c>
      <c r="AR66" s="101">
        <f t="shared" si="26"/>
        <v>0</v>
      </c>
      <c r="AS66" s="101">
        <f t="shared" si="27"/>
        <v>0</v>
      </c>
      <c r="AT66" s="101">
        <f t="shared" si="28"/>
        <v>0</v>
      </c>
      <c r="AU66" s="101" t="str">
        <f t="shared" si="29"/>
        <v>00</v>
      </c>
      <c r="AV66" s="87" t="str">
        <f t="shared" si="30"/>
        <v>0:00</v>
      </c>
      <c r="AW66" s="135">
        <f t="shared" si="31"/>
        <v>0</v>
      </c>
      <c r="AX66" s="426"/>
      <c r="AY66" s="433"/>
      <c r="AZ66" s="434"/>
      <c r="BA66" s="434"/>
      <c r="BB66" s="434"/>
      <c r="BC66" s="434"/>
      <c r="BD66" s="435"/>
    </row>
    <row r="67" spans="1:56" x14ac:dyDescent="0.25">
      <c r="A67" s="414">
        <v>13</v>
      </c>
      <c r="B67" s="415" t="s">
        <v>199</v>
      </c>
      <c r="C67" s="416"/>
      <c r="D67" s="416"/>
      <c r="E67" s="416"/>
      <c r="F67" s="416"/>
      <c r="G67" s="417"/>
      <c r="H67" s="188" t="s">
        <v>124</v>
      </c>
      <c r="I67" s="368" t="s">
        <v>185</v>
      </c>
      <c r="J67" s="109"/>
      <c r="K67" s="110"/>
      <c r="L67" s="109"/>
      <c r="M67" s="110"/>
      <c r="N67" s="111">
        <f t="shared" si="0"/>
        <v>0</v>
      </c>
      <c r="O67" s="111">
        <f t="shared" si="1"/>
        <v>0</v>
      </c>
      <c r="P67" s="111">
        <f t="shared" si="2"/>
        <v>0</v>
      </c>
      <c r="Q67" s="111">
        <f t="shared" si="3"/>
        <v>0</v>
      </c>
      <c r="R67" s="111">
        <f t="shared" si="4"/>
        <v>0</v>
      </c>
      <c r="S67" s="111">
        <f t="shared" si="5"/>
        <v>0</v>
      </c>
      <c r="T67" s="112">
        <f t="shared" si="6"/>
        <v>0.375</v>
      </c>
      <c r="U67" s="111">
        <f t="shared" si="7"/>
        <v>1</v>
      </c>
      <c r="V67" s="111">
        <f t="shared" si="8"/>
        <v>0</v>
      </c>
      <c r="W67" s="111">
        <f t="shared" si="9"/>
        <v>0</v>
      </c>
      <c r="X67" s="111">
        <f t="shared" si="10"/>
        <v>0</v>
      </c>
      <c r="Y67" s="111" t="str">
        <f t="shared" si="11"/>
        <v>00</v>
      </c>
      <c r="Z67" s="113" t="str">
        <f t="shared" si="33"/>
        <v>0:00</v>
      </c>
      <c r="AA67" s="148">
        <f t="shared" si="13"/>
        <v>0</v>
      </c>
      <c r="AB67" s="21"/>
      <c r="AC67" s="66"/>
      <c r="AD67" s="21"/>
      <c r="AE67" s="66"/>
      <c r="AF67" s="94" t="str">
        <f t="shared" si="14"/>
        <v>0000-00-00</v>
      </c>
      <c r="AG67" s="95" t="str">
        <f t="shared" si="15"/>
        <v>00:00</v>
      </c>
      <c r="AH67" s="94" t="str">
        <f t="shared" si="16"/>
        <v>0000-00-00</v>
      </c>
      <c r="AI67" s="96" t="str">
        <f t="shared" si="17"/>
        <v>00:00</v>
      </c>
      <c r="AJ67" s="97" t="str">
        <f t="shared" si="18"/>
        <v>0000-00-00</v>
      </c>
      <c r="AK67" s="97" t="str">
        <f t="shared" si="19"/>
        <v>0000-00-00</v>
      </c>
      <c r="AL67" s="97">
        <f t="shared" si="20"/>
        <v>0</v>
      </c>
      <c r="AM67" s="97">
        <f t="shared" si="21"/>
        <v>0</v>
      </c>
      <c r="AN67" s="97">
        <f t="shared" si="22"/>
        <v>0</v>
      </c>
      <c r="AO67" s="97">
        <f t="shared" si="23"/>
        <v>0</v>
      </c>
      <c r="AP67" s="86">
        <f t="shared" si="24"/>
        <v>0.375</v>
      </c>
      <c r="AQ67" s="97">
        <f t="shared" si="25"/>
        <v>1</v>
      </c>
      <c r="AR67" s="97">
        <f t="shared" si="26"/>
        <v>0</v>
      </c>
      <c r="AS67" s="97">
        <f t="shared" si="27"/>
        <v>0</v>
      </c>
      <c r="AT67" s="97">
        <f t="shared" si="28"/>
        <v>0</v>
      </c>
      <c r="AU67" s="97" t="str">
        <f t="shared" si="29"/>
        <v>00</v>
      </c>
      <c r="AV67" s="86" t="str">
        <f t="shared" si="30"/>
        <v>0:00</v>
      </c>
      <c r="AW67" s="134">
        <f t="shared" si="31"/>
        <v>0</v>
      </c>
      <c r="AX67" s="424">
        <f>SUM(AW67:AW69)+SUM(AA67:AA69)</f>
        <v>0</v>
      </c>
      <c r="AY67" s="427"/>
      <c r="AZ67" s="428"/>
      <c r="BA67" s="428"/>
      <c r="BB67" s="428"/>
      <c r="BC67" s="428"/>
      <c r="BD67" s="429"/>
    </row>
    <row r="68" spans="1:56" x14ac:dyDescent="0.25">
      <c r="A68" s="414"/>
      <c r="B68" s="418"/>
      <c r="C68" s="419"/>
      <c r="D68" s="419"/>
      <c r="E68" s="419"/>
      <c r="F68" s="419"/>
      <c r="G68" s="420"/>
      <c r="H68" s="188" t="s">
        <v>132</v>
      </c>
      <c r="I68" s="283" t="s">
        <v>219</v>
      </c>
      <c r="J68" s="114"/>
      <c r="K68" s="115"/>
      <c r="L68" s="114"/>
      <c r="M68" s="115"/>
      <c r="N68" s="116">
        <f t="shared" si="0"/>
        <v>0</v>
      </c>
      <c r="O68" s="116">
        <f t="shared" si="1"/>
        <v>0</v>
      </c>
      <c r="P68" s="116">
        <f t="shared" si="2"/>
        <v>0</v>
      </c>
      <c r="Q68" s="116">
        <f t="shared" si="3"/>
        <v>0</v>
      </c>
      <c r="R68" s="116">
        <f t="shared" si="4"/>
        <v>0</v>
      </c>
      <c r="S68" s="116">
        <f t="shared" si="5"/>
        <v>0</v>
      </c>
      <c r="T68" s="117">
        <f t="shared" si="6"/>
        <v>0.375</v>
      </c>
      <c r="U68" s="116">
        <f t="shared" si="7"/>
        <v>1</v>
      </c>
      <c r="V68" s="116">
        <f t="shared" si="8"/>
        <v>0</v>
      </c>
      <c r="W68" s="116">
        <f t="shared" si="9"/>
        <v>0</v>
      </c>
      <c r="X68" s="116">
        <f t="shared" si="10"/>
        <v>0</v>
      </c>
      <c r="Y68" s="116" t="str">
        <f t="shared" si="11"/>
        <v>00</v>
      </c>
      <c r="Z68" s="117" t="str">
        <f t="shared" si="33"/>
        <v>0:00</v>
      </c>
      <c r="AA68" s="149">
        <f t="shared" si="13"/>
        <v>0</v>
      </c>
      <c r="AB68" s="23"/>
      <c r="AC68" s="24"/>
      <c r="AD68" s="68"/>
      <c r="AE68" s="24"/>
      <c r="AF68" s="94" t="str">
        <f t="shared" si="14"/>
        <v>0000-00-00</v>
      </c>
      <c r="AG68" s="95" t="str">
        <f t="shared" si="15"/>
        <v>00:00</v>
      </c>
      <c r="AH68" s="94" t="str">
        <f t="shared" si="16"/>
        <v>0000-00-00</v>
      </c>
      <c r="AI68" s="96" t="str">
        <f t="shared" si="17"/>
        <v>00:00</v>
      </c>
      <c r="AJ68" s="97" t="str">
        <f t="shared" si="18"/>
        <v>0000-00-00</v>
      </c>
      <c r="AK68" s="97" t="str">
        <f t="shared" si="19"/>
        <v>0000-00-00</v>
      </c>
      <c r="AL68" s="97">
        <f t="shared" si="20"/>
        <v>0</v>
      </c>
      <c r="AM68" s="97">
        <f t="shared" si="21"/>
        <v>0</v>
      </c>
      <c r="AN68" s="97">
        <f t="shared" si="22"/>
        <v>0</v>
      </c>
      <c r="AO68" s="97">
        <f t="shared" si="23"/>
        <v>0</v>
      </c>
      <c r="AP68" s="86">
        <f t="shared" si="24"/>
        <v>0.375</v>
      </c>
      <c r="AQ68" s="97">
        <f t="shared" si="25"/>
        <v>1</v>
      </c>
      <c r="AR68" s="97">
        <f t="shared" si="26"/>
        <v>0</v>
      </c>
      <c r="AS68" s="97">
        <f t="shared" si="27"/>
        <v>0</v>
      </c>
      <c r="AT68" s="97">
        <f t="shared" si="28"/>
        <v>0</v>
      </c>
      <c r="AU68" s="97" t="str">
        <f t="shared" si="29"/>
        <v>00</v>
      </c>
      <c r="AV68" s="86" t="str">
        <f t="shared" si="30"/>
        <v>0:00</v>
      </c>
      <c r="AW68" s="134">
        <f t="shared" si="31"/>
        <v>0</v>
      </c>
      <c r="AX68" s="425"/>
      <c r="AY68" s="430"/>
      <c r="AZ68" s="431"/>
      <c r="BA68" s="431"/>
      <c r="BB68" s="431"/>
      <c r="BC68" s="431"/>
      <c r="BD68" s="432"/>
    </row>
    <row r="69" spans="1:56" x14ac:dyDescent="0.25">
      <c r="A69" s="414"/>
      <c r="B69" s="421"/>
      <c r="C69" s="422"/>
      <c r="D69" s="422"/>
      <c r="E69" s="422"/>
      <c r="F69" s="422"/>
      <c r="G69" s="423"/>
      <c r="H69" s="369"/>
      <c r="I69" s="364"/>
      <c r="J69" s="118"/>
      <c r="K69" s="119"/>
      <c r="L69" s="118"/>
      <c r="M69" s="119"/>
      <c r="N69" s="120">
        <f t="shared" si="0"/>
        <v>0</v>
      </c>
      <c r="O69" s="120">
        <f t="shared" si="1"/>
        <v>0</v>
      </c>
      <c r="P69" s="120">
        <f t="shared" si="2"/>
        <v>0</v>
      </c>
      <c r="Q69" s="120">
        <f t="shared" si="3"/>
        <v>0</v>
      </c>
      <c r="R69" s="120">
        <f t="shared" si="4"/>
        <v>0</v>
      </c>
      <c r="S69" s="120">
        <f t="shared" si="5"/>
        <v>0</v>
      </c>
      <c r="T69" s="121">
        <f t="shared" si="6"/>
        <v>0.375</v>
      </c>
      <c r="U69" s="120">
        <f t="shared" si="7"/>
        <v>1</v>
      </c>
      <c r="V69" s="120">
        <f t="shared" si="8"/>
        <v>0</v>
      </c>
      <c r="W69" s="120">
        <f t="shared" si="9"/>
        <v>0</v>
      </c>
      <c r="X69" s="120">
        <f t="shared" si="10"/>
        <v>0</v>
      </c>
      <c r="Y69" s="120" t="str">
        <f t="shared" si="11"/>
        <v>00</v>
      </c>
      <c r="Z69" s="121" t="str">
        <f t="shared" si="33"/>
        <v>0:00</v>
      </c>
      <c r="AA69" s="150">
        <f t="shared" si="13"/>
        <v>0</v>
      </c>
      <c r="AB69" s="22"/>
      <c r="AC69" s="67"/>
      <c r="AD69" s="22"/>
      <c r="AE69" s="67"/>
      <c r="AF69" s="98" t="str">
        <f t="shared" si="14"/>
        <v>0000-00-00</v>
      </c>
      <c r="AG69" s="99" t="str">
        <f t="shared" si="15"/>
        <v>00:00</v>
      </c>
      <c r="AH69" s="98" t="str">
        <f t="shared" si="16"/>
        <v>0000-00-00</v>
      </c>
      <c r="AI69" s="100" t="str">
        <f t="shared" si="17"/>
        <v>00:00</v>
      </c>
      <c r="AJ69" s="101" t="str">
        <f t="shared" si="18"/>
        <v>0000-00-00</v>
      </c>
      <c r="AK69" s="101" t="str">
        <f t="shared" si="19"/>
        <v>0000-00-00</v>
      </c>
      <c r="AL69" s="101">
        <f t="shared" si="20"/>
        <v>0</v>
      </c>
      <c r="AM69" s="101">
        <f t="shared" si="21"/>
        <v>0</v>
      </c>
      <c r="AN69" s="101">
        <f t="shared" si="22"/>
        <v>0</v>
      </c>
      <c r="AO69" s="101">
        <f t="shared" si="23"/>
        <v>0</v>
      </c>
      <c r="AP69" s="87">
        <f t="shared" si="24"/>
        <v>0.375</v>
      </c>
      <c r="AQ69" s="101">
        <f t="shared" si="25"/>
        <v>1</v>
      </c>
      <c r="AR69" s="101">
        <f t="shared" si="26"/>
        <v>0</v>
      </c>
      <c r="AS69" s="101">
        <f t="shared" si="27"/>
        <v>0</v>
      </c>
      <c r="AT69" s="101">
        <f t="shared" si="28"/>
        <v>0</v>
      </c>
      <c r="AU69" s="101" t="str">
        <f t="shared" si="29"/>
        <v>00</v>
      </c>
      <c r="AV69" s="87" t="str">
        <f t="shared" si="30"/>
        <v>0:00</v>
      </c>
      <c r="AW69" s="135">
        <f t="shared" si="31"/>
        <v>0</v>
      </c>
      <c r="AX69" s="426"/>
      <c r="AY69" s="433"/>
      <c r="AZ69" s="434"/>
      <c r="BA69" s="434"/>
      <c r="BB69" s="434"/>
      <c r="BC69" s="434"/>
      <c r="BD69" s="435"/>
    </row>
    <row r="70" spans="1:56" x14ac:dyDescent="0.25">
      <c r="A70" s="414">
        <v>14</v>
      </c>
      <c r="B70" s="415" t="s">
        <v>200</v>
      </c>
      <c r="C70" s="416"/>
      <c r="D70" s="416"/>
      <c r="E70" s="416"/>
      <c r="F70" s="416"/>
      <c r="G70" s="417"/>
      <c r="H70" s="188" t="s">
        <v>124</v>
      </c>
      <c r="I70" s="368" t="s">
        <v>185</v>
      </c>
      <c r="J70" s="109"/>
      <c r="K70" s="110"/>
      <c r="L70" s="109"/>
      <c r="M70" s="110"/>
      <c r="N70" s="111">
        <f t="shared" si="0"/>
        <v>0</v>
      </c>
      <c r="O70" s="111">
        <f t="shared" si="1"/>
        <v>0</v>
      </c>
      <c r="P70" s="111">
        <f t="shared" si="2"/>
        <v>0</v>
      </c>
      <c r="Q70" s="111">
        <f t="shared" si="3"/>
        <v>0</v>
      </c>
      <c r="R70" s="111">
        <f t="shared" si="4"/>
        <v>0</v>
      </c>
      <c r="S70" s="111">
        <f t="shared" si="5"/>
        <v>0</v>
      </c>
      <c r="T70" s="112">
        <f t="shared" si="6"/>
        <v>0.375</v>
      </c>
      <c r="U70" s="111">
        <f t="shared" si="7"/>
        <v>1</v>
      </c>
      <c r="V70" s="111">
        <f t="shared" si="8"/>
        <v>0</v>
      </c>
      <c r="W70" s="111">
        <f t="shared" si="9"/>
        <v>0</v>
      </c>
      <c r="X70" s="111">
        <f t="shared" si="10"/>
        <v>0</v>
      </c>
      <c r="Y70" s="111" t="str">
        <f t="shared" si="11"/>
        <v>00</v>
      </c>
      <c r="Z70" s="113" t="str">
        <f t="shared" si="33"/>
        <v>0:00</v>
      </c>
      <c r="AA70" s="148">
        <f t="shared" si="13"/>
        <v>0</v>
      </c>
      <c r="AB70" s="21"/>
      <c r="AC70" s="66"/>
      <c r="AD70" s="21"/>
      <c r="AE70" s="66"/>
      <c r="AF70" s="94" t="str">
        <f t="shared" si="14"/>
        <v>0000-00-00</v>
      </c>
      <c r="AG70" s="95" t="str">
        <f t="shared" si="15"/>
        <v>00:00</v>
      </c>
      <c r="AH70" s="94" t="str">
        <f t="shared" si="16"/>
        <v>0000-00-00</v>
      </c>
      <c r="AI70" s="96" t="str">
        <f t="shared" si="17"/>
        <v>00:00</v>
      </c>
      <c r="AJ70" s="97" t="str">
        <f t="shared" si="18"/>
        <v>0000-00-00</v>
      </c>
      <c r="AK70" s="97" t="str">
        <f t="shared" si="19"/>
        <v>0000-00-00</v>
      </c>
      <c r="AL70" s="97">
        <f t="shared" si="20"/>
        <v>0</v>
      </c>
      <c r="AM70" s="97">
        <f t="shared" si="21"/>
        <v>0</v>
      </c>
      <c r="AN70" s="97">
        <f t="shared" si="22"/>
        <v>0</v>
      </c>
      <c r="AO70" s="97">
        <f t="shared" si="23"/>
        <v>0</v>
      </c>
      <c r="AP70" s="86">
        <f t="shared" si="24"/>
        <v>0.375</v>
      </c>
      <c r="AQ70" s="97">
        <f t="shared" si="25"/>
        <v>1</v>
      </c>
      <c r="AR70" s="97">
        <f t="shared" si="26"/>
        <v>0</v>
      </c>
      <c r="AS70" s="97">
        <f t="shared" si="27"/>
        <v>0</v>
      </c>
      <c r="AT70" s="97">
        <f t="shared" si="28"/>
        <v>0</v>
      </c>
      <c r="AU70" s="97" t="str">
        <f t="shared" si="29"/>
        <v>00</v>
      </c>
      <c r="AV70" s="86" t="str">
        <f t="shared" si="30"/>
        <v>0:00</v>
      </c>
      <c r="AW70" s="134">
        <f t="shared" si="31"/>
        <v>0</v>
      </c>
      <c r="AX70" s="424">
        <f>SUM(AW70:AW72)+SUM(AA70:AA72)</f>
        <v>0</v>
      </c>
      <c r="AY70" s="427"/>
      <c r="AZ70" s="428"/>
      <c r="BA70" s="428"/>
      <c r="BB70" s="428"/>
      <c r="BC70" s="428"/>
      <c r="BD70" s="429"/>
    </row>
    <row r="71" spans="1:56" x14ac:dyDescent="0.25">
      <c r="A71" s="414"/>
      <c r="B71" s="418"/>
      <c r="C71" s="419"/>
      <c r="D71" s="419"/>
      <c r="E71" s="419"/>
      <c r="F71" s="419"/>
      <c r="G71" s="420"/>
      <c r="H71" s="188" t="s">
        <v>132</v>
      </c>
      <c r="I71" s="283" t="s">
        <v>187</v>
      </c>
      <c r="J71" s="114"/>
      <c r="K71" s="115"/>
      <c r="L71" s="114"/>
      <c r="M71" s="115"/>
      <c r="N71" s="116">
        <f t="shared" si="0"/>
        <v>0</v>
      </c>
      <c r="O71" s="116">
        <f t="shared" si="1"/>
        <v>0</v>
      </c>
      <c r="P71" s="116">
        <f t="shared" si="2"/>
        <v>0</v>
      </c>
      <c r="Q71" s="116">
        <f t="shared" si="3"/>
        <v>0</v>
      </c>
      <c r="R71" s="116">
        <f t="shared" si="4"/>
        <v>0</v>
      </c>
      <c r="S71" s="116">
        <f t="shared" si="5"/>
        <v>0</v>
      </c>
      <c r="T71" s="117">
        <f t="shared" si="6"/>
        <v>0.375</v>
      </c>
      <c r="U71" s="116">
        <f t="shared" si="7"/>
        <v>1</v>
      </c>
      <c r="V71" s="116">
        <f t="shared" si="8"/>
        <v>0</v>
      </c>
      <c r="W71" s="116">
        <f t="shared" si="9"/>
        <v>0</v>
      </c>
      <c r="X71" s="116">
        <f t="shared" si="10"/>
        <v>0</v>
      </c>
      <c r="Y71" s="116" t="str">
        <f t="shared" si="11"/>
        <v>00</v>
      </c>
      <c r="Z71" s="117" t="str">
        <f t="shared" si="33"/>
        <v>0:00</v>
      </c>
      <c r="AA71" s="149">
        <f t="shared" si="13"/>
        <v>0</v>
      </c>
      <c r="AB71" s="23"/>
      <c r="AC71" s="24"/>
      <c r="AD71" s="68"/>
      <c r="AE71" s="24"/>
      <c r="AF71" s="94" t="str">
        <f t="shared" si="14"/>
        <v>0000-00-00</v>
      </c>
      <c r="AG71" s="95" t="str">
        <f t="shared" si="15"/>
        <v>00:00</v>
      </c>
      <c r="AH71" s="94" t="str">
        <f t="shared" si="16"/>
        <v>0000-00-00</v>
      </c>
      <c r="AI71" s="96" t="str">
        <f t="shared" si="17"/>
        <v>00:00</v>
      </c>
      <c r="AJ71" s="97" t="str">
        <f t="shared" si="18"/>
        <v>0000-00-00</v>
      </c>
      <c r="AK71" s="97" t="str">
        <f t="shared" si="19"/>
        <v>0000-00-00</v>
      </c>
      <c r="AL71" s="97">
        <f t="shared" si="20"/>
        <v>0</v>
      </c>
      <c r="AM71" s="97">
        <f t="shared" si="21"/>
        <v>0</v>
      </c>
      <c r="AN71" s="97">
        <f t="shared" si="22"/>
        <v>0</v>
      </c>
      <c r="AO71" s="97">
        <f t="shared" si="23"/>
        <v>0</v>
      </c>
      <c r="AP71" s="86">
        <f t="shared" si="24"/>
        <v>0.375</v>
      </c>
      <c r="AQ71" s="97">
        <f t="shared" si="25"/>
        <v>1</v>
      </c>
      <c r="AR71" s="97">
        <f t="shared" si="26"/>
        <v>0</v>
      </c>
      <c r="AS71" s="97">
        <f t="shared" si="27"/>
        <v>0</v>
      </c>
      <c r="AT71" s="97">
        <f t="shared" si="28"/>
        <v>0</v>
      </c>
      <c r="AU71" s="97" t="str">
        <f t="shared" si="29"/>
        <v>00</v>
      </c>
      <c r="AV71" s="86" t="str">
        <f t="shared" si="30"/>
        <v>0:00</v>
      </c>
      <c r="AW71" s="134">
        <f t="shared" si="31"/>
        <v>0</v>
      </c>
      <c r="AX71" s="425"/>
      <c r="AY71" s="430"/>
      <c r="AZ71" s="431"/>
      <c r="BA71" s="431"/>
      <c r="BB71" s="431"/>
      <c r="BC71" s="431"/>
      <c r="BD71" s="432"/>
    </row>
    <row r="72" spans="1:56" x14ac:dyDescent="0.25">
      <c r="A72" s="414"/>
      <c r="B72" s="421"/>
      <c r="C72" s="422"/>
      <c r="D72" s="422"/>
      <c r="E72" s="422"/>
      <c r="F72" s="422"/>
      <c r="G72" s="423"/>
      <c r="H72" s="369"/>
      <c r="I72" s="364" t="s">
        <v>219</v>
      </c>
      <c r="J72" s="118"/>
      <c r="K72" s="119"/>
      <c r="L72" s="118"/>
      <c r="M72" s="119"/>
      <c r="N72" s="120">
        <f t="shared" si="0"/>
        <v>0</v>
      </c>
      <c r="O72" s="120">
        <f t="shared" si="1"/>
        <v>0</v>
      </c>
      <c r="P72" s="120">
        <f t="shared" si="2"/>
        <v>0</v>
      </c>
      <c r="Q72" s="120">
        <f t="shared" si="3"/>
        <v>0</v>
      </c>
      <c r="R72" s="120">
        <f t="shared" si="4"/>
        <v>0</v>
      </c>
      <c r="S72" s="120">
        <f t="shared" si="5"/>
        <v>0</v>
      </c>
      <c r="T72" s="121">
        <f t="shared" si="6"/>
        <v>0.375</v>
      </c>
      <c r="U72" s="120">
        <f t="shared" si="7"/>
        <v>1</v>
      </c>
      <c r="V72" s="120">
        <f t="shared" si="8"/>
        <v>0</v>
      </c>
      <c r="W72" s="120">
        <f t="shared" si="9"/>
        <v>0</v>
      </c>
      <c r="X72" s="120">
        <f t="shared" si="10"/>
        <v>0</v>
      </c>
      <c r="Y72" s="120" t="str">
        <f t="shared" si="11"/>
        <v>00</v>
      </c>
      <c r="Z72" s="121" t="str">
        <f t="shared" si="33"/>
        <v>0:00</v>
      </c>
      <c r="AA72" s="150">
        <f t="shared" si="13"/>
        <v>0</v>
      </c>
      <c r="AB72" s="22"/>
      <c r="AC72" s="67"/>
      <c r="AD72" s="22"/>
      <c r="AE72" s="67"/>
      <c r="AF72" s="98" t="str">
        <f t="shared" si="14"/>
        <v>0000-00-00</v>
      </c>
      <c r="AG72" s="99" t="str">
        <f t="shared" si="15"/>
        <v>00:00</v>
      </c>
      <c r="AH72" s="98" t="str">
        <f t="shared" si="16"/>
        <v>0000-00-00</v>
      </c>
      <c r="AI72" s="100" t="str">
        <f t="shared" si="17"/>
        <v>00:00</v>
      </c>
      <c r="AJ72" s="101" t="str">
        <f t="shared" si="18"/>
        <v>0000-00-00</v>
      </c>
      <c r="AK72" s="101" t="str">
        <f t="shared" si="19"/>
        <v>0000-00-00</v>
      </c>
      <c r="AL72" s="101">
        <f t="shared" si="20"/>
        <v>0</v>
      </c>
      <c r="AM72" s="101">
        <f t="shared" si="21"/>
        <v>0</v>
      </c>
      <c r="AN72" s="101">
        <f t="shared" si="22"/>
        <v>0</v>
      </c>
      <c r="AO72" s="101">
        <f t="shared" si="23"/>
        <v>0</v>
      </c>
      <c r="AP72" s="87">
        <f t="shared" si="24"/>
        <v>0.375</v>
      </c>
      <c r="AQ72" s="101">
        <f t="shared" si="25"/>
        <v>1</v>
      </c>
      <c r="AR72" s="101">
        <f t="shared" si="26"/>
        <v>0</v>
      </c>
      <c r="AS72" s="101">
        <f t="shared" si="27"/>
        <v>0</v>
      </c>
      <c r="AT72" s="101">
        <f t="shared" si="28"/>
        <v>0</v>
      </c>
      <c r="AU72" s="101" t="str">
        <f t="shared" si="29"/>
        <v>00</v>
      </c>
      <c r="AV72" s="87" t="str">
        <f t="shared" si="30"/>
        <v>0:00</v>
      </c>
      <c r="AW72" s="135">
        <f t="shared" si="31"/>
        <v>0</v>
      </c>
      <c r="AX72" s="426"/>
      <c r="AY72" s="433"/>
      <c r="AZ72" s="434"/>
      <c r="BA72" s="434"/>
      <c r="BB72" s="434"/>
      <c r="BC72" s="434"/>
      <c r="BD72" s="435"/>
    </row>
    <row r="73" spans="1:56" x14ac:dyDescent="0.25">
      <c r="A73" s="414">
        <v>15</v>
      </c>
      <c r="B73" s="415" t="s">
        <v>201</v>
      </c>
      <c r="C73" s="416"/>
      <c r="D73" s="416"/>
      <c r="E73" s="416"/>
      <c r="F73" s="416"/>
      <c r="G73" s="417"/>
      <c r="H73" s="188" t="s">
        <v>124</v>
      </c>
      <c r="I73" s="368" t="s">
        <v>185</v>
      </c>
      <c r="J73" s="109"/>
      <c r="K73" s="110"/>
      <c r="L73" s="109"/>
      <c r="M73" s="110"/>
      <c r="N73" s="111">
        <f t="shared" si="0"/>
        <v>0</v>
      </c>
      <c r="O73" s="111">
        <f t="shared" si="1"/>
        <v>0</v>
      </c>
      <c r="P73" s="111">
        <f t="shared" si="2"/>
        <v>0</v>
      </c>
      <c r="Q73" s="111">
        <f t="shared" si="3"/>
        <v>0</v>
      </c>
      <c r="R73" s="111">
        <f t="shared" si="4"/>
        <v>0</v>
      </c>
      <c r="S73" s="111">
        <f t="shared" si="5"/>
        <v>0</v>
      </c>
      <c r="T73" s="112">
        <f t="shared" si="6"/>
        <v>0.375</v>
      </c>
      <c r="U73" s="111">
        <f t="shared" si="7"/>
        <v>1</v>
      </c>
      <c r="V73" s="111">
        <f t="shared" si="8"/>
        <v>0</v>
      </c>
      <c r="W73" s="111">
        <f t="shared" si="9"/>
        <v>0</v>
      </c>
      <c r="X73" s="111">
        <f t="shared" si="10"/>
        <v>0</v>
      </c>
      <c r="Y73" s="111" t="str">
        <f t="shared" si="11"/>
        <v>00</v>
      </c>
      <c r="Z73" s="113" t="str">
        <f t="shared" si="33"/>
        <v>0:00</v>
      </c>
      <c r="AA73" s="148">
        <f t="shared" si="13"/>
        <v>0</v>
      </c>
      <c r="AB73" s="21"/>
      <c r="AC73" s="66"/>
      <c r="AD73" s="21"/>
      <c r="AE73" s="66"/>
      <c r="AF73" s="94" t="str">
        <f t="shared" si="14"/>
        <v>0000-00-00</v>
      </c>
      <c r="AG73" s="95" t="str">
        <f t="shared" si="15"/>
        <v>00:00</v>
      </c>
      <c r="AH73" s="94" t="str">
        <f t="shared" si="16"/>
        <v>0000-00-00</v>
      </c>
      <c r="AI73" s="96" t="str">
        <f t="shared" si="17"/>
        <v>00:00</v>
      </c>
      <c r="AJ73" s="97" t="str">
        <f t="shared" si="18"/>
        <v>0000-00-00</v>
      </c>
      <c r="AK73" s="97" t="str">
        <f t="shared" si="19"/>
        <v>0000-00-00</v>
      </c>
      <c r="AL73" s="97">
        <f t="shared" si="20"/>
        <v>0</v>
      </c>
      <c r="AM73" s="97">
        <f t="shared" si="21"/>
        <v>0</v>
      </c>
      <c r="AN73" s="97">
        <f t="shared" si="22"/>
        <v>0</v>
      </c>
      <c r="AO73" s="97">
        <f t="shared" si="23"/>
        <v>0</v>
      </c>
      <c r="AP73" s="86">
        <f t="shared" si="24"/>
        <v>0.375</v>
      </c>
      <c r="AQ73" s="97">
        <f t="shared" si="25"/>
        <v>1</v>
      </c>
      <c r="AR73" s="97">
        <f t="shared" si="26"/>
        <v>0</v>
      </c>
      <c r="AS73" s="97">
        <f t="shared" si="27"/>
        <v>0</v>
      </c>
      <c r="AT73" s="97">
        <f t="shared" si="28"/>
        <v>0</v>
      </c>
      <c r="AU73" s="97" t="str">
        <f t="shared" si="29"/>
        <v>00</v>
      </c>
      <c r="AV73" s="86" t="str">
        <f t="shared" si="30"/>
        <v>0:00</v>
      </c>
      <c r="AW73" s="134">
        <f t="shared" si="31"/>
        <v>0</v>
      </c>
      <c r="AX73" s="424">
        <f>SUM(AW73:AW76)+SUM(AA73:AA76)</f>
        <v>0</v>
      </c>
      <c r="AY73" s="427"/>
      <c r="AZ73" s="428"/>
      <c r="BA73" s="428"/>
      <c r="BB73" s="428"/>
      <c r="BC73" s="428"/>
      <c r="BD73" s="429"/>
    </row>
    <row r="74" spans="1:56" x14ac:dyDescent="0.25">
      <c r="A74" s="414"/>
      <c r="B74" s="418"/>
      <c r="C74" s="419"/>
      <c r="D74" s="419"/>
      <c r="E74" s="419"/>
      <c r="F74" s="419"/>
      <c r="G74" s="420"/>
      <c r="H74" s="188" t="s">
        <v>132</v>
      </c>
      <c r="I74" s="283" t="s">
        <v>187</v>
      </c>
      <c r="J74" s="114"/>
      <c r="K74" s="115"/>
      <c r="L74" s="114"/>
      <c r="M74" s="115"/>
      <c r="N74" s="116">
        <f t="shared" si="0"/>
        <v>0</v>
      </c>
      <c r="O74" s="116">
        <f t="shared" si="1"/>
        <v>0</v>
      </c>
      <c r="P74" s="116">
        <f t="shared" si="2"/>
        <v>0</v>
      </c>
      <c r="Q74" s="116">
        <f t="shared" si="3"/>
        <v>0</v>
      </c>
      <c r="R74" s="116">
        <f t="shared" si="4"/>
        <v>0</v>
      </c>
      <c r="S74" s="116">
        <f t="shared" si="5"/>
        <v>0</v>
      </c>
      <c r="T74" s="117">
        <f t="shared" si="6"/>
        <v>0.375</v>
      </c>
      <c r="U74" s="116">
        <f t="shared" si="7"/>
        <v>1</v>
      </c>
      <c r="V74" s="116">
        <f t="shared" si="8"/>
        <v>0</v>
      </c>
      <c r="W74" s="116">
        <f t="shared" si="9"/>
        <v>0</v>
      </c>
      <c r="X74" s="116">
        <f t="shared" si="10"/>
        <v>0</v>
      </c>
      <c r="Y74" s="116" t="str">
        <f t="shared" si="11"/>
        <v>00</v>
      </c>
      <c r="Z74" s="117" t="str">
        <f t="shared" si="33"/>
        <v>0:00</v>
      </c>
      <c r="AA74" s="149">
        <f t="shared" si="13"/>
        <v>0</v>
      </c>
      <c r="AB74" s="23"/>
      <c r="AC74" s="24"/>
      <c r="AD74" s="68"/>
      <c r="AE74" s="24"/>
      <c r="AF74" s="94" t="str">
        <f t="shared" si="14"/>
        <v>0000-00-00</v>
      </c>
      <c r="AG74" s="95" t="str">
        <f t="shared" si="15"/>
        <v>00:00</v>
      </c>
      <c r="AH74" s="94" t="str">
        <f t="shared" si="16"/>
        <v>0000-00-00</v>
      </c>
      <c r="AI74" s="96" t="str">
        <f t="shared" si="17"/>
        <v>00:00</v>
      </c>
      <c r="AJ74" s="97" t="str">
        <f t="shared" si="18"/>
        <v>0000-00-00</v>
      </c>
      <c r="AK74" s="97" t="str">
        <f t="shared" si="19"/>
        <v>0000-00-00</v>
      </c>
      <c r="AL74" s="97">
        <f t="shared" si="20"/>
        <v>0</v>
      </c>
      <c r="AM74" s="97">
        <f t="shared" si="21"/>
        <v>0</v>
      </c>
      <c r="AN74" s="97">
        <f t="shared" si="22"/>
        <v>0</v>
      </c>
      <c r="AO74" s="97">
        <f t="shared" si="23"/>
        <v>0</v>
      </c>
      <c r="AP74" s="86">
        <f t="shared" si="24"/>
        <v>0.375</v>
      </c>
      <c r="AQ74" s="97">
        <f t="shared" si="25"/>
        <v>1</v>
      </c>
      <c r="AR74" s="97">
        <f t="shared" si="26"/>
        <v>0</v>
      </c>
      <c r="AS74" s="97">
        <f t="shared" si="27"/>
        <v>0</v>
      </c>
      <c r="AT74" s="97">
        <f t="shared" si="28"/>
        <v>0</v>
      </c>
      <c r="AU74" s="97" t="str">
        <f t="shared" si="29"/>
        <v>00</v>
      </c>
      <c r="AV74" s="86" t="str">
        <f t="shared" si="30"/>
        <v>0:00</v>
      </c>
      <c r="AW74" s="134">
        <f t="shared" si="31"/>
        <v>0</v>
      </c>
      <c r="AX74" s="425"/>
      <c r="AY74" s="430"/>
      <c r="AZ74" s="431"/>
      <c r="BA74" s="431"/>
      <c r="BB74" s="431"/>
      <c r="BC74" s="431"/>
      <c r="BD74" s="432"/>
    </row>
    <row r="75" spans="1:56" x14ac:dyDescent="0.25">
      <c r="A75" s="414"/>
      <c r="B75" s="418"/>
      <c r="C75" s="419"/>
      <c r="D75" s="419"/>
      <c r="E75" s="419"/>
      <c r="F75" s="419"/>
      <c r="G75" s="420"/>
      <c r="H75" s="188"/>
      <c r="I75" s="283" t="s">
        <v>219</v>
      </c>
      <c r="J75" s="114"/>
      <c r="K75" s="115"/>
      <c r="L75" s="114"/>
      <c r="M75" s="115"/>
      <c r="N75" s="116">
        <f t="shared" si="0"/>
        <v>0</v>
      </c>
      <c r="O75" s="116">
        <f t="shared" si="1"/>
        <v>0</v>
      </c>
      <c r="P75" s="116">
        <f t="shared" si="2"/>
        <v>0</v>
      </c>
      <c r="Q75" s="116">
        <f t="shared" si="3"/>
        <v>0</v>
      </c>
      <c r="R75" s="116">
        <f t="shared" si="4"/>
        <v>0</v>
      </c>
      <c r="S75" s="116">
        <f t="shared" si="5"/>
        <v>0</v>
      </c>
      <c r="T75" s="117">
        <f t="shared" si="6"/>
        <v>0.375</v>
      </c>
      <c r="U75" s="116">
        <f t="shared" si="7"/>
        <v>1</v>
      </c>
      <c r="V75" s="116">
        <f t="shared" si="8"/>
        <v>0</v>
      </c>
      <c r="W75" s="116">
        <f t="shared" si="9"/>
        <v>0</v>
      </c>
      <c r="X75" s="116">
        <f t="shared" si="10"/>
        <v>0</v>
      </c>
      <c r="Y75" s="116" t="str">
        <f t="shared" si="11"/>
        <v>00</v>
      </c>
      <c r="Z75" s="117" t="str">
        <f t="shared" si="33"/>
        <v>0:00</v>
      </c>
      <c r="AA75" s="149">
        <f t="shared" si="13"/>
        <v>0</v>
      </c>
      <c r="AB75" s="23"/>
      <c r="AC75" s="24"/>
      <c r="AD75" s="68"/>
      <c r="AE75" s="24"/>
      <c r="AF75" s="94" t="str">
        <f t="shared" si="14"/>
        <v>0000-00-00</v>
      </c>
      <c r="AG75" s="95" t="str">
        <f t="shared" si="15"/>
        <v>00:00</v>
      </c>
      <c r="AH75" s="94" t="str">
        <f t="shared" si="16"/>
        <v>0000-00-00</v>
      </c>
      <c r="AI75" s="96" t="str">
        <f t="shared" si="17"/>
        <v>00:00</v>
      </c>
      <c r="AJ75" s="97" t="str">
        <f t="shared" si="18"/>
        <v>0000-00-00</v>
      </c>
      <c r="AK75" s="97" t="str">
        <f t="shared" si="19"/>
        <v>0000-00-00</v>
      </c>
      <c r="AL75" s="97">
        <f t="shared" si="20"/>
        <v>0</v>
      </c>
      <c r="AM75" s="97">
        <f t="shared" si="21"/>
        <v>0</v>
      </c>
      <c r="AN75" s="97">
        <f t="shared" si="22"/>
        <v>0</v>
      </c>
      <c r="AO75" s="97">
        <f t="shared" si="23"/>
        <v>0</v>
      </c>
      <c r="AP75" s="86">
        <f t="shared" si="24"/>
        <v>0.375</v>
      </c>
      <c r="AQ75" s="97">
        <f t="shared" si="25"/>
        <v>1</v>
      </c>
      <c r="AR75" s="97">
        <f t="shared" si="26"/>
        <v>0</v>
      </c>
      <c r="AS75" s="97">
        <f t="shared" si="27"/>
        <v>0</v>
      </c>
      <c r="AT75" s="97">
        <f t="shared" si="28"/>
        <v>0</v>
      </c>
      <c r="AU75" s="97" t="str">
        <f t="shared" si="29"/>
        <v>00</v>
      </c>
      <c r="AV75" s="86" t="str">
        <f t="shared" si="30"/>
        <v>0:00</v>
      </c>
      <c r="AW75" s="134">
        <f t="shared" si="31"/>
        <v>0</v>
      </c>
      <c r="AX75" s="425"/>
      <c r="AY75" s="430"/>
      <c r="AZ75" s="431"/>
      <c r="BA75" s="431"/>
      <c r="BB75" s="431"/>
      <c r="BC75" s="431"/>
      <c r="BD75" s="432"/>
    </row>
    <row r="76" spans="1:56" x14ac:dyDescent="0.25">
      <c r="A76" s="414"/>
      <c r="B76" s="421"/>
      <c r="C76" s="422"/>
      <c r="D76" s="422"/>
      <c r="E76" s="422"/>
      <c r="F76" s="422"/>
      <c r="G76" s="423"/>
      <c r="H76" s="369"/>
      <c r="I76" s="364" t="s">
        <v>196</v>
      </c>
      <c r="J76" s="118"/>
      <c r="K76" s="119"/>
      <c r="L76" s="118"/>
      <c r="M76" s="119"/>
      <c r="N76" s="120">
        <f t="shared" si="0"/>
        <v>0</v>
      </c>
      <c r="O76" s="120">
        <f t="shared" si="1"/>
        <v>0</v>
      </c>
      <c r="P76" s="120">
        <f t="shared" si="2"/>
        <v>0</v>
      </c>
      <c r="Q76" s="120">
        <f t="shared" si="3"/>
        <v>0</v>
      </c>
      <c r="R76" s="120">
        <f t="shared" si="4"/>
        <v>0</v>
      </c>
      <c r="S76" s="120">
        <f t="shared" si="5"/>
        <v>0</v>
      </c>
      <c r="T76" s="121">
        <f t="shared" si="6"/>
        <v>0.375</v>
      </c>
      <c r="U76" s="120">
        <f t="shared" si="7"/>
        <v>1</v>
      </c>
      <c r="V76" s="120">
        <f t="shared" si="8"/>
        <v>0</v>
      </c>
      <c r="W76" s="120">
        <f t="shared" si="9"/>
        <v>0</v>
      </c>
      <c r="X76" s="120">
        <f t="shared" si="10"/>
        <v>0</v>
      </c>
      <c r="Y76" s="120" t="str">
        <f t="shared" si="11"/>
        <v>00</v>
      </c>
      <c r="Z76" s="121" t="str">
        <f t="shared" si="33"/>
        <v>0:00</v>
      </c>
      <c r="AA76" s="150">
        <f t="shared" si="13"/>
        <v>0</v>
      </c>
      <c r="AB76" s="22"/>
      <c r="AC76" s="67"/>
      <c r="AD76" s="22"/>
      <c r="AE76" s="67"/>
      <c r="AF76" s="98" t="str">
        <f t="shared" si="14"/>
        <v>0000-00-00</v>
      </c>
      <c r="AG76" s="99" t="str">
        <f t="shared" si="15"/>
        <v>00:00</v>
      </c>
      <c r="AH76" s="98" t="str">
        <f t="shared" si="16"/>
        <v>0000-00-00</v>
      </c>
      <c r="AI76" s="100" t="str">
        <f t="shared" si="17"/>
        <v>00:00</v>
      </c>
      <c r="AJ76" s="101" t="str">
        <f t="shared" si="18"/>
        <v>0000-00-00</v>
      </c>
      <c r="AK76" s="101" t="str">
        <f t="shared" si="19"/>
        <v>0000-00-00</v>
      </c>
      <c r="AL76" s="101">
        <f t="shared" si="20"/>
        <v>0</v>
      </c>
      <c r="AM76" s="101">
        <f t="shared" si="21"/>
        <v>0</v>
      </c>
      <c r="AN76" s="101">
        <f t="shared" si="22"/>
        <v>0</v>
      </c>
      <c r="AO76" s="101">
        <f t="shared" si="23"/>
        <v>0</v>
      </c>
      <c r="AP76" s="87">
        <f t="shared" si="24"/>
        <v>0.375</v>
      </c>
      <c r="AQ76" s="101">
        <f t="shared" si="25"/>
        <v>1</v>
      </c>
      <c r="AR76" s="101">
        <f t="shared" si="26"/>
        <v>0</v>
      </c>
      <c r="AS76" s="101">
        <f t="shared" si="27"/>
        <v>0</v>
      </c>
      <c r="AT76" s="101">
        <f t="shared" si="28"/>
        <v>0</v>
      </c>
      <c r="AU76" s="101" t="str">
        <f t="shared" si="29"/>
        <v>00</v>
      </c>
      <c r="AV76" s="87" t="str">
        <f t="shared" si="30"/>
        <v>0:00</v>
      </c>
      <c r="AW76" s="135">
        <f t="shared" si="31"/>
        <v>0</v>
      </c>
      <c r="AX76" s="426"/>
      <c r="AY76" s="433"/>
      <c r="AZ76" s="434"/>
      <c r="BA76" s="434"/>
      <c r="BB76" s="434"/>
      <c r="BC76" s="434"/>
      <c r="BD76" s="435"/>
    </row>
    <row r="77" spans="1:56" x14ac:dyDescent="0.25">
      <c r="A77" s="414">
        <v>16</v>
      </c>
      <c r="B77" s="415" t="s">
        <v>202</v>
      </c>
      <c r="C77" s="416"/>
      <c r="D77" s="416"/>
      <c r="E77" s="416"/>
      <c r="F77" s="416"/>
      <c r="G77" s="417"/>
      <c r="H77" s="188" t="s">
        <v>124</v>
      </c>
      <c r="I77" s="368" t="s">
        <v>160</v>
      </c>
      <c r="J77" s="109"/>
      <c r="K77" s="110"/>
      <c r="L77" s="109"/>
      <c r="M77" s="110"/>
      <c r="N77" s="111">
        <f t="shared" si="0"/>
        <v>0</v>
      </c>
      <c r="O77" s="111">
        <f t="shared" si="1"/>
        <v>0</v>
      </c>
      <c r="P77" s="111">
        <f t="shared" si="2"/>
        <v>0</v>
      </c>
      <c r="Q77" s="111">
        <f t="shared" si="3"/>
        <v>0</v>
      </c>
      <c r="R77" s="111">
        <f t="shared" si="4"/>
        <v>0</v>
      </c>
      <c r="S77" s="111">
        <f t="shared" si="5"/>
        <v>0</v>
      </c>
      <c r="T77" s="112">
        <f t="shared" si="6"/>
        <v>0.375</v>
      </c>
      <c r="U77" s="111">
        <f t="shared" si="7"/>
        <v>1</v>
      </c>
      <c r="V77" s="111">
        <f t="shared" si="8"/>
        <v>0</v>
      </c>
      <c r="W77" s="111">
        <f t="shared" si="9"/>
        <v>0</v>
      </c>
      <c r="X77" s="111">
        <f t="shared" si="10"/>
        <v>0</v>
      </c>
      <c r="Y77" s="111" t="str">
        <f t="shared" si="11"/>
        <v>00</v>
      </c>
      <c r="Z77" s="113" t="str">
        <f t="shared" si="33"/>
        <v>0:00</v>
      </c>
      <c r="AA77" s="148">
        <f t="shared" si="13"/>
        <v>0</v>
      </c>
      <c r="AB77" s="21"/>
      <c r="AC77" s="66"/>
      <c r="AD77" s="21"/>
      <c r="AE77" s="66"/>
      <c r="AF77" s="94" t="str">
        <f t="shared" si="14"/>
        <v>0000-00-00</v>
      </c>
      <c r="AG77" s="95" t="str">
        <f t="shared" si="15"/>
        <v>00:00</v>
      </c>
      <c r="AH77" s="94" t="str">
        <f t="shared" si="16"/>
        <v>0000-00-00</v>
      </c>
      <c r="AI77" s="96" t="str">
        <f t="shared" si="17"/>
        <v>00:00</v>
      </c>
      <c r="AJ77" s="97" t="str">
        <f t="shared" si="18"/>
        <v>0000-00-00</v>
      </c>
      <c r="AK77" s="97" t="str">
        <f t="shared" si="19"/>
        <v>0000-00-00</v>
      </c>
      <c r="AL77" s="97">
        <f t="shared" si="20"/>
        <v>0</v>
      </c>
      <c r="AM77" s="97">
        <f t="shared" si="21"/>
        <v>0</v>
      </c>
      <c r="AN77" s="97">
        <f t="shared" si="22"/>
        <v>0</v>
      </c>
      <c r="AO77" s="97">
        <f t="shared" si="23"/>
        <v>0</v>
      </c>
      <c r="AP77" s="86">
        <f t="shared" si="24"/>
        <v>0.375</v>
      </c>
      <c r="AQ77" s="97">
        <f t="shared" si="25"/>
        <v>1</v>
      </c>
      <c r="AR77" s="97">
        <f t="shared" si="26"/>
        <v>0</v>
      </c>
      <c r="AS77" s="97">
        <f t="shared" si="27"/>
        <v>0</v>
      </c>
      <c r="AT77" s="97">
        <f t="shared" si="28"/>
        <v>0</v>
      </c>
      <c r="AU77" s="97" t="str">
        <f t="shared" si="29"/>
        <v>00</v>
      </c>
      <c r="AV77" s="86" t="str">
        <f t="shared" si="30"/>
        <v>0:00</v>
      </c>
      <c r="AW77" s="134">
        <f t="shared" si="31"/>
        <v>0</v>
      </c>
      <c r="AX77" s="424">
        <f>SUM(AW77:AW79)+SUM(AA77:AA79)</f>
        <v>0</v>
      </c>
      <c r="AY77" s="427"/>
      <c r="AZ77" s="428"/>
      <c r="BA77" s="428"/>
      <c r="BB77" s="428"/>
      <c r="BC77" s="428"/>
      <c r="BD77" s="429"/>
    </row>
    <row r="78" spans="1:56" x14ac:dyDescent="0.25">
      <c r="A78" s="414"/>
      <c r="B78" s="418"/>
      <c r="C78" s="419"/>
      <c r="D78" s="419"/>
      <c r="E78" s="419"/>
      <c r="F78" s="419"/>
      <c r="G78" s="420"/>
      <c r="H78" s="188" t="s">
        <v>132</v>
      </c>
      <c r="I78" s="283"/>
      <c r="J78" s="114"/>
      <c r="K78" s="115"/>
      <c r="L78" s="114"/>
      <c r="M78" s="115"/>
      <c r="N78" s="116">
        <f t="shared" si="0"/>
        <v>0</v>
      </c>
      <c r="O78" s="116">
        <f t="shared" si="1"/>
        <v>0</v>
      </c>
      <c r="P78" s="116">
        <f t="shared" si="2"/>
        <v>0</v>
      </c>
      <c r="Q78" s="116">
        <f t="shared" si="3"/>
        <v>0</v>
      </c>
      <c r="R78" s="116">
        <f t="shared" si="4"/>
        <v>0</v>
      </c>
      <c r="S78" s="116">
        <f t="shared" si="5"/>
        <v>0</v>
      </c>
      <c r="T78" s="117">
        <f t="shared" si="6"/>
        <v>0.375</v>
      </c>
      <c r="U78" s="116">
        <f t="shared" si="7"/>
        <v>1</v>
      </c>
      <c r="V78" s="116">
        <f t="shared" si="8"/>
        <v>0</v>
      </c>
      <c r="W78" s="116">
        <f t="shared" si="9"/>
        <v>0</v>
      </c>
      <c r="X78" s="116">
        <f t="shared" si="10"/>
        <v>0</v>
      </c>
      <c r="Y78" s="116" t="str">
        <f t="shared" si="11"/>
        <v>00</v>
      </c>
      <c r="Z78" s="117" t="str">
        <f t="shared" si="33"/>
        <v>0:00</v>
      </c>
      <c r="AA78" s="149">
        <f t="shared" si="13"/>
        <v>0</v>
      </c>
      <c r="AB78" s="23"/>
      <c r="AC78" s="24"/>
      <c r="AD78" s="68"/>
      <c r="AE78" s="24"/>
      <c r="AF78" s="94" t="str">
        <f t="shared" si="14"/>
        <v>0000-00-00</v>
      </c>
      <c r="AG78" s="95" t="str">
        <f t="shared" si="15"/>
        <v>00:00</v>
      </c>
      <c r="AH78" s="94" t="str">
        <f t="shared" si="16"/>
        <v>0000-00-00</v>
      </c>
      <c r="AI78" s="96" t="str">
        <f t="shared" si="17"/>
        <v>00:00</v>
      </c>
      <c r="AJ78" s="97" t="str">
        <f t="shared" si="18"/>
        <v>0000-00-00</v>
      </c>
      <c r="AK78" s="97" t="str">
        <f t="shared" si="19"/>
        <v>0000-00-00</v>
      </c>
      <c r="AL78" s="97">
        <f t="shared" si="20"/>
        <v>0</v>
      </c>
      <c r="AM78" s="97">
        <f t="shared" si="21"/>
        <v>0</v>
      </c>
      <c r="AN78" s="97">
        <f t="shared" si="22"/>
        <v>0</v>
      </c>
      <c r="AO78" s="97">
        <f t="shared" si="23"/>
        <v>0</v>
      </c>
      <c r="AP78" s="86">
        <f t="shared" si="24"/>
        <v>0.375</v>
      </c>
      <c r="AQ78" s="97">
        <f t="shared" si="25"/>
        <v>1</v>
      </c>
      <c r="AR78" s="97">
        <f t="shared" si="26"/>
        <v>0</v>
      </c>
      <c r="AS78" s="97">
        <f t="shared" si="27"/>
        <v>0</v>
      </c>
      <c r="AT78" s="97">
        <f t="shared" si="28"/>
        <v>0</v>
      </c>
      <c r="AU78" s="97" t="str">
        <f t="shared" si="29"/>
        <v>00</v>
      </c>
      <c r="AV78" s="86" t="str">
        <f t="shared" si="30"/>
        <v>0:00</v>
      </c>
      <c r="AW78" s="134">
        <f t="shared" si="31"/>
        <v>0</v>
      </c>
      <c r="AX78" s="425"/>
      <c r="AY78" s="430"/>
      <c r="AZ78" s="431"/>
      <c r="BA78" s="431"/>
      <c r="BB78" s="431"/>
      <c r="BC78" s="431"/>
      <c r="BD78" s="432"/>
    </row>
    <row r="79" spans="1:56" x14ac:dyDescent="0.25">
      <c r="A79" s="414"/>
      <c r="B79" s="421"/>
      <c r="C79" s="422"/>
      <c r="D79" s="422"/>
      <c r="E79" s="422"/>
      <c r="F79" s="422"/>
      <c r="G79" s="423"/>
      <c r="H79" s="369"/>
      <c r="I79" s="364"/>
      <c r="J79" s="118"/>
      <c r="K79" s="119"/>
      <c r="L79" s="118"/>
      <c r="M79" s="119"/>
      <c r="N79" s="120">
        <f t="shared" si="0"/>
        <v>0</v>
      </c>
      <c r="O79" s="120">
        <f t="shared" si="1"/>
        <v>0</v>
      </c>
      <c r="P79" s="120">
        <f t="shared" si="2"/>
        <v>0</v>
      </c>
      <c r="Q79" s="120">
        <f t="shared" si="3"/>
        <v>0</v>
      </c>
      <c r="R79" s="120">
        <f t="shared" si="4"/>
        <v>0</v>
      </c>
      <c r="S79" s="120">
        <f t="shared" si="5"/>
        <v>0</v>
      </c>
      <c r="T79" s="121">
        <f t="shared" si="6"/>
        <v>0.375</v>
      </c>
      <c r="U79" s="120">
        <f t="shared" si="7"/>
        <v>1</v>
      </c>
      <c r="V79" s="120">
        <f t="shared" si="8"/>
        <v>0</v>
      </c>
      <c r="W79" s="120">
        <f t="shared" si="9"/>
        <v>0</v>
      </c>
      <c r="X79" s="120">
        <f t="shared" si="10"/>
        <v>0</v>
      </c>
      <c r="Y79" s="120" t="str">
        <f t="shared" si="11"/>
        <v>00</v>
      </c>
      <c r="Z79" s="121" t="str">
        <f t="shared" si="33"/>
        <v>0:00</v>
      </c>
      <c r="AA79" s="150">
        <f t="shared" si="13"/>
        <v>0</v>
      </c>
      <c r="AB79" s="22"/>
      <c r="AC79" s="67"/>
      <c r="AD79" s="22"/>
      <c r="AE79" s="67"/>
      <c r="AF79" s="98" t="str">
        <f t="shared" si="14"/>
        <v>0000-00-00</v>
      </c>
      <c r="AG79" s="99" t="str">
        <f t="shared" si="15"/>
        <v>00:00</v>
      </c>
      <c r="AH79" s="98" t="str">
        <f t="shared" si="16"/>
        <v>0000-00-00</v>
      </c>
      <c r="AI79" s="100" t="str">
        <f t="shared" si="17"/>
        <v>00:00</v>
      </c>
      <c r="AJ79" s="101" t="str">
        <f t="shared" si="18"/>
        <v>0000-00-00</v>
      </c>
      <c r="AK79" s="101" t="str">
        <f t="shared" si="19"/>
        <v>0000-00-00</v>
      </c>
      <c r="AL79" s="101">
        <f t="shared" si="20"/>
        <v>0</v>
      </c>
      <c r="AM79" s="101">
        <f t="shared" si="21"/>
        <v>0</v>
      </c>
      <c r="AN79" s="101">
        <f t="shared" si="22"/>
        <v>0</v>
      </c>
      <c r="AO79" s="101">
        <f t="shared" si="23"/>
        <v>0</v>
      </c>
      <c r="AP79" s="87">
        <f t="shared" si="24"/>
        <v>0.375</v>
      </c>
      <c r="AQ79" s="101">
        <f t="shared" si="25"/>
        <v>1</v>
      </c>
      <c r="AR79" s="101">
        <f t="shared" si="26"/>
        <v>0</v>
      </c>
      <c r="AS79" s="101">
        <f t="shared" si="27"/>
        <v>0</v>
      </c>
      <c r="AT79" s="101">
        <f t="shared" si="28"/>
        <v>0</v>
      </c>
      <c r="AU79" s="101" t="str">
        <f t="shared" si="29"/>
        <v>00</v>
      </c>
      <c r="AV79" s="87" t="str">
        <f t="shared" si="30"/>
        <v>0:00</v>
      </c>
      <c r="AW79" s="135">
        <f t="shared" si="31"/>
        <v>0</v>
      </c>
      <c r="AX79" s="426"/>
      <c r="AY79" s="433"/>
      <c r="AZ79" s="434"/>
      <c r="BA79" s="434"/>
      <c r="BB79" s="434"/>
      <c r="BC79" s="434"/>
      <c r="BD79" s="435"/>
    </row>
    <row r="80" spans="1:56" x14ac:dyDescent="0.25">
      <c r="A80" s="414">
        <v>17</v>
      </c>
      <c r="B80" s="415" t="s">
        <v>203</v>
      </c>
      <c r="C80" s="416"/>
      <c r="D80" s="416"/>
      <c r="E80" s="416"/>
      <c r="F80" s="416"/>
      <c r="G80" s="417"/>
      <c r="H80" s="188" t="s">
        <v>124</v>
      </c>
      <c r="I80" s="368" t="s">
        <v>160</v>
      </c>
      <c r="J80" s="109"/>
      <c r="K80" s="110"/>
      <c r="L80" s="109"/>
      <c r="M80" s="110"/>
      <c r="N80" s="111">
        <f t="shared" si="0"/>
        <v>0</v>
      </c>
      <c r="O80" s="111">
        <f t="shared" si="1"/>
        <v>0</v>
      </c>
      <c r="P80" s="111">
        <f t="shared" si="2"/>
        <v>0</v>
      </c>
      <c r="Q80" s="111">
        <f t="shared" si="3"/>
        <v>0</v>
      </c>
      <c r="R80" s="111">
        <f t="shared" si="4"/>
        <v>0</v>
      </c>
      <c r="S80" s="111">
        <f t="shared" si="5"/>
        <v>0</v>
      </c>
      <c r="T80" s="112">
        <f t="shared" si="6"/>
        <v>0.375</v>
      </c>
      <c r="U80" s="111">
        <f t="shared" si="7"/>
        <v>1</v>
      </c>
      <c r="V80" s="111">
        <f t="shared" si="8"/>
        <v>0</v>
      </c>
      <c r="W80" s="111">
        <f t="shared" si="9"/>
        <v>0</v>
      </c>
      <c r="X80" s="111">
        <f t="shared" si="10"/>
        <v>0</v>
      </c>
      <c r="Y80" s="111" t="str">
        <f t="shared" si="11"/>
        <v>00</v>
      </c>
      <c r="Z80" s="113" t="str">
        <f t="shared" si="33"/>
        <v>0:00</v>
      </c>
      <c r="AA80" s="148">
        <f t="shared" si="13"/>
        <v>0</v>
      </c>
      <c r="AB80" s="21"/>
      <c r="AC80" s="66"/>
      <c r="AD80" s="21"/>
      <c r="AE80" s="66"/>
      <c r="AF80" s="94" t="str">
        <f t="shared" si="14"/>
        <v>0000-00-00</v>
      </c>
      <c r="AG80" s="95" t="str">
        <f t="shared" si="15"/>
        <v>00:00</v>
      </c>
      <c r="AH80" s="94" t="str">
        <f t="shared" si="16"/>
        <v>0000-00-00</v>
      </c>
      <c r="AI80" s="96" t="str">
        <f t="shared" si="17"/>
        <v>00:00</v>
      </c>
      <c r="AJ80" s="97" t="str">
        <f t="shared" si="18"/>
        <v>0000-00-00</v>
      </c>
      <c r="AK80" s="97" t="str">
        <f t="shared" si="19"/>
        <v>0000-00-00</v>
      </c>
      <c r="AL80" s="97">
        <f t="shared" si="20"/>
        <v>0</v>
      </c>
      <c r="AM80" s="97">
        <f t="shared" si="21"/>
        <v>0</v>
      </c>
      <c r="AN80" s="97">
        <f t="shared" si="22"/>
        <v>0</v>
      </c>
      <c r="AO80" s="97">
        <f t="shared" si="23"/>
        <v>0</v>
      </c>
      <c r="AP80" s="86">
        <f t="shared" si="24"/>
        <v>0.375</v>
      </c>
      <c r="AQ80" s="97">
        <f t="shared" si="25"/>
        <v>1</v>
      </c>
      <c r="AR80" s="97">
        <f t="shared" si="26"/>
        <v>0</v>
      </c>
      <c r="AS80" s="97">
        <f t="shared" si="27"/>
        <v>0</v>
      </c>
      <c r="AT80" s="97">
        <f t="shared" si="28"/>
        <v>0</v>
      </c>
      <c r="AU80" s="97" t="str">
        <f t="shared" si="29"/>
        <v>00</v>
      </c>
      <c r="AV80" s="86" t="str">
        <f t="shared" si="30"/>
        <v>0:00</v>
      </c>
      <c r="AW80" s="134">
        <f t="shared" si="31"/>
        <v>0</v>
      </c>
      <c r="AX80" s="424">
        <f>SUM(AW80:AW82)+SUM(AA80:AA82)</f>
        <v>0</v>
      </c>
      <c r="AY80" s="427"/>
      <c r="AZ80" s="428"/>
      <c r="BA80" s="428"/>
      <c r="BB80" s="428"/>
      <c r="BC80" s="428"/>
      <c r="BD80" s="429"/>
    </row>
    <row r="81" spans="1:56" x14ac:dyDescent="0.25">
      <c r="A81" s="414"/>
      <c r="B81" s="418"/>
      <c r="C81" s="419"/>
      <c r="D81" s="419"/>
      <c r="E81" s="419"/>
      <c r="F81" s="419"/>
      <c r="G81" s="420"/>
      <c r="H81" s="188" t="s">
        <v>132</v>
      </c>
      <c r="I81" s="283"/>
      <c r="J81" s="114"/>
      <c r="K81" s="115"/>
      <c r="L81" s="114"/>
      <c r="M81" s="115"/>
      <c r="N81" s="116">
        <f t="shared" si="0"/>
        <v>0</v>
      </c>
      <c r="O81" s="116">
        <f t="shared" si="1"/>
        <v>0</v>
      </c>
      <c r="P81" s="116">
        <f t="shared" si="2"/>
        <v>0</v>
      </c>
      <c r="Q81" s="116">
        <f t="shared" si="3"/>
        <v>0</v>
      </c>
      <c r="R81" s="116">
        <f t="shared" si="4"/>
        <v>0</v>
      </c>
      <c r="S81" s="116">
        <f t="shared" si="5"/>
        <v>0</v>
      </c>
      <c r="T81" s="117">
        <f t="shared" si="6"/>
        <v>0.375</v>
      </c>
      <c r="U81" s="116">
        <f t="shared" si="7"/>
        <v>1</v>
      </c>
      <c r="V81" s="116">
        <f t="shared" si="8"/>
        <v>0</v>
      </c>
      <c r="W81" s="116">
        <f t="shared" si="9"/>
        <v>0</v>
      </c>
      <c r="X81" s="116">
        <f t="shared" si="10"/>
        <v>0</v>
      </c>
      <c r="Y81" s="116" t="str">
        <f t="shared" si="11"/>
        <v>00</v>
      </c>
      <c r="Z81" s="117" t="str">
        <f t="shared" si="33"/>
        <v>0:00</v>
      </c>
      <c r="AA81" s="149">
        <f t="shared" si="13"/>
        <v>0</v>
      </c>
      <c r="AB81" s="23"/>
      <c r="AC81" s="24"/>
      <c r="AD81" s="68"/>
      <c r="AE81" s="24"/>
      <c r="AF81" s="94" t="str">
        <f t="shared" si="14"/>
        <v>0000-00-00</v>
      </c>
      <c r="AG81" s="95" t="str">
        <f t="shared" si="15"/>
        <v>00:00</v>
      </c>
      <c r="AH81" s="94" t="str">
        <f t="shared" si="16"/>
        <v>0000-00-00</v>
      </c>
      <c r="AI81" s="96" t="str">
        <f t="shared" si="17"/>
        <v>00:00</v>
      </c>
      <c r="AJ81" s="97" t="str">
        <f t="shared" si="18"/>
        <v>0000-00-00</v>
      </c>
      <c r="AK81" s="97" t="str">
        <f t="shared" si="19"/>
        <v>0000-00-00</v>
      </c>
      <c r="AL81" s="97">
        <f t="shared" si="20"/>
        <v>0</v>
      </c>
      <c r="AM81" s="97">
        <f t="shared" si="21"/>
        <v>0</v>
      </c>
      <c r="AN81" s="97">
        <f t="shared" si="22"/>
        <v>0</v>
      </c>
      <c r="AO81" s="97">
        <f t="shared" si="23"/>
        <v>0</v>
      </c>
      <c r="AP81" s="86">
        <f t="shared" si="24"/>
        <v>0.375</v>
      </c>
      <c r="AQ81" s="97">
        <f t="shared" si="25"/>
        <v>1</v>
      </c>
      <c r="AR81" s="97">
        <f t="shared" si="26"/>
        <v>0</v>
      </c>
      <c r="AS81" s="97">
        <f t="shared" si="27"/>
        <v>0</v>
      </c>
      <c r="AT81" s="97">
        <f t="shared" si="28"/>
        <v>0</v>
      </c>
      <c r="AU81" s="97" t="str">
        <f t="shared" si="29"/>
        <v>00</v>
      </c>
      <c r="AV81" s="86" t="str">
        <f t="shared" si="30"/>
        <v>0:00</v>
      </c>
      <c r="AW81" s="134">
        <f t="shared" si="31"/>
        <v>0</v>
      </c>
      <c r="AX81" s="425"/>
      <c r="AY81" s="430"/>
      <c r="AZ81" s="431"/>
      <c r="BA81" s="431"/>
      <c r="BB81" s="431"/>
      <c r="BC81" s="431"/>
      <c r="BD81" s="432"/>
    </row>
    <row r="82" spans="1:56" x14ac:dyDescent="0.25">
      <c r="A82" s="414"/>
      <c r="B82" s="421"/>
      <c r="C82" s="422"/>
      <c r="D82" s="422"/>
      <c r="E82" s="422"/>
      <c r="F82" s="422"/>
      <c r="G82" s="423"/>
      <c r="H82" s="369"/>
      <c r="I82" s="364"/>
      <c r="J82" s="118"/>
      <c r="K82" s="119"/>
      <c r="L82" s="118"/>
      <c r="M82" s="119"/>
      <c r="N82" s="120">
        <f t="shared" si="0"/>
        <v>0</v>
      </c>
      <c r="O82" s="120">
        <f t="shared" si="1"/>
        <v>0</v>
      </c>
      <c r="P82" s="120">
        <f t="shared" si="2"/>
        <v>0</v>
      </c>
      <c r="Q82" s="120">
        <f t="shared" si="3"/>
        <v>0</v>
      </c>
      <c r="R82" s="120">
        <f t="shared" si="4"/>
        <v>0</v>
      </c>
      <c r="S82" s="120">
        <f t="shared" si="5"/>
        <v>0</v>
      </c>
      <c r="T82" s="121">
        <f t="shared" si="6"/>
        <v>0.375</v>
      </c>
      <c r="U82" s="120">
        <f t="shared" si="7"/>
        <v>1</v>
      </c>
      <c r="V82" s="120">
        <f t="shared" si="8"/>
        <v>0</v>
      </c>
      <c r="W82" s="120">
        <f t="shared" si="9"/>
        <v>0</v>
      </c>
      <c r="X82" s="120">
        <f t="shared" si="10"/>
        <v>0</v>
      </c>
      <c r="Y82" s="120" t="str">
        <f t="shared" si="11"/>
        <v>00</v>
      </c>
      <c r="Z82" s="121" t="str">
        <f t="shared" si="33"/>
        <v>0:00</v>
      </c>
      <c r="AA82" s="150">
        <f t="shared" si="13"/>
        <v>0</v>
      </c>
      <c r="AB82" s="22"/>
      <c r="AC82" s="67"/>
      <c r="AD82" s="22"/>
      <c r="AE82" s="67"/>
      <c r="AF82" s="98" t="str">
        <f t="shared" si="14"/>
        <v>0000-00-00</v>
      </c>
      <c r="AG82" s="99" t="str">
        <f t="shared" si="15"/>
        <v>00:00</v>
      </c>
      <c r="AH82" s="98" t="str">
        <f t="shared" si="16"/>
        <v>0000-00-00</v>
      </c>
      <c r="AI82" s="100" t="str">
        <f t="shared" si="17"/>
        <v>00:00</v>
      </c>
      <c r="AJ82" s="101" t="str">
        <f t="shared" si="18"/>
        <v>0000-00-00</v>
      </c>
      <c r="AK82" s="101" t="str">
        <f t="shared" si="19"/>
        <v>0000-00-00</v>
      </c>
      <c r="AL82" s="101">
        <f t="shared" si="20"/>
        <v>0</v>
      </c>
      <c r="AM82" s="101">
        <f t="shared" si="21"/>
        <v>0</v>
      </c>
      <c r="AN82" s="101">
        <f t="shared" si="22"/>
        <v>0</v>
      </c>
      <c r="AO82" s="101">
        <f t="shared" si="23"/>
        <v>0</v>
      </c>
      <c r="AP82" s="87">
        <f t="shared" si="24"/>
        <v>0.375</v>
      </c>
      <c r="AQ82" s="101">
        <f t="shared" si="25"/>
        <v>1</v>
      </c>
      <c r="AR82" s="101">
        <f t="shared" si="26"/>
        <v>0</v>
      </c>
      <c r="AS82" s="101">
        <f t="shared" si="27"/>
        <v>0</v>
      </c>
      <c r="AT82" s="101">
        <f t="shared" si="28"/>
        <v>0</v>
      </c>
      <c r="AU82" s="101" t="str">
        <f t="shared" si="29"/>
        <v>00</v>
      </c>
      <c r="AV82" s="87" t="str">
        <f t="shared" si="30"/>
        <v>0:00</v>
      </c>
      <c r="AW82" s="135">
        <f t="shared" si="31"/>
        <v>0</v>
      </c>
      <c r="AX82" s="426"/>
      <c r="AY82" s="433"/>
      <c r="AZ82" s="434"/>
      <c r="BA82" s="434"/>
      <c r="BB82" s="434"/>
      <c r="BC82" s="434"/>
      <c r="BD82" s="435"/>
    </row>
    <row r="83" spans="1:56" x14ac:dyDescent="0.25">
      <c r="A83" s="414">
        <v>18</v>
      </c>
      <c r="B83" s="415" t="s">
        <v>204</v>
      </c>
      <c r="C83" s="416"/>
      <c r="D83" s="416"/>
      <c r="E83" s="416"/>
      <c r="F83" s="416"/>
      <c r="G83" s="417"/>
      <c r="H83" s="188" t="s">
        <v>124</v>
      </c>
      <c r="I83" s="368" t="s">
        <v>160</v>
      </c>
      <c r="J83" s="109"/>
      <c r="K83" s="110"/>
      <c r="L83" s="109"/>
      <c r="M83" s="110"/>
      <c r="N83" s="111">
        <f t="shared" si="0"/>
        <v>0</v>
      </c>
      <c r="O83" s="111">
        <f t="shared" si="1"/>
        <v>0</v>
      </c>
      <c r="P83" s="111">
        <f t="shared" si="2"/>
        <v>0</v>
      </c>
      <c r="Q83" s="111">
        <f t="shared" si="3"/>
        <v>0</v>
      </c>
      <c r="R83" s="111">
        <f t="shared" si="4"/>
        <v>0</v>
      </c>
      <c r="S83" s="111">
        <f t="shared" si="5"/>
        <v>0</v>
      </c>
      <c r="T83" s="112">
        <f t="shared" si="6"/>
        <v>0.375</v>
      </c>
      <c r="U83" s="111">
        <f t="shared" si="7"/>
        <v>1</v>
      </c>
      <c r="V83" s="111">
        <f t="shared" si="8"/>
        <v>0</v>
      </c>
      <c r="W83" s="111">
        <f t="shared" si="9"/>
        <v>0</v>
      </c>
      <c r="X83" s="111">
        <f t="shared" si="10"/>
        <v>0</v>
      </c>
      <c r="Y83" s="111" t="str">
        <f t="shared" si="11"/>
        <v>00</v>
      </c>
      <c r="Z83" s="113" t="str">
        <f t="shared" si="33"/>
        <v>0:00</v>
      </c>
      <c r="AA83" s="148">
        <f t="shared" si="13"/>
        <v>0</v>
      </c>
      <c r="AB83" s="21"/>
      <c r="AC83" s="66"/>
      <c r="AD83" s="21"/>
      <c r="AE83" s="66"/>
      <c r="AF83" s="94" t="str">
        <f t="shared" si="14"/>
        <v>0000-00-00</v>
      </c>
      <c r="AG83" s="95" t="str">
        <f t="shared" si="15"/>
        <v>00:00</v>
      </c>
      <c r="AH83" s="94" t="str">
        <f t="shared" si="16"/>
        <v>0000-00-00</v>
      </c>
      <c r="AI83" s="96" t="str">
        <f t="shared" si="17"/>
        <v>00:00</v>
      </c>
      <c r="AJ83" s="97" t="str">
        <f t="shared" si="18"/>
        <v>0000-00-00</v>
      </c>
      <c r="AK83" s="97" t="str">
        <f t="shared" si="19"/>
        <v>0000-00-00</v>
      </c>
      <c r="AL83" s="97">
        <f t="shared" si="20"/>
        <v>0</v>
      </c>
      <c r="AM83" s="97">
        <f t="shared" si="21"/>
        <v>0</v>
      </c>
      <c r="AN83" s="97">
        <f t="shared" si="22"/>
        <v>0</v>
      </c>
      <c r="AO83" s="97">
        <f t="shared" si="23"/>
        <v>0</v>
      </c>
      <c r="AP83" s="86">
        <f t="shared" si="24"/>
        <v>0.375</v>
      </c>
      <c r="AQ83" s="97">
        <f t="shared" si="25"/>
        <v>1</v>
      </c>
      <c r="AR83" s="97">
        <f t="shared" si="26"/>
        <v>0</v>
      </c>
      <c r="AS83" s="97">
        <f t="shared" si="27"/>
        <v>0</v>
      </c>
      <c r="AT83" s="97">
        <f t="shared" si="28"/>
        <v>0</v>
      </c>
      <c r="AU83" s="97" t="str">
        <f t="shared" si="29"/>
        <v>00</v>
      </c>
      <c r="AV83" s="86" t="str">
        <f t="shared" si="30"/>
        <v>0:00</v>
      </c>
      <c r="AW83" s="134">
        <f t="shared" si="31"/>
        <v>0</v>
      </c>
      <c r="AX83" s="424">
        <f>SUM(AW83:AW85)+SUM(AA83:AA85)</f>
        <v>0</v>
      </c>
      <c r="AY83" s="427"/>
      <c r="AZ83" s="428"/>
      <c r="BA83" s="428"/>
      <c r="BB83" s="428"/>
      <c r="BC83" s="428"/>
      <c r="BD83" s="429"/>
    </row>
    <row r="84" spans="1:56" x14ac:dyDescent="0.25">
      <c r="A84" s="414"/>
      <c r="B84" s="418"/>
      <c r="C84" s="419"/>
      <c r="D84" s="419"/>
      <c r="E84" s="419"/>
      <c r="F84" s="419"/>
      <c r="G84" s="420"/>
      <c r="H84" s="188" t="s">
        <v>132</v>
      </c>
      <c r="I84" s="283"/>
      <c r="J84" s="114"/>
      <c r="K84" s="115"/>
      <c r="L84" s="114"/>
      <c r="M84" s="115"/>
      <c r="N84" s="116">
        <f t="shared" si="0"/>
        <v>0</v>
      </c>
      <c r="O84" s="116">
        <f t="shared" si="1"/>
        <v>0</v>
      </c>
      <c r="P84" s="116">
        <f t="shared" si="2"/>
        <v>0</v>
      </c>
      <c r="Q84" s="116">
        <f t="shared" si="3"/>
        <v>0</v>
      </c>
      <c r="R84" s="116">
        <f t="shared" si="4"/>
        <v>0</v>
      </c>
      <c r="S84" s="116">
        <f t="shared" si="5"/>
        <v>0</v>
      </c>
      <c r="T84" s="117">
        <f t="shared" si="6"/>
        <v>0.375</v>
      </c>
      <c r="U84" s="116">
        <f t="shared" si="7"/>
        <v>1</v>
      </c>
      <c r="V84" s="116">
        <f t="shared" si="8"/>
        <v>0</v>
      </c>
      <c r="W84" s="116">
        <f t="shared" si="9"/>
        <v>0</v>
      </c>
      <c r="X84" s="116">
        <f t="shared" si="10"/>
        <v>0</v>
      </c>
      <c r="Y84" s="116" t="str">
        <f t="shared" si="11"/>
        <v>00</v>
      </c>
      <c r="Z84" s="117" t="str">
        <f t="shared" si="33"/>
        <v>0:00</v>
      </c>
      <c r="AA84" s="149">
        <f t="shared" si="13"/>
        <v>0</v>
      </c>
      <c r="AB84" s="23"/>
      <c r="AC84" s="24"/>
      <c r="AD84" s="68"/>
      <c r="AE84" s="24"/>
      <c r="AF84" s="94" t="str">
        <f t="shared" si="14"/>
        <v>0000-00-00</v>
      </c>
      <c r="AG84" s="95" t="str">
        <f t="shared" si="15"/>
        <v>00:00</v>
      </c>
      <c r="AH84" s="94" t="str">
        <f t="shared" si="16"/>
        <v>0000-00-00</v>
      </c>
      <c r="AI84" s="96" t="str">
        <f t="shared" si="17"/>
        <v>00:00</v>
      </c>
      <c r="AJ84" s="97" t="str">
        <f t="shared" si="18"/>
        <v>0000-00-00</v>
      </c>
      <c r="AK84" s="97" t="str">
        <f t="shared" si="19"/>
        <v>0000-00-00</v>
      </c>
      <c r="AL84" s="97">
        <f t="shared" si="20"/>
        <v>0</v>
      </c>
      <c r="AM84" s="97">
        <f t="shared" si="21"/>
        <v>0</v>
      </c>
      <c r="AN84" s="97">
        <f t="shared" si="22"/>
        <v>0</v>
      </c>
      <c r="AO84" s="97">
        <f t="shared" si="23"/>
        <v>0</v>
      </c>
      <c r="AP84" s="86">
        <f t="shared" si="24"/>
        <v>0.375</v>
      </c>
      <c r="AQ84" s="97">
        <f t="shared" si="25"/>
        <v>1</v>
      </c>
      <c r="AR84" s="97">
        <f t="shared" si="26"/>
        <v>0</v>
      </c>
      <c r="AS84" s="97">
        <f t="shared" si="27"/>
        <v>0</v>
      </c>
      <c r="AT84" s="97">
        <f t="shared" si="28"/>
        <v>0</v>
      </c>
      <c r="AU84" s="97" t="str">
        <f t="shared" si="29"/>
        <v>00</v>
      </c>
      <c r="AV84" s="86" t="str">
        <f t="shared" si="30"/>
        <v>0:00</v>
      </c>
      <c r="AW84" s="134">
        <f t="shared" si="31"/>
        <v>0</v>
      </c>
      <c r="AX84" s="425"/>
      <c r="AY84" s="430"/>
      <c r="AZ84" s="431"/>
      <c r="BA84" s="431"/>
      <c r="BB84" s="431"/>
      <c r="BC84" s="431"/>
      <c r="BD84" s="432"/>
    </row>
    <row r="85" spans="1:56" x14ac:dyDescent="0.25">
      <c r="A85" s="414"/>
      <c r="B85" s="421"/>
      <c r="C85" s="422"/>
      <c r="D85" s="422"/>
      <c r="E85" s="422"/>
      <c r="F85" s="422"/>
      <c r="G85" s="423"/>
      <c r="H85" s="369"/>
      <c r="I85" s="364"/>
      <c r="J85" s="118"/>
      <c r="K85" s="119"/>
      <c r="L85" s="118"/>
      <c r="M85" s="119"/>
      <c r="N85" s="120">
        <f t="shared" si="0"/>
        <v>0</v>
      </c>
      <c r="O85" s="120">
        <f t="shared" si="1"/>
        <v>0</v>
      </c>
      <c r="P85" s="120">
        <f t="shared" si="2"/>
        <v>0</v>
      </c>
      <c r="Q85" s="120">
        <f t="shared" si="3"/>
        <v>0</v>
      </c>
      <c r="R85" s="120">
        <f t="shared" si="4"/>
        <v>0</v>
      </c>
      <c r="S85" s="120">
        <f t="shared" si="5"/>
        <v>0</v>
      </c>
      <c r="T85" s="121">
        <f t="shared" si="6"/>
        <v>0.375</v>
      </c>
      <c r="U85" s="120">
        <f t="shared" si="7"/>
        <v>1</v>
      </c>
      <c r="V85" s="120">
        <f t="shared" si="8"/>
        <v>0</v>
      </c>
      <c r="W85" s="120">
        <f t="shared" si="9"/>
        <v>0</v>
      </c>
      <c r="X85" s="120">
        <f t="shared" si="10"/>
        <v>0</v>
      </c>
      <c r="Y85" s="120" t="str">
        <f t="shared" si="11"/>
        <v>00</v>
      </c>
      <c r="Z85" s="121" t="str">
        <f t="shared" si="33"/>
        <v>0:00</v>
      </c>
      <c r="AA85" s="150">
        <f t="shared" si="13"/>
        <v>0</v>
      </c>
      <c r="AB85" s="22"/>
      <c r="AC85" s="67"/>
      <c r="AD85" s="22"/>
      <c r="AE85" s="67"/>
      <c r="AF85" s="98" t="str">
        <f t="shared" si="14"/>
        <v>0000-00-00</v>
      </c>
      <c r="AG85" s="99" t="str">
        <f t="shared" si="15"/>
        <v>00:00</v>
      </c>
      <c r="AH85" s="98" t="str">
        <f t="shared" si="16"/>
        <v>0000-00-00</v>
      </c>
      <c r="AI85" s="100" t="str">
        <f t="shared" si="17"/>
        <v>00:00</v>
      </c>
      <c r="AJ85" s="101" t="str">
        <f t="shared" si="18"/>
        <v>0000-00-00</v>
      </c>
      <c r="AK85" s="101" t="str">
        <f t="shared" si="19"/>
        <v>0000-00-00</v>
      </c>
      <c r="AL85" s="101">
        <f t="shared" si="20"/>
        <v>0</v>
      </c>
      <c r="AM85" s="101">
        <f t="shared" si="21"/>
        <v>0</v>
      </c>
      <c r="AN85" s="101">
        <f t="shared" si="22"/>
        <v>0</v>
      </c>
      <c r="AO85" s="101">
        <f t="shared" si="23"/>
        <v>0</v>
      </c>
      <c r="AP85" s="87">
        <f t="shared" si="24"/>
        <v>0.375</v>
      </c>
      <c r="AQ85" s="101">
        <f t="shared" si="25"/>
        <v>1</v>
      </c>
      <c r="AR85" s="101">
        <f t="shared" si="26"/>
        <v>0</v>
      </c>
      <c r="AS85" s="101">
        <f t="shared" si="27"/>
        <v>0</v>
      </c>
      <c r="AT85" s="101">
        <f t="shared" si="28"/>
        <v>0</v>
      </c>
      <c r="AU85" s="101" t="str">
        <f t="shared" si="29"/>
        <v>00</v>
      </c>
      <c r="AV85" s="87" t="str">
        <f t="shared" si="30"/>
        <v>0:00</v>
      </c>
      <c r="AW85" s="135">
        <f t="shared" si="31"/>
        <v>0</v>
      </c>
      <c r="AX85" s="426"/>
      <c r="AY85" s="433"/>
      <c r="AZ85" s="434"/>
      <c r="BA85" s="434"/>
      <c r="BB85" s="434"/>
      <c r="BC85" s="434"/>
      <c r="BD85" s="435"/>
    </row>
    <row r="86" spans="1:56" x14ac:dyDescent="0.25">
      <c r="A86" s="414">
        <v>19</v>
      </c>
      <c r="B86" s="415" t="s">
        <v>205</v>
      </c>
      <c r="C86" s="416"/>
      <c r="D86" s="416"/>
      <c r="E86" s="416"/>
      <c r="F86" s="416"/>
      <c r="G86" s="417"/>
      <c r="H86" s="188" t="s">
        <v>124</v>
      </c>
      <c r="I86" s="368" t="s">
        <v>160</v>
      </c>
      <c r="J86" s="109"/>
      <c r="K86" s="110"/>
      <c r="L86" s="109"/>
      <c r="M86" s="110"/>
      <c r="N86" s="111">
        <f t="shared" si="0"/>
        <v>0</v>
      </c>
      <c r="O86" s="111">
        <f t="shared" si="1"/>
        <v>0</v>
      </c>
      <c r="P86" s="111">
        <f t="shared" si="2"/>
        <v>0</v>
      </c>
      <c r="Q86" s="111">
        <f t="shared" si="3"/>
        <v>0</v>
      </c>
      <c r="R86" s="111">
        <f t="shared" si="4"/>
        <v>0</v>
      </c>
      <c r="S86" s="111">
        <f t="shared" si="5"/>
        <v>0</v>
      </c>
      <c r="T86" s="112">
        <f t="shared" si="6"/>
        <v>0.375</v>
      </c>
      <c r="U86" s="111">
        <f t="shared" si="7"/>
        <v>1</v>
      </c>
      <c r="V86" s="111">
        <f t="shared" si="8"/>
        <v>0</v>
      </c>
      <c r="W86" s="111">
        <f t="shared" si="9"/>
        <v>0</v>
      </c>
      <c r="X86" s="111">
        <f t="shared" si="10"/>
        <v>0</v>
      </c>
      <c r="Y86" s="111" t="str">
        <f t="shared" si="11"/>
        <v>00</v>
      </c>
      <c r="Z86" s="113" t="str">
        <f t="shared" si="33"/>
        <v>0:00</v>
      </c>
      <c r="AA86" s="148">
        <f t="shared" si="13"/>
        <v>0</v>
      </c>
      <c r="AB86" s="21"/>
      <c r="AC86" s="66"/>
      <c r="AD86" s="21"/>
      <c r="AE86" s="66"/>
      <c r="AF86" s="94" t="str">
        <f t="shared" si="14"/>
        <v>0000-00-00</v>
      </c>
      <c r="AG86" s="95" t="str">
        <f t="shared" si="15"/>
        <v>00:00</v>
      </c>
      <c r="AH86" s="94" t="str">
        <f t="shared" si="16"/>
        <v>0000-00-00</v>
      </c>
      <c r="AI86" s="96" t="str">
        <f t="shared" si="17"/>
        <v>00:00</v>
      </c>
      <c r="AJ86" s="97" t="str">
        <f t="shared" si="18"/>
        <v>0000-00-00</v>
      </c>
      <c r="AK86" s="97" t="str">
        <f t="shared" si="19"/>
        <v>0000-00-00</v>
      </c>
      <c r="AL86" s="97">
        <f t="shared" si="20"/>
        <v>0</v>
      </c>
      <c r="AM86" s="97">
        <f t="shared" si="21"/>
        <v>0</v>
      </c>
      <c r="AN86" s="97">
        <f t="shared" si="22"/>
        <v>0</v>
      </c>
      <c r="AO86" s="97">
        <f t="shared" si="23"/>
        <v>0</v>
      </c>
      <c r="AP86" s="86">
        <f t="shared" si="24"/>
        <v>0.375</v>
      </c>
      <c r="AQ86" s="97">
        <f t="shared" si="25"/>
        <v>1</v>
      </c>
      <c r="AR86" s="97">
        <f t="shared" si="26"/>
        <v>0</v>
      </c>
      <c r="AS86" s="97">
        <f t="shared" si="27"/>
        <v>0</v>
      </c>
      <c r="AT86" s="97">
        <f t="shared" si="28"/>
        <v>0</v>
      </c>
      <c r="AU86" s="97" t="str">
        <f t="shared" si="29"/>
        <v>00</v>
      </c>
      <c r="AV86" s="86" t="str">
        <f t="shared" si="30"/>
        <v>0:00</v>
      </c>
      <c r="AW86" s="134">
        <f t="shared" si="31"/>
        <v>0</v>
      </c>
      <c r="AX86" s="424">
        <f>SUM(AW86:AW88)+SUM(AA86:AA88)</f>
        <v>0</v>
      </c>
      <c r="AY86" s="427"/>
      <c r="AZ86" s="428"/>
      <c r="BA86" s="428"/>
      <c r="BB86" s="428"/>
      <c r="BC86" s="428"/>
      <c r="BD86" s="429"/>
    </row>
    <row r="87" spans="1:56" x14ac:dyDescent="0.25">
      <c r="A87" s="414"/>
      <c r="B87" s="418"/>
      <c r="C87" s="419"/>
      <c r="D87" s="419"/>
      <c r="E87" s="419"/>
      <c r="F87" s="419"/>
      <c r="G87" s="420"/>
      <c r="H87" s="188" t="s">
        <v>132</v>
      </c>
      <c r="I87" s="283" t="s">
        <v>168</v>
      </c>
      <c r="J87" s="114"/>
      <c r="K87" s="115"/>
      <c r="L87" s="114"/>
      <c r="M87" s="115"/>
      <c r="N87" s="116">
        <f t="shared" si="0"/>
        <v>0</v>
      </c>
      <c r="O87" s="116">
        <f t="shared" si="1"/>
        <v>0</v>
      </c>
      <c r="P87" s="116">
        <f t="shared" si="2"/>
        <v>0</v>
      </c>
      <c r="Q87" s="116">
        <f t="shared" si="3"/>
        <v>0</v>
      </c>
      <c r="R87" s="116">
        <f t="shared" si="4"/>
        <v>0</v>
      </c>
      <c r="S87" s="116">
        <f t="shared" si="5"/>
        <v>0</v>
      </c>
      <c r="T87" s="117">
        <f t="shared" si="6"/>
        <v>0.375</v>
      </c>
      <c r="U87" s="116">
        <f t="shared" si="7"/>
        <v>1</v>
      </c>
      <c r="V87" s="116">
        <f t="shared" si="8"/>
        <v>0</v>
      </c>
      <c r="W87" s="116">
        <f t="shared" si="9"/>
        <v>0</v>
      </c>
      <c r="X87" s="116">
        <f t="shared" si="10"/>
        <v>0</v>
      </c>
      <c r="Y87" s="116" t="str">
        <f t="shared" si="11"/>
        <v>00</v>
      </c>
      <c r="Z87" s="117" t="str">
        <f t="shared" si="33"/>
        <v>0:00</v>
      </c>
      <c r="AA87" s="149">
        <f t="shared" si="13"/>
        <v>0</v>
      </c>
      <c r="AB87" s="23"/>
      <c r="AC87" s="24"/>
      <c r="AD87" s="68"/>
      <c r="AE87" s="24"/>
      <c r="AF87" s="94" t="str">
        <f t="shared" si="14"/>
        <v>0000-00-00</v>
      </c>
      <c r="AG87" s="95" t="str">
        <f t="shared" si="15"/>
        <v>00:00</v>
      </c>
      <c r="AH87" s="94" t="str">
        <f t="shared" si="16"/>
        <v>0000-00-00</v>
      </c>
      <c r="AI87" s="96" t="str">
        <f t="shared" si="17"/>
        <v>00:00</v>
      </c>
      <c r="AJ87" s="97" t="str">
        <f t="shared" si="18"/>
        <v>0000-00-00</v>
      </c>
      <c r="AK87" s="97" t="str">
        <f t="shared" si="19"/>
        <v>0000-00-00</v>
      </c>
      <c r="AL87" s="97">
        <f t="shared" si="20"/>
        <v>0</v>
      </c>
      <c r="AM87" s="97">
        <f t="shared" si="21"/>
        <v>0</v>
      </c>
      <c r="AN87" s="97">
        <f t="shared" si="22"/>
        <v>0</v>
      </c>
      <c r="AO87" s="97">
        <f t="shared" si="23"/>
        <v>0</v>
      </c>
      <c r="AP87" s="86">
        <f t="shared" si="24"/>
        <v>0.375</v>
      </c>
      <c r="AQ87" s="97">
        <f t="shared" si="25"/>
        <v>1</v>
      </c>
      <c r="AR87" s="97">
        <f t="shared" si="26"/>
        <v>0</v>
      </c>
      <c r="AS87" s="97">
        <f t="shared" si="27"/>
        <v>0</v>
      </c>
      <c r="AT87" s="97">
        <f t="shared" si="28"/>
        <v>0</v>
      </c>
      <c r="AU87" s="97" t="str">
        <f t="shared" si="29"/>
        <v>00</v>
      </c>
      <c r="AV87" s="86" t="str">
        <f t="shared" si="30"/>
        <v>0:00</v>
      </c>
      <c r="AW87" s="134">
        <f t="shared" si="31"/>
        <v>0</v>
      </c>
      <c r="AX87" s="425"/>
      <c r="AY87" s="430"/>
      <c r="AZ87" s="431"/>
      <c r="BA87" s="431"/>
      <c r="BB87" s="431"/>
      <c r="BC87" s="431"/>
      <c r="BD87" s="432"/>
    </row>
    <row r="88" spans="1:56" x14ac:dyDescent="0.25">
      <c r="A88" s="414"/>
      <c r="B88" s="421"/>
      <c r="C88" s="422"/>
      <c r="D88" s="422"/>
      <c r="E88" s="422"/>
      <c r="F88" s="422"/>
      <c r="G88" s="423"/>
      <c r="H88" s="369"/>
      <c r="I88" s="364"/>
      <c r="J88" s="118"/>
      <c r="K88" s="119"/>
      <c r="L88" s="118"/>
      <c r="M88" s="119"/>
      <c r="N88" s="120">
        <f t="shared" si="0"/>
        <v>0</v>
      </c>
      <c r="O88" s="120">
        <f t="shared" si="1"/>
        <v>0</v>
      </c>
      <c r="P88" s="120">
        <f t="shared" si="2"/>
        <v>0</v>
      </c>
      <c r="Q88" s="120">
        <f t="shared" si="3"/>
        <v>0</v>
      </c>
      <c r="R88" s="120">
        <f t="shared" si="4"/>
        <v>0</v>
      </c>
      <c r="S88" s="120">
        <f t="shared" si="5"/>
        <v>0</v>
      </c>
      <c r="T88" s="121">
        <f t="shared" si="6"/>
        <v>0.375</v>
      </c>
      <c r="U88" s="120">
        <f t="shared" si="7"/>
        <v>1</v>
      </c>
      <c r="V88" s="120">
        <f t="shared" si="8"/>
        <v>0</v>
      </c>
      <c r="W88" s="120">
        <f t="shared" si="9"/>
        <v>0</v>
      </c>
      <c r="X88" s="120">
        <f t="shared" si="10"/>
        <v>0</v>
      </c>
      <c r="Y88" s="120" t="str">
        <f t="shared" si="11"/>
        <v>00</v>
      </c>
      <c r="Z88" s="121" t="str">
        <f t="shared" si="33"/>
        <v>0:00</v>
      </c>
      <c r="AA88" s="150">
        <f t="shared" si="13"/>
        <v>0</v>
      </c>
      <c r="AB88" s="22"/>
      <c r="AC88" s="67"/>
      <c r="AD88" s="22"/>
      <c r="AE88" s="67"/>
      <c r="AF88" s="98" t="str">
        <f t="shared" si="14"/>
        <v>0000-00-00</v>
      </c>
      <c r="AG88" s="99" t="str">
        <f t="shared" si="15"/>
        <v>00:00</v>
      </c>
      <c r="AH88" s="98" t="str">
        <f t="shared" si="16"/>
        <v>0000-00-00</v>
      </c>
      <c r="AI88" s="100" t="str">
        <f t="shared" si="17"/>
        <v>00:00</v>
      </c>
      <c r="AJ88" s="101" t="str">
        <f t="shared" si="18"/>
        <v>0000-00-00</v>
      </c>
      <c r="AK88" s="101" t="str">
        <f t="shared" si="19"/>
        <v>0000-00-00</v>
      </c>
      <c r="AL88" s="101">
        <f t="shared" si="20"/>
        <v>0</v>
      </c>
      <c r="AM88" s="101">
        <f t="shared" si="21"/>
        <v>0</v>
      </c>
      <c r="AN88" s="101">
        <f t="shared" si="22"/>
        <v>0</v>
      </c>
      <c r="AO88" s="101">
        <f t="shared" si="23"/>
        <v>0</v>
      </c>
      <c r="AP88" s="87">
        <f t="shared" si="24"/>
        <v>0.375</v>
      </c>
      <c r="AQ88" s="101">
        <f t="shared" si="25"/>
        <v>1</v>
      </c>
      <c r="AR88" s="101">
        <f t="shared" si="26"/>
        <v>0</v>
      </c>
      <c r="AS88" s="101">
        <f t="shared" si="27"/>
        <v>0</v>
      </c>
      <c r="AT88" s="101">
        <f t="shared" si="28"/>
        <v>0</v>
      </c>
      <c r="AU88" s="101" t="str">
        <f t="shared" si="29"/>
        <v>00</v>
      </c>
      <c r="AV88" s="87" t="str">
        <f t="shared" si="30"/>
        <v>0:00</v>
      </c>
      <c r="AW88" s="135">
        <f t="shared" si="31"/>
        <v>0</v>
      </c>
      <c r="AX88" s="426"/>
      <c r="AY88" s="433"/>
      <c r="AZ88" s="434"/>
      <c r="BA88" s="434"/>
      <c r="BB88" s="434"/>
      <c r="BC88" s="434"/>
      <c r="BD88" s="435"/>
    </row>
    <row r="89" spans="1:56" x14ac:dyDescent="0.25">
      <c r="A89" s="414">
        <v>20</v>
      </c>
      <c r="B89" s="415" t="s">
        <v>208</v>
      </c>
      <c r="C89" s="416"/>
      <c r="D89" s="416"/>
      <c r="E89" s="416"/>
      <c r="F89" s="416"/>
      <c r="G89" s="417"/>
      <c r="H89" s="188" t="s">
        <v>124</v>
      </c>
      <c r="I89" s="368" t="s">
        <v>209</v>
      </c>
      <c r="J89" s="109"/>
      <c r="K89" s="110"/>
      <c r="L89" s="109"/>
      <c r="M89" s="110"/>
      <c r="N89" s="111">
        <f t="shared" si="0"/>
        <v>0</v>
      </c>
      <c r="O89" s="111">
        <f t="shared" si="1"/>
        <v>0</v>
      </c>
      <c r="P89" s="111">
        <f t="shared" si="2"/>
        <v>0</v>
      </c>
      <c r="Q89" s="111">
        <f t="shared" si="3"/>
        <v>0</v>
      </c>
      <c r="R89" s="111">
        <f t="shared" si="4"/>
        <v>0</v>
      </c>
      <c r="S89" s="111">
        <f t="shared" si="5"/>
        <v>0</v>
      </c>
      <c r="T89" s="112">
        <f t="shared" si="6"/>
        <v>0.375</v>
      </c>
      <c r="U89" s="111">
        <f t="shared" si="7"/>
        <v>1</v>
      </c>
      <c r="V89" s="111">
        <f t="shared" si="8"/>
        <v>0</v>
      </c>
      <c r="W89" s="111">
        <f t="shared" si="9"/>
        <v>0</v>
      </c>
      <c r="X89" s="111">
        <f t="shared" si="10"/>
        <v>0</v>
      </c>
      <c r="Y89" s="111" t="str">
        <f t="shared" si="11"/>
        <v>00</v>
      </c>
      <c r="Z89" s="113" t="str">
        <f t="shared" si="33"/>
        <v>0:00</v>
      </c>
      <c r="AA89" s="148">
        <f t="shared" si="13"/>
        <v>0</v>
      </c>
      <c r="AB89" s="21"/>
      <c r="AC89" s="66"/>
      <c r="AD89" s="21"/>
      <c r="AE89" s="66"/>
      <c r="AF89" s="94" t="str">
        <f t="shared" si="14"/>
        <v>0000-00-00</v>
      </c>
      <c r="AG89" s="95" t="str">
        <f t="shared" si="15"/>
        <v>00:00</v>
      </c>
      <c r="AH89" s="94" t="str">
        <f t="shared" si="16"/>
        <v>0000-00-00</v>
      </c>
      <c r="AI89" s="96" t="str">
        <f t="shared" si="17"/>
        <v>00:00</v>
      </c>
      <c r="AJ89" s="97" t="str">
        <f t="shared" si="18"/>
        <v>0000-00-00</v>
      </c>
      <c r="AK89" s="97" t="str">
        <f t="shared" si="19"/>
        <v>0000-00-00</v>
      </c>
      <c r="AL89" s="97">
        <f t="shared" si="20"/>
        <v>0</v>
      </c>
      <c r="AM89" s="97">
        <f t="shared" si="21"/>
        <v>0</v>
      </c>
      <c r="AN89" s="97">
        <f t="shared" si="22"/>
        <v>0</v>
      </c>
      <c r="AO89" s="97">
        <f t="shared" si="23"/>
        <v>0</v>
      </c>
      <c r="AP89" s="86">
        <f t="shared" si="24"/>
        <v>0.375</v>
      </c>
      <c r="AQ89" s="97">
        <f t="shared" si="25"/>
        <v>1</v>
      </c>
      <c r="AR89" s="97">
        <f t="shared" si="26"/>
        <v>0</v>
      </c>
      <c r="AS89" s="97">
        <f t="shared" si="27"/>
        <v>0</v>
      </c>
      <c r="AT89" s="97">
        <f t="shared" si="28"/>
        <v>0</v>
      </c>
      <c r="AU89" s="97" t="str">
        <f t="shared" si="29"/>
        <v>00</v>
      </c>
      <c r="AV89" s="86" t="str">
        <f t="shared" si="30"/>
        <v>0:00</v>
      </c>
      <c r="AW89" s="134">
        <f t="shared" si="31"/>
        <v>0</v>
      </c>
      <c r="AX89" s="424">
        <f>SUM(AW89:AW91)+SUM(AA89:AA91)</f>
        <v>0</v>
      </c>
      <c r="AY89" s="427"/>
      <c r="AZ89" s="428"/>
      <c r="BA89" s="428"/>
      <c r="BB89" s="428"/>
      <c r="BC89" s="428"/>
      <c r="BD89" s="429"/>
    </row>
    <row r="90" spans="1:56" x14ac:dyDescent="0.25">
      <c r="A90" s="414"/>
      <c r="B90" s="418"/>
      <c r="C90" s="419"/>
      <c r="D90" s="419"/>
      <c r="E90" s="419"/>
      <c r="F90" s="419"/>
      <c r="G90" s="420"/>
      <c r="H90" s="188" t="s">
        <v>132</v>
      </c>
      <c r="I90" s="283"/>
      <c r="J90" s="114"/>
      <c r="K90" s="115"/>
      <c r="L90" s="114"/>
      <c r="M90" s="115"/>
      <c r="N90" s="116">
        <f t="shared" si="0"/>
        <v>0</v>
      </c>
      <c r="O90" s="116">
        <f t="shared" si="1"/>
        <v>0</v>
      </c>
      <c r="P90" s="116">
        <f t="shared" si="2"/>
        <v>0</v>
      </c>
      <c r="Q90" s="116">
        <f t="shared" si="3"/>
        <v>0</v>
      </c>
      <c r="R90" s="116">
        <f t="shared" si="4"/>
        <v>0</v>
      </c>
      <c r="S90" s="116">
        <f t="shared" si="5"/>
        <v>0</v>
      </c>
      <c r="T90" s="117">
        <f t="shared" si="6"/>
        <v>0.375</v>
      </c>
      <c r="U90" s="116">
        <f t="shared" si="7"/>
        <v>1</v>
      </c>
      <c r="V90" s="116">
        <f t="shared" si="8"/>
        <v>0</v>
      </c>
      <c r="W90" s="116">
        <f t="shared" si="9"/>
        <v>0</v>
      </c>
      <c r="X90" s="116">
        <f t="shared" si="10"/>
        <v>0</v>
      </c>
      <c r="Y90" s="116" t="str">
        <f t="shared" si="11"/>
        <v>00</v>
      </c>
      <c r="Z90" s="117" t="str">
        <f t="shared" si="33"/>
        <v>0:00</v>
      </c>
      <c r="AA90" s="149">
        <f t="shared" si="13"/>
        <v>0</v>
      </c>
      <c r="AB90" s="23"/>
      <c r="AC90" s="24"/>
      <c r="AD90" s="68"/>
      <c r="AE90" s="24"/>
      <c r="AF90" s="94" t="str">
        <f t="shared" si="14"/>
        <v>0000-00-00</v>
      </c>
      <c r="AG90" s="95" t="str">
        <f t="shared" si="15"/>
        <v>00:00</v>
      </c>
      <c r="AH90" s="94" t="str">
        <f t="shared" si="16"/>
        <v>0000-00-00</v>
      </c>
      <c r="AI90" s="96" t="str">
        <f t="shared" si="17"/>
        <v>00:00</v>
      </c>
      <c r="AJ90" s="97" t="str">
        <f t="shared" si="18"/>
        <v>0000-00-00</v>
      </c>
      <c r="AK90" s="97" t="str">
        <f t="shared" si="19"/>
        <v>0000-00-00</v>
      </c>
      <c r="AL90" s="97">
        <f t="shared" si="20"/>
        <v>0</v>
      </c>
      <c r="AM90" s="97">
        <f t="shared" si="21"/>
        <v>0</v>
      </c>
      <c r="AN90" s="97">
        <f t="shared" si="22"/>
        <v>0</v>
      </c>
      <c r="AO90" s="97">
        <f t="shared" si="23"/>
        <v>0</v>
      </c>
      <c r="AP90" s="86">
        <f t="shared" si="24"/>
        <v>0.375</v>
      </c>
      <c r="AQ90" s="97">
        <f t="shared" si="25"/>
        <v>1</v>
      </c>
      <c r="AR90" s="97">
        <f t="shared" si="26"/>
        <v>0</v>
      </c>
      <c r="AS90" s="97">
        <f t="shared" si="27"/>
        <v>0</v>
      </c>
      <c r="AT90" s="97">
        <f t="shared" si="28"/>
        <v>0</v>
      </c>
      <c r="AU90" s="97" t="str">
        <f t="shared" si="29"/>
        <v>00</v>
      </c>
      <c r="AV90" s="86" t="str">
        <f t="shared" si="30"/>
        <v>0:00</v>
      </c>
      <c r="AW90" s="134">
        <f t="shared" si="31"/>
        <v>0</v>
      </c>
      <c r="AX90" s="425"/>
      <c r="AY90" s="430"/>
      <c r="AZ90" s="431"/>
      <c r="BA90" s="431"/>
      <c r="BB90" s="431"/>
      <c r="BC90" s="431"/>
      <c r="BD90" s="432"/>
    </row>
    <row r="91" spans="1:56" x14ac:dyDescent="0.25">
      <c r="A91" s="414"/>
      <c r="B91" s="421"/>
      <c r="C91" s="422"/>
      <c r="D91" s="422"/>
      <c r="E91" s="422"/>
      <c r="F91" s="422"/>
      <c r="G91" s="423"/>
      <c r="H91" s="369"/>
      <c r="I91" s="364"/>
      <c r="J91" s="118"/>
      <c r="K91" s="119"/>
      <c r="L91" s="118"/>
      <c r="M91" s="119"/>
      <c r="N91" s="120">
        <f t="shared" si="0"/>
        <v>0</v>
      </c>
      <c r="O91" s="120">
        <f t="shared" si="1"/>
        <v>0</v>
      </c>
      <c r="P91" s="120">
        <f t="shared" si="2"/>
        <v>0</v>
      </c>
      <c r="Q91" s="120">
        <f t="shared" si="3"/>
        <v>0</v>
      </c>
      <c r="R91" s="120">
        <f t="shared" si="4"/>
        <v>0</v>
      </c>
      <c r="S91" s="120">
        <f t="shared" si="5"/>
        <v>0</v>
      </c>
      <c r="T91" s="121">
        <f t="shared" si="6"/>
        <v>0.375</v>
      </c>
      <c r="U91" s="120">
        <f t="shared" si="7"/>
        <v>1</v>
      </c>
      <c r="V91" s="120">
        <f t="shared" si="8"/>
        <v>0</v>
      </c>
      <c r="W91" s="120">
        <f t="shared" si="9"/>
        <v>0</v>
      </c>
      <c r="X91" s="120">
        <f t="shared" si="10"/>
        <v>0</v>
      </c>
      <c r="Y91" s="120" t="str">
        <f t="shared" si="11"/>
        <v>00</v>
      </c>
      <c r="Z91" s="121" t="str">
        <f t="shared" si="33"/>
        <v>0:00</v>
      </c>
      <c r="AA91" s="150">
        <f t="shared" si="13"/>
        <v>0</v>
      </c>
      <c r="AB91" s="22"/>
      <c r="AC91" s="67"/>
      <c r="AD91" s="22"/>
      <c r="AE91" s="67"/>
      <c r="AF91" s="98" t="str">
        <f t="shared" si="14"/>
        <v>0000-00-00</v>
      </c>
      <c r="AG91" s="99" t="str">
        <f t="shared" si="15"/>
        <v>00:00</v>
      </c>
      <c r="AH91" s="98" t="str">
        <f t="shared" si="16"/>
        <v>0000-00-00</v>
      </c>
      <c r="AI91" s="100" t="str">
        <f t="shared" si="17"/>
        <v>00:00</v>
      </c>
      <c r="AJ91" s="101" t="str">
        <f t="shared" si="18"/>
        <v>0000-00-00</v>
      </c>
      <c r="AK91" s="101" t="str">
        <f t="shared" si="19"/>
        <v>0000-00-00</v>
      </c>
      <c r="AL91" s="101">
        <f t="shared" si="20"/>
        <v>0</v>
      </c>
      <c r="AM91" s="101">
        <f t="shared" si="21"/>
        <v>0</v>
      </c>
      <c r="AN91" s="101">
        <f t="shared" si="22"/>
        <v>0</v>
      </c>
      <c r="AO91" s="101">
        <f t="shared" si="23"/>
        <v>0</v>
      </c>
      <c r="AP91" s="87">
        <f t="shared" si="24"/>
        <v>0.375</v>
      </c>
      <c r="AQ91" s="101">
        <f t="shared" si="25"/>
        <v>1</v>
      </c>
      <c r="AR91" s="101">
        <f t="shared" si="26"/>
        <v>0</v>
      </c>
      <c r="AS91" s="101">
        <f t="shared" si="27"/>
        <v>0</v>
      </c>
      <c r="AT91" s="101">
        <f t="shared" si="28"/>
        <v>0</v>
      </c>
      <c r="AU91" s="101" t="str">
        <f t="shared" si="29"/>
        <v>00</v>
      </c>
      <c r="AV91" s="87" t="str">
        <f t="shared" si="30"/>
        <v>0:00</v>
      </c>
      <c r="AW91" s="135">
        <f t="shared" si="31"/>
        <v>0</v>
      </c>
      <c r="AX91" s="426"/>
      <c r="AY91" s="433"/>
      <c r="AZ91" s="434"/>
      <c r="BA91" s="434"/>
      <c r="BB91" s="434"/>
      <c r="BC91" s="434"/>
      <c r="BD91" s="435"/>
    </row>
    <row r="92" spans="1:56" x14ac:dyDescent="0.25">
      <c r="A92" s="414">
        <v>21</v>
      </c>
      <c r="B92" s="415" t="s">
        <v>210</v>
      </c>
      <c r="C92" s="416"/>
      <c r="D92" s="416"/>
      <c r="E92" s="416"/>
      <c r="F92" s="416"/>
      <c r="G92" s="417"/>
      <c r="H92" s="188" t="s">
        <v>124</v>
      </c>
      <c r="I92" s="368" t="s">
        <v>209</v>
      </c>
      <c r="J92" s="109"/>
      <c r="K92" s="110"/>
      <c r="L92" s="109"/>
      <c r="M92" s="110"/>
      <c r="N92" s="111">
        <f t="shared" si="0"/>
        <v>0</v>
      </c>
      <c r="O92" s="111">
        <f t="shared" si="1"/>
        <v>0</v>
      </c>
      <c r="P92" s="111">
        <f t="shared" si="2"/>
        <v>0</v>
      </c>
      <c r="Q92" s="111">
        <f t="shared" si="3"/>
        <v>0</v>
      </c>
      <c r="R92" s="111">
        <f t="shared" si="4"/>
        <v>0</v>
      </c>
      <c r="S92" s="111">
        <f t="shared" si="5"/>
        <v>0</v>
      </c>
      <c r="T92" s="112">
        <f t="shared" si="6"/>
        <v>0.375</v>
      </c>
      <c r="U92" s="111">
        <f t="shared" si="7"/>
        <v>1</v>
      </c>
      <c r="V92" s="111">
        <f t="shared" si="8"/>
        <v>0</v>
      </c>
      <c r="W92" s="111">
        <f t="shared" si="9"/>
        <v>0</v>
      </c>
      <c r="X92" s="111">
        <f t="shared" si="10"/>
        <v>0</v>
      </c>
      <c r="Y92" s="111" t="str">
        <f t="shared" si="11"/>
        <v>00</v>
      </c>
      <c r="Z92" s="113" t="str">
        <f t="shared" si="33"/>
        <v>0:00</v>
      </c>
      <c r="AA92" s="148">
        <f t="shared" si="13"/>
        <v>0</v>
      </c>
      <c r="AB92" s="21"/>
      <c r="AC92" s="66"/>
      <c r="AD92" s="21"/>
      <c r="AE92" s="66"/>
      <c r="AF92" s="94" t="str">
        <f t="shared" si="14"/>
        <v>0000-00-00</v>
      </c>
      <c r="AG92" s="95" t="str">
        <f t="shared" si="15"/>
        <v>00:00</v>
      </c>
      <c r="AH92" s="94" t="str">
        <f t="shared" si="16"/>
        <v>0000-00-00</v>
      </c>
      <c r="AI92" s="96" t="str">
        <f t="shared" si="17"/>
        <v>00:00</v>
      </c>
      <c r="AJ92" s="97" t="str">
        <f t="shared" si="18"/>
        <v>0000-00-00</v>
      </c>
      <c r="AK92" s="97" t="str">
        <f t="shared" si="19"/>
        <v>0000-00-00</v>
      </c>
      <c r="AL92" s="97">
        <f t="shared" si="20"/>
        <v>0</v>
      </c>
      <c r="AM92" s="97">
        <f t="shared" si="21"/>
        <v>0</v>
      </c>
      <c r="AN92" s="97">
        <f t="shared" si="22"/>
        <v>0</v>
      </c>
      <c r="AO92" s="97">
        <f t="shared" si="23"/>
        <v>0</v>
      </c>
      <c r="AP92" s="86">
        <f t="shared" si="24"/>
        <v>0.375</v>
      </c>
      <c r="AQ92" s="97">
        <f t="shared" si="25"/>
        <v>1</v>
      </c>
      <c r="AR92" s="97">
        <f t="shared" si="26"/>
        <v>0</v>
      </c>
      <c r="AS92" s="97">
        <f t="shared" si="27"/>
        <v>0</v>
      </c>
      <c r="AT92" s="97">
        <f t="shared" si="28"/>
        <v>0</v>
      </c>
      <c r="AU92" s="97" t="str">
        <f t="shared" si="29"/>
        <v>00</v>
      </c>
      <c r="AV92" s="86" t="str">
        <f t="shared" si="30"/>
        <v>0:00</v>
      </c>
      <c r="AW92" s="134">
        <f t="shared" si="31"/>
        <v>0</v>
      </c>
      <c r="AX92" s="424">
        <f>SUM(AW92:AW94)+SUM(AA92:AA94)</f>
        <v>0</v>
      </c>
      <c r="AY92" s="427"/>
      <c r="AZ92" s="428"/>
      <c r="BA92" s="428"/>
      <c r="BB92" s="428"/>
      <c r="BC92" s="428"/>
      <c r="BD92" s="429"/>
    </row>
    <row r="93" spans="1:56" x14ac:dyDescent="0.25">
      <c r="A93" s="414"/>
      <c r="B93" s="418"/>
      <c r="C93" s="419"/>
      <c r="D93" s="419"/>
      <c r="E93" s="419"/>
      <c r="F93" s="419"/>
      <c r="G93" s="420"/>
      <c r="H93" s="188" t="s">
        <v>132</v>
      </c>
      <c r="I93" s="283"/>
      <c r="J93" s="114"/>
      <c r="K93" s="115"/>
      <c r="L93" s="114"/>
      <c r="M93" s="115"/>
      <c r="N93" s="116">
        <f t="shared" si="0"/>
        <v>0</v>
      </c>
      <c r="O93" s="116">
        <f t="shared" si="1"/>
        <v>0</v>
      </c>
      <c r="P93" s="116">
        <f t="shared" si="2"/>
        <v>0</v>
      </c>
      <c r="Q93" s="116">
        <f t="shared" si="3"/>
        <v>0</v>
      </c>
      <c r="R93" s="116">
        <f t="shared" si="4"/>
        <v>0</v>
      </c>
      <c r="S93" s="116">
        <f t="shared" si="5"/>
        <v>0</v>
      </c>
      <c r="T93" s="117">
        <f t="shared" si="6"/>
        <v>0.375</v>
      </c>
      <c r="U93" s="116">
        <f t="shared" si="7"/>
        <v>1</v>
      </c>
      <c r="V93" s="116">
        <f t="shared" si="8"/>
        <v>0</v>
      </c>
      <c r="W93" s="116">
        <f t="shared" si="9"/>
        <v>0</v>
      </c>
      <c r="X93" s="116">
        <f t="shared" si="10"/>
        <v>0</v>
      </c>
      <c r="Y93" s="116" t="str">
        <f t="shared" si="11"/>
        <v>00</v>
      </c>
      <c r="Z93" s="117" t="str">
        <f t="shared" si="33"/>
        <v>0:00</v>
      </c>
      <c r="AA93" s="149">
        <f t="shared" si="13"/>
        <v>0</v>
      </c>
      <c r="AB93" s="23"/>
      <c r="AC93" s="24"/>
      <c r="AD93" s="68"/>
      <c r="AE93" s="24"/>
      <c r="AF93" s="94" t="str">
        <f t="shared" si="14"/>
        <v>0000-00-00</v>
      </c>
      <c r="AG93" s="95" t="str">
        <f t="shared" si="15"/>
        <v>00:00</v>
      </c>
      <c r="AH93" s="94" t="str">
        <f t="shared" si="16"/>
        <v>0000-00-00</v>
      </c>
      <c r="AI93" s="96" t="str">
        <f t="shared" si="17"/>
        <v>00:00</v>
      </c>
      <c r="AJ93" s="97" t="str">
        <f t="shared" si="18"/>
        <v>0000-00-00</v>
      </c>
      <c r="AK93" s="97" t="str">
        <f t="shared" si="19"/>
        <v>0000-00-00</v>
      </c>
      <c r="AL93" s="97">
        <f t="shared" si="20"/>
        <v>0</v>
      </c>
      <c r="AM93" s="97">
        <f t="shared" si="21"/>
        <v>0</v>
      </c>
      <c r="AN93" s="97">
        <f t="shared" si="22"/>
        <v>0</v>
      </c>
      <c r="AO93" s="97">
        <f t="shared" si="23"/>
        <v>0</v>
      </c>
      <c r="AP93" s="86">
        <f t="shared" si="24"/>
        <v>0.375</v>
      </c>
      <c r="AQ93" s="97">
        <f t="shared" si="25"/>
        <v>1</v>
      </c>
      <c r="AR93" s="97">
        <f t="shared" si="26"/>
        <v>0</v>
      </c>
      <c r="AS93" s="97">
        <f t="shared" si="27"/>
        <v>0</v>
      </c>
      <c r="AT93" s="97">
        <f t="shared" si="28"/>
        <v>0</v>
      </c>
      <c r="AU93" s="97" t="str">
        <f t="shared" si="29"/>
        <v>00</v>
      </c>
      <c r="AV93" s="86" t="str">
        <f t="shared" si="30"/>
        <v>0:00</v>
      </c>
      <c r="AW93" s="134">
        <f t="shared" si="31"/>
        <v>0</v>
      </c>
      <c r="AX93" s="425"/>
      <c r="AY93" s="430"/>
      <c r="AZ93" s="431"/>
      <c r="BA93" s="431"/>
      <c r="BB93" s="431"/>
      <c r="BC93" s="431"/>
      <c r="BD93" s="432"/>
    </row>
    <row r="94" spans="1:56" x14ac:dyDescent="0.25">
      <c r="A94" s="414"/>
      <c r="B94" s="421"/>
      <c r="C94" s="422"/>
      <c r="D94" s="422"/>
      <c r="E94" s="422"/>
      <c r="F94" s="422"/>
      <c r="G94" s="423"/>
      <c r="H94" s="369"/>
      <c r="I94" s="364"/>
      <c r="J94" s="118"/>
      <c r="K94" s="119"/>
      <c r="L94" s="118"/>
      <c r="M94" s="119"/>
      <c r="N94" s="120">
        <f t="shared" si="0"/>
        <v>0</v>
      </c>
      <c r="O94" s="120">
        <f t="shared" si="1"/>
        <v>0</v>
      </c>
      <c r="P94" s="120">
        <f t="shared" si="2"/>
        <v>0</v>
      </c>
      <c r="Q94" s="120">
        <f t="shared" si="3"/>
        <v>0</v>
      </c>
      <c r="R94" s="120">
        <f t="shared" si="4"/>
        <v>0</v>
      </c>
      <c r="S94" s="120">
        <f t="shared" si="5"/>
        <v>0</v>
      </c>
      <c r="T94" s="121">
        <f t="shared" si="6"/>
        <v>0.375</v>
      </c>
      <c r="U94" s="120">
        <f t="shared" si="7"/>
        <v>1</v>
      </c>
      <c r="V94" s="120">
        <f t="shared" si="8"/>
        <v>0</v>
      </c>
      <c r="W94" s="120">
        <f t="shared" si="9"/>
        <v>0</v>
      </c>
      <c r="X94" s="120">
        <f t="shared" si="10"/>
        <v>0</v>
      </c>
      <c r="Y94" s="120" t="str">
        <f t="shared" si="11"/>
        <v>00</v>
      </c>
      <c r="Z94" s="121" t="str">
        <f t="shared" si="33"/>
        <v>0:00</v>
      </c>
      <c r="AA94" s="150">
        <f t="shared" si="13"/>
        <v>0</v>
      </c>
      <c r="AB94" s="22"/>
      <c r="AC94" s="67"/>
      <c r="AD94" s="22"/>
      <c r="AE94" s="67"/>
      <c r="AF94" s="98" t="str">
        <f t="shared" si="14"/>
        <v>0000-00-00</v>
      </c>
      <c r="AG94" s="99" t="str">
        <f t="shared" si="15"/>
        <v>00:00</v>
      </c>
      <c r="AH94" s="98" t="str">
        <f t="shared" si="16"/>
        <v>0000-00-00</v>
      </c>
      <c r="AI94" s="100" t="str">
        <f t="shared" si="17"/>
        <v>00:00</v>
      </c>
      <c r="AJ94" s="101" t="str">
        <f t="shared" si="18"/>
        <v>0000-00-00</v>
      </c>
      <c r="AK94" s="101" t="str">
        <f t="shared" si="19"/>
        <v>0000-00-00</v>
      </c>
      <c r="AL94" s="101">
        <f t="shared" si="20"/>
        <v>0</v>
      </c>
      <c r="AM94" s="101">
        <f t="shared" si="21"/>
        <v>0</v>
      </c>
      <c r="AN94" s="101">
        <f t="shared" si="22"/>
        <v>0</v>
      </c>
      <c r="AO94" s="101">
        <f t="shared" si="23"/>
        <v>0</v>
      </c>
      <c r="AP94" s="87">
        <f t="shared" si="24"/>
        <v>0.375</v>
      </c>
      <c r="AQ94" s="101">
        <f t="shared" si="25"/>
        <v>1</v>
      </c>
      <c r="AR94" s="101">
        <f t="shared" si="26"/>
        <v>0</v>
      </c>
      <c r="AS94" s="101">
        <f t="shared" si="27"/>
        <v>0</v>
      </c>
      <c r="AT94" s="101">
        <f t="shared" si="28"/>
        <v>0</v>
      </c>
      <c r="AU94" s="101" t="str">
        <f t="shared" si="29"/>
        <v>00</v>
      </c>
      <c r="AV94" s="87" t="str">
        <f t="shared" si="30"/>
        <v>0:00</v>
      </c>
      <c r="AW94" s="135">
        <f t="shared" si="31"/>
        <v>0</v>
      </c>
      <c r="AX94" s="426"/>
      <c r="AY94" s="433"/>
      <c r="AZ94" s="434"/>
      <c r="BA94" s="434"/>
      <c r="BB94" s="434"/>
      <c r="BC94" s="434"/>
      <c r="BD94" s="435"/>
    </row>
    <row r="95" spans="1:56" x14ac:dyDescent="0.25">
      <c r="A95" s="414">
        <v>22</v>
      </c>
      <c r="B95" s="415" t="s">
        <v>211</v>
      </c>
      <c r="C95" s="416"/>
      <c r="D95" s="416"/>
      <c r="E95" s="416"/>
      <c r="F95" s="416"/>
      <c r="G95" s="417"/>
      <c r="H95" s="188" t="s">
        <v>124</v>
      </c>
      <c r="I95" s="368" t="s">
        <v>209</v>
      </c>
      <c r="J95" s="109"/>
      <c r="K95" s="110"/>
      <c r="L95" s="109"/>
      <c r="M95" s="110"/>
      <c r="N95" s="111">
        <f t="shared" si="0"/>
        <v>0</v>
      </c>
      <c r="O95" s="111">
        <f t="shared" si="1"/>
        <v>0</v>
      </c>
      <c r="P95" s="111">
        <f t="shared" si="2"/>
        <v>0</v>
      </c>
      <c r="Q95" s="111">
        <f t="shared" si="3"/>
        <v>0</v>
      </c>
      <c r="R95" s="111">
        <f t="shared" si="4"/>
        <v>0</v>
      </c>
      <c r="S95" s="111">
        <f t="shared" si="5"/>
        <v>0</v>
      </c>
      <c r="T95" s="112">
        <f t="shared" si="6"/>
        <v>0.375</v>
      </c>
      <c r="U95" s="111">
        <f t="shared" si="7"/>
        <v>1</v>
      </c>
      <c r="V95" s="111">
        <f t="shared" si="8"/>
        <v>0</v>
      </c>
      <c r="W95" s="111">
        <f t="shared" si="9"/>
        <v>0</v>
      </c>
      <c r="X95" s="111">
        <f t="shared" si="10"/>
        <v>0</v>
      </c>
      <c r="Y95" s="111" t="str">
        <f t="shared" si="11"/>
        <v>00</v>
      </c>
      <c r="Z95" s="113" t="str">
        <f t="shared" si="33"/>
        <v>0:00</v>
      </c>
      <c r="AA95" s="148">
        <f t="shared" si="13"/>
        <v>0</v>
      </c>
      <c r="AB95" s="21"/>
      <c r="AC95" s="66"/>
      <c r="AD95" s="21"/>
      <c r="AE95" s="66"/>
      <c r="AF95" s="94" t="str">
        <f t="shared" si="14"/>
        <v>0000-00-00</v>
      </c>
      <c r="AG95" s="95" t="str">
        <f t="shared" si="15"/>
        <v>00:00</v>
      </c>
      <c r="AH95" s="94" t="str">
        <f t="shared" si="16"/>
        <v>0000-00-00</v>
      </c>
      <c r="AI95" s="96" t="str">
        <f t="shared" si="17"/>
        <v>00:00</v>
      </c>
      <c r="AJ95" s="97" t="str">
        <f t="shared" si="18"/>
        <v>0000-00-00</v>
      </c>
      <c r="AK95" s="97" t="str">
        <f t="shared" si="19"/>
        <v>0000-00-00</v>
      </c>
      <c r="AL95" s="97">
        <f t="shared" si="20"/>
        <v>0</v>
      </c>
      <c r="AM95" s="97">
        <f t="shared" si="21"/>
        <v>0</v>
      </c>
      <c r="AN95" s="97">
        <f t="shared" si="22"/>
        <v>0</v>
      </c>
      <c r="AO95" s="97">
        <f t="shared" si="23"/>
        <v>0</v>
      </c>
      <c r="AP95" s="86">
        <f t="shared" si="24"/>
        <v>0.375</v>
      </c>
      <c r="AQ95" s="97">
        <f t="shared" si="25"/>
        <v>1</v>
      </c>
      <c r="AR95" s="97">
        <f t="shared" si="26"/>
        <v>0</v>
      </c>
      <c r="AS95" s="97">
        <f t="shared" si="27"/>
        <v>0</v>
      </c>
      <c r="AT95" s="97">
        <f t="shared" si="28"/>
        <v>0</v>
      </c>
      <c r="AU95" s="97" t="str">
        <f t="shared" si="29"/>
        <v>00</v>
      </c>
      <c r="AV95" s="86" t="str">
        <f t="shared" si="30"/>
        <v>0:00</v>
      </c>
      <c r="AW95" s="134">
        <f t="shared" si="31"/>
        <v>0</v>
      </c>
      <c r="AX95" s="424">
        <f>SUM(AW95:AW97)+SUM(AA95:AA97)</f>
        <v>0</v>
      </c>
      <c r="AY95" s="427"/>
      <c r="AZ95" s="428"/>
      <c r="BA95" s="428"/>
      <c r="BB95" s="428"/>
      <c r="BC95" s="428"/>
      <c r="BD95" s="429"/>
    </row>
    <row r="96" spans="1:56" x14ac:dyDescent="0.25">
      <c r="A96" s="414"/>
      <c r="B96" s="418"/>
      <c r="C96" s="419"/>
      <c r="D96" s="419"/>
      <c r="E96" s="419"/>
      <c r="F96" s="419"/>
      <c r="G96" s="420"/>
      <c r="H96" s="188" t="s">
        <v>132</v>
      </c>
      <c r="I96" s="283"/>
      <c r="J96" s="114"/>
      <c r="K96" s="115"/>
      <c r="L96" s="114"/>
      <c r="M96" s="115"/>
      <c r="N96" s="116">
        <f t="shared" si="0"/>
        <v>0</v>
      </c>
      <c r="O96" s="116">
        <f t="shared" si="1"/>
        <v>0</v>
      </c>
      <c r="P96" s="116">
        <f t="shared" si="2"/>
        <v>0</v>
      </c>
      <c r="Q96" s="116">
        <f t="shared" si="3"/>
        <v>0</v>
      </c>
      <c r="R96" s="116">
        <f t="shared" si="4"/>
        <v>0</v>
      </c>
      <c r="S96" s="116">
        <f t="shared" si="5"/>
        <v>0</v>
      </c>
      <c r="T96" s="117">
        <f t="shared" si="6"/>
        <v>0.375</v>
      </c>
      <c r="U96" s="116">
        <f t="shared" si="7"/>
        <v>1</v>
      </c>
      <c r="V96" s="116">
        <f t="shared" si="8"/>
        <v>0</v>
      </c>
      <c r="W96" s="116">
        <f t="shared" si="9"/>
        <v>0</v>
      </c>
      <c r="X96" s="116">
        <f t="shared" si="10"/>
        <v>0</v>
      </c>
      <c r="Y96" s="116" t="str">
        <f t="shared" si="11"/>
        <v>00</v>
      </c>
      <c r="Z96" s="117" t="str">
        <f t="shared" si="33"/>
        <v>0:00</v>
      </c>
      <c r="AA96" s="149">
        <f t="shared" si="13"/>
        <v>0</v>
      </c>
      <c r="AB96" s="23"/>
      <c r="AC96" s="24"/>
      <c r="AD96" s="68"/>
      <c r="AE96" s="24"/>
      <c r="AF96" s="94" t="str">
        <f t="shared" si="14"/>
        <v>0000-00-00</v>
      </c>
      <c r="AG96" s="95" t="str">
        <f t="shared" si="15"/>
        <v>00:00</v>
      </c>
      <c r="AH96" s="94" t="str">
        <f t="shared" si="16"/>
        <v>0000-00-00</v>
      </c>
      <c r="AI96" s="96" t="str">
        <f t="shared" si="17"/>
        <v>00:00</v>
      </c>
      <c r="AJ96" s="97" t="str">
        <f t="shared" si="18"/>
        <v>0000-00-00</v>
      </c>
      <c r="AK96" s="97" t="str">
        <f t="shared" si="19"/>
        <v>0000-00-00</v>
      </c>
      <c r="AL96" s="97">
        <f t="shared" si="20"/>
        <v>0</v>
      </c>
      <c r="AM96" s="97">
        <f t="shared" si="21"/>
        <v>0</v>
      </c>
      <c r="AN96" s="97">
        <f t="shared" si="22"/>
        <v>0</v>
      </c>
      <c r="AO96" s="97">
        <f t="shared" si="23"/>
        <v>0</v>
      </c>
      <c r="AP96" s="86">
        <f t="shared" si="24"/>
        <v>0.375</v>
      </c>
      <c r="AQ96" s="97">
        <f t="shared" si="25"/>
        <v>1</v>
      </c>
      <c r="AR96" s="97">
        <f t="shared" si="26"/>
        <v>0</v>
      </c>
      <c r="AS96" s="97">
        <f t="shared" si="27"/>
        <v>0</v>
      </c>
      <c r="AT96" s="97">
        <f t="shared" si="28"/>
        <v>0</v>
      </c>
      <c r="AU96" s="97" t="str">
        <f t="shared" si="29"/>
        <v>00</v>
      </c>
      <c r="AV96" s="86" t="str">
        <f t="shared" si="30"/>
        <v>0:00</v>
      </c>
      <c r="AW96" s="134">
        <f t="shared" si="31"/>
        <v>0</v>
      </c>
      <c r="AX96" s="425"/>
      <c r="AY96" s="430"/>
      <c r="AZ96" s="431"/>
      <c r="BA96" s="431"/>
      <c r="BB96" s="431"/>
      <c r="BC96" s="431"/>
      <c r="BD96" s="432"/>
    </row>
    <row r="97" spans="1:56" x14ac:dyDescent="0.25">
      <c r="A97" s="414"/>
      <c r="B97" s="421"/>
      <c r="C97" s="422"/>
      <c r="D97" s="422"/>
      <c r="E97" s="422"/>
      <c r="F97" s="422"/>
      <c r="G97" s="423"/>
      <c r="H97" s="369"/>
      <c r="I97" s="364"/>
      <c r="J97" s="118"/>
      <c r="K97" s="119"/>
      <c r="L97" s="118"/>
      <c r="M97" s="119"/>
      <c r="N97" s="120">
        <f t="shared" ref="N97:N119" si="62">+J97</f>
        <v>0</v>
      </c>
      <c r="O97" s="120">
        <f t="shared" ref="O97:O119" si="63">+L97</f>
        <v>0</v>
      </c>
      <c r="P97" s="120">
        <f t="shared" ref="P97:P119" si="64">HOUR(K97)</f>
        <v>0</v>
      </c>
      <c r="Q97" s="120">
        <f t="shared" ref="Q97:Q119" si="65">HOUR(M97)</f>
        <v>0</v>
      </c>
      <c r="R97" s="120">
        <f t="shared" ref="R97:R119" si="66">MINUTE(K97)</f>
        <v>0</v>
      </c>
      <c r="S97" s="120">
        <f t="shared" ref="S97:S119" si="67">MINUTE(M97)</f>
        <v>0</v>
      </c>
      <c r="T97" s="121">
        <f t="shared" ref="T97:T119" si="68">IF(M97&gt;K97,M97-K97, ($N$1-K97+M97-$M$1))</f>
        <v>0.375</v>
      </c>
      <c r="U97" s="120">
        <f t="shared" ref="U97:U119" si="69">IF(O97=N97,1,O97-N97+1)</f>
        <v>1</v>
      </c>
      <c r="V97" s="120">
        <f t="shared" ref="V97:V119" si="70">IF(U97&gt;1,(U97-1)*($N$2-$M$2),0)</f>
        <v>0</v>
      </c>
      <c r="W97" s="120">
        <f t="shared" ref="W97:W119" si="71">IF(S97&lt;R97,Q97-1-P97,Q97-P97)</f>
        <v>0</v>
      </c>
      <c r="X97" s="120">
        <f t="shared" ref="X97:X119" si="72">MINUTE(T97)</f>
        <v>0</v>
      </c>
      <c r="Y97" s="120" t="str">
        <f t="shared" ref="Y97:Y119" si="73">IF(X97&lt;10,"0"&amp;X97,X97)</f>
        <v>00</v>
      </c>
      <c r="Z97" s="121" t="str">
        <f t="shared" si="33"/>
        <v>0:00</v>
      </c>
      <c r="AA97" s="150">
        <f t="shared" ref="AA97:AA119" si="74">VALUE(Z97)</f>
        <v>0</v>
      </c>
      <c r="AB97" s="22"/>
      <c r="AC97" s="67"/>
      <c r="AD97" s="22"/>
      <c r="AE97" s="67"/>
      <c r="AF97" s="98" t="str">
        <f t="shared" si="14"/>
        <v>0000-00-00</v>
      </c>
      <c r="AG97" s="99" t="str">
        <f t="shared" si="15"/>
        <v>00:00</v>
      </c>
      <c r="AH97" s="98" t="str">
        <f t="shared" si="16"/>
        <v>0000-00-00</v>
      </c>
      <c r="AI97" s="100" t="str">
        <f t="shared" si="17"/>
        <v>00:00</v>
      </c>
      <c r="AJ97" s="101" t="str">
        <f t="shared" si="18"/>
        <v>0000-00-00</v>
      </c>
      <c r="AK97" s="101" t="str">
        <f t="shared" si="19"/>
        <v>0000-00-00</v>
      </c>
      <c r="AL97" s="101">
        <f t="shared" si="20"/>
        <v>0</v>
      </c>
      <c r="AM97" s="101">
        <f t="shared" si="21"/>
        <v>0</v>
      </c>
      <c r="AN97" s="101">
        <f t="shared" si="22"/>
        <v>0</v>
      </c>
      <c r="AO97" s="101">
        <f t="shared" si="23"/>
        <v>0</v>
      </c>
      <c r="AP97" s="87">
        <f t="shared" si="24"/>
        <v>0.375</v>
      </c>
      <c r="AQ97" s="101">
        <f t="shared" si="25"/>
        <v>1</v>
      </c>
      <c r="AR97" s="101">
        <f t="shared" si="26"/>
        <v>0</v>
      </c>
      <c r="AS97" s="101">
        <f t="shared" si="27"/>
        <v>0</v>
      </c>
      <c r="AT97" s="101">
        <f t="shared" si="28"/>
        <v>0</v>
      </c>
      <c r="AU97" s="101" t="str">
        <f t="shared" si="29"/>
        <v>00</v>
      </c>
      <c r="AV97" s="87" t="str">
        <f t="shared" si="30"/>
        <v>0:00</v>
      </c>
      <c r="AW97" s="135">
        <f t="shared" si="31"/>
        <v>0</v>
      </c>
      <c r="AX97" s="426"/>
      <c r="AY97" s="433"/>
      <c r="AZ97" s="434"/>
      <c r="BA97" s="434"/>
      <c r="BB97" s="434"/>
      <c r="BC97" s="434"/>
      <c r="BD97" s="435"/>
    </row>
    <row r="98" spans="1:56" x14ac:dyDescent="0.25">
      <c r="A98" s="414">
        <v>23</v>
      </c>
      <c r="B98" s="415" t="s">
        <v>212</v>
      </c>
      <c r="C98" s="416"/>
      <c r="D98" s="416"/>
      <c r="E98" s="416"/>
      <c r="F98" s="416"/>
      <c r="G98" s="417"/>
      <c r="H98" s="188" t="s">
        <v>124</v>
      </c>
      <c r="I98" s="368" t="s">
        <v>209</v>
      </c>
      <c r="J98" s="109"/>
      <c r="K98" s="110"/>
      <c r="L98" s="109"/>
      <c r="M98" s="110"/>
      <c r="N98" s="111">
        <f t="shared" si="62"/>
        <v>0</v>
      </c>
      <c r="O98" s="111">
        <f t="shared" si="63"/>
        <v>0</v>
      </c>
      <c r="P98" s="111">
        <f t="shared" si="64"/>
        <v>0</v>
      </c>
      <c r="Q98" s="111">
        <f t="shared" si="65"/>
        <v>0</v>
      </c>
      <c r="R98" s="111">
        <f t="shared" si="66"/>
        <v>0</v>
      </c>
      <c r="S98" s="111">
        <f t="shared" si="67"/>
        <v>0</v>
      </c>
      <c r="T98" s="112">
        <f t="shared" si="68"/>
        <v>0.375</v>
      </c>
      <c r="U98" s="111">
        <f t="shared" si="69"/>
        <v>1</v>
      </c>
      <c r="V98" s="111">
        <f t="shared" si="70"/>
        <v>0</v>
      </c>
      <c r="W98" s="111">
        <f t="shared" si="71"/>
        <v>0</v>
      </c>
      <c r="X98" s="111">
        <f t="shared" si="72"/>
        <v>0</v>
      </c>
      <c r="Y98" s="111" t="str">
        <f t="shared" si="73"/>
        <v>00</v>
      </c>
      <c r="Z98" s="113" t="str">
        <f t="shared" si="33"/>
        <v>0:00</v>
      </c>
      <c r="AA98" s="148">
        <f t="shared" si="74"/>
        <v>0</v>
      </c>
      <c r="AB98" s="21"/>
      <c r="AC98" s="66"/>
      <c r="AD98" s="21"/>
      <c r="AE98" s="66"/>
      <c r="AF98" s="94" t="str">
        <f t="shared" si="14"/>
        <v>0000-00-00</v>
      </c>
      <c r="AG98" s="95" t="str">
        <f t="shared" si="15"/>
        <v>00:00</v>
      </c>
      <c r="AH98" s="94" t="str">
        <f t="shared" si="16"/>
        <v>0000-00-00</v>
      </c>
      <c r="AI98" s="96" t="str">
        <f t="shared" si="17"/>
        <v>00:00</v>
      </c>
      <c r="AJ98" s="97" t="str">
        <f t="shared" si="18"/>
        <v>0000-00-00</v>
      </c>
      <c r="AK98" s="97" t="str">
        <f t="shared" si="19"/>
        <v>0000-00-00</v>
      </c>
      <c r="AL98" s="97">
        <f t="shared" si="20"/>
        <v>0</v>
      </c>
      <c r="AM98" s="97">
        <f t="shared" si="21"/>
        <v>0</v>
      </c>
      <c r="AN98" s="97">
        <f t="shared" si="22"/>
        <v>0</v>
      </c>
      <c r="AO98" s="97">
        <f t="shared" si="23"/>
        <v>0</v>
      </c>
      <c r="AP98" s="86">
        <f t="shared" si="24"/>
        <v>0.375</v>
      </c>
      <c r="AQ98" s="97">
        <f t="shared" si="25"/>
        <v>1</v>
      </c>
      <c r="AR98" s="97">
        <f t="shared" si="26"/>
        <v>0</v>
      </c>
      <c r="AS98" s="97">
        <f t="shared" si="27"/>
        <v>0</v>
      </c>
      <c r="AT98" s="97">
        <f t="shared" si="28"/>
        <v>0</v>
      </c>
      <c r="AU98" s="97" t="str">
        <f t="shared" si="29"/>
        <v>00</v>
      </c>
      <c r="AV98" s="86" t="str">
        <f t="shared" si="30"/>
        <v>0:00</v>
      </c>
      <c r="AW98" s="134">
        <f t="shared" si="31"/>
        <v>0</v>
      </c>
      <c r="AX98" s="424">
        <f>SUM(AW98:AW101)+SUM(AA98:AA101)</f>
        <v>0</v>
      </c>
      <c r="AY98" s="427"/>
      <c r="AZ98" s="428"/>
      <c r="BA98" s="428"/>
      <c r="BB98" s="428"/>
      <c r="BC98" s="428"/>
      <c r="BD98" s="429"/>
    </row>
    <row r="99" spans="1:56" x14ac:dyDescent="0.25">
      <c r="A99" s="414"/>
      <c r="B99" s="418"/>
      <c r="C99" s="419"/>
      <c r="D99" s="419"/>
      <c r="E99" s="419"/>
      <c r="F99" s="419"/>
      <c r="G99" s="420"/>
      <c r="H99" s="188" t="s">
        <v>132</v>
      </c>
      <c r="I99" s="283" t="s">
        <v>126</v>
      </c>
      <c r="J99" s="109"/>
      <c r="K99" s="110"/>
      <c r="L99" s="109"/>
      <c r="M99" s="110"/>
      <c r="N99" s="350"/>
      <c r="O99" s="350"/>
      <c r="P99" s="350"/>
      <c r="Q99" s="350"/>
      <c r="R99" s="350"/>
      <c r="S99" s="350"/>
      <c r="T99" s="113"/>
      <c r="U99" s="350"/>
      <c r="V99" s="350"/>
      <c r="W99" s="350"/>
      <c r="X99" s="350"/>
      <c r="Y99" s="350"/>
      <c r="Z99" s="113"/>
      <c r="AA99" s="148"/>
      <c r="AB99" s="351"/>
      <c r="AC99" s="352"/>
      <c r="AD99" s="351"/>
      <c r="AE99" s="352"/>
      <c r="AF99" s="94"/>
      <c r="AG99" s="95"/>
      <c r="AH99" s="94"/>
      <c r="AI99" s="96"/>
      <c r="AJ99" s="97"/>
      <c r="AK99" s="97"/>
      <c r="AL99" s="97"/>
      <c r="AM99" s="97"/>
      <c r="AN99" s="97"/>
      <c r="AO99" s="97"/>
      <c r="AP99" s="86"/>
      <c r="AQ99" s="97"/>
      <c r="AR99" s="97"/>
      <c r="AS99" s="97"/>
      <c r="AT99" s="97"/>
      <c r="AU99" s="97"/>
      <c r="AV99" s="86"/>
      <c r="AW99" s="134"/>
      <c r="AX99" s="425"/>
      <c r="AY99" s="353"/>
      <c r="AZ99" s="354"/>
      <c r="BA99" s="354"/>
      <c r="BB99" s="354"/>
      <c r="BC99" s="354"/>
      <c r="BD99" s="355"/>
    </row>
    <row r="100" spans="1:56" x14ac:dyDescent="0.25">
      <c r="A100" s="414"/>
      <c r="B100" s="418"/>
      <c r="C100" s="419"/>
      <c r="D100" s="419"/>
      <c r="E100" s="419"/>
      <c r="F100" s="419"/>
      <c r="G100" s="420"/>
      <c r="H100" s="188"/>
      <c r="I100" s="283" t="s">
        <v>126</v>
      </c>
      <c r="J100" s="114"/>
      <c r="K100" s="115"/>
      <c r="L100" s="114"/>
      <c r="M100" s="115"/>
      <c r="N100" s="116">
        <f t="shared" si="62"/>
        <v>0</v>
      </c>
      <c r="O100" s="116">
        <f t="shared" si="63"/>
        <v>0</v>
      </c>
      <c r="P100" s="116">
        <f t="shared" si="64"/>
        <v>0</v>
      </c>
      <c r="Q100" s="116">
        <f t="shared" si="65"/>
        <v>0</v>
      </c>
      <c r="R100" s="116">
        <f t="shared" si="66"/>
        <v>0</v>
      </c>
      <c r="S100" s="116">
        <f t="shared" si="67"/>
        <v>0</v>
      </c>
      <c r="T100" s="117">
        <f t="shared" si="68"/>
        <v>0.375</v>
      </c>
      <c r="U100" s="116">
        <f t="shared" si="69"/>
        <v>1</v>
      </c>
      <c r="V100" s="116">
        <f t="shared" si="70"/>
        <v>0</v>
      </c>
      <c r="W100" s="116">
        <f t="shared" si="71"/>
        <v>0</v>
      </c>
      <c r="X100" s="116">
        <f t="shared" si="72"/>
        <v>0</v>
      </c>
      <c r="Y100" s="116" t="str">
        <f t="shared" si="73"/>
        <v>00</v>
      </c>
      <c r="Z100" s="117" t="str">
        <f t="shared" si="33"/>
        <v>0:00</v>
      </c>
      <c r="AA100" s="149">
        <f t="shared" si="74"/>
        <v>0</v>
      </c>
      <c r="AB100" s="23"/>
      <c r="AC100" s="24"/>
      <c r="AD100" s="68"/>
      <c r="AE100" s="24"/>
      <c r="AF100" s="94" t="str">
        <f t="shared" si="14"/>
        <v>0000-00-00</v>
      </c>
      <c r="AG100" s="95" t="str">
        <f t="shared" si="15"/>
        <v>00:00</v>
      </c>
      <c r="AH100" s="94" t="str">
        <f t="shared" si="16"/>
        <v>0000-00-00</v>
      </c>
      <c r="AI100" s="96" t="str">
        <f t="shared" si="17"/>
        <v>00:00</v>
      </c>
      <c r="AJ100" s="97" t="str">
        <f t="shared" si="18"/>
        <v>0000-00-00</v>
      </c>
      <c r="AK100" s="97" t="str">
        <f t="shared" si="19"/>
        <v>0000-00-00</v>
      </c>
      <c r="AL100" s="97">
        <f t="shared" si="20"/>
        <v>0</v>
      </c>
      <c r="AM100" s="97">
        <f t="shared" si="21"/>
        <v>0</v>
      </c>
      <c r="AN100" s="97">
        <f t="shared" si="22"/>
        <v>0</v>
      </c>
      <c r="AO100" s="97">
        <f t="shared" si="23"/>
        <v>0</v>
      </c>
      <c r="AP100" s="86">
        <f t="shared" si="24"/>
        <v>0.375</v>
      </c>
      <c r="AQ100" s="97">
        <f t="shared" si="25"/>
        <v>1</v>
      </c>
      <c r="AR100" s="97">
        <f t="shared" si="26"/>
        <v>0</v>
      </c>
      <c r="AS100" s="97">
        <f t="shared" si="27"/>
        <v>0</v>
      </c>
      <c r="AT100" s="97">
        <f t="shared" si="28"/>
        <v>0</v>
      </c>
      <c r="AU100" s="97" t="str">
        <f t="shared" si="29"/>
        <v>00</v>
      </c>
      <c r="AV100" s="86" t="str">
        <f t="shared" si="30"/>
        <v>0:00</v>
      </c>
      <c r="AW100" s="134">
        <f t="shared" si="31"/>
        <v>0</v>
      </c>
      <c r="AX100" s="425"/>
      <c r="AY100" s="430"/>
      <c r="AZ100" s="431"/>
      <c r="BA100" s="431"/>
      <c r="BB100" s="431"/>
      <c r="BC100" s="431"/>
      <c r="BD100" s="432"/>
    </row>
    <row r="101" spans="1:56" x14ac:dyDescent="0.25">
      <c r="A101" s="414"/>
      <c r="B101" s="421"/>
      <c r="C101" s="422"/>
      <c r="D101" s="422"/>
      <c r="E101" s="422"/>
      <c r="F101" s="422"/>
      <c r="G101" s="423"/>
      <c r="H101" s="369"/>
      <c r="I101" s="364" t="s">
        <v>126</v>
      </c>
      <c r="J101" s="118"/>
      <c r="K101" s="119"/>
      <c r="L101" s="118"/>
      <c r="M101" s="119"/>
      <c r="N101" s="120">
        <f t="shared" si="62"/>
        <v>0</v>
      </c>
      <c r="O101" s="120">
        <f t="shared" si="63"/>
        <v>0</v>
      </c>
      <c r="P101" s="120">
        <f t="shared" si="64"/>
        <v>0</v>
      </c>
      <c r="Q101" s="120">
        <f t="shared" si="65"/>
        <v>0</v>
      </c>
      <c r="R101" s="120">
        <f t="shared" si="66"/>
        <v>0</v>
      </c>
      <c r="S101" s="120">
        <f t="shared" si="67"/>
        <v>0</v>
      </c>
      <c r="T101" s="121">
        <f t="shared" si="68"/>
        <v>0.375</v>
      </c>
      <c r="U101" s="120">
        <f t="shared" si="69"/>
        <v>1</v>
      </c>
      <c r="V101" s="120">
        <f t="shared" si="70"/>
        <v>0</v>
      </c>
      <c r="W101" s="120">
        <f t="shared" si="71"/>
        <v>0</v>
      </c>
      <c r="X101" s="120">
        <f t="shared" si="72"/>
        <v>0</v>
      </c>
      <c r="Y101" s="120" t="str">
        <f t="shared" si="73"/>
        <v>00</v>
      </c>
      <c r="Z101" s="121" t="str">
        <f t="shared" si="33"/>
        <v>0:00</v>
      </c>
      <c r="AA101" s="150">
        <f t="shared" si="74"/>
        <v>0</v>
      </c>
      <c r="AB101" s="22"/>
      <c r="AC101" s="67"/>
      <c r="AD101" s="22"/>
      <c r="AE101" s="67"/>
      <c r="AF101" s="98" t="str">
        <f t="shared" si="14"/>
        <v>0000-00-00</v>
      </c>
      <c r="AG101" s="99" t="str">
        <f t="shared" si="15"/>
        <v>00:00</v>
      </c>
      <c r="AH101" s="98" t="str">
        <f t="shared" si="16"/>
        <v>0000-00-00</v>
      </c>
      <c r="AI101" s="100" t="str">
        <f t="shared" si="17"/>
        <v>00:00</v>
      </c>
      <c r="AJ101" s="101" t="str">
        <f t="shared" si="18"/>
        <v>0000-00-00</v>
      </c>
      <c r="AK101" s="101" t="str">
        <f t="shared" si="19"/>
        <v>0000-00-00</v>
      </c>
      <c r="AL101" s="101">
        <f t="shared" si="20"/>
        <v>0</v>
      </c>
      <c r="AM101" s="101">
        <f t="shared" si="21"/>
        <v>0</v>
      </c>
      <c r="AN101" s="101">
        <f t="shared" si="22"/>
        <v>0</v>
      </c>
      <c r="AO101" s="101">
        <f t="shared" si="23"/>
        <v>0</v>
      </c>
      <c r="AP101" s="87">
        <f t="shared" si="24"/>
        <v>0.375</v>
      </c>
      <c r="AQ101" s="101">
        <f t="shared" si="25"/>
        <v>1</v>
      </c>
      <c r="AR101" s="101">
        <f t="shared" si="26"/>
        <v>0</v>
      </c>
      <c r="AS101" s="101">
        <f t="shared" si="27"/>
        <v>0</v>
      </c>
      <c r="AT101" s="101">
        <f t="shared" si="28"/>
        <v>0</v>
      </c>
      <c r="AU101" s="101" t="str">
        <f t="shared" si="29"/>
        <v>00</v>
      </c>
      <c r="AV101" s="87" t="str">
        <f t="shared" si="30"/>
        <v>0:00</v>
      </c>
      <c r="AW101" s="135">
        <f t="shared" si="31"/>
        <v>0</v>
      </c>
      <c r="AX101" s="426"/>
      <c r="AY101" s="433"/>
      <c r="AZ101" s="434"/>
      <c r="BA101" s="434"/>
      <c r="BB101" s="434"/>
      <c r="BC101" s="434"/>
      <c r="BD101" s="435"/>
    </row>
    <row r="102" spans="1:56" x14ac:dyDescent="0.25">
      <c r="A102" s="414">
        <v>24</v>
      </c>
      <c r="B102" s="415" t="s">
        <v>213</v>
      </c>
      <c r="C102" s="416"/>
      <c r="D102" s="416"/>
      <c r="E102" s="416"/>
      <c r="F102" s="416"/>
      <c r="G102" s="417"/>
      <c r="H102" s="188" t="s">
        <v>124</v>
      </c>
      <c r="I102" s="368" t="s">
        <v>160</v>
      </c>
      <c r="J102" s="109"/>
      <c r="K102" s="110"/>
      <c r="L102" s="109"/>
      <c r="M102" s="110"/>
      <c r="N102" s="111">
        <f t="shared" si="62"/>
        <v>0</v>
      </c>
      <c r="O102" s="111">
        <f t="shared" si="63"/>
        <v>0</v>
      </c>
      <c r="P102" s="111">
        <f t="shared" si="64"/>
        <v>0</v>
      </c>
      <c r="Q102" s="111">
        <f t="shared" si="65"/>
        <v>0</v>
      </c>
      <c r="R102" s="111">
        <f t="shared" si="66"/>
        <v>0</v>
      </c>
      <c r="S102" s="111">
        <f t="shared" si="67"/>
        <v>0</v>
      </c>
      <c r="T102" s="112">
        <f t="shared" si="68"/>
        <v>0.375</v>
      </c>
      <c r="U102" s="111">
        <f t="shared" si="69"/>
        <v>1</v>
      </c>
      <c r="V102" s="111">
        <f t="shared" si="70"/>
        <v>0</v>
      </c>
      <c r="W102" s="111">
        <f t="shared" si="71"/>
        <v>0</v>
      </c>
      <c r="X102" s="111">
        <f t="shared" si="72"/>
        <v>0</v>
      </c>
      <c r="Y102" s="111" t="str">
        <f t="shared" si="73"/>
        <v>00</v>
      </c>
      <c r="Z102" s="113" t="str">
        <f t="shared" si="33"/>
        <v>0:00</v>
      </c>
      <c r="AA102" s="148">
        <f t="shared" si="74"/>
        <v>0</v>
      </c>
      <c r="AB102" s="21"/>
      <c r="AC102" s="66"/>
      <c r="AD102" s="21"/>
      <c r="AE102" s="66"/>
      <c r="AF102" s="94" t="str">
        <f t="shared" si="14"/>
        <v>0000-00-00</v>
      </c>
      <c r="AG102" s="95" t="str">
        <f t="shared" si="15"/>
        <v>00:00</v>
      </c>
      <c r="AH102" s="94" t="str">
        <f t="shared" si="16"/>
        <v>0000-00-00</v>
      </c>
      <c r="AI102" s="96" t="str">
        <f t="shared" si="17"/>
        <v>00:00</v>
      </c>
      <c r="AJ102" s="97" t="str">
        <f t="shared" si="18"/>
        <v>0000-00-00</v>
      </c>
      <c r="AK102" s="97" t="str">
        <f t="shared" si="19"/>
        <v>0000-00-00</v>
      </c>
      <c r="AL102" s="97">
        <f t="shared" si="20"/>
        <v>0</v>
      </c>
      <c r="AM102" s="97">
        <f t="shared" si="21"/>
        <v>0</v>
      </c>
      <c r="AN102" s="97">
        <f t="shared" si="22"/>
        <v>0</v>
      </c>
      <c r="AO102" s="97">
        <f t="shared" si="23"/>
        <v>0</v>
      </c>
      <c r="AP102" s="86">
        <f t="shared" si="24"/>
        <v>0.375</v>
      </c>
      <c r="AQ102" s="97">
        <f t="shared" si="25"/>
        <v>1</v>
      </c>
      <c r="AR102" s="97">
        <f t="shared" si="26"/>
        <v>0</v>
      </c>
      <c r="AS102" s="97">
        <f t="shared" si="27"/>
        <v>0</v>
      </c>
      <c r="AT102" s="97">
        <f t="shared" si="28"/>
        <v>0</v>
      </c>
      <c r="AU102" s="97" t="str">
        <f t="shared" si="29"/>
        <v>00</v>
      </c>
      <c r="AV102" s="86" t="str">
        <f t="shared" si="30"/>
        <v>0:00</v>
      </c>
      <c r="AW102" s="134">
        <f t="shared" si="31"/>
        <v>0</v>
      </c>
      <c r="AX102" s="424">
        <f>SUM(AW102:AW104)+SUM(AA102:AA104)</f>
        <v>0</v>
      </c>
      <c r="AY102" s="427"/>
      <c r="AZ102" s="428"/>
      <c r="BA102" s="428"/>
      <c r="BB102" s="428"/>
      <c r="BC102" s="428"/>
      <c r="BD102" s="429"/>
    </row>
    <row r="103" spans="1:56" x14ac:dyDescent="0.25">
      <c r="A103" s="414"/>
      <c r="B103" s="418"/>
      <c r="C103" s="419"/>
      <c r="D103" s="419"/>
      <c r="E103" s="419"/>
      <c r="F103" s="419"/>
      <c r="G103" s="420"/>
      <c r="H103" s="188" t="s">
        <v>132</v>
      </c>
      <c r="I103" s="283" t="s">
        <v>209</v>
      </c>
      <c r="J103" s="114"/>
      <c r="K103" s="115"/>
      <c r="L103" s="114"/>
      <c r="M103" s="115"/>
      <c r="N103" s="116">
        <f t="shared" si="62"/>
        <v>0</v>
      </c>
      <c r="O103" s="116">
        <f t="shared" si="63"/>
        <v>0</v>
      </c>
      <c r="P103" s="116">
        <f t="shared" si="64"/>
        <v>0</v>
      </c>
      <c r="Q103" s="116">
        <f t="shared" si="65"/>
        <v>0</v>
      </c>
      <c r="R103" s="116">
        <f t="shared" si="66"/>
        <v>0</v>
      </c>
      <c r="S103" s="116">
        <f t="shared" si="67"/>
        <v>0</v>
      </c>
      <c r="T103" s="117">
        <f t="shared" si="68"/>
        <v>0.375</v>
      </c>
      <c r="U103" s="116">
        <f t="shared" si="69"/>
        <v>1</v>
      </c>
      <c r="V103" s="116">
        <f t="shared" si="70"/>
        <v>0</v>
      </c>
      <c r="W103" s="116">
        <f t="shared" si="71"/>
        <v>0</v>
      </c>
      <c r="X103" s="116">
        <f t="shared" si="72"/>
        <v>0</v>
      </c>
      <c r="Y103" s="116" t="str">
        <f t="shared" si="73"/>
        <v>00</v>
      </c>
      <c r="Z103" s="117" t="str">
        <f t="shared" si="33"/>
        <v>0:00</v>
      </c>
      <c r="AA103" s="149">
        <f t="shared" si="74"/>
        <v>0</v>
      </c>
      <c r="AB103" s="23"/>
      <c r="AC103" s="24"/>
      <c r="AD103" s="68"/>
      <c r="AE103" s="24"/>
      <c r="AF103" s="94" t="str">
        <f t="shared" si="14"/>
        <v>0000-00-00</v>
      </c>
      <c r="AG103" s="95" t="str">
        <f t="shared" si="15"/>
        <v>00:00</v>
      </c>
      <c r="AH103" s="94" t="str">
        <f t="shared" si="16"/>
        <v>0000-00-00</v>
      </c>
      <c r="AI103" s="96" t="str">
        <f t="shared" si="17"/>
        <v>00:00</v>
      </c>
      <c r="AJ103" s="97" t="str">
        <f t="shared" si="18"/>
        <v>0000-00-00</v>
      </c>
      <c r="AK103" s="97" t="str">
        <f t="shared" si="19"/>
        <v>0000-00-00</v>
      </c>
      <c r="AL103" s="97">
        <f t="shared" si="20"/>
        <v>0</v>
      </c>
      <c r="AM103" s="97">
        <f t="shared" si="21"/>
        <v>0</v>
      </c>
      <c r="AN103" s="97">
        <f t="shared" si="22"/>
        <v>0</v>
      </c>
      <c r="AO103" s="97">
        <f t="shared" si="23"/>
        <v>0</v>
      </c>
      <c r="AP103" s="86">
        <f t="shared" si="24"/>
        <v>0.375</v>
      </c>
      <c r="AQ103" s="97">
        <f t="shared" si="25"/>
        <v>1</v>
      </c>
      <c r="AR103" s="97">
        <f t="shared" si="26"/>
        <v>0</v>
      </c>
      <c r="AS103" s="97">
        <f t="shared" si="27"/>
        <v>0</v>
      </c>
      <c r="AT103" s="97">
        <f t="shared" si="28"/>
        <v>0</v>
      </c>
      <c r="AU103" s="97" t="str">
        <f t="shared" si="29"/>
        <v>00</v>
      </c>
      <c r="AV103" s="86" t="str">
        <f t="shared" si="30"/>
        <v>0:00</v>
      </c>
      <c r="AW103" s="134">
        <f t="shared" si="31"/>
        <v>0</v>
      </c>
      <c r="AX103" s="425"/>
      <c r="AY103" s="430"/>
      <c r="AZ103" s="431"/>
      <c r="BA103" s="431"/>
      <c r="BB103" s="431"/>
      <c r="BC103" s="431"/>
      <c r="BD103" s="432"/>
    </row>
    <row r="104" spans="1:56" x14ac:dyDescent="0.25">
      <c r="A104" s="414"/>
      <c r="B104" s="421"/>
      <c r="C104" s="422"/>
      <c r="D104" s="422"/>
      <c r="E104" s="422"/>
      <c r="F104" s="422"/>
      <c r="G104" s="423"/>
      <c r="H104" s="369"/>
      <c r="I104" s="364"/>
      <c r="J104" s="118"/>
      <c r="K104" s="119"/>
      <c r="L104" s="118"/>
      <c r="M104" s="119"/>
      <c r="N104" s="120">
        <f t="shared" si="62"/>
        <v>0</v>
      </c>
      <c r="O104" s="120">
        <f t="shared" si="63"/>
        <v>0</v>
      </c>
      <c r="P104" s="120">
        <f t="shared" si="64"/>
        <v>0</v>
      </c>
      <c r="Q104" s="120">
        <f t="shared" si="65"/>
        <v>0</v>
      </c>
      <c r="R104" s="120">
        <f t="shared" si="66"/>
        <v>0</v>
      </c>
      <c r="S104" s="120">
        <f t="shared" si="67"/>
        <v>0</v>
      </c>
      <c r="T104" s="121">
        <f t="shared" si="68"/>
        <v>0.375</v>
      </c>
      <c r="U104" s="120">
        <f t="shared" si="69"/>
        <v>1</v>
      </c>
      <c r="V104" s="120">
        <f t="shared" si="70"/>
        <v>0</v>
      </c>
      <c r="W104" s="120">
        <f t="shared" si="71"/>
        <v>0</v>
      </c>
      <c r="X104" s="120">
        <f t="shared" si="72"/>
        <v>0</v>
      </c>
      <c r="Y104" s="120" t="str">
        <f t="shared" si="73"/>
        <v>00</v>
      </c>
      <c r="Z104" s="121" t="str">
        <f t="shared" si="33"/>
        <v>0:00</v>
      </c>
      <c r="AA104" s="150">
        <f t="shared" si="74"/>
        <v>0</v>
      </c>
      <c r="AB104" s="22"/>
      <c r="AC104" s="67"/>
      <c r="AD104" s="22"/>
      <c r="AE104" s="67"/>
      <c r="AF104" s="98" t="str">
        <f t="shared" si="14"/>
        <v>0000-00-00</v>
      </c>
      <c r="AG104" s="99" t="str">
        <f t="shared" si="15"/>
        <v>00:00</v>
      </c>
      <c r="AH104" s="98" t="str">
        <f t="shared" si="16"/>
        <v>0000-00-00</v>
      </c>
      <c r="AI104" s="100" t="str">
        <f t="shared" si="17"/>
        <v>00:00</v>
      </c>
      <c r="AJ104" s="101" t="str">
        <f t="shared" si="18"/>
        <v>0000-00-00</v>
      </c>
      <c r="AK104" s="101" t="str">
        <f t="shared" si="19"/>
        <v>0000-00-00</v>
      </c>
      <c r="AL104" s="101">
        <f t="shared" si="20"/>
        <v>0</v>
      </c>
      <c r="AM104" s="101">
        <f t="shared" si="21"/>
        <v>0</v>
      </c>
      <c r="AN104" s="101">
        <f t="shared" si="22"/>
        <v>0</v>
      </c>
      <c r="AO104" s="101">
        <f t="shared" si="23"/>
        <v>0</v>
      </c>
      <c r="AP104" s="87">
        <f t="shared" si="24"/>
        <v>0.375</v>
      </c>
      <c r="AQ104" s="101">
        <f t="shared" si="25"/>
        <v>1</v>
      </c>
      <c r="AR104" s="101">
        <f t="shared" si="26"/>
        <v>0</v>
      </c>
      <c r="AS104" s="101">
        <f t="shared" si="27"/>
        <v>0</v>
      </c>
      <c r="AT104" s="101">
        <f t="shared" si="28"/>
        <v>0</v>
      </c>
      <c r="AU104" s="101" t="str">
        <f t="shared" si="29"/>
        <v>00</v>
      </c>
      <c r="AV104" s="87" t="str">
        <f t="shared" si="30"/>
        <v>0:00</v>
      </c>
      <c r="AW104" s="135">
        <f t="shared" si="31"/>
        <v>0</v>
      </c>
      <c r="AX104" s="426"/>
      <c r="AY104" s="433"/>
      <c r="AZ104" s="434"/>
      <c r="BA104" s="434"/>
      <c r="BB104" s="434"/>
      <c r="BC104" s="434"/>
      <c r="BD104" s="435"/>
    </row>
    <row r="105" spans="1:56" x14ac:dyDescent="0.25">
      <c r="A105" s="414">
        <v>25</v>
      </c>
      <c r="B105" s="415" t="s">
        <v>214</v>
      </c>
      <c r="C105" s="416"/>
      <c r="D105" s="416"/>
      <c r="E105" s="416"/>
      <c r="F105" s="416"/>
      <c r="G105" s="417"/>
      <c r="H105" s="188" t="s">
        <v>124</v>
      </c>
      <c r="I105" s="368" t="s">
        <v>160</v>
      </c>
      <c r="J105" s="109"/>
      <c r="K105" s="110"/>
      <c r="L105" s="109"/>
      <c r="M105" s="110"/>
      <c r="N105" s="111">
        <f t="shared" si="62"/>
        <v>0</v>
      </c>
      <c r="O105" s="111">
        <f t="shared" si="63"/>
        <v>0</v>
      </c>
      <c r="P105" s="111">
        <f t="shared" si="64"/>
        <v>0</v>
      </c>
      <c r="Q105" s="111">
        <f t="shared" si="65"/>
        <v>0</v>
      </c>
      <c r="R105" s="111">
        <f t="shared" si="66"/>
        <v>0</v>
      </c>
      <c r="S105" s="111">
        <f t="shared" si="67"/>
        <v>0</v>
      </c>
      <c r="T105" s="112">
        <f t="shared" si="68"/>
        <v>0.375</v>
      </c>
      <c r="U105" s="111">
        <f t="shared" si="69"/>
        <v>1</v>
      </c>
      <c r="V105" s="111">
        <f t="shared" si="70"/>
        <v>0</v>
      </c>
      <c r="W105" s="111">
        <f t="shared" si="71"/>
        <v>0</v>
      </c>
      <c r="X105" s="111">
        <f t="shared" si="72"/>
        <v>0</v>
      </c>
      <c r="Y105" s="111" t="str">
        <f t="shared" si="73"/>
        <v>00</v>
      </c>
      <c r="Z105" s="113" t="str">
        <f t="shared" si="33"/>
        <v>0:00</v>
      </c>
      <c r="AA105" s="148">
        <f t="shared" si="74"/>
        <v>0</v>
      </c>
      <c r="AB105" s="21"/>
      <c r="AC105" s="66"/>
      <c r="AD105" s="21"/>
      <c r="AE105" s="66"/>
      <c r="AF105" s="94" t="str">
        <f t="shared" si="14"/>
        <v>0000-00-00</v>
      </c>
      <c r="AG105" s="95" t="str">
        <f t="shared" si="15"/>
        <v>00:00</v>
      </c>
      <c r="AH105" s="94" t="str">
        <f t="shared" si="16"/>
        <v>0000-00-00</v>
      </c>
      <c r="AI105" s="96" t="str">
        <f t="shared" si="17"/>
        <v>00:00</v>
      </c>
      <c r="AJ105" s="97" t="str">
        <f t="shared" si="18"/>
        <v>0000-00-00</v>
      </c>
      <c r="AK105" s="97" t="str">
        <f t="shared" si="19"/>
        <v>0000-00-00</v>
      </c>
      <c r="AL105" s="97">
        <f t="shared" si="20"/>
        <v>0</v>
      </c>
      <c r="AM105" s="97">
        <f t="shared" si="21"/>
        <v>0</v>
      </c>
      <c r="AN105" s="97">
        <f t="shared" si="22"/>
        <v>0</v>
      </c>
      <c r="AO105" s="97">
        <f t="shared" si="23"/>
        <v>0</v>
      </c>
      <c r="AP105" s="86">
        <f t="shared" si="24"/>
        <v>0.375</v>
      </c>
      <c r="AQ105" s="97">
        <f t="shared" si="25"/>
        <v>1</v>
      </c>
      <c r="AR105" s="97">
        <f t="shared" si="26"/>
        <v>0</v>
      </c>
      <c r="AS105" s="97">
        <f t="shared" si="27"/>
        <v>0</v>
      </c>
      <c r="AT105" s="97">
        <f t="shared" si="28"/>
        <v>0</v>
      </c>
      <c r="AU105" s="97" t="str">
        <f t="shared" si="29"/>
        <v>00</v>
      </c>
      <c r="AV105" s="86" t="str">
        <f t="shared" si="30"/>
        <v>0:00</v>
      </c>
      <c r="AW105" s="134">
        <f t="shared" si="31"/>
        <v>0</v>
      </c>
      <c r="AX105" s="424">
        <f>SUM(AW105:AW107)+SUM(AA105:AA107)</f>
        <v>0</v>
      </c>
      <c r="AY105" s="427"/>
      <c r="AZ105" s="428"/>
      <c r="BA105" s="428"/>
      <c r="BB105" s="428"/>
      <c r="BC105" s="428"/>
      <c r="BD105" s="429"/>
    </row>
    <row r="106" spans="1:56" x14ac:dyDescent="0.25">
      <c r="A106" s="414"/>
      <c r="B106" s="418"/>
      <c r="C106" s="419"/>
      <c r="D106" s="419"/>
      <c r="E106" s="419"/>
      <c r="F106" s="419"/>
      <c r="G106" s="420"/>
      <c r="H106" s="188" t="s">
        <v>132</v>
      </c>
      <c r="I106" s="283" t="s">
        <v>209</v>
      </c>
      <c r="J106" s="114"/>
      <c r="K106" s="115"/>
      <c r="L106" s="114"/>
      <c r="M106" s="115"/>
      <c r="N106" s="116">
        <f t="shared" si="62"/>
        <v>0</v>
      </c>
      <c r="O106" s="116">
        <f t="shared" si="63"/>
        <v>0</v>
      </c>
      <c r="P106" s="116">
        <f t="shared" si="64"/>
        <v>0</v>
      </c>
      <c r="Q106" s="116">
        <f t="shared" si="65"/>
        <v>0</v>
      </c>
      <c r="R106" s="116">
        <f t="shared" si="66"/>
        <v>0</v>
      </c>
      <c r="S106" s="116">
        <f t="shared" si="67"/>
        <v>0</v>
      </c>
      <c r="T106" s="117">
        <f t="shared" si="68"/>
        <v>0.375</v>
      </c>
      <c r="U106" s="116">
        <f t="shared" si="69"/>
        <v>1</v>
      </c>
      <c r="V106" s="116">
        <f t="shared" si="70"/>
        <v>0</v>
      </c>
      <c r="W106" s="116">
        <f t="shared" si="71"/>
        <v>0</v>
      </c>
      <c r="X106" s="116">
        <f t="shared" si="72"/>
        <v>0</v>
      </c>
      <c r="Y106" s="116" t="str">
        <f t="shared" si="73"/>
        <v>00</v>
      </c>
      <c r="Z106" s="117" t="str">
        <f t="shared" si="33"/>
        <v>0:00</v>
      </c>
      <c r="AA106" s="149">
        <f t="shared" si="74"/>
        <v>0</v>
      </c>
      <c r="AB106" s="23"/>
      <c r="AC106" s="24"/>
      <c r="AD106" s="68"/>
      <c r="AE106" s="24"/>
      <c r="AF106" s="94" t="str">
        <f t="shared" si="14"/>
        <v>0000-00-00</v>
      </c>
      <c r="AG106" s="95" t="str">
        <f t="shared" si="15"/>
        <v>00:00</v>
      </c>
      <c r="AH106" s="94" t="str">
        <f t="shared" si="16"/>
        <v>0000-00-00</v>
      </c>
      <c r="AI106" s="96" t="str">
        <f t="shared" si="17"/>
        <v>00:00</v>
      </c>
      <c r="AJ106" s="97" t="str">
        <f t="shared" si="18"/>
        <v>0000-00-00</v>
      </c>
      <c r="AK106" s="97" t="str">
        <f t="shared" si="19"/>
        <v>0000-00-00</v>
      </c>
      <c r="AL106" s="97">
        <f t="shared" si="20"/>
        <v>0</v>
      </c>
      <c r="AM106" s="97">
        <f t="shared" si="21"/>
        <v>0</v>
      </c>
      <c r="AN106" s="97">
        <f t="shared" si="22"/>
        <v>0</v>
      </c>
      <c r="AO106" s="97">
        <f t="shared" si="23"/>
        <v>0</v>
      </c>
      <c r="AP106" s="86">
        <f t="shared" si="24"/>
        <v>0.375</v>
      </c>
      <c r="AQ106" s="97">
        <f t="shared" si="25"/>
        <v>1</v>
      </c>
      <c r="AR106" s="97">
        <f t="shared" si="26"/>
        <v>0</v>
      </c>
      <c r="AS106" s="97">
        <f t="shared" si="27"/>
        <v>0</v>
      </c>
      <c r="AT106" s="97">
        <f t="shared" si="28"/>
        <v>0</v>
      </c>
      <c r="AU106" s="97" t="str">
        <f t="shared" si="29"/>
        <v>00</v>
      </c>
      <c r="AV106" s="86" t="str">
        <f t="shared" si="30"/>
        <v>0:00</v>
      </c>
      <c r="AW106" s="134">
        <f t="shared" si="31"/>
        <v>0</v>
      </c>
      <c r="AX106" s="425"/>
      <c r="AY106" s="430"/>
      <c r="AZ106" s="431"/>
      <c r="BA106" s="431"/>
      <c r="BB106" s="431"/>
      <c r="BC106" s="431"/>
      <c r="BD106" s="432"/>
    </row>
    <row r="107" spans="1:56" x14ac:dyDescent="0.25">
      <c r="A107" s="414"/>
      <c r="B107" s="421"/>
      <c r="C107" s="422"/>
      <c r="D107" s="422"/>
      <c r="E107" s="422"/>
      <c r="F107" s="422"/>
      <c r="G107" s="423"/>
      <c r="H107" s="369"/>
      <c r="I107" s="364"/>
      <c r="J107" s="118"/>
      <c r="K107" s="119"/>
      <c r="L107" s="118"/>
      <c r="M107" s="119"/>
      <c r="N107" s="120">
        <f t="shared" si="62"/>
        <v>0</v>
      </c>
      <c r="O107" s="120">
        <f t="shared" si="63"/>
        <v>0</v>
      </c>
      <c r="P107" s="120">
        <f t="shared" si="64"/>
        <v>0</v>
      </c>
      <c r="Q107" s="120">
        <f t="shared" si="65"/>
        <v>0</v>
      </c>
      <c r="R107" s="120">
        <f t="shared" si="66"/>
        <v>0</v>
      </c>
      <c r="S107" s="120">
        <f t="shared" si="67"/>
        <v>0</v>
      </c>
      <c r="T107" s="121">
        <f t="shared" si="68"/>
        <v>0.375</v>
      </c>
      <c r="U107" s="120">
        <f t="shared" si="69"/>
        <v>1</v>
      </c>
      <c r="V107" s="120">
        <f t="shared" si="70"/>
        <v>0</v>
      </c>
      <c r="W107" s="120">
        <f t="shared" si="71"/>
        <v>0</v>
      </c>
      <c r="X107" s="120">
        <f t="shared" si="72"/>
        <v>0</v>
      </c>
      <c r="Y107" s="120" t="str">
        <f t="shared" si="73"/>
        <v>00</v>
      </c>
      <c r="Z107" s="121" t="str">
        <f t="shared" si="33"/>
        <v>0:00</v>
      </c>
      <c r="AA107" s="150">
        <f t="shared" si="74"/>
        <v>0</v>
      </c>
      <c r="AB107" s="22"/>
      <c r="AC107" s="67"/>
      <c r="AD107" s="22"/>
      <c r="AE107" s="67"/>
      <c r="AF107" s="98" t="str">
        <f t="shared" si="14"/>
        <v>0000-00-00</v>
      </c>
      <c r="AG107" s="99" t="str">
        <f t="shared" si="15"/>
        <v>00:00</v>
      </c>
      <c r="AH107" s="98" t="str">
        <f t="shared" si="16"/>
        <v>0000-00-00</v>
      </c>
      <c r="AI107" s="100" t="str">
        <f t="shared" si="17"/>
        <v>00:00</v>
      </c>
      <c r="AJ107" s="101" t="str">
        <f t="shared" si="18"/>
        <v>0000-00-00</v>
      </c>
      <c r="AK107" s="101" t="str">
        <f t="shared" si="19"/>
        <v>0000-00-00</v>
      </c>
      <c r="AL107" s="101">
        <f t="shared" si="20"/>
        <v>0</v>
      </c>
      <c r="AM107" s="101">
        <f t="shared" si="21"/>
        <v>0</v>
      </c>
      <c r="AN107" s="101">
        <f t="shared" si="22"/>
        <v>0</v>
      </c>
      <c r="AO107" s="101">
        <f t="shared" si="23"/>
        <v>0</v>
      </c>
      <c r="AP107" s="87">
        <f t="shared" si="24"/>
        <v>0.375</v>
      </c>
      <c r="AQ107" s="101">
        <f t="shared" si="25"/>
        <v>1</v>
      </c>
      <c r="AR107" s="101">
        <f t="shared" si="26"/>
        <v>0</v>
      </c>
      <c r="AS107" s="101">
        <f t="shared" si="27"/>
        <v>0</v>
      </c>
      <c r="AT107" s="101">
        <f t="shared" si="28"/>
        <v>0</v>
      </c>
      <c r="AU107" s="101" t="str">
        <f t="shared" si="29"/>
        <v>00</v>
      </c>
      <c r="AV107" s="87" t="str">
        <f t="shared" si="30"/>
        <v>0:00</v>
      </c>
      <c r="AW107" s="135">
        <f t="shared" si="31"/>
        <v>0</v>
      </c>
      <c r="AX107" s="426"/>
      <c r="AY107" s="433"/>
      <c r="AZ107" s="434"/>
      <c r="BA107" s="434"/>
      <c r="BB107" s="434"/>
      <c r="BC107" s="434"/>
      <c r="BD107" s="435"/>
    </row>
    <row r="108" spans="1:56" x14ac:dyDescent="0.25">
      <c r="A108" s="414">
        <v>26</v>
      </c>
      <c r="B108" s="415" t="s">
        <v>215</v>
      </c>
      <c r="C108" s="416"/>
      <c r="D108" s="416"/>
      <c r="E108" s="416"/>
      <c r="F108" s="416"/>
      <c r="G108" s="417"/>
      <c r="H108" s="188" t="s">
        <v>124</v>
      </c>
      <c r="I108" s="368" t="s">
        <v>160</v>
      </c>
      <c r="J108" s="109"/>
      <c r="K108" s="110"/>
      <c r="L108" s="109"/>
      <c r="M108" s="110"/>
      <c r="N108" s="111">
        <f t="shared" si="62"/>
        <v>0</v>
      </c>
      <c r="O108" s="111">
        <f t="shared" si="63"/>
        <v>0</v>
      </c>
      <c r="P108" s="111">
        <f t="shared" si="64"/>
        <v>0</v>
      </c>
      <c r="Q108" s="111">
        <f t="shared" si="65"/>
        <v>0</v>
      </c>
      <c r="R108" s="111">
        <f t="shared" si="66"/>
        <v>0</v>
      </c>
      <c r="S108" s="111">
        <f t="shared" si="67"/>
        <v>0</v>
      </c>
      <c r="T108" s="112">
        <f t="shared" si="68"/>
        <v>0.375</v>
      </c>
      <c r="U108" s="111">
        <f t="shared" si="69"/>
        <v>1</v>
      </c>
      <c r="V108" s="111">
        <f t="shared" si="70"/>
        <v>0</v>
      </c>
      <c r="W108" s="111">
        <f t="shared" si="71"/>
        <v>0</v>
      </c>
      <c r="X108" s="111">
        <f t="shared" si="72"/>
        <v>0</v>
      </c>
      <c r="Y108" s="111" t="str">
        <f t="shared" si="73"/>
        <v>00</v>
      </c>
      <c r="Z108" s="113" t="str">
        <f t="shared" si="33"/>
        <v>0:00</v>
      </c>
      <c r="AA108" s="148">
        <f t="shared" si="74"/>
        <v>0</v>
      </c>
      <c r="AB108" s="21"/>
      <c r="AC108" s="66"/>
      <c r="AD108" s="21"/>
      <c r="AE108" s="66"/>
      <c r="AF108" s="94" t="str">
        <f t="shared" si="14"/>
        <v>0000-00-00</v>
      </c>
      <c r="AG108" s="95" t="str">
        <f t="shared" si="15"/>
        <v>00:00</v>
      </c>
      <c r="AH108" s="94" t="str">
        <f t="shared" si="16"/>
        <v>0000-00-00</v>
      </c>
      <c r="AI108" s="96" t="str">
        <f t="shared" si="17"/>
        <v>00:00</v>
      </c>
      <c r="AJ108" s="97" t="str">
        <f t="shared" si="18"/>
        <v>0000-00-00</v>
      </c>
      <c r="AK108" s="97" t="str">
        <f t="shared" si="19"/>
        <v>0000-00-00</v>
      </c>
      <c r="AL108" s="97">
        <f t="shared" si="20"/>
        <v>0</v>
      </c>
      <c r="AM108" s="97">
        <f t="shared" si="21"/>
        <v>0</v>
      </c>
      <c r="AN108" s="97">
        <f t="shared" si="22"/>
        <v>0</v>
      </c>
      <c r="AO108" s="97">
        <f t="shared" si="23"/>
        <v>0</v>
      </c>
      <c r="AP108" s="86">
        <f t="shared" si="24"/>
        <v>0.375</v>
      </c>
      <c r="AQ108" s="97">
        <f t="shared" si="25"/>
        <v>1</v>
      </c>
      <c r="AR108" s="97">
        <f t="shared" si="26"/>
        <v>0</v>
      </c>
      <c r="AS108" s="97">
        <f t="shared" si="27"/>
        <v>0</v>
      </c>
      <c r="AT108" s="97">
        <f t="shared" si="28"/>
        <v>0</v>
      </c>
      <c r="AU108" s="97" t="str">
        <f t="shared" si="29"/>
        <v>00</v>
      </c>
      <c r="AV108" s="86" t="str">
        <f t="shared" si="30"/>
        <v>0:00</v>
      </c>
      <c r="AW108" s="134">
        <f t="shared" si="31"/>
        <v>0</v>
      </c>
      <c r="AX108" s="424">
        <f>SUM(AW108:AW110)+SUM(AA108:AA110)</f>
        <v>0</v>
      </c>
      <c r="AY108" s="427"/>
      <c r="AZ108" s="428"/>
      <c r="BA108" s="428"/>
      <c r="BB108" s="428"/>
      <c r="BC108" s="428"/>
      <c r="BD108" s="429"/>
    </row>
    <row r="109" spans="1:56" x14ac:dyDescent="0.25">
      <c r="A109" s="414"/>
      <c r="B109" s="418"/>
      <c r="C109" s="419"/>
      <c r="D109" s="419"/>
      <c r="E109" s="419"/>
      <c r="F109" s="419"/>
      <c r="G109" s="420"/>
      <c r="H109" s="188" t="s">
        <v>132</v>
      </c>
      <c r="I109" s="283" t="s">
        <v>209</v>
      </c>
      <c r="J109" s="114"/>
      <c r="K109" s="115"/>
      <c r="L109" s="114"/>
      <c r="M109" s="115"/>
      <c r="N109" s="116">
        <f t="shared" si="62"/>
        <v>0</v>
      </c>
      <c r="O109" s="116">
        <f t="shared" si="63"/>
        <v>0</v>
      </c>
      <c r="P109" s="116">
        <f t="shared" si="64"/>
        <v>0</v>
      </c>
      <c r="Q109" s="116">
        <f t="shared" si="65"/>
        <v>0</v>
      </c>
      <c r="R109" s="116">
        <f t="shared" si="66"/>
        <v>0</v>
      </c>
      <c r="S109" s="116">
        <f t="shared" si="67"/>
        <v>0</v>
      </c>
      <c r="T109" s="117">
        <f t="shared" si="68"/>
        <v>0.375</v>
      </c>
      <c r="U109" s="116">
        <f t="shared" si="69"/>
        <v>1</v>
      </c>
      <c r="V109" s="116">
        <f t="shared" si="70"/>
        <v>0</v>
      </c>
      <c r="W109" s="116">
        <f t="shared" si="71"/>
        <v>0</v>
      </c>
      <c r="X109" s="116">
        <f t="shared" si="72"/>
        <v>0</v>
      </c>
      <c r="Y109" s="116" t="str">
        <f t="shared" si="73"/>
        <v>00</v>
      </c>
      <c r="Z109" s="117" t="str">
        <f t="shared" si="33"/>
        <v>0:00</v>
      </c>
      <c r="AA109" s="149">
        <f t="shared" si="74"/>
        <v>0</v>
      </c>
      <c r="AB109" s="23"/>
      <c r="AC109" s="24"/>
      <c r="AD109" s="68"/>
      <c r="AE109" s="24"/>
      <c r="AF109" s="94" t="str">
        <f t="shared" si="14"/>
        <v>0000-00-00</v>
      </c>
      <c r="AG109" s="95" t="str">
        <f t="shared" si="15"/>
        <v>00:00</v>
      </c>
      <c r="AH109" s="94" t="str">
        <f t="shared" si="16"/>
        <v>0000-00-00</v>
      </c>
      <c r="AI109" s="96" t="str">
        <f t="shared" si="17"/>
        <v>00:00</v>
      </c>
      <c r="AJ109" s="97" t="str">
        <f t="shared" si="18"/>
        <v>0000-00-00</v>
      </c>
      <c r="AK109" s="97" t="str">
        <f t="shared" si="19"/>
        <v>0000-00-00</v>
      </c>
      <c r="AL109" s="97">
        <f t="shared" si="20"/>
        <v>0</v>
      </c>
      <c r="AM109" s="97">
        <f t="shared" si="21"/>
        <v>0</v>
      </c>
      <c r="AN109" s="97">
        <f t="shared" si="22"/>
        <v>0</v>
      </c>
      <c r="AO109" s="97">
        <f t="shared" si="23"/>
        <v>0</v>
      </c>
      <c r="AP109" s="86">
        <f t="shared" si="24"/>
        <v>0.375</v>
      </c>
      <c r="AQ109" s="97">
        <f t="shared" si="25"/>
        <v>1</v>
      </c>
      <c r="AR109" s="97">
        <f t="shared" si="26"/>
        <v>0</v>
      </c>
      <c r="AS109" s="97">
        <f t="shared" si="27"/>
        <v>0</v>
      </c>
      <c r="AT109" s="97">
        <f t="shared" si="28"/>
        <v>0</v>
      </c>
      <c r="AU109" s="97" t="str">
        <f t="shared" si="29"/>
        <v>00</v>
      </c>
      <c r="AV109" s="86" t="str">
        <f t="shared" si="30"/>
        <v>0:00</v>
      </c>
      <c r="AW109" s="134">
        <f t="shared" si="31"/>
        <v>0</v>
      </c>
      <c r="AX109" s="425"/>
      <c r="AY109" s="430"/>
      <c r="AZ109" s="431"/>
      <c r="BA109" s="431"/>
      <c r="BB109" s="431"/>
      <c r="BC109" s="431"/>
      <c r="BD109" s="432"/>
    </row>
    <row r="110" spans="1:56" x14ac:dyDescent="0.25">
      <c r="A110" s="414"/>
      <c r="B110" s="421"/>
      <c r="C110" s="422"/>
      <c r="D110" s="422"/>
      <c r="E110" s="422"/>
      <c r="F110" s="422"/>
      <c r="G110" s="423"/>
      <c r="H110" s="369"/>
      <c r="I110" s="364"/>
      <c r="J110" s="118"/>
      <c r="K110" s="119"/>
      <c r="L110" s="118"/>
      <c r="M110" s="119"/>
      <c r="N110" s="120">
        <f t="shared" si="62"/>
        <v>0</v>
      </c>
      <c r="O110" s="120">
        <f t="shared" si="63"/>
        <v>0</v>
      </c>
      <c r="P110" s="120">
        <f t="shared" si="64"/>
        <v>0</v>
      </c>
      <c r="Q110" s="120">
        <f t="shared" si="65"/>
        <v>0</v>
      </c>
      <c r="R110" s="120">
        <f t="shared" si="66"/>
        <v>0</v>
      </c>
      <c r="S110" s="120">
        <f t="shared" si="67"/>
        <v>0</v>
      </c>
      <c r="T110" s="121">
        <f t="shared" si="68"/>
        <v>0.375</v>
      </c>
      <c r="U110" s="120">
        <f t="shared" si="69"/>
        <v>1</v>
      </c>
      <c r="V110" s="120">
        <f t="shared" si="70"/>
        <v>0</v>
      </c>
      <c r="W110" s="120">
        <f t="shared" si="71"/>
        <v>0</v>
      </c>
      <c r="X110" s="120">
        <f t="shared" si="72"/>
        <v>0</v>
      </c>
      <c r="Y110" s="120" t="str">
        <f t="shared" si="73"/>
        <v>00</v>
      </c>
      <c r="Z110" s="121" t="str">
        <f t="shared" si="33"/>
        <v>0:00</v>
      </c>
      <c r="AA110" s="150">
        <f t="shared" si="74"/>
        <v>0</v>
      </c>
      <c r="AB110" s="22"/>
      <c r="AC110" s="67"/>
      <c r="AD110" s="22"/>
      <c r="AE110" s="67"/>
      <c r="AF110" s="98" t="str">
        <f t="shared" si="14"/>
        <v>0000-00-00</v>
      </c>
      <c r="AG110" s="99" t="str">
        <f t="shared" si="15"/>
        <v>00:00</v>
      </c>
      <c r="AH110" s="98" t="str">
        <f t="shared" si="16"/>
        <v>0000-00-00</v>
      </c>
      <c r="AI110" s="100" t="str">
        <f t="shared" si="17"/>
        <v>00:00</v>
      </c>
      <c r="AJ110" s="101" t="str">
        <f t="shared" si="18"/>
        <v>0000-00-00</v>
      </c>
      <c r="AK110" s="101" t="str">
        <f t="shared" si="19"/>
        <v>0000-00-00</v>
      </c>
      <c r="AL110" s="101">
        <f t="shared" si="20"/>
        <v>0</v>
      </c>
      <c r="AM110" s="101">
        <f t="shared" si="21"/>
        <v>0</v>
      </c>
      <c r="AN110" s="101">
        <f t="shared" si="22"/>
        <v>0</v>
      </c>
      <c r="AO110" s="101">
        <f t="shared" si="23"/>
        <v>0</v>
      </c>
      <c r="AP110" s="87">
        <f t="shared" si="24"/>
        <v>0.375</v>
      </c>
      <c r="AQ110" s="101">
        <f t="shared" si="25"/>
        <v>1</v>
      </c>
      <c r="AR110" s="101">
        <f t="shared" si="26"/>
        <v>0</v>
      </c>
      <c r="AS110" s="101">
        <f t="shared" si="27"/>
        <v>0</v>
      </c>
      <c r="AT110" s="101">
        <f t="shared" si="28"/>
        <v>0</v>
      </c>
      <c r="AU110" s="101" t="str">
        <f t="shared" si="29"/>
        <v>00</v>
      </c>
      <c r="AV110" s="87" t="str">
        <f t="shared" si="30"/>
        <v>0:00</v>
      </c>
      <c r="AW110" s="135">
        <f t="shared" si="31"/>
        <v>0</v>
      </c>
      <c r="AX110" s="426"/>
      <c r="AY110" s="433"/>
      <c r="AZ110" s="434"/>
      <c r="BA110" s="434"/>
      <c r="BB110" s="434"/>
      <c r="BC110" s="434"/>
      <c r="BD110" s="435"/>
    </row>
    <row r="111" spans="1:56" x14ac:dyDescent="0.25">
      <c r="A111" s="414">
        <v>27</v>
      </c>
      <c r="B111" s="415" t="s">
        <v>216</v>
      </c>
      <c r="C111" s="416"/>
      <c r="D111" s="416"/>
      <c r="E111" s="416"/>
      <c r="F111" s="416"/>
      <c r="G111" s="417"/>
      <c r="H111" s="188" t="s">
        <v>124</v>
      </c>
      <c r="I111" s="368" t="s">
        <v>160</v>
      </c>
      <c r="J111" s="109"/>
      <c r="K111" s="110"/>
      <c r="L111" s="109"/>
      <c r="M111" s="110"/>
      <c r="N111" s="111">
        <f t="shared" si="62"/>
        <v>0</v>
      </c>
      <c r="O111" s="111">
        <f t="shared" si="63"/>
        <v>0</v>
      </c>
      <c r="P111" s="111">
        <f t="shared" si="64"/>
        <v>0</v>
      </c>
      <c r="Q111" s="111">
        <f t="shared" si="65"/>
        <v>0</v>
      </c>
      <c r="R111" s="111">
        <f t="shared" si="66"/>
        <v>0</v>
      </c>
      <c r="S111" s="111">
        <f t="shared" si="67"/>
        <v>0</v>
      </c>
      <c r="T111" s="112">
        <f t="shared" si="68"/>
        <v>0.375</v>
      </c>
      <c r="U111" s="111">
        <f t="shared" si="69"/>
        <v>1</v>
      </c>
      <c r="V111" s="111">
        <f t="shared" si="70"/>
        <v>0</v>
      </c>
      <c r="W111" s="111">
        <f t="shared" si="71"/>
        <v>0</v>
      </c>
      <c r="X111" s="111">
        <f t="shared" si="72"/>
        <v>0</v>
      </c>
      <c r="Y111" s="111" t="str">
        <f t="shared" si="73"/>
        <v>00</v>
      </c>
      <c r="Z111" s="113" t="str">
        <f t="shared" si="33"/>
        <v>0:00</v>
      </c>
      <c r="AA111" s="148">
        <f t="shared" si="74"/>
        <v>0</v>
      </c>
      <c r="AB111" s="21"/>
      <c r="AC111" s="66"/>
      <c r="AD111" s="21"/>
      <c r="AE111" s="66"/>
      <c r="AF111" s="94" t="str">
        <f t="shared" si="14"/>
        <v>0000-00-00</v>
      </c>
      <c r="AG111" s="95" t="str">
        <f t="shared" si="15"/>
        <v>00:00</v>
      </c>
      <c r="AH111" s="94" t="str">
        <f t="shared" si="16"/>
        <v>0000-00-00</v>
      </c>
      <c r="AI111" s="96" t="str">
        <f t="shared" si="17"/>
        <v>00:00</v>
      </c>
      <c r="AJ111" s="97" t="str">
        <f t="shared" si="18"/>
        <v>0000-00-00</v>
      </c>
      <c r="AK111" s="97" t="str">
        <f t="shared" si="19"/>
        <v>0000-00-00</v>
      </c>
      <c r="AL111" s="97">
        <f t="shared" si="20"/>
        <v>0</v>
      </c>
      <c r="AM111" s="97">
        <f t="shared" si="21"/>
        <v>0</v>
      </c>
      <c r="AN111" s="97">
        <f t="shared" si="22"/>
        <v>0</v>
      </c>
      <c r="AO111" s="97">
        <f t="shared" si="23"/>
        <v>0</v>
      </c>
      <c r="AP111" s="86">
        <f t="shared" si="24"/>
        <v>0.375</v>
      </c>
      <c r="AQ111" s="97">
        <f t="shared" si="25"/>
        <v>1</v>
      </c>
      <c r="AR111" s="97">
        <f t="shared" si="26"/>
        <v>0</v>
      </c>
      <c r="AS111" s="97">
        <f t="shared" si="27"/>
        <v>0</v>
      </c>
      <c r="AT111" s="97">
        <f t="shared" si="28"/>
        <v>0</v>
      </c>
      <c r="AU111" s="97" t="str">
        <f t="shared" si="29"/>
        <v>00</v>
      </c>
      <c r="AV111" s="86" t="str">
        <f t="shared" si="30"/>
        <v>0:00</v>
      </c>
      <c r="AW111" s="134">
        <f t="shared" si="31"/>
        <v>0</v>
      </c>
      <c r="AX111" s="424">
        <f>SUM(AW111:AW113)+SUM(AA111:AA113)</f>
        <v>0</v>
      </c>
      <c r="AY111" s="427"/>
      <c r="AZ111" s="428"/>
      <c r="BA111" s="428"/>
      <c r="BB111" s="428"/>
      <c r="BC111" s="428"/>
      <c r="BD111" s="429"/>
    </row>
    <row r="112" spans="1:56" x14ac:dyDescent="0.25">
      <c r="A112" s="414"/>
      <c r="B112" s="418"/>
      <c r="C112" s="419"/>
      <c r="D112" s="419"/>
      <c r="E112" s="419"/>
      <c r="F112" s="419"/>
      <c r="G112" s="420"/>
      <c r="H112" s="188" t="s">
        <v>132</v>
      </c>
      <c r="I112" s="283" t="s">
        <v>209</v>
      </c>
      <c r="J112" s="114"/>
      <c r="K112" s="115"/>
      <c r="L112" s="114"/>
      <c r="M112" s="115"/>
      <c r="N112" s="116">
        <f t="shared" si="62"/>
        <v>0</v>
      </c>
      <c r="O112" s="116">
        <f t="shared" si="63"/>
        <v>0</v>
      </c>
      <c r="P112" s="116">
        <f t="shared" si="64"/>
        <v>0</v>
      </c>
      <c r="Q112" s="116">
        <f t="shared" si="65"/>
        <v>0</v>
      </c>
      <c r="R112" s="116">
        <f t="shared" si="66"/>
        <v>0</v>
      </c>
      <c r="S112" s="116">
        <f t="shared" si="67"/>
        <v>0</v>
      </c>
      <c r="T112" s="117">
        <f t="shared" si="68"/>
        <v>0.375</v>
      </c>
      <c r="U112" s="116">
        <f t="shared" si="69"/>
        <v>1</v>
      </c>
      <c r="V112" s="116">
        <f t="shared" si="70"/>
        <v>0</v>
      </c>
      <c r="W112" s="116">
        <f t="shared" si="71"/>
        <v>0</v>
      </c>
      <c r="X112" s="116">
        <f t="shared" si="72"/>
        <v>0</v>
      </c>
      <c r="Y112" s="116" t="str">
        <f t="shared" si="73"/>
        <v>00</v>
      </c>
      <c r="Z112" s="117" t="str">
        <f t="shared" ref="Z112:Z119" si="75">SUM(V112:W112)&amp;":"&amp;Y112</f>
        <v>0:00</v>
      </c>
      <c r="AA112" s="149">
        <f t="shared" si="74"/>
        <v>0</v>
      </c>
      <c r="AB112" s="23"/>
      <c r="AC112" s="24"/>
      <c r="AD112" s="68"/>
      <c r="AE112" s="24"/>
      <c r="AF112" s="94" t="str">
        <f t="shared" si="14"/>
        <v>0000-00-00</v>
      </c>
      <c r="AG112" s="95" t="str">
        <f t="shared" si="15"/>
        <v>00:00</v>
      </c>
      <c r="AH112" s="94" t="str">
        <f t="shared" si="16"/>
        <v>0000-00-00</v>
      </c>
      <c r="AI112" s="96" t="str">
        <f t="shared" si="17"/>
        <v>00:00</v>
      </c>
      <c r="AJ112" s="97" t="str">
        <f t="shared" si="18"/>
        <v>0000-00-00</v>
      </c>
      <c r="AK112" s="97" t="str">
        <f t="shared" si="19"/>
        <v>0000-00-00</v>
      </c>
      <c r="AL112" s="97">
        <f t="shared" si="20"/>
        <v>0</v>
      </c>
      <c r="AM112" s="97">
        <f t="shared" si="21"/>
        <v>0</v>
      </c>
      <c r="AN112" s="97">
        <f t="shared" si="22"/>
        <v>0</v>
      </c>
      <c r="AO112" s="97">
        <f t="shared" si="23"/>
        <v>0</v>
      </c>
      <c r="AP112" s="86">
        <f t="shared" si="24"/>
        <v>0.375</v>
      </c>
      <c r="AQ112" s="97">
        <f t="shared" si="25"/>
        <v>1</v>
      </c>
      <c r="AR112" s="97">
        <f t="shared" si="26"/>
        <v>0</v>
      </c>
      <c r="AS112" s="97">
        <f t="shared" si="27"/>
        <v>0</v>
      </c>
      <c r="AT112" s="97">
        <f t="shared" si="28"/>
        <v>0</v>
      </c>
      <c r="AU112" s="97" t="str">
        <f t="shared" si="29"/>
        <v>00</v>
      </c>
      <c r="AV112" s="86" t="str">
        <f t="shared" si="30"/>
        <v>0:00</v>
      </c>
      <c r="AW112" s="134">
        <f t="shared" si="31"/>
        <v>0</v>
      </c>
      <c r="AX112" s="425"/>
      <c r="AY112" s="430"/>
      <c r="AZ112" s="431"/>
      <c r="BA112" s="431"/>
      <c r="BB112" s="431"/>
      <c r="BC112" s="431"/>
      <c r="BD112" s="432"/>
    </row>
    <row r="113" spans="1:57" x14ac:dyDescent="0.25">
      <c r="A113" s="414"/>
      <c r="B113" s="421"/>
      <c r="C113" s="422"/>
      <c r="D113" s="422"/>
      <c r="E113" s="422"/>
      <c r="F113" s="422"/>
      <c r="G113" s="423"/>
      <c r="H113" s="369"/>
      <c r="I113" s="364"/>
      <c r="J113" s="118"/>
      <c r="K113" s="119"/>
      <c r="L113" s="118"/>
      <c r="M113" s="119"/>
      <c r="N113" s="120">
        <f t="shared" si="62"/>
        <v>0</v>
      </c>
      <c r="O113" s="120">
        <f t="shared" si="63"/>
        <v>0</v>
      </c>
      <c r="P113" s="120">
        <f t="shared" si="64"/>
        <v>0</v>
      </c>
      <c r="Q113" s="120">
        <f t="shared" si="65"/>
        <v>0</v>
      </c>
      <c r="R113" s="120">
        <f t="shared" si="66"/>
        <v>0</v>
      </c>
      <c r="S113" s="120">
        <f t="shared" si="67"/>
        <v>0</v>
      </c>
      <c r="T113" s="121">
        <f t="shared" si="68"/>
        <v>0.375</v>
      </c>
      <c r="U113" s="120">
        <f t="shared" si="69"/>
        <v>1</v>
      </c>
      <c r="V113" s="120">
        <f t="shared" si="70"/>
        <v>0</v>
      </c>
      <c r="W113" s="120">
        <f t="shared" si="71"/>
        <v>0</v>
      </c>
      <c r="X113" s="120">
        <f t="shared" si="72"/>
        <v>0</v>
      </c>
      <c r="Y113" s="120" t="str">
        <f t="shared" si="73"/>
        <v>00</v>
      </c>
      <c r="Z113" s="121" t="str">
        <f t="shared" si="75"/>
        <v>0:00</v>
      </c>
      <c r="AA113" s="150">
        <f t="shared" si="74"/>
        <v>0</v>
      </c>
      <c r="AB113" s="22"/>
      <c r="AC113" s="67"/>
      <c r="AD113" s="22"/>
      <c r="AE113" s="67"/>
      <c r="AF113" s="98" t="str">
        <f t="shared" si="14"/>
        <v>0000-00-00</v>
      </c>
      <c r="AG113" s="99" t="str">
        <f t="shared" si="15"/>
        <v>00:00</v>
      </c>
      <c r="AH113" s="98" t="str">
        <f t="shared" si="16"/>
        <v>0000-00-00</v>
      </c>
      <c r="AI113" s="100" t="str">
        <f t="shared" si="17"/>
        <v>00:00</v>
      </c>
      <c r="AJ113" s="101" t="str">
        <f t="shared" si="18"/>
        <v>0000-00-00</v>
      </c>
      <c r="AK113" s="101" t="str">
        <f t="shared" si="19"/>
        <v>0000-00-00</v>
      </c>
      <c r="AL113" s="101">
        <f t="shared" si="20"/>
        <v>0</v>
      </c>
      <c r="AM113" s="101">
        <f t="shared" si="21"/>
        <v>0</v>
      </c>
      <c r="AN113" s="101">
        <f t="shared" si="22"/>
        <v>0</v>
      </c>
      <c r="AO113" s="101">
        <f t="shared" si="23"/>
        <v>0</v>
      </c>
      <c r="AP113" s="87">
        <f t="shared" si="24"/>
        <v>0.375</v>
      </c>
      <c r="AQ113" s="101">
        <f t="shared" si="25"/>
        <v>1</v>
      </c>
      <c r="AR113" s="101">
        <f t="shared" si="26"/>
        <v>0</v>
      </c>
      <c r="AS113" s="101">
        <f t="shared" si="27"/>
        <v>0</v>
      </c>
      <c r="AT113" s="101">
        <f t="shared" si="28"/>
        <v>0</v>
      </c>
      <c r="AU113" s="101" t="str">
        <f t="shared" si="29"/>
        <v>00</v>
      </c>
      <c r="AV113" s="87" t="str">
        <f t="shared" si="30"/>
        <v>0:00</v>
      </c>
      <c r="AW113" s="135">
        <f t="shared" si="31"/>
        <v>0</v>
      </c>
      <c r="AX113" s="426"/>
      <c r="AY113" s="433"/>
      <c r="AZ113" s="434"/>
      <c r="BA113" s="434"/>
      <c r="BB113" s="434"/>
      <c r="BC113" s="434"/>
      <c r="BD113" s="435"/>
    </row>
    <row r="114" spans="1:57" x14ac:dyDescent="0.25">
      <c r="A114" s="414" t="s">
        <v>126</v>
      </c>
      <c r="B114" s="483"/>
      <c r="C114" s="484"/>
      <c r="D114" s="484"/>
      <c r="E114" s="484"/>
      <c r="F114" s="484"/>
      <c r="G114" s="485"/>
      <c r="H114" s="347"/>
      <c r="I114" s="331" t="s">
        <v>126</v>
      </c>
      <c r="J114" s="109"/>
      <c r="K114" s="110"/>
      <c r="L114" s="109"/>
      <c r="M114" s="110"/>
      <c r="N114" s="111">
        <f t="shared" si="62"/>
        <v>0</v>
      </c>
      <c r="O114" s="111">
        <f t="shared" si="63"/>
        <v>0</v>
      </c>
      <c r="P114" s="111">
        <f t="shared" si="64"/>
        <v>0</v>
      </c>
      <c r="Q114" s="111">
        <f t="shared" si="65"/>
        <v>0</v>
      </c>
      <c r="R114" s="111">
        <f t="shared" si="66"/>
        <v>0</v>
      </c>
      <c r="S114" s="111">
        <f t="shared" si="67"/>
        <v>0</v>
      </c>
      <c r="T114" s="112">
        <f t="shared" si="68"/>
        <v>0.375</v>
      </c>
      <c r="U114" s="111">
        <f t="shared" si="69"/>
        <v>1</v>
      </c>
      <c r="V114" s="111">
        <f t="shared" si="70"/>
        <v>0</v>
      </c>
      <c r="W114" s="111">
        <f t="shared" si="71"/>
        <v>0</v>
      </c>
      <c r="X114" s="111">
        <f t="shared" si="72"/>
        <v>0</v>
      </c>
      <c r="Y114" s="111" t="str">
        <f t="shared" si="73"/>
        <v>00</v>
      </c>
      <c r="Z114" s="113" t="str">
        <f t="shared" si="75"/>
        <v>0:00</v>
      </c>
      <c r="AA114" s="148">
        <f t="shared" si="74"/>
        <v>0</v>
      </c>
      <c r="AB114" s="21"/>
      <c r="AC114" s="66"/>
      <c r="AD114" s="21"/>
      <c r="AE114" s="66"/>
      <c r="AF114" s="94" t="str">
        <f t="shared" si="14"/>
        <v>0000-00-00</v>
      </c>
      <c r="AG114" s="95" t="str">
        <f t="shared" si="15"/>
        <v>00:00</v>
      </c>
      <c r="AH114" s="94" t="str">
        <f t="shared" si="16"/>
        <v>0000-00-00</v>
      </c>
      <c r="AI114" s="96" t="str">
        <f t="shared" si="17"/>
        <v>00:00</v>
      </c>
      <c r="AJ114" s="97" t="str">
        <f t="shared" si="18"/>
        <v>0000-00-00</v>
      </c>
      <c r="AK114" s="97" t="str">
        <f t="shared" si="19"/>
        <v>0000-00-00</v>
      </c>
      <c r="AL114" s="97">
        <f t="shared" si="20"/>
        <v>0</v>
      </c>
      <c r="AM114" s="97">
        <f t="shared" si="21"/>
        <v>0</v>
      </c>
      <c r="AN114" s="97">
        <f t="shared" si="22"/>
        <v>0</v>
      </c>
      <c r="AO114" s="97">
        <f t="shared" si="23"/>
        <v>0</v>
      </c>
      <c r="AP114" s="86">
        <f t="shared" si="24"/>
        <v>0.375</v>
      </c>
      <c r="AQ114" s="97">
        <f t="shared" si="25"/>
        <v>1</v>
      </c>
      <c r="AR114" s="97">
        <f t="shared" si="26"/>
        <v>0</v>
      </c>
      <c r="AS114" s="97">
        <f t="shared" si="27"/>
        <v>0</v>
      </c>
      <c r="AT114" s="97">
        <f t="shared" si="28"/>
        <v>0</v>
      </c>
      <c r="AU114" s="97" t="str">
        <f t="shared" si="29"/>
        <v>00</v>
      </c>
      <c r="AV114" s="86" t="str">
        <f t="shared" si="30"/>
        <v>0:00</v>
      </c>
      <c r="AW114" s="134">
        <f t="shared" si="31"/>
        <v>0</v>
      </c>
      <c r="AX114" s="424">
        <f>SUM(AW114:AW116)+SUM(AA114:AA116)</f>
        <v>0</v>
      </c>
      <c r="AY114" s="427"/>
      <c r="AZ114" s="428"/>
      <c r="BA114" s="428"/>
      <c r="BB114" s="428"/>
      <c r="BC114" s="428"/>
      <c r="BD114" s="429"/>
    </row>
    <row r="115" spans="1:57" x14ac:dyDescent="0.25">
      <c r="A115" s="414"/>
      <c r="B115" s="486"/>
      <c r="C115" s="487"/>
      <c r="D115" s="487"/>
      <c r="E115" s="487"/>
      <c r="F115" s="487"/>
      <c r="G115" s="488"/>
      <c r="H115" s="347"/>
      <c r="I115" s="281"/>
      <c r="J115" s="114"/>
      <c r="K115" s="115"/>
      <c r="L115" s="114"/>
      <c r="M115" s="115"/>
      <c r="N115" s="116">
        <f t="shared" si="62"/>
        <v>0</v>
      </c>
      <c r="O115" s="116">
        <f t="shared" si="63"/>
        <v>0</v>
      </c>
      <c r="P115" s="116">
        <f t="shared" si="64"/>
        <v>0</v>
      </c>
      <c r="Q115" s="116">
        <f t="shared" si="65"/>
        <v>0</v>
      </c>
      <c r="R115" s="116">
        <f t="shared" si="66"/>
        <v>0</v>
      </c>
      <c r="S115" s="116">
        <f t="shared" si="67"/>
        <v>0</v>
      </c>
      <c r="T115" s="117">
        <f t="shared" si="68"/>
        <v>0.375</v>
      </c>
      <c r="U115" s="116">
        <f t="shared" si="69"/>
        <v>1</v>
      </c>
      <c r="V115" s="116">
        <f t="shared" si="70"/>
        <v>0</v>
      </c>
      <c r="W115" s="116">
        <f t="shared" si="71"/>
        <v>0</v>
      </c>
      <c r="X115" s="116">
        <f t="shared" si="72"/>
        <v>0</v>
      </c>
      <c r="Y115" s="116" t="str">
        <f t="shared" si="73"/>
        <v>00</v>
      </c>
      <c r="Z115" s="117" t="str">
        <f t="shared" si="75"/>
        <v>0:00</v>
      </c>
      <c r="AA115" s="149">
        <f t="shared" si="74"/>
        <v>0</v>
      </c>
      <c r="AB115" s="23"/>
      <c r="AC115" s="24"/>
      <c r="AD115" s="68"/>
      <c r="AE115" s="24"/>
      <c r="AF115" s="94" t="str">
        <f t="shared" si="14"/>
        <v>0000-00-00</v>
      </c>
      <c r="AG115" s="95" t="str">
        <f t="shared" si="15"/>
        <v>00:00</v>
      </c>
      <c r="AH115" s="94" t="str">
        <f t="shared" si="16"/>
        <v>0000-00-00</v>
      </c>
      <c r="AI115" s="96" t="str">
        <f t="shared" si="17"/>
        <v>00:00</v>
      </c>
      <c r="AJ115" s="97" t="str">
        <f t="shared" si="18"/>
        <v>0000-00-00</v>
      </c>
      <c r="AK115" s="97" t="str">
        <f t="shared" si="19"/>
        <v>0000-00-00</v>
      </c>
      <c r="AL115" s="97">
        <f t="shared" si="20"/>
        <v>0</v>
      </c>
      <c r="AM115" s="97">
        <f t="shared" si="21"/>
        <v>0</v>
      </c>
      <c r="AN115" s="97">
        <f t="shared" si="22"/>
        <v>0</v>
      </c>
      <c r="AO115" s="97">
        <f t="shared" si="23"/>
        <v>0</v>
      </c>
      <c r="AP115" s="86">
        <f t="shared" si="24"/>
        <v>0.375</v>
      </c>
      <c r="AQ115" s="97">
        <f t="shared" si="25"/>
        <v>1</v>
      </c>
      <c r="AR115" s="97">
        <f t="shared" si="26"/>
        <v>0</v>
      </c>
      <c r="AS115" s="97">
        <f t="shared" si="27"/>
        <v>0</v>
      </c>
      <c r="AT115" s="97">
        <f t="shared" si="28"/>
        <v>0</v>
      </c>
      <c r="AU115" s="97" t="str">
        <f t="shared" si="29"/>
        <v>00</v>
      </c>
      <c r="AV115" s="86" t="str">
        <f t="shared" si="30"/>
        <v>0:00</v>
      </c>
      <c r="AW115" s="134">
        <f t="shared" si="31"/>
        <v>0</v>
      </c>
      <c r="AX115" s="425"/>
      <c r="AY115" s="430"/>
      <c r="AZ115" s="431"/>
      <c r="BA115" s="431"/>
      <c r="BB115" s="431"/>
      <c r="BC115" s="431"/>
      <c r="BD115" s="432"/>
    </row>
    <row r="116" spans="1:57" x14ac:dyDescent="0.25">
      <c r="A116" s="414"/>
      <c r="B116" s="505"/>
      <c r="C116" s="506"/>
      <c r="D116" s="506"/>
      <c r="E116" s="506"/>
      <c r="F116" s="506"/>
      <c r="G116" s="507"/>
      <c r="H116" s="285"/>
      <c r="I116" s="282"/>
      <c r="J116" s="118"/>
      <c r="K116" s="119"/>
      <c r="L116" s="118"/>
      <c r="M116" s="119"/>
      <c r="N116" s="120">
        <f t="shared" si="62"/>
        <v>0</v>
      </c>
      <c r="O116" s="120">
        <f t="shared" si="63"/>
        <v>0</v>
      </c>
      <c r="P116" s="120">
        <f t="shared" si="64"/>
        <v>0</v>
      </c>
      <c r="Q116" s="120">
        <f t="shared" si="65"/>
        <v>0</v>
      </c>
      <c r="R116" s="120">
        <f t="shared" si="66"/>
        <v>0</v>
      </c>
      <c r="S116" s="120">
        <f t="shared" si="67"/>
        <v>0</v>
      </c>
      <c r="T116" s="121">
        <f t="shared" si="68"/>
        <v>0.375</v>
      </c>
      <c r="U116" s="120">
        <f t="shared" si="69"/>
        <v>1</v>
      </c>
      <c r="V116" s="120">
        <f t="shared" si="70"/>
        <v>0</v>
      </c>
      <c r="W116" s="120">
        <f t="shared" si="71"/>
        <v>0</v>
      </c>
      <c r="X116" s="120">
        <f t="shared" si="72"/>
        <v>0</v>
      </c>
      <c r="Y116" s="120" t="str">
        <f t="shared" si="73"/>
        <v>00</v>
      </c>
      <c r="Z116" s="121" t="str">
        <f t="shared" si="75"/>
        <v>0:00</v>
      </c>
      <c r="AA116" s="150">
        <f t="shared" si="74"/>
        <v>0</v>
      </c>
      <c r="AB116" s="22"/>
      <c r="AC116" s="67"/>
      <c r="AD116" s="22"/>
      <c r="AE116" s="67"/>
      <c r="AF116" s="98" t="str">
        <f t="shared" si="14"/>
        <v>0000-00-00</v>
      </c>
      <c r="AG116" s="99" t="str">
        <f t="shared" si="15"/>
        <v>00:00</v>
      </c>
      <c r="AH116" s="98" t="str">
        <f t="shared" si="16"/>
        <v>0000-00-00</v>
      </c>
      <c r="AI116" s="100" t="str">
        <f t="shared" si="17"/>
        <v>00:00</v>
      </c>
      <c r="AJ116" s="101" t="str">
        <f t="shared" si="18"/>
        <v>0000-00-00</v>
      </c>
      <c r="AK116" s="101" t="str">
        <f t="shared" si="19"/>
        <v>0000-00-00</v>
      </c>
      <c r="AL116" s="101">
        <f t="shared" si="20"/>
        <v>0</v>
      </c>
      <c r="AM116" s="101">
        <f t="shared" si="21"/>
        <v>0</v>
      </c>
      <c r="AN116" s="101">
        <f t="shared" si="22"/>
        <v>0</v>
      </c>
      <c r="AO116" s="101">
        <f t="shared" si="23"/>
        <v>0</v>
      </c>
      <c r="AP116" s="87">
        <f t="shared" si="24"/>
        <v>0.375</v>
      </c>
      <c r="AQ116" s="101">
        <f t="shared" si="25"/>
        <v>1</v>
      </c>
      <c r="AR116" s="101">
        <f t="shared" si="26"/>
        <v>0</v>
      </c>
      <c r="AS116" s="101">
        <f t="shared" si="27"/>
        <v>0</v>
      </c>
      <c r="AT116" s="101">
        <f t="shared" si="28"/>
        <v>0</v>
      </c>
      <c r="AU116" s="101" t="str">
        <f t="shared" si="29"/>
        <v>00</v>
      </c>
      <c r="AV116" s="87" t="str">
        <f t="shared" si="30"/>
        <v>0:00</v>
      </c>
      <c r="AW116" s="135">
        <f t="shared" si="31"/>
        <v>0</v>
      </c>
      <c r="AX116" s="426"/>
      <c r="AY116" s="433"/>
      <c r="AZ116" s="434"/>
      <c r="BA116" s="434"/>
      <c r="BB116" s="434"/>
      <c r="BC116" s="434"/>
      <c r="BD116" s="435"/>
    </row>
    <row r="117" spans="1:57" x14ac:dyDescent="0.25">
      <c r="A117" s="414"/>
      <c r="B117" s="483"/>
      <c r="C117" s="484"/>
      <c r="D117" s="484"/>
      <c r="E117" s="484"/>
      <c r="F117" s="484"/>
      <c r="G117" s="485"/>
      <c r="H117" s="346"/>
      <c r="I117" s="287"/>
      <c r="J117" s="122"/>
      <c r="K117" s="123"/>
      <c r="L117" s="122"/>
      <c r="M117" s="123"/>
      <c r="N117" s="111">
        <f t="shared" si="62"/>
        <v>0</v>
      </c>
      <c r="O117" s="111">
        <f t="shared" si="63"/>
        <v>0</v>
      </c>
      <c r="P117" s="111">
        <f t="shared" si="64"/>
        <v>0</v>
      </c>
      <c r="Q117" s="111">
        <f t="shared" si="65"/>
        <v>0</v>
      </c>
      <c r="R117" s="111">
        <f t="shared" si="66"/>
        <v>0</v>
      </c>
      <c r="S117" s="111">
        <f t="shared" si="67"/>
        <v>0</v>
      </c>
      <c r="T117" s="112">
        <f t="shared" si="68"/>
        <v>0.375</v>
      </c>
      <c r="U117" s="111">
        <f t="shared" si="69"/>
        <v>1</v>
      </c>
      <c r="V117" s="111">
        <f t="shared" si="70"/>
        <v>0</v>
      </c>
      <c r="W117" s="111">
        <f t="shared" si="71"/>
        <v>0</v>
      </c>
      <c r="X117" s="111">
        <f t="shared" si="72"/>
        <v>0</v>
      </c>
      <c r="Y117" s="111" t="str">
        <f t="shared" si="73"/>
        <v>00</v>
      </c>
      <c r="Z117" s="113" t="str">
        <f t="shared" si="75"/>
        <v>0:00</v>
      </c>
      <c r="AA117" s="148">
        <f t="shared" si="74"/>
        <v>0</v>
      </c>
      <c r="AB117" s="21"/>
      <c r="AC117" s="66"/>
      <c r="AD117" s="21"/>
      <c r="AE117" s="66"/>
      <c r="AF117" s="91" t="str">
        <f t="shared" si="14"/>
        <v>0000-00-00</v>
      </c>
      <c r="AG117" s="90" t="str">
        <f t="shared" si="15"/>
        <v>00:00</v>
      </c>
      <c r="AH117" s="91" t="str">
        <f t="shared" si="16"/>
        <v>0000-00-00</v>
      </c>
      <c r="AI117" s="92" t="str">
        <f t="shared" si="17"/>
        <v>00:00</v>
      </c>
      <c r="AJ117" s="93" t="str">
        <f t="shared" si="18"/>
        <v>0000-00-00</v>
      </c>
      <c r="AK117" s="93" t="str">
        <f t="shared" si="19"/>
        <v>0000-00-00</v>
      </c>
      <c r="AL117" s="93">
        <f t="shared" si="20"/>
        <v>0</v>
      </c>
      <c r="AM117" s="93">
        <f t="shared" si="21"/>
        <v>0</v>
      </c>
      <c r="AN117" s="93">
        <f t="shared" si="22"/>
        <v>0</v>
      </c>
      <c r="AO117" s="93">
        <f t="shared" si="23"/>
        <v>0</v>
      </c>
      <c r="AP117" s="85">
        <f t="shared" si="24"/>
        <v>0.375</v>
      </c>
      <c r="AQ117" s="93">
        <f t="shared" si="25"/>
        <v>1</v>
      </c>
      <c r="AR117" s="93">
        <f t="shared" si="26"/>
        <v>0</v>
      </c>
      <c r="AS117" s="93">
        <f t="shared" si="27"/>
        <v>0</v>
      </c>
      <c r="AT117" s="93">
        <f t="shared" si="28"/>
        <v>0</v>
      </c>
      <c r="AU117" s="93" t="str">
        <f t="shared" si="29"/>
        <v>00</v>
      </c>
      <c r="AV117" s="85" t="str">
        <f t="shared" si="30"/>
        <v>0:00</v>
      </c>
      <c r="AW117" s="133">
        <f t="shared" si="31"/>
        <v>0</v>
      </c>
      <c r="AX117" s="424">
        <f>SUM(AW117:AW119)+SUM(AA117:AA119)</f>
        <v>0</v>
      </c>
      <c r="AY117" s="427"/>
      <c r="AZ117" s="428"/>
      <c r="BA117" s="428"/>
      <c r="BB117" s="428"/>
      <c r="BC117" s="428"/>
      <c r="BD117" s="429"/>
    </row>
    <row r="118" spans="1:57" x14ac:dyDescent="0.25">
      <c r="A118" s="414"/>
      <c r="B118" s="486"/>
      <c r="C118" s="487"/>
      <c r="D118" s="487"/>
      <c r="E118" s="487"/>
      <c r="F118" s="487"/>
      <c r="G118" s="488"/>
      <c r="H118" s="293"/>
      <c r="I118" s="281"/>
      <c r="J118" s="114"/>
      <c r="K118" s="115"/>
      <c r="L118" s="114"/>
      <c r="M118" s="115"/>
      <c r="N118" s="116">
        <f t="shared" si="62"/>
        <v>0</v>
      </c>
      <c r="O118" s="116">
        <f t="shared" si="63"/>
        <v>0</v>
      </c>
      <c r="P118" s="116">
        <f t="shared" si="64"/>
        <v>0</v>
      </c>
      <c r="Q118" s="116">
        <f t="shared" si="65"/>
        <v>0</v>
      </c>
      <c r="R118" s="116">
        <f t="shared" si="66"/>
        <v>0</v>
      </c>
      <c r="S118" s="116">
        <f t="shared" si="67"/>
        <v>0</v>
      </c>
      <c r="T118" s="117">
        <f t="shared" si="68"/>
        <v>0.375</v>
      </c>
      <c r="U118" s="116">
        <f t="shared" si="69"/>
        <v>1</v>
      </c>
      <c r="V118" s="116">
        <f t="shared" si="70"/>
        <v>0</v>
      </c>
      <c r="W118" s="116">
        <f t="shared" si="71"/>
        <v>0</v>
      </c>
      <c r="X118" s="116">
        <f t="shared" si="72"/>
        <v>0</v>
      </c>
      <c r="Y118" s="116" t="str">
        <f t="shared" si="73"/>
        <v>00</v>
      </c>
      <c r="Z118" s="117" t="str">
        <f t="shared" si="75"/>
        <v>0:00</v>
      </c>
      <c r="AA118" s="149">
        <f t="shared" si="74"/>
        <v>0</v>
      </c>
      <c r="AB118" s="23"/>
      <c r="AC118" s="24"/>
      <c r="AD118" s="68"/>
      <c r="AE118" s="24"/>
      <c r="AF118" s="94" t="str">
        <f t="shared" si="14"/>
        <v>0000-00-00</v>
      </c>
      <c r="AG118" s="95" t="str">
        <f t="shared" si="15"/>
        <v>00:00</v>
      </c>
      <c r="AH118" s="94" t="str">
        <f t="shared" si="16"/>
        <v>0000-00-00</v>
      </c>
      <c r="AI118" s="96" t="str">
        <f t="shared" si="17"/>
        <v>00:00</v>
      </c>
      <c r="AJ118" s="97" t="str">
        <f t="shared" si="18"/>
        <v>0000-00-00</v>
      </c>
      <c r="AK118" s="97" t="str">
        <f t="shared" si="19"/>
        <v>0000-00-00</v>
      </c>
      <c r="AL118" s="97">
        <f t="shared" si="20"/>
        <v>0</v>
      </c>
      <c r="AM118" s="97">
        <f t="shared" si="21"/>
        <v>0</v>
      </c>
      <c r="AN118" s="97">
        <f t="shared" si="22"/>
        <v>0</v>
      </c>
      <c r="AO118" s="97">
        <f t="shared" si="23"/>
        <v>0</v>
      </c>
      <c r="AP118" s="86">
        <f t="shared" si="24"/>
        <v>0.375</v>
      </c>
      <c r="AQ118" s="97">
        <f t="shared" si="25"/>
        <v>1</v>
      </c>
      <c r="AR118" s="97">
        <f t="shared" si="26"/>
        <v>0</v>
      </c>
      <c r="AS118" s="97">
        <f t="shared" si="27"/>
        <v>0</v>
      </c>
      <c r="AT118" s="97">
        <f t="shared" si="28"/>
        <v>0</v>
      </c>
      <c r="AU118" s="97" t="str">
        <f t="shared" si="29"/>
        <v>00</v>
      </c>
      <c r="AV118" s="86" t="str">
        <f t="shared" si="30"/>
        <v>0:00</v>
      </c>
      <c r="AW118" s="134">
        <f t="shared" si="31"/>
        <v>0</v>
      </c>
      <c r="AX118" s="425"/>
      <c r="AY118" s="430"/>
      <c r="AZ118" s="431"/>
      <c r="BA118" s="431"/>
      <c r="BB118" s="431"/>
      <c r="BC118" s="431"/>
      <c r="BD118" s="432"/>
    </row>
    <row r="119" spans="1:57" ht="15.75" thickBot="1" x14ac:dyDescent="0.3">
      <c r="A119" s="414"/>
      <c r="B119" s="489"/>
      <c r="C119" s="490"/>
      <c r="D119" s="490"/>
      <c r="E119" s="490"/>
      <c r="F119" s="490"/>
      <c r="G119" s="491"/>
      <c r="H119" s="348"/>
      <c r="I119" s="286"/>
      <c r="J119" s="124"/>
      <c r="K119" s="125"/>
      <c r="L119" s="124"/>
      <c r="M119" s="125"/>
      <c r="N119" s="126">
        <f t="shared" si="62"/>
        <v>0</v>
      </c>
      <c r="O119" s="126">
        <f t="shared" si="63"/>
        <v>0</v>
      </c>
      <c r="P119" s="126">
        <f t="shared" si="64"/>
        <v>0</v>
      </c>
      <c r="Q119" s="126">
        <f t="shared" si="65"/>
        <v>0</v>
      </c>
      <c r="R119" s="126">
        <f t="shared" si="66"/>
        <v>0</v>
      </c>
      <c r="S119" s="126">
        <f t="shared" si="67"/>
        <v>0</v>
      </c>
      <c r="T119" s="127">
        <f t="shared" si="68"/>
        <v>0.375</v>
      </c>
      <c r="U119" s="126">
        <f t="shared" si="69"/>
        <v>1</v>
      </c>
      <c r="V119" s="126">
        <f t="shared" si="70"/>
        <v>0</v>
      </c>
      <c r="W119" s="126">
        <f t="shared" si="71"/>
        <v>0</v>
      </c>
      <c r="X119" s="126">
        <f t="shared" si="72"/>
        <v>0</v>
      </c>
      <c r="Y119" s="126" t="str">
        <f t="shared" si="73"/>
        <v>00</v>
      </c>
      <c r="Z119" s="127" t="str">
        <f t="shared" si="75"/>
        <v>0:00</v>
      </c>
      <c r="AA119" s="151">
        <f t="shared" si="74"/>
        <v>0</v>
      </c>
      <c r="AB119" s="29"/>
      <c r="AC119" s="30"/>
      <c r="AD119" s="29"/>
      <c r="AE119" s="30"/>
      <c r="AF119" s="106" t="str">
        <f t="shared" si="14"/>
        <v>0000-00-00</v>
      </c>
      <c r="AG119" s="107" t="str">
        <f t="shared" si="15"/>
        <v>00:00</v>
      </c>
      <c r="AH119" s="106" t="str">
        <f t="shared" si="16"/>
        <v>0000-00-00</v>
      </c>
      <c r="AI119" s="108" t="str">
        <f t="shared" si="17"/>
        <v>00:00</v>
      </c>
      <c r="AJ119" s="25" t="str">
        <f t="shared" si="18"/>
        <v>0000-00-00</v>
      </c>
      <c r="AK119" s="25" t="str">
        <f t="shared" si="19"/>
        <v>0000-00-00</v>
      </c>
      <c r="AL119" s="25">
        <f t="shared" si="20"/>
        <v>0</v>
      </c>
      <c r="AM119" s="25">
        <f t="shared" si="21"/>
        <v>0</v>
      </c>
      <c r="AN119" s="25">
        <f t="shared" si="22"/>
        <v>0</v>
      </c>
      <c r="AO119" s="25">
        <f t="shared" si="23"/>
        <v>0</v>
      </c>
      <c r="AP119" s="47">
        <f t="shared" si="24"/>
        <v>0.375</v>
      </c>
      <c r="AQ119" s="25">
        <f t="shared" si="25"/>
        <v>1</v>
      </c>
      <c r="AR119" s="25">
        <f t="shared" si="26"/>
        <v>0</v>
      </c>
      <c r="AS119" s="25">
        <f t="shared" si="27"/>
        <v>0</v>
      </c>
      <c r="AT119" s="25">
        <f t="shared" si="28"/>
        <v>0</v>
      </c>
      <c r="AU119" s="25" t="str">
        <f t="shared" si="29"/>
        <v>00</v>
      </c>
      <c r="AV119" s="47" t="str">
        <f t="shared" si="30"/>
        <v>0:00</v>
      </c>
      <c r="AW119" s="137">
        <f t="shared" si="31"/>
        <v>0</v>
      </c>
      <c r="AX119" s="492"/>
      <c r="AY119" s="493"/>
      <c r="AZ119" s="494"/>
      <c r="BA119" s="494"/>
      <c r="BB119" s="494"/>
      <c r="BC119" s="494"/>
      <c r="BD119" s="495"/>
    </row>
    <row r="120" spans="1:57" x14ac:dyDescent="0.25">
      <c r="B120" s="344"/>
      <c r="C120" s="482"/>
      <c r="D120" s="482"/>
      <c r="E120" s="482"/>
      <c r="F120" s="482"/>
      <c r="G120" s="482"/>
      <c r="H120" s="345"/>
      <c r="I120" s="345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345"/>
      <c r="AF120" s="345"/>
      <c r="AG120" s="345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3"/>
      <c r="BB120" s="3"/>
      <c r="BC120" s="3"/>
      <c r="BD120" s="3"/>
      <c r="BE120" s="3"/>
    </row>
    <row r="121" spans="1:57" x14ac:dyDescent="0.25">
      <c r="B121" s="344" t="s">
        <v>31</v>
      </c>
      <c r="C121" s="482"/>
      <c r="D121" s="482"/>
      <c r="E121" s="482"/>
      <c r="F121" s="482"/>
      <c r="G121" s="482"/>
      <c r="H121" s="345"/>
      <c r="I121" s="345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49"/>
      <c r="AA121" s="49"/>
      <c r="AB121" s="70"/>
      <c r="AC121" s="70"/>
      <c r="AD121" s="70"/>
      <c r="AE121" s="345"/>
      <c r="AF121" s="345"/>
      <c r="AG121" s="345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49"/>
      <c r="AW121" s="49"/>
      <c r="AX121" s="70"/>
      <c r="AY121" s="70"/>
      <c r="AZ121" s="70"/>
      <c r="BA121" s="3"/>
      <c r="BB121" s="3"/>
      <c r="BC121" s="3"/>
      <c r="BD121" s="3"/>
      <c r="BE121" s="3"/>
    </row>
    <row r="122" spans="1:57" x14ac:dyDescent="0.25">
      <c r="B122" s="345" t="s">
        <v>125</v>
      </c>
      <c r="C122" s="345"/>
      <c r="D122" s="345"/>
      <c r="E122" s="345"/>
      <c r="F122" s="345"/>
      <c r="G122" s="345"/>
      <c r="H122" s="345"/>
      <c r="I122" s="345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49"/>
      <c r="AA122" s="49"/>
      <c r="AB122" s="70"/>
      <c r="AC122" s="70"/>
      <c r="AD122" s="70"/>
      <c r="AE122" s="345"/>
      <c r="AF122" s="345"/>
      <c r="AG122" s="345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49"/>
      <c r="AW122" s="49"/>
      <c r="AX122" s="70"/>
      <c r="AY122" s="70"/>
      <c r="AZ122" s="70"/>
      <c r="BA122" s="3"/>
      <c r="BB122" s="3"/>
      <c r="BC122" s="3"/>
      <c r="BD122" s="3"/>
      <c r="BE122" s="3"/>
    </row>
    <row r="123" spans="1:57" x14ac:dyDescent="0.25">
      <c r="B123" s="345"/>
      <c r="C123" s="345"/>
      <c r="D123" s="345"/>
      <c r="E123" s="345"/>
      <c r="F123" s="345"/>
      <c r="G123" s="345"/>
      <c r="H123" s="345"/>
      <c r="I123" s="345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49"/>
      <c r="AA123" s="49"/>
      <c r="AB123" s="70"/>
      <c r="AC123" s="70"/>
      <c r="AD123" s="70"/>
      <c r="AE123" s="345"/>
      <c r="AF123" s="345"/>
      <c r="AG123" s="345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49"/>
      <c r="AW123" s="49"/>
      <c r="AX123" s="70"/>
      <c r="AY123" s="70"/>
      <c r="AZ123" s="70"/>
      <c r="BA123" s="3"/>
      <c r="BB123" s="3"/>
      <c r="BC123" s="3"/>
      <c r="BD123" s="3"/>
      <c r="BE123" s="3"/>
    </row>
    <row r="124" spans="1:57" x14ac:dyDescent="0.25">
      <c r="B124" s="345"/>
      <c r="C124" s="345"/>
      <c r="D124" s="345"/>
      <c r="E124" s="345"/>
      <c r="F124" s="345"/>
      <c r="G124" s="345"/>
      <c r="H124" s="345"/>
      <c r="I124" s="345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49"/>
      <c r="AA124" s="49"/>
      <c r="AB124" s="70"/>
      <c r="AC124" s="70"/>
      <c r="AD124" s="70"/>
      <c r="AE124" s="345"/>
      <c r="AF124" s="345"/>
      <c r="AG124" s="345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49"/>
      <c r="AW124" s="49"/>
      <c r="AX124" s="70"/>
      <c r="AY124" s="70"/>
      <c r="AZ124" s="70"/>
      <c r="BA124" s="3"/>
      <c r="BB124" s="3"/>
      <c r="BC124" s="3"/>
      <c r="BD124" s="3"/>
      <c r="BE124" s="3"/>
    </row>
    <row r="125" spans="1:57" x14ac:dyDescent="0.25">
      <c r="B125" s="345"/>
      <c r="C125" s="345"/>
      <c r="D125" s="345"/>
      <c r="E125" s="345"/>
      <c r="F125" s="345"/>
      <c r="G125" s="345"/>
      <c r="H125" s="345"/>
      <c r="I125" s="345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49"/>
      <c r="AA125" s="49"/>
      <c r="AB125" s="70"/>
      <c r="AC125" s="70"/>
      <c r="AD125" s="70"/>
      <c r="AE125" s="345"/>
      <c r="AF125" s="345"/>
      <c r="AG125" s="345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49"/>
      <c r="AW125" s="49"/>
      <c r="AX125" s="70"/>
      <c r="AY125" s="70"/>
      <c r="AZ125" s="70"/>
      <c r="BA125" s="3"/>
      <c r="BB125" s="3"/>
      <c r="BC125" s="3"/>
      <c r="BD125" s="3"/>
      <c r="BE125" s="3"/>
    </row>
    <row r="126" spans="1:57" x14ac:dyDescent="0.25">
      <c r="B126" s="345"/>
      <c r="C126" s="345"/>
      <c r="D126" s="345"/>
      <c r="E126" s="345"/>
      <c r="F126" s="345"/>
      <c r="G126" s="345"/>
      <c r="H126" s="345"/>
      <c r="I126" s="345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345"/>
      <c r="AF126" s="345"/>
      <c r="AG126" s="345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3"/>
      <c r="BB126" s="3"/>
      <c r="BC126" s="3"/>
      <c r="BD126" s="3"/>
      <c r="BE126" s="3"/>
    </row>
    <row r="127" spans="1:57" x14ac:dyDescent="0.25">
      <c r="B127" s="481" t="s">
        <v>22</v>
      </c>
      <c r="C127" s="481"/>
      <c r="D127" s="344"/>
      <c r="E127" s="344"/>
      <c r="F127" s="344"/>
      <c r="G127" s="344"/>
      <c r="H127" s="344"/>
      <c r="I127" s="344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344"/>
      <c r="AF127" s="344"/>
      <c r="AG127" s="344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1"/>
      <c r="BB127" s="11"/>
      <c r="BC127" s="11"/>
      <c r="BD127" s="11"/>
      <c r="BE127" s="11"/>
    </row>
  </sheetData>
  <mergeCells count="195">
    <mergeCell ref="AY61:BD61"/>
    <mergeCell ref="AY62:BD62"/>
    <mergeCell ref="AY63:BD63"/>
    <mergeCell ref="C120:G120"/>
    <mergeCell ref="C121:G121"/>
    <mergeCell ref="B127:C127"/>
    <mergeCell ref="A61:A63"/>
    <mergeCell ref="B61:G63"/>
    <mergeCell ref="AX61:AX63"/>
    <mergeCell ref="A117:A119"/>
    <mergeCell ref="B117:G119"/>
    <mergeCell ref="AX117:AX119"/>
    <mergeCell ref="AY117:BD117"/>
    <mergeCell ref="AY118:BD118"/>
    <mergeCell ref="AY119:BD119"/>
    <mergeCell ref="A114:A116"/>
    <mergeCell ref="B114:G116"/>
    <mergeCell ref="AX114:AX116"/>
    <mergeCell ref="AY114:BD114"/>
    <mergeCell ref="AY115:BD115"/>
    <mergeCell ref="AY116:BD116"/>
    <mergeCell ref="A111:A113"/>
    <mergeCell ref="B111:G113"/>
    <mergeCell ref="AX111:AX113"/>
    <mergeCell ref="AY111:BD111"/>
    <mergeCell ref="AY112:BD112"/>
    <mergeCell ref="AY113:BD113"/>
    <mergeCell ref="A108:A110"/>
    <mergeCell ref="B108:G110"/>
    <mergeCell ref="AX108:AX110"/>
    <mergeCell ref="AY108:BD108"/>
    <mergeCell ref="AY109:BD109"/>
    <mergeCell ref="AY110:BD110"/>
    <mergeCell ref="A105:A107"/>
    <mergeCell ref="B105:G107"/>
    <mergeCell ref="AX105:AX107"/>
    <mergeCell ref="AY105:BD105"/>
    <mergeCell ref="AY106:BD106"/>
    <mergeCell ref="AY107:BD107"/>
    <mergeCell ref="A102:A104"/>
    <mergeCell ref="B102:G104"/>
    <mergeCell ref="AX102:AX104"/>
    <mergeCell ref="AY102:BD102"/>
    <mergeCell ref="AY103:BD103"/>
    <mergeCell ref="AY104:BD104"/>
    <mergeCell ref="A98:A101"/>
    <mergeCell ref="B98:G101"/>
    <mergeCell ref="AX98:AX101"/>
    <mergeCell ref="AY98:BD98"/>
    <mergeCell ref="AY100:BD100"/>
    <mergeCell ref="AY101:BD101"/>
    <mergeCell ref="A95:A97"/>
    <mergeCell ref="B95:G97"/>
    <mergeCell ref="AX95:AX97"/>
    <mergeCell ref="AY95:BD95"/>
    <mergeCell ref="AY96:BD96"/>
    <mergeCell ref="AY97:BD97"/>
    <mergeCell ref="A92:A94"/>
    <mergeCell ref="B92:G94"/>
    <mergeCell ref="AX92:AX94"/>
    <mergeCell ref="AY92:BD92"/>
    <mergeCell ref="AY93:BD93"/>
    <mergeCell ref="AY94:BD94"/>
    <mergeCell ref="A89:A91"/>
    <mergeCell ref="B89:G91"/>
    <mergeCell ref="AX89:AX91"/>
    <mergeCell ref="AY89:BD89"/>
    <mergeCell ref="AY90:BD90"/>
    <mergeCell ref="AY91:BD91"/>
    <mergeCell ref="A86:A88"/>
    <mergeCell ref="B86:G88"/>
    <mergeCell ref="AX86:AX88"/>
    <mergeCell ref="AY86:BD86"/>
    <mergeCell ref="AY87:BD87"/>
    <mergeCell ref="AY88:BD88"/>
    <mergeCell ref="A83:A85"/>
    <mergeCell ref="B83:G85"/>
    <mergeCell ref="AX83:AX85"/>
    <mergeCell ref="AY83:BD83"/>
    <mergeCell ref="AY84:BD84"/>
    <mergeCell ref="AY85:BD85"/>
    <mergeCell ref="A80:A82"/>
    <mergeCell ref="B80:G82"/>
    <mergeCell ref="AX80:AX82"/>
    <mergeCell ref="AY80:BD80"/>
    <mergeCell ref="AY81:BD81"/>
    <mergeCell ref="AY82:BD82"/>
    <mergeCell ref="A77:A79"/>
    <mergeCell ref="B77:G79"/>
    <mergeCell ref="AX77:AX79"/>
    <mergeCell ref="AY77:BD77"/>
    <mergeCell ref="AY78:BD78"/>
    <mergeCell ref="AY79:BD79"/>
    <mergeCell ref="A73:A76"/>
    <mergeCell ref="B73:G76"/>
    <mergeCell ref="AX73:AX76"/>
    <mergeCell ref="AY73:BD73"/>
    <mergeCell ref="AY74:BD74"/>
    <mergeCell ref="AY75:BD75"/>
    <mergeCell ref="AY76:BD76"/>
    <mergeCell ref="A70:A72"/>
    <mergeCell ref="B70:G72"/>
    <mergeCell ref="AX70:AX72"/>
    <mergeCell ref="AY70:BD70"/>
    <mergeCell ref="AY71:BD71"/>
    <mergeCell ref="AY72:BD72"/>
    <mergeCell ref="A67:A69"/>
    <mergeCell ref="B67:G69"/>
    <mergeCell ref="AX67:AX69"/>
    <mergeCell ref="AY67:BD67"/>
    <mergeCell ref="AY68:BD68"/>
    <mergeCell ref="AY69:BD69"/>
    <mergeCell ref="A64:A66"/>
    <mergeCell ref="B64:G66"/>
    <mergeCell ref="AX64:AX66"/>
    <mergeCell ref="AY64:BD64"/>
    <mergeCell ref="AY65:BD65"/>
    <mergeCell ref="AY66:BD66"/>
    <mergeCell ref="A58:A60"/>
    <mergeCell ref="B58:G60"/>
    <mergeCell ref="AX58:AX60"/>
    <mergeCell ref="AY58:BD58"/>
    <mergeCell ref="AY59:BD59"/>
    <mergeCell ref="AY60:BD60"/>
    <mergeCell ref="A55:A57"/>
    <mergeCell ref="B55:G57"/>
    <mergeCell ref="AX55:AX57"/>
    <mergeCell ref="AY55:BD55"/>
    <mergeCell ref="AY56:BD56"/>
    <mergeCell ref="AY57:BD57"/>
    <mergeCell ref="A52:A54"/>
    <mergeCell ref="B52:G54"/>
    <mergeCell ref="AX52:AX54"/>
    <mergeCell ref="AY52:BD52"/>
    <mergeCell ref="AY53:BD53"/>
    <mergeCell ref="AY54:BD54"/>
    <mergeCell ref="A49:A51"/>
    <mergeCell ref="B49:G51"/>
    <mergeCell ref="AX49:AX51"/>
    <mergeCell ref="AY49:BD49"/>
    <mergeCell ref="AY50:BD50"/>
    <mergeCell ref="AY51:BD51"/>
    <mergeCell ref="A45:A48"/>
    <mergeCell ref="B45:G48"/>
    <mergeCell ref="AX45:AX48"/>
    <mergeCell ref="AY45:BD45"/>
    <mergeCell ref="AY46:BD46"/>
    <mergeCell ref="AY47:BD47"/>
    <mergeCell ref="AY48:BD48"/>
    <mergeCell ref="A42:A44"/>
    <mergeCell ref="B42:G44"/>
    <mergeCell ref="AX42:AX44"/>
    <mergeCell ref="AY42:BD42"/>
    <mergeCell ref="AY43:BD43"/>
    <mergeCell ref="AY44:BD44"/>
    <mergeCell ref="A39:A41"/>
    <mergeCell ref="B39:G41"/>
    <mergeCell ref="AX39:AX41"/>
    <mergeCell ref="AY39:BD39"/>
    <mergeCell ref="AY40:BD40"/>
    <mergeCell ref="AY41:BD41"/>
    <mergeCell ref="A36:A38"/>
    <mergeCell ref="B36:G38"/>
    <mergeCell ref="AX36:AX38"/>
    <mergeCell ref="AY36:BD36"/>
    <mergeCell ref="AY37:BD37"/>
    <mergeCell ref="AY38:BD38"/>
    <mergeCell ref="A33:A35"/>
    <mergeCell ref="B33:G35"/>
    <mergeCell ref="AX33:AX35"/>
    <mergeCell ref="AY33:BD33"/>
    <mergeCell ref="AY34:BD34"/>
    <mergeCell ref="AY35:BD35"/>
    <mergeCell ref="C28:G28"/>
    <mergeCell ref="B29:G29"/>
    <mergeCell ref="AY29:BD29"/>
    <mergeCell ref="A30:A32"/>
    <mergeCell ref="B30:G32"/>
    <mergeCell ref="AX30:AX32"/>
    <mergeCell ref="AY30:BD30"/>
    <mergeCell ref="AY31:BD31"/>
    <mergeCell ref="AY32:BD32"/>
    <mergeCell ref="B23:C23"/>
    <mergeCell ref="E25:F25"/>
    <mergeCell ref="AH25:AW25"/>
    <mergeCell ref="C26:G26"/>
    <mergeCell ref="C27:G27"/>
    <mergeCell ref="K27:M27"/>
    <mergeCell ref="AH27:AW27"/>
    <mergeCell ref="K1:L1"/>
    <mergeCell ref="K2:L2"/>
    <mergeCell ref="F6:G6"/>
    <mergeCell ref="B18:C18"/>
    <mergeCell ref="B21:C21"/>
    <mergeCell ref="B22:C22"/>
  </mergeCells>
  <conditionalFormatting sqref="AE119 AB30:AC35 AE30:AE35 AB117:AC119 AE117 AE39:AE44 AB39:AC44">
    <cfRule type="cellIs" dxfId="199" priority="197" operator="equal">
      <formula>$B$8</formula>
    </cfRule>
    <cfRule type="cellIs" dxfId="198" priority="198" operator="equal">
      <formula>$B$9</formula>
    </cfRule>
    <cfRule type="cellIs" dxfId="197" priority="199" operator="equal">
      <formula>$B$10</formula>
    </cfRule>
    <cfRule type="cellIs" dxfId="196" priority="200" operator="equal">
      <formula>$B$11</formula>
    </cfRule>
    <cfRule type="cellIs" dxfId="195" priority="201" operator="equal">
      <formula>$B$16</formula>
    </cfRule>
  </conditionalFormatting>
  <conditionalFormatting sqref="AG30:AI30 AF119:AI119 AF31:AI35 AF117:AI117 AF39:AI44">
    <cfRule type="cellIs" dxfId="194" priority="195" operator="equal">
      <formula>"hh:mm"</formula>
    </cfRule>
    <cfRule type="cellIs" dxfId="193" priority="196" operator="equal">
      <formula>"aaaa-mm-dd"</formula>
    </cfRule>
  </conditionalFormatting>
  <conditionalFormatting sqref="D22">
    <cfRule type="expression" dxfId="192" priority="193">
      <formula>$D$18&lt;$D$19</formula>
    </cfRule>
    <cfRule type="expression" dxfId="191" priority="194">
      <formula>$D$18&gt;$D$19</formula>
    </cfRule>
  </conditionalFormatting>
  <conditionalFormatting sqref="D23">
    <cfRule type="expression" dxfId="190" priority="191">
      <formula>$D$18&lt;$D$21</formula>
    </cfRule>
    <cfRule type="expression" dxfId="189" priority="192">
      <formula>$D$18&gt;$D$21</formula>
    </cfRule>
  </conditionalFormatting>
  <conditionalFormatting sqref="G18">
    <cfRule type="dataBar" priority="19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{9FB76995-059E-4A6C-9981-EE857A18666C}</x14:id>
        </ext>
      </extLst>
    </cfRule>
  </conditionalFormatting>
  <conditionalFormatting sqref="AE118">
    <cfRule type="cellIs" dxfId="188" priority="185" operator="equal">
      <formula>$B$8</formula>
    </cfRule>
    <cfRule type="cellIs" dxfId="187" priority="186" operator="equal">
      <formula>$B$9</formula>
    </cfRule>
    <cfRule type="cellIs" dxfId="186" priority="187" operator="equal">
      <formula>$B$10</formula>
    </cfRule>
    <cfRule type="cellIs" dxfId="185" priority="188" operator="equal">
      <formula>$B$11</formula>
    </cfRule>
    <cfRule type="cellIs" dxfId="184" priority="189" operator="equal">
      <formula>$B$16</formula>
    </cfRule>
  </conditionalFormatting>
  <conditionalFormatting sqref="AF118:AI118">
    <cfRule type="cellIs" dxfId="183" priority="183" operator="equal">
      <formula>"hh:mm"</formula>
    </cfRule>
    <cfRule type="cellIs" dxfId="182" priority="184" operator="equal">
      <formula>"aaaa-mm-dd"</formula>
    </cfRule>
  </conditionalFormatting>
  <conditionalFormatting sqref="AE114:AE116 AB114:AC116">
    <cfRule type="cellIs" dxfId="181" priority="178" operator="equal">
      <formula>$B$8</formula>
    </cfRule>
    <cfRule type="cellIs" dxfId="180" priority="179" operator="equal">
      <formula>$B$9</formula>
    </cfRule>
    <cfRule type="cellIs" dxfId="179" priority="180" operator="equal">
      <formula>$B$10</formula>
    </cfRule>
    <cfRule type="cellIs" dxfId="178" priority="181" operator="equal">
      <formula>$B$11</formula>
    </cfRule>
    <cfRule type="cellIs" dxfId="177" priority="182" operator="equal">
      <formula>$B$16</formula>
    </cfRule>
  </conditionalFormatting>
  <conditionalFormatting sqref="AF114:AI116">
    <cfRule type="cellIs" dxfId="176" priority="176" operator="equal">
      <formula>"hh:mm"</formula>
    </cfRule>
    <cfRule type="cellIs" dxfId="175" priority="177" operator="equal">
      <formula>"aaaa-mm-dd"</formula>
    </cfRule>
  </conditionalFormatting>
  <conditionalFormatting sqref="AE45 AB45:AC45 AB47:AC48 AE47:AE48">
    <cfRule type="cellIs" dxfId="174" priority="171" operator="equal">
      <formula>$B$8</formula>
    </cfRule>
    <cfRule type="cellIs" dxfId="173" priority="172" operator="equal">
      <formula>$B$9</formula>
    </cfRule>
    <cfRule type="cellIs" dxfId="172" priority="173" operator="equal">
      <formula>$B$10</formula>
    </cfRule>
    <cfRule type="cellIs" dxfId="171" priority="174" operator="equal">
      <formula>$B$11</formula>
    </cfRule>
    <cfRule type="cellIs" dxfId="170" priority="175" operator="equal">
      <formula>$B$16</formula>
    </cfRule>
  </conditionalFormatting>
  <conditionalFormatting sqref="AF45:AI45 AF47:AI48">
    <cfRule type="cellIs" dxfId="169" priority="169" operator="equal">
      <formula>"hh:mm"</formula>
    </cfRule>
    <cfRule type="cellIs" dxfId="168" priority="170" operator="equal">
      <formula>"aaaa-mm-dd"</formula>
    </cfRule>
  </conditionalFormatting>
  <conditionalFormatting sqref="AE55:AE57 AB55:AC57">
    <cfRule type="cellIs" dxfId="167" priority="164" operator="equal">
      <formula>$B$8</formula>
    </cfRule>
    <cfRule type="cellIs" dxfId="166" priority="165" operator="equal">
      <formula>$B$9</formula>
    </cfRule>
    <cfRule type="cellIs" dxfId="165" priority="166" operator="equal">
      <formula>$B$10</formula>
    </cfRule>
    <cfRule type="cellIs" dxfId="164" priority="167" operator="equal">
      <formula>$B$11</formula>
    </cfRule>
    <cfRule type="cellIs" dxfId="163" priority="168" operator="equal">
      <formula>$B$16</formula>
    </cfRule>
  </conditionalFormatting>
  <conditionalFormatting sqref="AF55:AI57">
    <cfRule type="cellIs" dxfId="162" priority="162" operator="equal">
      <formula>"hh:mm"</formula>
    </cfRule>
    <cfRule type="cellIs" dxfId="161" priority="163" operator="equal">
      <formula>"aaaa-mm-dd"</formula>
    </cfRule>
  </conditionalFormatting>
  <conditionalFormatting sqref="AE52:AE54 AB52:AC54">
    <cfRule type="cellIs" dxfId="160" priority="157" operator="equal">
      <formula>$B$8</formula>
    </cfRule>
    <cfRule type="cellIs" dxfId="159" priority="158" operator="equal">
      <formula>$B$9</formula>
    </cfRule>
    <cfRule type="cellIs" dxfId="158" priority="159" operator="equal">
      <formula>$B$10</formula>
    </cfRule>
    <cfRule type="cellIs" dxfId="157" priority="160" operator="equal">
      <formula>$B$11</formula>
    </cfRule>
    <cfRule type="cellIs" dxfId="156" priority="161" operator="equal">
      <formula>$B$16</formula>
    </cfRule>
  </conditionalFormatting>
  <conditionalFormatting sqref="AF52:AI54">
    <cfRule type="cellIs" dxfId="155" priority="155" operator="equal">
      <formula>"hh:mm"</formula>
    </cfRule>
    <cfRule type="cellIs" dxfId="154" priority="156" operator="equal">
      <formula>"aaaa-mm-dd"</formula>
    </cfRule>
  </conditionalFormatting>
  <conditionalFormatting sqref="AE49:AE51 AB49:AC51">
    <cfRule type="cellIs" dxfId="153" priority="150" operator="equal">
      <formula>$B$8</formula>
    </cfRule>
    <cfRule type="cellIs" dxfId="152" priority="151" operator="equal">
      <formula>$B$9</formula>
    </cfRule>
    <cfRule type="cellIs" dxfId="151" priority="152" operator="equal">
      <formula>$B$10</formula>
    </cfRule>
    <cfRule type="cellIs" dxfId="150" priority="153" operator="equal">
      <formula>$B$11</formula>
    </cfRule>
    <cfRule type="cellIs" dxfId="149" priority="154" operator="equal">
      <formula>$B$16</formula>
    </cfRule>
  </conditionalFormatting>
  <conditionalFormatting sqref="AF49:AI51">
    <cfRule type="cellIs" dxfId="148" priority="148" operator="equal">
      <formula>"hh:mm"</formula>
    </cfRule>
    <cfRule type="cellIs" dxfId="147" priority="149" operator="equal">
      <formula>"aaaa-mm-dd"</formula>
    </cfRule>
  </conditionalFormatting>
  <conditionalFormatting sqref="AE105:AE107 AB105:AC107">
    <cfRule type="cellIs" dxfId="146" priority="143" operator="equal">
      <formula>$B$8</formula>
    </cfRule>
    <cfRule type="cellIs" dxfId="145" priority="144" operator="equal">
      <formula>$B$9</formula>
    </cfRule>
    <cfRule type="cellIs" dxfId="144" priority="145" operator="equal">
      <formula>$B$10</formula>
    </cfRule>
    <cfRule type="cellIs" dxfId="143" priority="146" operator="equal">
      <formula>$B$11</formula>
    </cfRule>
    <cfRule type="cellIs" dxfId="142" priority="147" operator="equal">
      <formula>$B$16</formula>
    </cfRule>
  </conditionalFormatting>
  <conditionalFormatting sqref="AF105:AI107">
    <cfRule type="cellIs" dxfId="141" priority="141" operator="equal">
      <formula>"hh:mm"</formula>
    </cfRule>
    <cfRule type="cellIs" dxfId="140" priority="142" operator="equal">
      <formula>"aaaa-mm-dd"</formula>
    </cfRule>
  </conditionalFormatting>
  <conditionalFormatting sqref="AE73 AB73:AC73 AB75:AC76 AE75:AE76">
    <cfRule type="cellIs" dxfId="139" priority="136" operator="equal">
      <formula>$B$8</formula>
    </cfRule>
    <cfRule type="cellIs" dxfId="138" priority="137" operator="equal">
      <formula>$B$9</formula>
    </cfRule>
    <cfRule type="cellIs" dxfId="137" priority="138" operator="equal">
      <formula>$B$10</formula>
    </cfRule>
    <cfRule type="cellIs" dxfId="136" priority="139" operator="equal">
      <formula>$B$11</formula>
    </cfRule>
    <cfRule type="cellIs" dxfId="135" priority="140" operator="equal">
      <formula>$B$16</formula>
    </cfRule>
  </conditionalFormatting>
  <conditionalFormatting sqref="AF73:AI73 AF75:AI76">
    <cfRule type="cellIs" dxfId="134" priority="134" operator="equal">
      <formula>"hh:mm"</formula>
    </cfRule>
    <cfRule type="cellIs" dxfId="133" priority="135" operator="equal">
      <formula>"aaaa-mm-dd"</formula>
    </cfRule>
  </conditionalFormatting>
  <conditionalFormatting sqref="AE64:AE66 AB64:AC66">
    <cfRule type="cellIs" dxfId="132" priority="129" operator="equal">
      <formula>$B$8</formula>
    </cfRule>
    <cfRule type="cellIs" dxfId="131" priority="130" operator="equal">
      <formula>$B$9</formula>
    </cfRule>
    <cfRule type="cellIs" dxfId="130" priority="131" operator="equal">
      <formula>$B$10</formula>
    </cfRule>
    <cfRule type="cellIs" dxfId="129" priority="132" operator="equal">
      <formula>$B$11</formula>
    </cfRule>
    <cfRule type="cellIs" dxfId="128" priority="133" operator="equal">
      <formula>$B$16</formula>
    </cfRule>
  </conditionalFormatting>
  <conditionalFormatting sqref="AF64:AI66">
    <cfRule type="cellIs" dxfId="127" priority="127" operator="equal">
      <formula>"hh:mm"</formula>
    </cfRule>
    <cfRule type="cellIs" dxfId="126" priority="128" operator="equal">
      <formula>"aaaa-mm-dd"</formula>
    </cfRule>
  </conditionalFormatting>
  <conditionalFormatting sqref="AE58:AE60 AB58:AC60">
    <cfRule type="cellIs" dxfId="125" priority="122" operator="equal">
      <formula>$B$8</formula>
    </cfRule>
    <cfRule type="cellIs" dxfId="124" priority="123" operator="equal">
      <formula>$B$9</formula>
    </cfRule>
    <cfRule type="cellIs" dxfId="123" priority="124" operator="equal">
      <formula>$B$10</formula>
    </cfRule>
    <cfRule type="cellIs" dxfId="122" priority="125" operator="equal">
      <formula>$B$11</formula>
    </cfRule>
    <cfRule type="cellIs" dxfId="121" priority="126" operator="equal">
      <formula>$B$16</formula>
    </cfRule>
  </conditionalFormatting>
  <conditionalFormatting sqref="AF58:AI60">
    <cfRule type="cellIs" dxfId="120" priority="120" operator="equal">
      <formula>"hh:mm"</formula>
    </cfRule>
    <cfRule type="cellIs" dxfId="119" priority="121" operator="equal">
      <formula>"aaaa-mm-dd"</formula>
    </cfRule>
  </conditionalFormatting>
  <conditionalFormatting sqref="AB46:AC46 AE46">
    <cfRule type="cellIs" dxfId="118" priority="115" operator="equal">
      <formula>$B$8</formula>
    </cfRule>
    <cfRule type="cellIs" dxfId="117" priority="116" operator="equal">
      <formula>$B$9</formula>
    </cfRule>
    <cfRule type="cellIs" dxfId="116" priority="117" operator="equal">
      <formula>$B$10</formula>
    </cfRule>
    <cfRule type="cellIs" dxfId="115" priority="118" operator="equal">
      <formula>$B$11</formula>
    </cfRule>
    <cfRule type="cellIs" dxfId="114" priority="119" operator="equal">
      <formula>$B$16</formula>
    </cfRule>
  </conditionalFormatting>
  <conditionalFormatting sqref="AF46:AI46">
    <cfRule type="cellIs" dxfId="113" priority="113" operator="equal">
      <formula>"hh:mm"</formula>
    </cfRule>
    <cfRule type="cellIs" dxfId="112" priority="114" operator="equal">
      <formula>"aaaa-mm-dd"</formula>
    </cfRule>
  </conditionalFormatting>
  <conditionalFormatting sqref="AE70:AE72 AB70:AC72">
    <cfRule type="cellIs" dxfId="111" priority="108" operator="equal">
      <formula>$B$8</formula>
    </cfRule>
    <cfRule type="cellIs" dxfId="110" priority="109" operator="equal">
      <formula>$B$9</formula>
    </cfRule>
    <cfRule type="cellIs" dxfId="109" priority="110" operator="equal">
      <formula>$B$10</formula>
    </cfRule>
    <cfRule type="cellIs" dxfId="108" priority="111" operator="equal">
      <formula>$B$11</formula>
    </cfRule>
    <cfRule type="cellIs" dxfId="107" priority="112" operator="equal">
      <formula>$B$16</formula>
    </cfRule>
  </conditionalFormatting>
  <conditionalFormatting sqref="AF70:AI72">
    <cfRule type="cellIs" dxfId="106" priority="106" operator="equal">
      <formula>"hh:mm"</formula>
    </cfRule>
    <cfRule type="cellIs" dxfId="105" priority="107" operator="equal">
      <formula>"aaaa-mm-dd"</formula>
    </cfRule>
  </conditionalFormatting>
  <conditionalFormatting sqref="AE67:AE69 AB67:AC69">
    <cfRule type="cellIs" dxfId="104" priority="101" operator="equal">
      <formula>$B$8</formula>
    </cfRule>
    <cfRule type="cellIs" dxfId="103" priority="102" operator="equal">
      <formula>$B$9</formula>
    </cfRule>
    <cfRule type="cellIs" dxfId="102" priority="103" operator="equal">
      <formula>$B$10</formula>
    </cfRule>
    <cfRule type="cellIs" dxfId="101" priority="104" operator="equal">
      <formula>$B$11</formula>
    </cfRule>
    <cfRule type="cellIs" dxfId="100" priority="105" operator="equal">
      <formula>$B$16</formula>
    </cfRule>
  </conditionalFormatting>
  <conditionalFormatting sqref="AF67:AI69">
    <cfRule type="cellIs" dxfId="99" priority="99" operator="equal">
      <formula>"hh:mm"</formula>
    </cfRule>
    <cfRule type="cellIs" dxfId="98" priority="100" operator="equal">
      <formula>"aaaa-mm-dd"</formula>
    </cfRule>
  </conditionalFormatting>
  <conditionalFormatting sqref="AB74:AC74 AE74">
    <cfRule type="cellIs" dxfId="97" priority="94" operator="equal">
      <formula>$B$8</formula>
    </cfRule>
    <cfRule type="cellIs" dxfId="96" priority="95" operator="equal">
      <formula>$B$9</formula>
    </cfRule>
    <cfRule type="cellIs" dxfId="95" priority="96" operator="equal">
      <formula>$B$10</formula>
    </cfRule>
    <cfRule type="cellIs" dxfId="94" priority="97" operator="equal">
      <formula>$B$11</formula>
    </cfRule>
    <cfRule type="cellIs" dxfId="93" priority="98" operator="equal">
      <formula>$B$16</formula>
    </cfRule>
  </conditionalFormatting>
  <conditionalFormatting sqref="AF74:AI74">
    <cfRule type="cellIs" dxfId="92" priority="92" operator="equal">
      <formula>"hh:mm"</formula>
    </cfRule>
    <cfRule type="cellIs" dxfId="91" priority="93" operator="equal">
      <formula>"aaaa-mm-dd"</formula>
    </cfRule>
  </conditionalFormatting>
  <conditionalFormatting sqref="AE86:AE88 AB86:AC88">
    <cfRule type="cellIs" dxfId="90" priority="87" operator="equal">
      <formula>$B$8</formula>
    </cfRule>
    <cfRule type="cellIs" dxfId="89" priority="88" operator="equal">
      <formula>$B$9</formula>
    </cfRule>
    <cfRule type="cellIs" dxfId="88" priority="89" operator="equal">
      <formula>$B$10</formula>
    </cfRule>
    <cfRule type="cellIs" dxfId="87" priority="90" operator="equal">
      <formula>$B$11</formula>
    </cfRule>
    <cfRule type="cellIs" dxfId="86" priority="91" operator="equal">
      <formula>$B$16</formula>
    </cfRule>
  </conditionalFormatting>
  <conditionalFormatting sqref="AF86:AI88">
    <cfRule type="cellIs" dxfId="85" priority="85" operator="equal">
      <formula>"hh:mm"</formula>
    </cfRule>
    <cfRule type="cellIs" dxfId="84" priority="86" operator="equal">
      <formula>"aaaa-mm-dd"</formula>
    </cfRule>
  </conditionalFormatting>
  <conditionalFormatting sqref="AE77:AE79 AB77:AC79">
    <cfRule type="cellIs" dxfId="83" priority="80" operator="equal">
      <formula>$B$8</formula>
    </cfRule>
    <cfRule type="cellIs" dxfId="82" priority="81" operator="equal">
      <formula>$B$9</formula>
    </cfRule>
    <cfRule type="cellIs" dxfId="81" priority="82" operator="equal">
      <formula>$B$10</formula>
    </cfRule>
    <cfRule type="cellIs" dxfId="80" priority="83" operator="equal">
      <formula>$B$11</formula>
    </cfRule>
    <cfRule type="cellIs" dxfId="79" priority="84" operator="equal">
      <formula>$B$16</formula>
    </cfRule>
  </conditionalFormatting>
  <conditionalFormatting sqref="AF77:AI79">
    <cfRule type="cellIs" dxfId="78" priority="78" operator="equal">
      <formula>"hh:mm"</formula>
    </cfRule>
    <cfRule type="cellIs" dxfId="77" priority="79" operator="equal">
      <formula>"aaaa-mm-dd"</formula>
    </cfRule>
  </conditionalFormatting>
  <conditionalFormatting sqref="AE83:AE85 AB83:AC85">
    <cfRule type="cellIs" dxfId="76" priority="73" operator="equal">
      <formula>$B$8</formula>
    </cfRule>
    <cfRule type="cellIs" dxfId="75" priority="74" operator="equal">
      <formula>$B$9</formula>
    </cfRule>
    <cfRule type="cellIs" dxfId="74" priority="75" operator="equal">
      <formula>$B$10</formula>
    </cfRule>
    <cfRule type="cellIs" dxfId="73" priority="76" operator="equal">
      <formula>$B$11</formula>
    </cfRule>
    <cfRule type="cellIs" dxfId="72" priority="77" operator="equal">
      <formula>$B$16</formula>
    </cfRule>
  </conditionalFormatting>
  <conditionalFormatting sqref="AF83:AI85">
    <cfRule type="cellIs" dxfId="71" priority="71" operator="equal">
      <formula>"hh:mm"</formula>
    </cfRule>
    <cfRule type="cellIs" dxfId="70" priority="72" operator="equal">
      <formula>"aaaa-mm-dd"</formula>
    </cfRule>
  </conditionalFormatting>
  <conditionalFormatting sqref="AE80:AE82 AB80:AC82">
    <cfRule type="cellIs" dxfId="69" priority="66" operator="equal">
      <formula>$B$8</formula>
    </cfRule>
    <cfRule type="cellIs" dxfId="68" priority="67" operator="equal">
      <formula>$B$9</formula>
    </cfRule>
    <cfRule type="cellIs" dxfId="67" priority="68" operator="equal">
      <formula>$B$10</formula>
    </cfRule>
    <cfRule type="cellIs" dxfId="66" priority="69" operator="equal">
      <formula>$B$11</formula>
    </cfRule>
    <cfRule type="cellIs" dxfId="65" priority="70" operator="equal">
      <formula>$B$16</formula>
    </cfRule>
  </conditionalFormatting>
  <conditionalFormatting sqref="AF80:AI82">
    <cfRule type="cellIs" dxfId="64" priority="64" operator="equal">
      <formula>"hh:mm"</formula>
    </cfRule>
    <cfRule type="cellIs" dxfId="63" priority="65" operator="equal">
      <formula>"aaaa-mm-dd"</formula>
    </cfRule>
  </conditionalFormatting>
  <conditionalFormatting sqref="AE89:AE91 AB89:AC91">
    <cfRule type="cellIs" dxfId="62" priority="59" operator="equal">
      <formula>$B$8</formula>
    </cfRule>
    <cfRule type="cellIs" dxfId="61" priority="60" operator="equal">
      <formula>$B$9</formula>
    </cfRule>
    <cfRule type="cellIs" dxfId="60" priority="61" operator="equal">
      <formula>$B$10</formula>
    </cfRule>
    <cfRule type="cellIs" dxfId="59" priority="62" operator="equal">
      <formula>$B$11</formula>
    </cfRule>
    <cfRule type="cellIs" dxfId="58" priority="63" operator="equal">
      <formula>$B$16</formula>
    </cfRule>
  </conditionalFormatting>
  <conditionalFormatting sqref="AF89:AI91">
    <cfRule type="cellIs" dxfId="57" priority="57" operator="equal">
      <formula>"hh:mm"</formula>
    </cfRule>
    <cfRule type="cellIs" dxfId="56" priority="58" operator="equal">
      <formula>"aaaa-mm-dd"</formula>
    </cfRule>
  </conditionalFormatting>
  <conditionalFormatting sqref="AE102:AE104 AB102:AC104">
    <cfRule type="cellIs" dxfId="55" priority="52" operator="equal">
      <formula>$B$8</formula>
    </cfRule>
    <cfRule type="cellIs" dxfId="54" priority="53" operator="equal">
      <formula>$B$9</formula>
    </cfRule>
    <cfRule type="cellIs" dxfId="53" priority="54" operator="equal">
      <formula>$B$10</formula>
    </cfRule>
    <cfRule type="cellIs" dxfId="52" priority="55" operator="equal">
      <formula>$B$11</formula>
    </cfRule>
    <cfRule type="cellIs" dxfId="51" priority="56" operator="equal">
      <formula>$B$16</formula>
    </cfRule>
  </conditionalFormatting>
  <conditionalFormatting sqref="AF102:AI104">
    <cfRule type="cellIs" dxfId="50" priority="50" operator="equal">
      <formula>"hh:mm"</formula>
    </cfRule>
    <cfRule type="cellIs" dxfId="49" priority="51" operator="equal">
      <formula>"aaaa-mm-dd"</formula>
    </cfRule>
  </conditionalFormatting>
  <conditionalFormatting sqref="AE98:AE101 AB98:AC101">
    <cfRule type="cellIs" dxfId="48" priority="45" operator="equal">
      <formula>$B$8</formula>
    </cfRule>
    <cfRule type="cellIs" dxfId="47" priority="46" operator="equal">
      <formula>$B$9</formula>
    </cfRule>
    <cfRule type="cellIs" dxfId="46" priority="47" operator="equal">
      <formula>$B$10</formula>
    </cfRule>
    <cfRule type="cellIs" dxfId="45" priority="48" operator="equal">
      <formula>$B$11</formula>
    </cfRule>
    <cfRule type="cellIs" dxfId="44" priority="49" operator="equal">
      <formula>$B$16</formula>
    </cfRule>
  </conditionalFormatting>
  <conditionalFormatting sqref="AF98:AI101">
    <cfRule type="cellIs" dxfId="43" priority="43" operator="equal">
      <formula>"hh:mm"</formula>
    </cfRule>
    <cfRule type="cellIs" dxfId="42" priority="44" operator="equal">
      <formula>"aaaa-mm-dd"</formula>
    </cfRule>
  </conditionalFormatting>
  <conditionalFormatting sqref="AE92:AE94 AB92:AC94">
    <cfRule type="cellIs" dxfId="41" priority="38" operator="equal">
      <formula>$B$8</formula>
    </cfRule>
    <cfRule type="cellIs" dxfId="40" priority="39" operator="equal">
      <formula>$B$9</formula>
    </cfRule>
    <cfRule type="cellIs" dxfId="39" priority="40" operator="equal">
      <formula>$B$10</formula>
    </cfRule>
    <cfRule type="cellIs" dxfId="38" priority="41" operator="equal">
      <formula>$B$11</formula>
    </cfRule>
    <cfRule type="cellIs" dxfId="37" priority="42" operator="equal">
      <formula>$B$16</formula>
    </cfRule>
  </conditionalFormatting>
  <conditionalFormatting sqref="AF92:AI94">
    <cfRule type="cellIs" dxfId="36" priority="36" operator="equal">
      <formula>"hh:mm"</formula>
    </cfRule>
    <cfRule type="cellIs" dxfId="35" priority="37" operator="equal">
      <formula>"aaaa-mm-dd"</formula>
    </cfRule>
  </conditionalFormatting>
  <conditionalFormatting sqref="AE95:AE97 AB95:AC97">
    <cfRule type="cellIs" dxfId="34" priority="31" operator="equal">
      <formula>$B$8</formula>
    </cfRule>
    <cfRule type="cellIs" dxfId="33" priority="32" operator="equal">
      <formula>$B$9</formula>
    </cfRule>
    <cfRule type="cellIs" dxfId="32" priority="33" operator="equal">
      <formula>$B$10</formula>
    </cfRule>
    <cfRule type="cellIs" dxfId="31" priority="34" operator="equal">
      <formula>$B$11</formula>
    </cfRule>
    <cfRule type="cellIs" dxfId="30" priority="35" operator="equal">
      <formula>$B$16</formula>
    </cfRule>
  </conditionalFormatting>
  <conditionalFormatting sqref="AF95:AI97">
    <cfRule type="cellIs" dxfId="29" priority="29" operator="equal">
      <formula>"hh:mm"</formula>
    </cfRule>
    <cfRule type="cellIs" dxfId="28" priority="30" operator="equal">
      <formula>"aaaa-mm-dd"</formula>
    </cfRule>
  </conditionalFormatting>
  <conditionalFormatting sqref="AB36:AC38 AE36:AE38">
    <cfRule type="cellIs" dxfId="27" priority="24" operator="equal">
      <formula>$B$8</formula>
    </cfRule>
    <cfRule type="cellIs" dxfId="26" priority="25" operator="equal">
      <formula>$B$9</formula>
    </cfRule>
    <cfRule type="cellIs" dxfId="25" priority="26" operator="equal">
      <formula>$B$10</formula>
    </cfRule>
    <cfRule type="cellIs" dxfId="24" priority="27" operator="equal">
      <formula>$B$11</formula>
    </cfRule>
    <cfRule type="cellIs" dxfId="23" priority="28" operator="equal">
      <formula>$B$16</formula>
    </cfRule>
  </conditionalFormatting>
  <conditionalFormatting sqref="AF36:AI38">
    <cfRule type="cellIs" dxfId="22" priority="22" operator="equal">
      <formula>"hh:mm"</formula>
    </cfRule>
    <cfRule type="cellIs" dxfId="21" priority="23" operator="equal">
      <formula>"aaaa-mm-dd"</formula>
    </cfRule>
  </conditionalFormatting>
  <conditionalFormatting sqref="AE111:AE113 AB111:AC113">
    <cfRule type="cellIs" dxfId="20" priority="17" operator="equal">
      <formula>$B$8</formula>
    </cfRule>
    <cfRule type="cellIs" dxfId="19" priority="18" operator="equal">
      <formula>$B$9</formula>
    </cfRule>
    <cfRule type="cellIs" dxfId="18" priority="19" operator="equal">
      <formula>$B$10</formula>
    </cfRule>
    <cfRule type="cellIs" dxfId="17" priority="20" operator="equal">
      <formula>$B$11</formula>
    </cfRule>
    <cfRule type="cellIs" dxfId="16" priority="21" operator="equal">
      <formula>$B$16</formula>
    </cfRule>
  </conditionalFormatting>
  <conditionalFormatting sqref="AF111:AI113">
    <cfRule type="cellIs" dxfId="15" priority="15" operator="equal">
      <formula>"hh:mm"</formula>
    </cfRule>
    <cfRule type="cellIs" dxfId="14" priority="16" operator="equal">
      <formula>"aaaa-mm-dd"</formula>
    </cfRule>
  </conditionalFormatting>
  <conditionalFormatting sqref="AE108:AE110 AB108:AC110">
    <cfRule type="cellIs" dxfId="13" priority="10" operator="equal">
      <formula>$B$8</formula>
    </cfRule>
    <cfRule type="cellIs" dxfId="12" priority="11" operator="equal">
      <formula>$B$9</formula>
    </cfRule>
    <cfRule type="cellIs" dxfId="11" priority="12" operator="equal">
      <formula>$B$10</formula>
    </cfRule>
    <cfRule type="cellIs" dxfId="10" priority="13" operator="equal">
      <formula>$B$11</formula>
    </cfRule>
    <cfRule type="cellIs" dxfId="9" priority="14" operator="equal">
      <formula>$B$16</formula>
    </cfRule>
  </conditionalFormatting>
  <conditionalFormatting sqref="AF108:AI110">
    <cfRule type="cellIs" dxfId="8" priority="8" operator="equal">
      <formula>"hh:mm"</formula>
    </cfRule>
    <cfRule type="cellIs" dxfId="7" priority="9" operator="equal">
      <formula>"aaaa-mm-dd"</formula>
    </cfRule>
  </conditionalFormatting>
  <conditionalFormatting sqref="AE61:AE63 AB61:AC63">
    <cfRule type="cellIs" dxfId="6" priority="3" operator="equal">
      <formula>$B$8</formula>
    </cfRule>
    <cfRule type="cellIs" dxfId="5" priority="4" operator="equal">
      <formula>$B$9</formula>
    </cfRule>
    <cfRule type="cellIs" dxfId="4" priority="5" operator="equal">
      <formula>$B$10</formula>
    </cfRule>
    <cfRule type="cellIs" dxfId="3" priority="6" operator="equal">
      <formula>$B$11</formula>
    </cfRule>
    <cfRule type="cellIs" dxfId="2" priority="7" operator="equal">
      <formula>$B$16</formula>
    </cfRule>
  </conditionalFormatting>
  <conditionalFormatting sqref="AF61:AI63">
    <cfRule type="cellIs" dxfId="1" priority="1" operator="equal">
      <formula>"hh:mm"</formula>
    </cfRule>
    <cfRule type="cellIs" dxfId="0" priority="2" operator="equal">
      <formula>"aaaa-mm-dd"</formula>
    </cfRule>
  </conditionalFormatting>
  <dataValidations count="2">
    <dataValidation type="list" allowBlank="1" showInputMessage="1" showErrorMessage="1" sqref="AB30:AB119" xr:uid="{00000000-0002-0000-0600-000000000000}">
      <formula1>$B$5:$B$16</formula1>
    </dataValidation>
    <dataValidation type="list" allowBlank="1" showInputMessage="1" showErrorMessage="1" sqref="AC30:AC119" xr:uid="{00000000-0002-0000-0600-000001000000}">
      <formula1>$C$2:$C$3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B76995-059E-4A6C-9981-EE857A18666C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'C:\Users\fferreira\AppData\Local\Microsoft\Windows\Temporary Internet Files\Content.Outlook\ID6LTIV7\[ET_Portal PFS_Leasing_V2 00.xlsx]First'!#REF!</xm:f>
          </x14:formula1>
          <xm:sqref>AE30:AE119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E19"/>
  <sheetViews>
    <sheetView showGridLines="0" workbookViewId="0">
      <selection activeCell="H25" sqref="H25"/>
    </sheetView>
  </sheetViews>
  <sheetFormatPr defaultRowHeight="15" x14ac:dyDescent="0.25"/>
  <sheetData>
    <row r="19" spans="5:5" x14ac:dyDescent="0.25">
      <c r="E19" s="2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B1:I14"/>
  <sheetViews>
    <sheetView showGridLines="0" topLeftCell="B1" workbookViewId="0">
      <selection activeCell="E3" sqref="E3:H3"/>
    </sheetView>
  </sheetViews>
  <sheetFormatPr defaultRowHeight="12.75" x14ac:dyDescent="0.2"/>
  <cols>
    <col min="1" max="1" width="2" style="221" customWidth="1"/>
    <col min="2" max="2" width="8.7109375" style="221" customWidth="1"/>
    <col min="3" max="3" width="83.85546875" style="221" bestFit="1" customWidth="1"/>
    <col min="4" max="4" width="0.42578125" style="221" customWidth="1"/>
    <col min="5" max="8" width="8.7109375" style="221" customWidth="1"/>
    <col min="9" max="9" width="9.5703125" style="221" customWidth="1"/>
    <col min="10" max="13" width="11.7109375" style="221" bestFit="1" customWidth="1"/>
    <col min="14" max="16384" width="9.140625" style="221"/>
  </cols>
  <sheetData>
    <row r="1" spans="2:9" ht="13.5" thickBot="1" x14ac:dyDescent="0.25"/>
    <row r="2" spans="2:9" ht="13.5" thickBot="1" x14ac:dyDescent="0.25">
      <c r="B2" s="410" t="s">
        <v>131</v>
      </c>
      <c r="C2" s="411"/>
      <c r="D2" s="412"/>
      <c r="E2" s="413" t="s">
        <v>226</v>
      </c>
      <c r="F2" s="413"/>
      <c r="G2" s="413"/>
      <c r="H2" s="413"/>
    </row>
    <row r="3" spans="2:9" s="222" customFormat="1" ht="42.75" customHeight="1" thickBot="1" x14ac:dyDescent="0.3">
      <c r="B3" s="223" t="s">
        <v>16</v>
      </c>
      <c r="C3" s="290" t="s">
        <v>123</v>
      </c>
      <c r="D3" s="224" t="s">
        <v>102</v>
      </c>
      <c r="E3" s="359" t="s">
        <v>222</v>
      </c>
      <c r="F3" s="359" t="s">
        <v>223</v>
      </c>
      <c r="G3" s="359" t="s">
        <v>224</v>
      </c>
      <c r="H3" s="359" t="s">
        <v>225</v>
      </c>
      <c r="I3" s="360" t="s">
        <v>99</v>
      </c>
    </row>
    <row r="4" spans="2:9" ht="24.95" customHeight="1" x14ac:dyDescent="0.2">
      <c r="B4" s="225" t="s">
        <v>127</v>
      </c>
      <c r="C4" s="356" t="s">
        <v>142</v>
      </c>
      <c r="D4" s="277"/>
      <c r="E4" s="226" t="s">
        <v>152</v>
      </c>
      <c r="F4" s="226"/>
      <c r="G4" s="226"/>
      <c r="H4" s="226"/>
      <c r="I4" s="227">
        <v>1</v>
      </c>
    </row>
    <row r="5" spans="2:9" ht="24.95" customHeight="1" x14ac:dyDescent="0.2">
      <c r="B5" s="225" t="s">
        <v>128</v>
      </c>
      <c r="C5" s="357" t="s">
        <v>143</v>
      </c>
      <c r="D5" s="278"/>
      <c r="E5" s="228" t="s">
        <v>126</v>
      </c>
      <c r="F5" s="228"/>
      <c r="G5" s="228" t="s">
        <v>152</v>
      </c>
      <c r="H5" s="228"/>
      <c r="I5" s="229">
        <v>1</v>
      </c>
    </row>
    <row r="6" spans="2:9" ht="24.95" customHeight="1" x14ac:dyDescent="0.2">
      <c r="B6" s="225" t="s">
        <v>129</v>
      </c>
      <c r="C6" s="357" t="s">
        <v>144</v>
      </c>
      <c r="D6" s="278"/>
      <c r="E6" s="228" t="s">
        <v>152</v>
      </c>
      <c r="F6" s="228"/>
      <c r="G6" s="228" t="s">
        <v>152</v>
      </c>
      <c r="H6" s="228"/>
      <c r="I6" s="229">
        <v>1</v>
      </c>
    </row>
    <row r="7" spans="2:9" ht="24.95" customHeight="1" x14ac:dyDescent="0.2">
      <c r="B7" s="225" t="s">
        <v>133</v>
      </c>
      <c r="C7" s="357" t="s">
        <v>145</v>
      </c>
      <c r="D7" s="278"/>
      <c r="E7" s="228"/>
      <c r="F7" s="228"/>
      <c r="G7" s="228" t="s">
        <v>152</v>
      </c>
      <c r="H7" s="228" t="s">
        <v>126</v>
      </c>
      <c r="I7" s="229">
        <v>1</v>
      </c>
    </row>
    <row r="8" spans="2:9" ht="24.95" customHeight="1" x14ac:dyDescent="0.2">
      <c r="B8" s="225" t="s">
        <v>134</v>
      </c>
      <c r="C8" s="357" t="s">
        <v>146</v>
      </c>
      <c r="D8" s="278"/>
      <c r="E8" s="228"/>
      <c r="F8" s="228"/>
      <c r="G8" s="228" t="s">
        <v>152</v>
      </c>
      <c r="H8" s="228" t="s">
        <v>126</v>
      </c>
      <c r="I8" s="229">
        <v>1</v>
      </c>
    </row>
    <row r="9" spans="2:9" ht="24.95" customHeight="1" x14ac:dyDescent="0.2">
      <c r="B9" s="225" t="s">
        <v>130</v>
      </c>
      <c r="C9" s="356" t="s">
        <v>147</v>
      </c>
      <c r="D9" s="278"/>
      <c r="E9" s="228"/>
      <c r="F9" s="228" t="s">
        <v>152</v>
      </c>
      <c r="G9" s="228"/>
      <c r="H9" s="228"/>
      <c r="I9" s="229">
        <v>1</v>
      </c>
    </row>
    <row r="10" spans="2:9" ht="24.95" customHeight="1" x14ac:dyDescent="0.2">
      <c r="B10" s="225" t="s">
        <v>138</v>
      </c>
      <c r="C10" s="357" t="s">
        <v>148</v>
      </c>
      <c r="D10" s="278"/>
      <c r="E10" s="228"/>
      <c r="F10" s="228"/>
      <c r="G10" s="228"/>
      <c r="H10" s="228" t="s">
        <v>152</v>
      </c>
      <c r="I10" s="229">
        <v>1</v>
      </c>
    </row>
    <row r="11" spans="2:9" ht="24.95" customHeight="1" x14ac:dyDescent="0.2">
      <c r="B11" s="225" t="s">
        <v>139</v>
      </c>
      <c r="C11" s="357" t="s">
        <v>149</v>
      </c>
      <c r="D11" s="278"/>
      <c r="E11" s="228" t="s">
        <v>126</v>
      </c>
      <c r="F11" s="228" t="s">
        <v>152</v>
      </c>
      <c r="G11" s="228"/>
      <c r="H11" s="228" t="s">
        <v>152</v>
      </c>
      <c r="I11" s="229">
        <v>1</v>
      </c>
    </row>
    <row r="12" spans="2:9" ht="24.95" customHeight="1" x14ac:dyDescent="0.2">
      <c r="B12" s="225" t="s">
        <v>140</v>
      </c>
      <c r="C12" s="357" t="s">
        <v>150</v>
      </c>
      <c r="D12" s="278"/>
      <c r="E12" s="228"/>
      <c r="F12" s="228"/>
      <c r="G12" s="228"/>
      <c r="H12" s="228" t="s">
        <v>152</v>
      </c>
      <c r="I12" s="229">
        <v>1</v>
      </c>
    </row>
    <row r="13" spans="2:9" ht="24.95" customHeight="1" x14ac:dyDescent="0.2">
      <c r="B13" s="225" t="s">
        <v>141</v>
      </c>
      <c r="C13" s="357" t="s">
        <v>151</v>
      </c>
      <c r="D13" s="278"/>
      <c r="E13" s="228"/>
      <c r="F13" s="228"/>
      <c r="G13" s="228"/>
      <c r="H13" s="228" t="s">
        <v>152</v>
      </c>
      <c r="I13" s="229">
        <v>1</v>
      </c>
    </row>
    <row r="14" spans="2:9" ht="20.100000000000001" customHeight="1" thickBot="1" x14ac:dyDescent="0.25">
      <c r="B14" s="230"/>
      <c r="C14" s="358"/>
      <c r="D14" s="279"/>
      <c r="E14" s="231"/>
      <c r="F14" s="231"/>
      <c r="G14" s="231"/>
      <c r="H14" s="231"/>
      <c r="I14" s="232"/>
    </row>
  </sheetData>
  <dataConsolidate/>
  <mergeCells count="2">
    <mergeCell ref="B2:D2"/>
    <mergeCell ref="E2:H2"/>
  </mergeCells>
  <conditionalFormatting sqref="I4:I9 I13:I14">
    <cfRule type="dataBar" priority="2052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{C06B7FA3-DF6E-47A6-8859-33A61FDEA5ED}</x14:id>
        </ext>
      </extLst>
    </cfRule>
  </conditionalFormatting>
  <conditionalFormatting sqref="I10">
    <cfRule type="dataBar" priority="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{843485D9-21A9-4AC6-AD65-447C47AD1762}</x14:id>
        </ext>
      </extLst>
    </cfRule>
  </conditionalFormatting>
  <conditionalFormatting sqref="I12">
    <cfRule type="dataBar" priority="2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{7BD4D13C-17CE-4B65-9048-1473E9E0AF3E}</x14:id>
        </ext>
      </extLst>
    </cfRule>
  </conditionalFormatting>
  <conditionalFormatting sqref="I11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{E1A8657F-CDBB-4086-AB6D-BE2BB09A541C}</x14:id>
        </ext>
      </extLst>
    </cfRule>
  </conditionalFormatting>
  <hyperlinks>
    <hyperlink ref="C4" r:id="rId1" xr:uid="{00000000-0004-0000-0100-000000000000}"/>
    <hyperlink ref="C5" r:id="rId2" xr:uid="{00000000-0004-0000-0100-000001000000}"/>
    <hyperlink ref="C6" r:id="rId3" xr:uid="{00000000-0004-0000-0100-000002000000}"/>
    <hyperlink ref="C7" r:id="rId4" xr:uid="{00000000-0004-0000-0100-000003000000}"/>
    <hyperlink ref="C8" r:id="rId5" xr:uid="{00000000-0004-0000-0100-000004000000}"/>
    <hyperlink ref="C13" r:id="rId6" xr:uid="{00000000-0004-0000-0100-000005000000}"/>
    <hyperlink ref="C12" r:id="rId7" xr:uid="{00000000-0004-0000-0100-000006000000}"/>
    <hyperlink ref="C11" r:id="rId8" xr:uid="{00000000-0004-0000-0100-000007000000}"/>
    <hyperlink ref="C10" r:id="rId9" xr:uid="{00000000-0004-0000-0100-000008000000}"/>
    <hyperlink ref="C9" r:id="rId10" xr:uid="{00000000-0004-0000-0100-000009000000}"/>
  </hyperlinks>
  <pageMargins left="0.7" right="0.7" top="0.75" bottom="0.75" header="0.3" footer="0.3"/>
  <pageSetup orientation="portrait" r:id="rId11"/>
  <legacyDrawing r:id="rId1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6B7FA3-DF6E-47A6-8859-33A61FDEA5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I4:I9 I13:I14</xm:sqref>
        </x14:conditionalFormatting>
        <x14:conditionalFormatting xmlns:xm="http://schemas.microsoft.com/office/excel/2006/main">
          <x14:cfRule type="dataBar" id="{843485D9-21A9-4AC6-AD65-447C47AD176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7BD4D13C-17CE-4B65-9048-1473E9E0AF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E1A8657F-CDBB-4086-AB6D-BE2BB09A541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A3"/>
  <sheetViews>
    <sheetView showGridLines="0" topLeftCell="B1" workbookViewId="0">
      <selection activeCell="I13" sqref="I13"/>
    </sheetView>
  </sheetViews>
  <sheetFormatPr defaultRowHeight="15" x14ac:dyDescent="0.25"/>
  <cols>
    <col min="1" max="1" width="12.7109375" hidden="1" customWidth="1"/>
  </cols>
  <sheetData>
    <row r="1" spans="1:1" x14ac:dyDescent="0.25">
      <c r="A1" s="196" t="s">
        <v>96</v>
      </c>
    </row>
    <row r="2" spans="1:1" x14ac:dyDescent="0.25">
      <c r="A2" s="20" t="s">
        <v>24</v>
      </c>
    </row>
    <row r="3" spans="1:1" x14ac:dyDescent="0.25">
      <c r="A3" s="20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64"/>
  <sheetViews>
    <sheetView showGridLines="0" topLeftCell="A17" zoomScale="90" zoomScaleNormal="90" workbookViewId="0">
      <selection activeCell="C25" sqref="C25"/>
    </sheetView>
  </sheetViews>
  <sheetFormatPr defaultRowHeight="15" x14ac:dyDescent="0.25"/>
  <cols>
    <col min="1" max="1" width="4.42578125" style="1" bestFit="1" customWidth="1"/>
    <col min="2" max="2" width="18.5703125" style="1" customWidth="1"/>
    <col min="3" max="3" width="14.7109375" style="1" customWidth="1"/>
    <col min="4" max="4" width="13.42578125" style="1" customWidth="1"/>
    <col min="5" max="5" width="14.7109375" style="1" customWidth="1"/>
    <col min="6" max="6" width="19" style="1" customWidth="1"/>
    <col min="7" max="7" width="12.7109375" style="1" customWidth="1"/>
    <col min="8" max="8" width="21.5703125" style="1" customWidth="1"/>
    <col min="9" max="9" width="65.5703125" style="1" customWidth="1"/>
    <col min="10" max="10" width="11.140625" style="1" customWidth="1"/>
    <col min="11" max="11" width="9" style="1" customWidth="1"/>
    <col min="12" max="12" width="11.28515625" style="1" customWidth="1"/>
    <col min="13" max="13" width="9.5703125" style="1" customWidth="1"/>
    <col min="14" max="14" width="10.7109375" style="1" hidden="1" customWidth="1"/>
    <col min="15" max="15" width="8.85546875" style="1" hidden="1" customWidth="1"/>
    <col min="16" max="16" width="11" style="1" hidden="1" customWidth="1"/>
    <col min="17" max="17" width="8.7109375" style="1" hidden="1" customWidth="1"/>
    <col min="18" max="18" width="13" style="1" hidden="1" customWidth="1"/>
    <col min="19" max="19" width="11.140625" style="1" hidden="1" customWidth="1"/>
    <col min="20" max="20" width="11.28515625" style="1" hidden="1" customWidth="1"/>
    <col min="21" max="21" width="12" style="1" hidden="1" customWidth="1"/>
    <col min="22" max="23" width="6.28515625" style="1" hidden="1" customWidth="1"/>
    <col min="24" max="26" width="8.42578125" style="1" hidden="1" customWidth="1"/>
    <col min="27" max="27" width="8.42578125" style="1" customWidth="1"/>
    <col min="28" max="28" width="17.85546875" style="1" customWidth="1"/>
    <col min="29" max="29" width="13.28515625" style="1" bestFit="1" customWidth="1"/>
    <col min="30" max="30" width="19.42578125" style="1" customWidth="1"/>
    <col min="31" max="31" width="12.5703125" style="1" customWidth="1"/>
    <col min="32" max="33" width="14.7109375" style="1" customWidth="1"/>
    <col min="34" max="34" width="11.140625" style="1" customWidth="1"/>
    <col min="35" max="35" width="10.7109375" style="1" customWidth="1"/>
    <col min="36" max="36" width="12" style="1" hidden="1" customWidth="1"/>
    <col min="37" max="37" width="10.7109375" style="1" hidden="1" customWidth="1"/>
    <col min="38" max="38" width="8.85546875" style="1" hidden="1" customWidth="1"/>
    <col min="39" max="39" width="11" style="1" hidden="1" customWidth="1"/>
    <col min="40" max="46" width="13" style="1" hidden="1" customWidth="1"/>
    <col min="47" max="47" width="8.42578125" style="1" hidden="1" customWidth="1"/>
    <col min="48" max="48" width="5.42578125" style="1" hidden="1" customWidth="1"/>
    <col min="49" max="49" width="10" style="1" customWidth="1"/>
    <col min="50" max="50" width="10.7109375" style="1" customWidth="1"/>
    <col min="51" max="51" width="7.28515625" style="1" customWidth="1"/>
    <col min="52" max="52" width="15.42578125" style="1" customWidth="1"/>
    <col min="53" max="53" width="16" style="1" customWidth="1"/>
    <col min="54" max="54" width="19.140625" style="1" customWidth="1"/>
    <col min="55" max="55" width="13.85546875" style="1" customWidth="1"/>
    <col min="56" max="56" width="13.5703125" style="1" customWidth="1"/>
    <col min="57" max="16384" width="9.140625" style="1"/>
  </cols>
  <sheetData>
    <row r="1" spans="2:49" hidden="1" x14ac:dyDescent="0.25">
      <c r="B1" s="15" t="s">
        <v>12</v>
      </c>
      <c r="C1" s="60">
        <v>1</v>
      </c>
      <c r="K1" s="457" t="s">
        <v>46</v>
      </c>
      <c r="L1" s="457"/>
      <c r="M1" s="31">
        <v>0.375</v>
      </c>
      <c r="N1" s="32">
        <v>0.75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</row>
    <row r="2" spans="2:49" hidden="1" x14ac:dyDescent="0.25">
      <c r="B2" s="15" t="s">
        <v>1</v>
      </c>
      <c r="C2" s="60">
        <f>COUNTA(B30:G56)</f>
        <v>6</v>
      </c>
      <c r="K2" s="457" t="s">
        <v>46</v>
      </c>
      <c r="L2" s="457"/>
      <c r="M2" s="33">
        <v>9</v>
      </c>
      <c r="N2" s="34">
        <v>18</v>
      </c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</row>
    <row r="3" spans="2:49" hidden="1" x14ac:dyDescent="0.25">
      <c r="B3" s="272"/>
      <c r="C3" s="273"/>
      <c r="K3" s="37"/>
      <c r="L3" s="37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</row>
    <row r="4" spans="2:49" hidden="1" x14ac:dyDescent="0.25">
      <c r="B4" s="2" t="s">
        <v>13</v>
      </c>
      <c r="C4" s="2" t="s">
        <v>14</v>
      </c>
      <c r="K4" s="39"/>
      <c r="L4" s="39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1"/>
      <c r="AE4" s="42"/>
      <c r="AF4" s="42"/>
      <c r="AG4" s="42"/>
      <c r="AH4" s="42"/>
      <c r="AI4" s="42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3"/>
      <c r="AW4" s="43"/>
    </row>
    <row r="5" spans="2:49" hidden="1" x14ac:dyDescent="0.25">
      <c r="B5" s="14"/>
      <c r="C5" s="14"/>
    </row>
    <row r="6" spans="2:49" hidden="1" x14ac:dyDescent="0.25">
      <c r="B6" s="218" t="s">
        <v>2</v>
      </c>
      <c r="C6" s="220">
        <f>COUNTIF($AB30:$AB56,"sucesso A")</f>
        <v>0</v>
      </c>
      <c r="F6" s="458" t="s">
        <v>66</v>
      </c>
      <c r="G6" s="458"/>
      <c r="H6" s="217"/>
      <c r="I6" s="217"/>
    </row>
    <row r="7" spans="2:49" hidden="1" x14ac:dyDescent="0.25">
      <c r="B7" s="218" t="s">
        <v>3</v>
      </c>
      <c r="C7" s="220">
        <f>COUNTIF($AB30:$AB56,"sucesso B")</f>
        <v>0</v>
      </c>
      <c r="F7" s="76" t="str">
        <f>IF(D18&gt;D19,"ganho","perda")</f>
        <v>ganho</v>
      </c>
      <c r="G7" s="76"/>
      <c r="H7" s="191"/>
      <c r="I7" s="191"/>
    </row>
    <row r="8" spans="2:49" hidden="1" x14ac:dyDescent="0.25">
      <c r="B8" s="15" t="s">
        <v>15</v>
      </c>
      <c r="C8" s="60">
        <f>COUNTIF($AB30:$AB56,"erro de requisito")</f>
        <v>0</v>
      </c>
      <c r="F8" s="77">
        <f>IF(F7="ganho",D18-D19,0)</f>
        <v>1</v>
      </c>
      <c r="G8" s="77">
        <f>IF(F7="perda",D19-D18,0)</f>
        <v>0</v>
      </c>
      <c r="H8" s="192"/>
      <c r="I8" s="192"/>
    </row>
    <row r="9" spans="2:49" hidden="1" x14ac:dyDescent="0.25">
      <c r="B9" s="15" t="s">
        <v>27</v>
      </c>
      <c r="C9" s="60">
        <f>COUNTIF($AB30:$AB56,"erro funcional")</f>
        <v>0</v>
      </c>
    </row>
    <row r="10" spans="2:49" hidden="1" x14ac:dyDescent="0.25">
      <c r="B10" s="15" t="s">
        <v>28</v>
      </c>
      <c r="C10" s="60">
        <f>COUNTIF($AB30:$AB56,"erro técnico")</f>
        <v>0</v>
      </c>
    </row>
    <row r="11" spans="2:49" hidden="1" x14ac:dyDescent="0.25">
      <c r="B11" s="15" t="s">
        <v>29</v>
      </c>
      <c r="C11" s="60">
        <f>COUNTIF($AB30:$AB56,"erro de código")</f>
        <v>0</v>
      </c>
    </row>
    <row r="12" spans="2:49" hidden="1" x14ac:dyDescent="0.25">
      <c r="B12" s="15" t="s">
        <v>100</v>
      </c>
      <c r="C12" s="206">
        <f>COUNTIF($AB30:$AB57,"erro de integração")</f>
        <v>0</v>
      </c>
    </row>
    <row r="13" spans="2:49" hidden="1" x14ac:dyDescent="0.25">
      <c r="B13" s="15" t="s">
        <v>105</v>
      </c>
      <c r="C13" s="210">
        <f>COUNTIF($AB30:$AB58,"Erro de interface interno")</f>
        <v>0</v>
      </c>
    </row>
    <row r="14" spans="2:49" hidden="1" x14ac:dyDescent="0.25">
      <c r="B14" s="15" t="s">
        <v>101</v>
      </c>
      <c r="C14" s="206">
        <f>COUNTIF($AB30:$AB58,"Dependência externa")</f>
        <v>0</v>
      </c>
    </row>
    <row r="15" spans="2:49" hidden="1" x14ac:dyDescent="0.25">
      <c r="B15" s="15" t="s">
        <v>106</v>
      </c>
      <c r="C15" s="210">
        <f>COUNTIF($AB30:$AB60,"Falta de condições")</f>
        <v>0</v>
      </c>
    </row>
    <row r="16" spans="2:49" hidden="1" x14ac:dyDescent="0.25">
      <c r="B16" s="15" t="s">
        <v>64</v>
      </c>
      <c r="C16" s="60">
        <f>COUNTIF($AB30:$AB57,"Sugestão de melhoria")</f>
        <v>0</v>
      </c>
    </row>
    <row r="17" spans="1:56" ht="15.75" thickBot="1" x14ac:dyDescent="0.3">
      <c r="F17" s="191"/>
      <c r="G17" s="191"/>
    </row>
    <row r="18" spans="1:56" x14ac:dyDescent="0.25">
      <c r="B18" s="439" t="s">
        <v>74</v>
      </c>
      <c r="C18" s="440"/>
      <c r="D18" s="165">
        <v>1</v>
      </c>
      <c r="F18" s="219" t="s">
        <v>94</v>
      </c>
      <c r="G18" s="211">
        <f>(C6+C7)/C2</f>
        <v>0</v>
      </c>
    </row>
    <row r="19" spans="1:56" x14ac:dyDescent="0.25">
      <c r="B19" s="202" t="s">
        <v>75</v>
      </c>
      <c r="C19" s="203"/>
      <c r="D19" s="166">
        <f>+$AA$27</f>
        <v>0</v>
      </c>
      <c r="F19" s="191"/>
      <c r="G19" s="213"/>
    </row>
    <row r="20" spans="1:56" x14ac:dyDescent="0.25">
      <c r="B20" s="204" t="s">
        <v>34</v>
      </c>
      <c r="C20" s="205"/>
      <c r="D20" s="50">
        <f>+$AX$25</f>
        <v>0</v>
      </c>
      <c r="F20" s="191"/>
      <c r="G20" s="213"/>
    </row>
    <row r="21" spans="1:56" ht="15.75" x14ac:dyDescent="0.25">
      <c r="B21" s="459" t="s">
        <v>35</v>
      </c>
      <c r="C21" s="460"/>
      <c r="D21" s="50">
        <f>+$AX$27</f>
        <v>0</v>
      </c>
      <c r="E21" s="13"/>
      <c r="F21" s="191"/>
      <c r="G21" s="213"/>
      <c r="AG21" s="152"/>
    </row>
    <row r="22" spans="1:56" x14ac:dyDescent="0.25">
      <c r="B22" s="461" t="s">
        <v>62</v>
      </c>
      <c r="C22" s="462"/>
      <c r="D22" s="52">
        <f>IF($D$18&gt;$D$19,$D$18-$D$19,$D$19-$D$18)</f>
        <v>1</v>
      </c>
      <c r="E22" s="51"/>
      <c r="F22" s="191"/>
      <c r="G22" s="213"/>
      <c r="AG22" s="78"/>
    </row>
    <row r="23" spans="1:56" ht="16.5" thickBot="1" x14ac:dyDescent="0.3">
      <c r="B23" s="463" t="s">
        <v>63</v>
      </c>
      <c r="C23" s="464"/>
      <c r="D23" s="53">
        <f>IF($D$18&gt;$D$21,$D$18-$D$21,$D$21-$D$18)</f>
        <v>1</v>
      </c>
      <c r="E23" s="51"/>
      <c r="F23" s="191"/>
      <c r="G23" s="213"/>
      <c r="AG23" s="152"/>
    </row>
    <row r="24" spans="1:56" ht="15.75" thickBot="1" x14ac:dyDescent="0.3">
      <c r="D24" s="146"/>
      <c r="F24" s="191"/>
      <c r="G24" s="213"/>
    </row>
    <row r="25" spans="1:56" ht="16.5" customHeight="1" thickBot="1" x14ac:dyDescent="0.3">
      <c r="B25" s="4" t="s">
        <v>16</v>
      </c>
      <c r="C25" s="5" t="s">
        <v>153</v>
      </c>
      <c r="D25" s="212" t="s">
        <v>154</v>
      </c>
      <c r="E25" s="441" t="s">
        <v>169</v>
      </c>
      <c r="F25" s="442"/>
      <c r="G25" s="6" t="s">
        <v>120</v>
      </c>
      <c r="H25" s="193"/>
      <c r="I25" s="193"/>
      <c r="AH25" s="472" t="s">
        <v>67</v>
      </c>
      <c r="AI25" s="473"/>
      <c r="AJ25" s="473"/>
      <c r="AK25" s="473"/>
      <c r="AL25" s="473"/>
      <c r="AM25" s="473"/>
      <c r="AN25" s="473"/>
      <c r="AO25" s="473"/>
      <c r="AP25" s="473"/>
      <c r="AQ25" s="473"/>
      <c r="AR25" s="473"/>
      <c r="AS25" s="473"/>
      <c r="AT25" s="473"/>
      <c r="AU25" s="473"/>
      <c r="AV25" s="473"/>
      <c r="AW25" s="474"/>
      <c r="AX25" s="153">
        <f>SUM(AW30:AW1048576)</f>
        <v>0</v>
      </c>
      <c r="AY25" s="13"/>
      <c r="AZ25" s="9"/>
    </row>
    <row r="26" spans="1:56" ht="30" customHeight="1" thickBot="1" x14ac:dyDescent="0.3">
      <c r="B26" s="7" t="s">
        <v>17</v>
      </c>
      <c r="C26" s="465" t="s">
        <v>170</v>
      </c>
      <c r="D26" s="466"/>
      <c r="E26" s="466"/>
      <c r="F26" s="466"/>
      <c r="G26" s="467"/>
      <c r="H26" s="70"/>
      <c r="I26" s="70"/>
      <c r="AH26" s="27"/>
      <c r="AI26" s="27"/>
      <c r="AV26" s="9"/>
      <c r="AW26" s="9"/>
      <c r="AX26" s="13"/>
      <c r="AY26" s="13"/>
      <c r="AZ26" s="9"/>
    </row>
    <row r="27" spans="1:56" ht="30" customHeight="1" thickBot="1" x14ac:dyDescent="0.3">
      <c r="B27" s="7" t="s">
        <v>18</v>
      </c>
      <c r="C27" s="468" t="s">
        <v>171</v>
      </c>
      <c r="D27" s="469"/>
      <c r="E27" s="469"/>
      <c r="F27" s="469"/>
      <c r="G27" s="470"/>
      <c r="H27" s="70"/>
      <c r="I27" s="70"/>
      <c r="K27" s="478" t="s">
        <v>32</v>
      </c>
      <c r="L27" s="479"/>
      <c r="M27" s="480"/>
      <c r="N27" s="81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138">
        <f>SUM(AA29:AA1048576)</f>
        <v>0</v>
      </c>
      <c r="AH27" s="472" t="s">
        <v>72</v>
      </c>
      <c r="AI27" s="473"/>
      <c r="AJ27" s="473"/>
      <c r="AK27" s="473"/>
      <c r="AL27" s="473"/>
      <c r="AM27" s="473"/>
      <c r="AN27" s="473"/>
      <c r="AO27" s="473"/>
      <c r="AP27" s="473"/>
      <c r="AQ27" s="473"/>
      <c r="AR27" s="473"/>
      <c r="AS27" s="473"/>
      <c r="AT27" s="473"/>
      <c r="AU27" s="473"/>
      <c r="AV27" s="473"/>
      <c r="AW27" s="474"/>
      <c r="AX27" s="155">
        <f>SUM(AX30:AX1048576)</f>
        <v>0</v>
      </c>
      <c r="AY27" s="12"/>
      <c r="AZ27" s="18"/>
      <c r="BA27" s="19"/>
    </row>
    <row r="28" spans="1:56" ht="30" customHeight="1" thickBot="1" x14ac:dyDescent="0.3">
      <c r="B28" s="28" t="s">
        <v>19</v>
      </c>
      <c r="C28" s="475" t="s">
        <v>135</v>
      </c>
      <c r="D28" s="476"/>
      <c r="E28" s="476"/>
      <c r="F28" s="476"/>
      <c r="G28" s="477"/>
      <c r="H28" s="194"/>
      <c r="I28" s="194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44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75"/>
    </row>
    <row r="29" spans="1:56" ht="24.75" thickBot="1" x14ac:dyDescent="0.3">
      <c r="A29" s="1" t="s">
        <v>121</v>
      </c>
      <c r="B29" s="471" t="s">
        <v>95</v>
      </c>
      <c r="C29" s="444"/>
      <c r="D29" s="444"/>
      <c r="E29" s="444"/>
      <c r="F29" s="444"/>
      <c r="G29" s="445"/>
      <c r="H29" s="195" t="s">
        <v>93</v>
      </c>
      <c r="I29" s="195" t="s">
        <v>92</v>
      </c>
      <c r="J29" s="128" t="s">
        <v>42</v>
      </c>
      <c r="K29" s="128" t="s">
        <v>43</v>
      </c>
      <c r="L29" s="128" t="s">
        <v>44</v>
      </c>
      <c r="M29" s="128" t="s">
        <v>45</v>
      </c>
      <c r="N29" s="45" t="s">
        <v>47</v>
      </c>
      <c r="O29" s="45" t="s">
        <v>48</v>
      </c>
      <c r="P29" s="46" t="s">
        <v>49</v>
      </c>
      <c r="Q29" s="46" t="s">
        <v>55</v>
      </c>
      <c r="R29" s="46" t="s">
        <v>56</v>
      </c>
      <c r="S29" s="46" t="s">
        <v>50</v>
      </c>
      <c r="T29" s="46" t="s">
        <v>51</v>
      </c>
      <c r="U29" s="46" t="s">
        <v>52</v>
      </c>
      <c r="V29" s="46" t="s">
        <v>53</v>
      </c>
      <c r="W29" s="46" t="s">
        <v>53</v>
      </c>
      <c r="X29" s="46" t="s">
        <v>54</v>
      </c>
      <c r="Y29" s="46" t="s">
        <v>54</v>
      </c>
      <c r="Z29" s="79"/>
      <c r="AA29" s="26" t="s">
        <v>57</v>
      </c>
      <c r="AB29" s="8" t="s">
        <v>20</v>
      </c>
      <c r="AC29" s="17" t="s">
        <v>30</v>
      </c>
      <c r="AD29" s="17" t="s">
        <v>73</v>
      </c>
      <c r="AE29" s="16" t="s">
        <v>26</v>
      </c>
      <c r="AF29" s="129" t="s">
        <v>58</v>
      </c>
      <c r="AG29" s="129" t="s">
        <v>59</v>
      </c>
      <c r="AH29" s="129" t="s">
        <v>60</v>
      </c>
      <c r="AI29" s="129" t="s">
        <v>61</v>
      </c>
      <c r="AJ29" s="130" t="s">
        <v>47</v>
      </c>
      <c r="AK29" s="130" t="s">
        <v>48</v>
      </c>
      <c r="AL29" s="131" t="s">
        <v>49</v>
      </c>
      <c r="AM29" s="131" t="s">
        <v>55</v>
      </c>
      <c r="AN29" s="131" t="s">
        <v>56</v>
      </c>
      <c r="AO29" s="131" t="s">
        <v>50</v>
      </c>
      <c r="AP29" s="131" t="s">
        <v>51</v>
      </c>
      <c r="AQ29" s="131" t="s">
        <v>52</v>
      </c>
      <c r="AR29" s="131" t="s">
        <v>53</v>
      </c>
      <c r="AS29" s="131" t="s">
        <v>53</v>
      </c>
      <c r="AT29" s="131" t="s">
        <v>54</v>
      </c>
      <c r="AU29" s="131" t="s">
        <v>54</v>
      </c>
      <c r="AV29" s="48"/>
      <c r="AW29" s="48" t="s">
        <v>33</v>
      </c>
      <c r="AX29" s="132" t="s">
        <v>68</v>
      </c>
      <c r="AY29" s="443" t="s">
        <v>21</v>
      </c>
      <c r="AZ29" s="444"/>
      <c r="BA29" s="444"/>
      <c r="BB29" s="444"/>
      <c r="BC29" s="444"/>
      <c r="BD29" s="445"/>
    </row>
    <row r="30" spans="1:56" x14ac:dyDescent="0.25">
      <c r="A30" s="414">
        <v>1</v>
      </c>
      <c r="B30" s="415" t="s">
        <v>155</v>
      </c>
      <c r="C30" s="416"/>
      <c r="D30" s="416"/>
      <c r="E30" s="416"/>
      <c r="F30" s="416"/>
      <c r="G30" s="417"/>
      <c r="H30" s="188"/>
      <c r="I30" s="361" t="s">
        <v>156</v>
      </c>
      <c r="J30" s="332"/>
      <c r="K30" s="333"/>
      <c r="L30" s="332"/>
      <c r="M30" s="333"/>
      <c r="N30" s="301">
        <f t="shared" ref="N30:N37" si="0">+J30</f>
        <v>0</v>
      </c>
      <c r="O30" s="301">
        <f t="shared" ref="O30:O37" si="1">+L30</f>
        <v>0</v>
      </c>
      <c r="P30" s="301">
        <f t="shared" ref="P30:P37" si="2">HOUR(K30)</f>
        <v>0</v>
      </c>
      <c r="Q30" s="301">
        <f t="shared" ref="Q30:Q37" si="3">HOUR(M30)</f>
        <v>0</v>
      </c>
      <c r="R30" s="301">
        <f t="shared" ref="R30:R37" si="4">MINUTE(K30)</f>
        <v>0</v>
      </c>
      <c r="S30" s="301">
        <f t="shared" ref="S30:S37" si="5">MINUTE(M30)</f>
        <v>0</v>
      </c>
      <c r="T30" s="302">
        <f t="shared" ref="T30:T37" si="6">IF(M30&gt;K30,M30-K30, ($N$1-K30+M30-$M$1))</f>
        <v>0.375</v>
      </c>
      <c r="U30" s="301">
        <f t="shared" ref="U30:U56" si="7">IF(O30=N30,1,O30-N30+1)</f>
        <v>1</v>
      </c>
      <c r="V30" s="301">
        <f t="shared" ref="V30:V56" si="8">IF(U30&gt;1,(U30-1)*($N$2-$M$2),0)</f>
        <v>0</v>
      </c>
      <c r="W30" s="301">
        <f t="shared" ref="W30:W56" si="9">IF(S30&lt;R30,Q30-1-P30,Q30-P30)</f>
        <v>0</v>
      </c>
      <c r="X30" s="301">
        <f t="shared" ref="X30:X56" si="10">MINUTE(T30)</f>
        <v>0</v>
      </c>
      <c r="Y30" s="301" t="str">
        <f t="shared" ref="Y30:Y56" si="11">IF(X30&lt;10,"0"&amp;X30,X30)</f>
        <v>00</v>
      </c>
      <c r="Z30" s="310" t="str">
        <f t="shared" ref="Z30:Z56" si="12">SUM(V30:W30)&amp;":"&amp;Y30</f>
        <v>0:00</v>
      </c>
      <c r="AA30" s="311">
        <f t="shared" ref="AA30:AA56" si="13">VALUE(Z30)</f>
        <v>0</v>
      </c>
      <c r="AB30" s="303"/>
      <c r="AC30" s="304"/>
      <c r="AD30" s="318"/>
      <c r="AE30" s="304"/>
      <c r="AF30" s="89" t="str">
        <f t="shared" ref="AF30:AF56" si="14">IF($AE30="Sim","aaaa-mm-dd","0000-00-00")</f>
        <v>0000-00-00</v>
      </c>
      <c r="AG30" s="90" t="str">
        <f t="shared" ref="AG30:AG56" si="15">IF($AE30="Sim","hh:mm","00:00")</f>
        <v>00:00</v>
      </c>
      <c r="AH30" s="91" t="str">
        <f t="shared" ref="AH30:AH56" si="16">IF($AE30="Sim","aaaa-mm-dd","0000-00-00")</f>
        <v>0000-00-00</v>
      </c>
      <c r="AI30" s="92" t="str">
        <f t="shared" ref="AI30:AI56" si="17">IF($AE30="Sim","hh:mm","00:00")</f>
        <v>00:00</v>
      </c>
      <c r="AJ30" s="93" t="str">
        <f t="shared" ref="AJ30" si="18">+AF30</f>
        <v>0000-00-00</v>
      </c>
      <c r="AK30" s="93" t="str">
        <f t="shared" ref="AK30" si="19">+AH30</f>
        <v>0000-00-00</v>
      </c>
      <c r="AL30" s="93">
        <f t="shared" ref="AL30" si="20">HOUR(AG30)</f>
        <v>0</v>
      </c>
      <c r="AM30" s="93">
        <f t="shared" ref="AM30" si="21">HOUR(AI30)</f>
        <v>0</v>
      </c>
      <c r="AN30" s="93">
        <f t="shared" ref="AN30" si="22">MINUTE(AG30)</f>
        <v>0</v>
      </c>
      <c r="AO30" s="93">
        <f t="shared" ref="AO30" si="23">MINUTE(AI30)</f>
        <v>0</v>
      </c>
      <c r="AP30" s="85">
        <f t="shared" ref="AP30" si="24">IF(AI30&gt;AG30,AI30-AG30, ($N$1-AG30+AI30-$M$1))</f>
        <v>0.375</v>
      </c>
      <c r="AQ30" s="93">
        <f t="shared" ref="AQ30" si="25">IF(AK30=AJ30,1,AK30-AJ30+1)</f>
        <v>1</v>
      </c>
      <c r="AR30" s="93">
        <f t="shared" ref="AR30" si="26">IF(AQ30&gt;1,(AQ30-1)*($N$2-$M$2),0)</f>
        <v>0</v>
      </c>
      <c r="AS30" s="93">
        <f t="shared" ref="AS30" si="27">IF(AO30&lt;AN30,AM30-1-AL30,AM30-AL30)</f>
        <v>0</v>
      </c>
      <c r="AT30" s="93">
        <f t="shared" ref="AT30" si="28">MINUTE(AP30)</f>
        <v>0</v>
      </c>
      <c r="AU30" s="93" t="str">
        <f t="shared" ref="AU30" si="29">IF(AT30&lt;10,"0"&amp;AT30,AT30)</f>
        <v>00</v>
      </c>
      <c r="AV30" s="85" t="str">
        <f t="shared" ref="AV30" si="30">SUM(AR30:AS30)&amp;":"&amp;AU30</f>
        <v>0:00</v>
      </c>
      <c r="AW30" s="133">
        <f t="shared" ref="AW30:AW56" si="31">VALUE(AV30)</f>
        <v>0</v>
      </c>
      <c r="AX30" s="424">
        <f>SUM(AW30:AW33)+SUM(AA30:AA33)</f>
        <v>0</v>
      </c>
      <c r="AY30" s="449"/>
      <c r="AZ30" s="450"/>
      <c r="BA30" s="450"/>
      <c r="BB30" s="450"/>
      <c r="BC30" s="450"/>
      <c r="BD30" s="451"/>
    </row>
    <row r="31" spans="1:56" x14ac:dyDescent="0.25">
      <c r="A31" s="414"/>
      <c r="B31" s="418"/>
      <c r="C31" s="419"/>
      <c r="D31" s="419"/>
      <c r="E31" s="419"/>
      <c r="F31" s="419"/>
      <c r="G31" s="420"/>
      <c r="H31" s="188"/>
      <c r="I31" s="283"/>
      <c r="J31" s="334"/>
      <c r="K31" s="335"/>
      <c r="L31" s="334"/>
      <c r="M31" s="335"/>
      <c r="N31" s="312">
        <f t="shared" si="0"/>
        <v>0</v>
      </c>
      <c r="O31" s="312">
        <f t="shared" si="1"/>
        <v>0</v>
      </c>
      <c r="P31" s="312">
        <f t="shared" si="2"/>
        <v>0</v>
      </c>
      <c r="Q31" s="312">
        <f t="shared" si="3"/>
        <v>0</v>
      </c>
      <c r="R31" s="312">
        <f t="shared" si="4"/>
        <v>0</v>
      </c>
      <c r="S31" s="312">
        <f t="shared" si="5"/>
        <v>0</v>
      </c>
      <c r="T31" s="313">
        <f t="shared" si="6"/>
        <v>0.375</v>
      </c>
      <c r="U31" s="312">
        <f t="shared" si="7"/>
        <v>1</v>
      </c>
      <c r="V31" s="312">
        <f t="shared" si="8"/>
        <v>0</v>
      </c>
      <c r="W31" s="312">
        <f t="shared" si="9"/>
        <v>0</v>
      </c>
      <c r="X31" s="312">
        <f t="shared" si="10"/>
        <v>0</v>
      </c>
      <c r="Y31" s="312" t="str">
        <f t="shared" si="11"/>
        <v>00</v>
      </c>
      <c r="Z31" s="313" t="str">
        <f t="shared" si="12"/>
        <v>0:00</v>
      </c>
      <c r="AA31" s="314">
        <f t="shared" si="13"/>
        <v>0</v>
      </c>
      <c r="AB31" s="315"/>
      <c r="AC31" s="316"/>
      <c r="AD31" s="299"/>
      <c r="AE31" s="316"/>
      <c r="AF31" s="94" t="str">
        <f t="shared" si="14"/>
        <v>0000-00-00</v>
      </c>
      <c r="AG31" s="95" t="str">
        <f t="shared" si="15"/>
        <v>00:00</v>
      </c>
      <c r="AH31" s="94" t="str">
        <f t="shared" si="16"/>
        <v>0000-00-00</v>
      </c>
      <c r="AI31" s="96" t="str">
        <f t="shared" si="17"/>
        <v>00:00</v>
      </c>
      <c r="AJ31" s="97" t="str">
        <f t="shared" ref="AJ31:AJ56" si="32">+AF31</f>
        <v>0000-00-00</v>
      </c>
      <c r="AK31" s="97" t="str">
        <f t="shared" ref="AK31:AK56" si="33">+AH31</f>
        <v>0000-00-00</v>
      </c>
      <c r="AL31" s="97">
        <f t="shared" ref="AL31:AL56" si="34">HOUR(AG31)</f>
        <v>0</v>
      </c>
      <c r="AM31" s="97">
        <f t="shared" ref="AM31:AM56" si="35">HOUR(AI31)</f>
        <v>0</v>
      </c>
      <c r="AN31" s="97">
        <f t="shared" ref="AN31:AN56" si="36">MINUTE(AG31)</f>
        <v>0</v>
      </c>
      <c r="AO31" s="97">
        <f t="shared" ref="AO31:AO56" si="37">MINUTE(AI31)</f>
        <v>0</v>
      </c>
      <c r="AP31" s="86">
        <f t="shared" ref="AP31:AP56" si="38">IF(AI31&gt;AG31,AI31-AG31, ($N$1-AG31+AI31-$M$1))</f>
        <v>0.375</v>
      </c>
      <c r="AQ31" s="97">
        <f t="shared" ref="AQ31:AQ56" si="39">IF(AK31=AJ31,1,AK31-AJ31+1)</f>
        <v>1</v>
      </c>
      <c r="AR31" s="97">
        <f t="shared" ref="AR31:AR56" si="40">IF(AQ31&gt;1,(AQ31-1)*($N$2-$M$2),0)</f>
        <v>0</v>
      </c>
      <c r="AS31" s="97">
        <f t="shared" ref="AS31:AS56" si="41">IF(AO31&lt;AN31,AM31-1-AL31,AM31-AL31)</f>
        <v>0</v>
      </c>
      <c r="AT31" s="97">
        <f t="shared" ref="AT31:AT56" si="42">MINUTE(AP31)</f>
        <v>0</v>
      </c>
      <c r="AU31" s="97" t="str">
        <f t="shared" ref="AU31:AU56" si="43">IF(AT31&lt;10,"0"&amp;AT31,AT31)</f>
        <v>00</v>
      </c>
      <c r="AV31" s="86" t="str">
        <f t="shared" ref="AV31:AV56" si="44">SUM(AR31:AS31)&amp;":"&amp;AU31</f>
        <v>0:00</v>
      </c>
      <c r="AW31" s="134">
        <f t="shared" si="31"/>
        <v>0</v>
      </c>
      <c r="AX31" s="425"/>
      <c r="AY31" s="446"/>
      <c r="AZ31" s="452"/>
      <c r="BA31" s="452"/>
      <c r="BB31" s="452"/>
      <c r="BC31" s="452"/>
      <c r="BD31" s="453"/>
    </row>
    <row r="32" spans="1:56" x14ac:dyDescent="0.25">
      <c r="A32" s="414"/>
      <c r="B32" s="418"/>
      <c r="C32" s="419"/>
      <c r="D32" s="419"/>
      <c r="E32" s="419"/>
      <c r="F32" s="419"/>
      <c r="G32" s="420"/>
      <c r="H32" s="188"/>
      <c r="I32" s="362"/>
      <c r="J32" s="114"/>
      <c r="K32" s="115"/>
      <c r="L32" s="114"/>
      <c r="M32" s="115"/>
      <c r="N32" s="116">
        <f t="shared" ref="N32" si="45">+J32</f>
        <v>0</v>
      </c>
      <c r="O32" s="116">
        <f t="shared" ref="O32" si="46">+L32</f>
        <v>0</v>
      </c>
      <c r="P32" s="116">
        <f t="shared" ref="P32" si="47">HOUR(K32)</f>
        <v>0</v>
      </c>
      <c r="Q32" s="116">
        <f t="shared" ref="Q32" si="48">HOUR(M32)</f>
        <v>0</v>
      </c>
      <c r="R32" s="116">
        <f t="shared" ref="R32" si="49">MINUTE(K32)</f>
        <v>0</v>
      </c>
      <c r="S32" s="116">
        <f t="shared" ref="S32" si="50">MINUTE(M32)</f>
        <v>0</v>
      </c>
      <c r="T32" s="117">
        <f t="shared" ref="T32" si="51">IF(M32&gt;K32,M32-K32, ($N$1-K32+M32-$M$1))</f>
        <v>0.375</v>
      </c>
      <c r="U32" s="116">
        <f t="shared" ref="U32" si="52">IF(O32=N32,1,O32-N32+1)</f>
        <v>1</v>
      </c>
      <c r="V32" s="116">
        <f t="shared" ref="V32" si="53">IF(U32&gt;1,(U32-1)*($N$2-$M$2),0)</f>
        <v>0</v>
      </c>
      <c r="W32" s="116">
        <f t="shared" ref="W32" si="54">IF(S32&lt;R32,Q32-1-P32,Q32-P32)</f>
        <v>0</v>
      </c>
      <c r="X32" s="116">
        <f t="shared" ref="X32" si="55">MINUTE(T32)</f>
        <v>0</v>
      </c>
      <c r="Y32" s="116" t="str">
        <f t="shared" ref="Y32" si="56">IF(X32&lt;10,"0"&amp;X32,X32)</f>
        <v>00</v>
      </c>
      <c r="Z32" s="117" t="str">
        <f t="shared" ref="Z32" si="57">SUM(V32:W32)&amp;":"&amp;Y32</f>
        <v>0:00</v>
      </c>
      <c r="AA32" s="149">
        <f t="shared" ref="AA32" si="58">VALUE(Z32)</f>
        <v>0</v>
      </c>
      <c r="AB32" s="315"/>
      <c r="AC32" s="316"/>
      <c r="AD32" s="299"/>
      <c r="AE32" s="316"/>
      <c r="AF32" s="94" t="str">
        <f t="shared" si="14"/>
        <v>0000-00-00</v>
      </c>
      <c r="AG32" s="95" t="str">
        <f t="shared" si="15"/>
        <v>00:00</v>
      </c>
      <c r="AH32" s="94" t="str">
        <f t="shared" si="16"/>
        <v>0000-00-00</v>
      </c>
      <c r="AI32" s="96" t="str">
        <f t="shared" si="17"/>
        <v>00:00</v>
      </c>
      <c r="AJ32" s="97" t="str">
        <f t="shared" ref="AJ32" si="59">+AF32</f>
        <v>0000-00-00</v>
      </c>
      <c r="AK32" s="97" t="str">
        <f t="shared" ref="AK32" si="60">+AH32</f>
        <v>0000-00-00</v>
      </c>
      <c r="AL32" s="97">
        <f t="shared" ref="AL32" si="61">HOUR(AG32)</f>
        <v>0</v>
      </c>
      <c r="AM32" s="97">
        <f t="shared" ref="AM32" si="62">HOUR(AI32)</f>
        <v>0</v>
      </c>
      <c r="AN32" s="97">
        <f t="shared" ref="AN32" si="63">MINUTE(AG32)</f>
        <v>0</v>
      </c>
      <c r="AO32" s="97">
        <f t="shared" ref="AO32" si="64">MINUTE(AI32)</f>
        <v>0</v>
      </c>
      <c r="AP32" s="86">
        <f t="shared" ref="AP32" si="65">IF(AI32&gt;AG32,AI32-AG32, ($N$1-AG32+AI32-$M$1))</f>
        <v>0.375</v>
      </c>
      <c r="AQ32" s="97">
        <f t="shared" ref="AQ32" si="66">IF(AK32=AJ32,1,AK32-AJ32+1)</f>
        <v>1</v>
      </c>
      <c r="AR32" s="97">
        <f t="shared" ref="AR32" si="67">IF(AQ32&gt;1,(AQ32-1)*($N$2-$M$2),0)</f>
        <v>0</v>
      </c>
      <c r="AS32" s="97">
        <f t="shared" ref="AS32" si="68">IF(AO32&lt;AN32,AM32-1-AL32,AM32-AL32)</f>
        <v>0</v>
      </c>
      <c r="AT32" s="97">
        <f t="shared" ref="AT32" si="69">MINUTE(AP32)</f>
        <v>0</v>
      </c>
      <c r="AU32" s="97" t="str">
        <f t="shared" ref="AU32" si="70">IF(AT32&lt;10,"0"&amp;AT32,AT32)</f>
        <v>00</v>
      </c>
      <c r="AV32" s="86" t="str">
        <f t="shared" ref="AV32" si="71">SUM(AR32:AS32)&amp;":"&amp;AU32</f>
        <v>0:00</v>
      </c>
      <c r="AW32" s="134">
        <f t="shared" ref="AW32" si="72">VALUE(AV32)</f>
        <v>0</v>
      </c>
      <c r="AX32" s="425"/>
      <c r="AY32" s="325"/>
      <c r="AZ32" s="326"/>
      <c r="BA32" s="326"/>
      <c r="BB32" s="326"/>
      <c r="BC32" s="326"/>
      <c r="BD32" s="327"/>
    </row>
    <row r="33" spans="1:56" x14ac:dyDescent="0.25">
      <c r="A33" s="414"/>
      <c r="B33" s="421"/>
      <c r="C33" s="422"/>
      <c r="D33" s="422"/>
      <c r="E33" s="422"/>
      <c r="F33" s="422"/>
      <c r="G33" s="423"/>
      <c r="H33" s="363" t="s">
        <v>126</v>
      </c>
      <c r="I33" s="364"/>
      <c r="J33" s="336"/>
      <c r="K33" s="337"/>
      <c r="L33" s="336"/>
      <c r="M33" s="337"/>
      <c r="N33" s="305">
        <f t="shared" si="0"/>
        <v>0</v>
      </c>
      <c r="O33" s="305">
        <f t="shared" si="1"/>
        <v>0</v>
      </c>
      <c r="P33" s="305">
        <f t="shared" si="2"/>
        <v>0</v>
      </c>
      <c r="Q33" s="305">
        <f t="shared" si="3"/>
        <v>0</v>
      </c>
      <c r="R33" s="305">
        <f t="shared" si="4"/>
        <v>0</v>
      </c>
      <c r="S33" s="305">
        <f t="shared" si="5"/>
        <v>0</v>
      </c>
      <c r="T33" s="306">
        <f t="shared" si="6"/>
        <v>0.375</v>
      </c>
      <c r="U33" s="305">
        <f t="shared" si="7"/>
        <v>1</v>
      </c>
      <c r="V33" s="305">
        <f t="shared" si="8"/>
        <v>0</v>
      </c>
      <c r="W33" s="305">
        <f t="shared" si="9"/>
        <v>0</v>
      </c>
      <c r="X33" s="305">
        <f t="shared" si="10"/>
        <v>0</v>
      </c>
      <c r="Y33" s="305" t="str">
        <f t="shared" si="11"/>
        <v>00</v>
      </c>
      <c r="Z33" s="306" t="str">
        <f t="shared" si="12"/>
        <v>0:00</v>
      </c>
      <c r="AA33" s="307">
        <f t="shared" si="13"/>
        <v>0</v>
      </c>
      <c r="AB33" s="308"/>
      <c r="AC33" s="309"/>
      <c r="AD33" s="308"/>
      <c r="AE33" s="309"/>
      <c r="AF33" s="98" t="str">
        <f t="shared" si="14"/>
        <v>0000-00-00</v>
      </c>
      <c r="AG33" s="99" t="str">
        <f t="shared" si="15"/>
        <v>00:00</v>
      </c>
      <c r="AH33" s="98" t="str">
        <f t="shared" si="16"/>
        <v>0000-00-00</v>
      </c>
      <c r="AI33" s="100" t="str">
        <f t="shared" si="17"/>
        <v>00:00</v>
      </c>
      <c r="AJ33" s="101" t="str">
        <f t="shared" si="32"/>
        <v>0000-00-00</v>
      </c>
      <c r="AK33" s="101" t="str">
        <f t="shared" si="33"/>
        <v>0000-00-00</v>
      </c>
      <c r="AL33" s="101">
        <f t="shared" si="34"/>
        <v>0</v>
      </c>
      <c r="AM33" s="101">
        <f t="shared" si="35"/>
        <v>0</v>
      </c>
      <c r="AN33" s="101">
        <f t="shared" si="36"/>
        <v>0</v>
      </c>
      <c r="AO33" s="101">
        <f t="shared" si="37"/>
        <v>0</v>
      </c>
      <c r="AP33" s="87">
        <f t="shared" si="38"/>
        <v>0.375</v>
      </c>
      <c r="AQ33" s="101">
        <f t="shared" si="39"/>
        <v>1</v>
      </c>
      <c r="AR33" s="101">
        <f t="shared" si="40"/>
        <v>0</v>
      </c>
      <c r="AS33" s="101">
        <f t="shared" si="41"/>
        <v>0</v>
      </c>
      <c r="AT33" s="101">
        <f t="shared" si="42"/>
        <v>0</v>
      </c>
      <c r="AU33" s="101" t="str">
        <f t="shared" si="43"/>
        <v>00</v>
      </c>
      <c r="AV33" s="87" t="str">
        <f t="shared" si="44"/>
        <v>0:00</v>
      </c>
      <c r="AW33" s="135">
        <f t="shared" si="31"/>
        <v>0</v>
      </c>
      <c r="AX33" s="426"/>
      <c r="AY33" s="454"/>
      <c r="AZ33" s="455"/>
      <c r="BA33" s="455"/>
      <c r="BB33" s="455"/>
      <c r="BC33" s="455"/>
      <c r="BD33" s="456"/>
    </row>
    <row r="34" spans="1:56" x14ac:dyDescent="0.25">
      <c r="A34" s="414">
        <v>2</v>
      </c>
      <c r="B34" s="415" t="s">
        <v>157</v>
      </c>
      <c r="C34" s="416"/>
      <c r="D34" s="416"/>
      <c r="E34" s="416"/>
      <c r="F34" s="416"/>
      <c r="G34" s="417"/>
      <c r="H34" s="188"/>
      <c r="I34" s="365" t="s">
        <v>158</v>
      </c>
      <c r="J34" s="109"/>
      <c r="K34" s="110"/>
      <c r="L34" s="109"/>
      <c r="M34" s="110"/>
      <c r="N34" s="111">
        <f t="shared" si="0"/>
        <v>0</v>
      </c>
      <c r="O34" s="111">
        <f t="shared" si="1"/>
        <v>0</v>
      </c>
      <c r="P34" s="111">
        <f t="shared" si="2"/>
        <v>0</v>
      </c>
      <c r="Q34" s="111">
        <f t="shared" si="3"/>
        <v>0</v>
      </c>
      <c r="R34" s="111">
        <f t="shared" si="4"/>
        <v>0</v>
      </c>
      <c r="S34" s="111">
        <f t="shared" si="5"/>
        <v>0</v>
      </c>
      <c r="T34" s="112">
        <f t="shared" si="6"/>
        <v>0.375</v>
      </c>
      <c r="U34" s="111">
        <f t="shared" si="7"/>
        <v>1</v>
      </c>
      <c r="V34" s="111">
        <f t="shared" si="8"/>
        <v>0</v>
      </c>
      <c r="W34" s="111">
        <f t="shared" si="9"/>
        <v>0</v>
      </c>
      <c r="X34" s="111">
        <f t="shared" si="10"/>
        <v>0</v>
      </c>
      <c r="Y34" s="111" t="str">
        <f t="shared" si="11"/>
        <v>00</v>
      </c>
      <c r="Z34" s="113" t="str">
        <f t="shared" si="12"/>
        <v>0:00</v>
      </c>
      <c r="AA34" s="148">
        <f t="shared" si="13"/>
        <v>0</v>
      </c>
      <c r="AB34" s="21"/>
      <c r="AC34" s="304"/>
      <c r="AD34" s="321"/>
      <c r="AE34" s="62"/>
      <c r="AF34" s="91" t="str">
        <f t="shared" si="14"/>
        <v>0000-00-00</v>
      </c>
      <c r="AG34" s="90" t="str">
        <f t="shared" si="15"/>
        <v>00:00</v>
      </c>
      <c r="AH34" s="91" t="str">
        <f t="shared" si="16"/>
        <v>0000-00-00</v>
      </c>
      <c r="AI34" s="92" t="str">
        <f t="shared" si="17"/>
        <v>00:00</v>
      </c>
      <c r="AJ34" s="93" t="str">
        <f t="shared" si="32"/>
        <v>0000-00-00</v>
      </c>
      <c r="AK34" s="93" t="str">
        <f t="shared" si="33"/>
        <v>0000-00-00</v>
      </c>
      <c r="AL34" s="93">
        <f t="shared" si="34"/>
        <v>0</v>
      </c>
      <c r="AM34" s="93">
        <f t="shared" si="35"/>
        <v>0</v>
      </c>
      <c r="AN34" s="93">
        <f t="shared" si="36"/>
        <v>0</v>
      </c>
      <c r="AO34" s="93">
        <f t="shared" si="37"/>
        <v>0</v>
      </c>
      <c r="AP34" s="85">
        <f t="shared" si="38"/>
        <v>0.375</v>
      </c>
      <c r="AQ34" s="93">
        <f t="shared" si="39"/>
        <v>1</v>
      </c>
      <c r="AR34" s="93">
        <f t="shared" si="40"/>
        <v>0</v>
      </c>
      <c r="AS34" s="93">
        <f t="shared" si="41"/>
        <v>0</v>
      </c>
      <c r="AT34" s="93">
        <f t="shared" si="42"/>
        <v>0</v>
      </c>
      <c r="AU34" s="93" t="str">
        <f t="shared" si="43"/>
        <v>00</v>
      </c>
      <c r="AV34" s="85" t="str">
        <f t="shared" si="44"/>
        <v>0:00</v>
      </c>
      <c r="AW34" s="133">
        <f t="shared" si="31"/>
        <v>0</v>
      </c>
      <c r="AX34" s="424">
        <f>SUM(AW34:AW37)+SUM(AA34:AA37)</f>
        <v>0</v>
      </c>
      <c r="AY34" s="436"/>
      <c r="AZ34" s="437"/>
      <c r="BA34" s="437"/>
      <c r="BB34" s="437"/>
      <c r="BC34" s="437"/>
      <c r="BD34" s="438"/>
    </row>
    <row r="35" spans="1:56" x14ac:dyDescent="0.25">
      <c r="A35" s="414"/>
      <c r="B35" s="418"/>
      <c r="C35" s="419"/>
      <c r="D35" s="419"/>
      <c r="E35" s="419"/>
      <c r="F35" s="419"/>
      <c r="G35" s="420"/>
      <c r="H35" s="188"/>
      <c r="I35" s="283"/>
      <c r="J35" s="109"/>
      <c r="K35" s="110"/>
      <c r="L35" s="109"/>
      <c r="M35" s="110"/>
      <c r="N35" s="116">
        <f t="shared" si="0"/>
        <v>0</v>
      </c>
      <c r="O35" s="116">
        <f t="shared" si="1"/>
        <v>0</v>
      </c>
      <c r="P35" s="116">
        <f t="shared" si="2"/>
        <v>0</v>
      </c>
      <c r="Q35" s="116">
        <f t="shared" si="3"/>
        <v>0</v>
      </c>
      <c r="R35" s="116">
        <f t="shared" si="4"/>
        <v>0</v>
      </c>
      <c r="S35" s="116">
        <f t="shared" si="5"/>
        <v>0</v>
      </c>
      <c r="T35" s="117">
        <f t="shared" si="6"/>
        <v>0.375</v>
      </c>
      <c r="U35" s="116">
        <f t="shared" si="7"/>
        <v>1</v>
      </c>
      <c r="V35" s="116">
        <f t="shared" si="8"/>
        <v>0</v>
      </c>
      <c r="W35" s="116">
        <f t="shared" si="9"/>
        <v>0</v>
      </c>
      <c r="X35" s="116">
        <f t="shared" si="10"/>
        <v>0</v>
      </c>
      <c r="Y35" s="116" t="str">
        <f t="shared" si="11"/>
        <v>00</v>
      </c>
      <c r="Z35" s="117" t="str">
        <f t="shared" si="12"/>
        <v>0:00</v>
      </c>
      <c r="AA35" s="149">
        <f t="shared" si="13"/>
        <v>0</v>
      </c>
      <c r="AB35" s="23"/>
      <c r="AC35" s="24"/>
      <c r="AD35" s="299"/>
      <c r="AE35" s="24"/>
      <c r="AF35" s="94" t="str">
        <f t="shared" si="14"/>
        <v>0000-00-00</v>
      </c>
      <c r="AG35" s="95" t="str">
        <f t="shared" si="15"/>
        <v>00:00</v>
      </c>
      <c r="AH35" s="94" t="str">
        <f t="shared" si="16"/>
        <v>0000-00-00</v>
      </c>
      <c r="AI35" s="96" t="str">
        <f t="shared" si="17"/>
        <v>00:00</v>
      </c>
      <c r="AJ35" s="97" t="str">
        <f t="shared" ref="AJ35:AJ36" si="73">+AF35</f>
        <v>0000-00-00</v>
      </c>
      <c r="AK35" s="97" t="str">
        <f t="shared" ref="AK35:AK36" si="74">+AH35</f>
        <v>0000-00-00</v>
      </c>
      <c r="AL35" s="97">
        <f t="shared" ref="AL35:AL36" si="75">HOUR(AG35)</f>
        <v>0</v>
      </c>
      <c r="AM35" s="97">
        <f t="shared" ref="AM35:AM36" si="76">HOUR(AI35)</f>
        <v>0</v>
      </c>
      <c r="AN35" s="97">
        <f t="shared" ref="AN35:AN36" si="77">MINUTE(AG35)</f>
        <v>0</v>
      </c>
      <c r="AO35" s="97">
        <f t="shared" ref="AO35:AO36" si="78">MINUTE(AI35)</f>
        <v>0</v>
      </c>
      <c r="AP35" s="86">
        <f t="shared" ref="AP35:AP36" si="79">IF(AI35&gt;AG35,AI35-AG35, ($N$1-AG35+AI35-$M$1))</f>
        <v>0.375</v>
      </c>
      <c r="AQ35" s="97">
        <f t="shared" ref="AQ35:AQ36" si="80">IF(AK35=AJ35,1,AK35-AJ35+1)</f>
        <v>1</v>
      </c>
      <c r="AR35" s="97">
        <f t="shared" ref="AR35:AR36" si="81">IF(AQ35&gt;1,(AQ35-1)*($N$2-$M$2),0)</f>
        <v>0</v>
      </c>
      <c r="AS35" s="97">
        <f t="shared" ref="AS35:AS36" si="82">IF(AO35&lt;AN35,AM35-1-AL35,AM35-AL35)</f>
        <v>0</v>
      </c>
      <c r="AT35" s="97">
        <f t="shared" ref="AT35:AT36" si="83">MINUTE(AP35)</f>
        <v>0</v>
      </c>
      <c r="AU35" s="97" t="str">
        <f t="shared" ref="AU35:AU36" si="84">IF(AT35&lt;10,"0"&amp;AT35,AT35)</f>
        <v>00</v>
      </c>
      <c r="AV35" s="86" t="str">
        <f t="shared" ref="AV35:AV36" si="85">SUM(AR35:AS35)&amp;":"&amp;AU35</f>
        <v>0:00</v>
      </c>
      <c r="AW35" s="134">
        <f t="shared" si="31"/>
        <v>0</v>
      </c>
      <c r="AX35" s="425"/>
      <c r="AY35" s="446"/>
      <c r="AZ35" s="447"/>
      <c r="BA35" s="447"/>
      <c r="BB35" s="447"/>
      <c r="BC35" s="447"/>
      <c r="BD35" s="448"/>
    </row>
    <row r="36" spans="1:56" x14ac:dyDescent="0.25">
      <c r="A36" s="414"/>
      <c r="B36" s="418"/>
      <c r="C36" s="419"/>
      <c r="D36" s="419"/>
      <c r="E36" s="419"/>
      <c r="F36" s="419"/>
      <c r="G36" s="420"/>
      <c r="H36" s="188"/>
      <c r="I36" s="362"/>
      <c r="J36" s="114"/>
      <c r="K36" s="115"/>
      <c r="L36" s="114"/>
      <c r="M36" s="115"/>
      <c r="N36" s="116">
        <f t="shared" si="0"/>
        <v>0</v>
      </c>
      <c r="O36" s="116">
        <f t="shared" si="1"/>
        <v>0</v>
      </c>
      <c r="P36" s="116">
        <f t="shared" si="2"/>
        <v>0</v>
      </c>
      <c r="Q36" s="116">
        <f t="shared" si="3"/>
        <v>0</v>
      </c>
      <c r="R36" s="116">
        <f t="shared" si="4"/>
        <v>0</v>
      </c>
      <c r="S36" s="116">
        <f t="shared" si="5"/>
        <v>0</v>
      </c>
      <c r="T36" s="117">
        <f t="shared" si="6"/>
        <v>0.375</v>
      </c>
      <c r="U36" s="116">
        <f t="shared" si="7"/>
        <v>1</v>
      </c>
      <c r="V36" s="116">
        <f t="shared" si="8"/>
        <v>0</v>
      </c>
      <c r="W36" s="116">
        <f t="shared" si="9"/>
        <v>0</v>
      </c>
      <c r="X36" s="116">
        <f t="shared" si="10"/>
        <v>0</v>
      </c>
      <c r="Y36" s="116" t="str">
        <f t="shared" si="11"/>
        <v>00</v>
      </c>
      <c r="Z36" s="117" t="str">
        <f t="shared" si="12"/>
        <v>0:00</v>
      </c>
      <c r="AA36" s="149">
        <f t="shared" si="13"/>
        <v>0</v>
      </c>
      <c r="AB36" s="23"/>
      <c r="AC36" s="24"/>
      <c r="AD36" s="299"/>
      <c r="AE36" s="24"/>
      <c r="AF36" s="94" t="str">
        <f t="shared" si="14"/>
        <v>0000-00-00</v>
      </c>
      <c r="AG36" s="95" t="str">
        <f t="shared" si="15"/>
        <v>00:00</v>
      </c>
      <c r="AH36" s="94" t="str">
        <f t="shared" si="16"/>
        <v>0000-00-00</v>
      </c>
      <c r="AI36" s="96" t="str">
        <f t="shared" si="17"/>
        <v>00:00</v>
      </c>
      <c r="AJ36" s="97" t="str">
        <f t="shared" si="73"/>
        <v>0000-00-00</v>
      </c>
      <c r="AK36" s="97" t="str">
        <f t="shared" si="74"/>
        <v>0000-00-00</v>
      </c>
      <c r="AL36" s="97">
        <f t="shared" si="75"/>
        <v>0</v>
      </c>
      <c r="AM36" s="97">
        <f t="shared" si="76"/>
        <v>0</v>
      </c>
      <c r="AN36" s="97">
        <f t="shared" si="77"/>
        <v>0</v>
      </c>
      <c r="AO36" s="97">
        <f t="shared" si="78"/>
        <v>0</v>
      </c>
      <c r="AP36" s="86">
        <f t="shared" si="79"/>
        <v>0.375</v>
      </c>
      <c r="AQ36" s="97">
        <f t="shared" si="80"/>
        <v>1</v>
      </c>
      <c r="AR36" s="97">
        <f t="shared" si="81"/>
        <v>0</v>
      </c>
      <c r="AS36" s="97">
        <f t="shared" si="82"/>
        <v>0</v>
      </c>
      <c r="AT36" s="97">
        <f t="shared" si="83"/>
        <v>0</v>
      </c>
      <c r="AU36" s="97" t="str">
        <f t="shared" si="84"/>
        <v>00</v>
      </c>
      <c r="AV36" s="86" t="str">
        <f t="shared" si="85"/>
        <v>0:00</v>
      </c>
      <c r="AW36" s="134">
        <f t="shared" si="31"/>
        <v>0</v>
      </c>
      <c r="AX36" s="425"/>
      <c r="AY36" s="430"/>
      <c r="AZ36" s="431"/>
      <c r="BA36" s="431"/>
      <c r="BB36" s="431"/>
      <c r="BC36" s="431"/>
      <c r="BD36" s="432"/>
    </row>
    <row r="37" spans="1:56" x14ac:dyDescent="0.25">
      <c r="A37" s="414"/>
      <c r="B37" s="421"/>
      <c r="C37" s="422"/>
      <c r="D37" s="422"/>
      <c r="E37" s="422"/>
      <c r="F37" s="422"/>
      <c r="G37" s="423"/>
      <c r="H37" s="363"/>
      <c r="I37" s="364" t="s">
        <v>126</v>
      </c>
      <c r="J37" s="118"/>
      <c r="K37" s="119"/>
      <c r="L37" s="118"/>
      <c r="M37" s="119"/>
      <c r="N37" s="120">
        <f t="shared" si="0"/>
        <v>0</v>
      </c>
      <c r="O37" s="120">
        <f t="shared" si="1"/>
        <v>0</v>
      </c>
      <c r="P37" s="120">
        <f t="shared" si="2"/>
        <v>0</v>
      </c>
      <c r="Q37" s="120">
        <f t="shared" si="3"/>
        <v>0</v>
      </c>
      <c r="R37" s="120">
        <f t="shared" si="4"/>
        <v>0</v>
      </c>
      <c r="S37" s="120">
        <f t="shared" si="5"/>
        <v>0</v>
      </c>
      <c r="T37" s="121">
        <f t="shared" si="6"/>
        <v>0.375</v>
      </c>
      <c r="U37" s="120">
        <f t="shared" si="7"/>
        <v>1</v>
      </c>
      <c r="V37" s="120">
        <f t="shared" si="8"/>
        <v>0</v>
      </c>
      <c r="W37" s="120">
        <f t="shared" si="9"/>
        <v>0</v>
      </c>
      <c r="X37" s="120">
        <f t="shared" si="10"/>
        <v>0</v>
      </c>
      <c r="Y37" s="120" t="str">
        <f t="shared" si="11"/>
        <v>00</v>
      </c>
      <c r="Z37" s="121" t="str">
        <f t="shared" si="12"/>
        <v>0:00</v>
      </c>
      <c r="AA37" s="150">
        <f t="shared" si="13"/>
        <v>0</v>
      </c>
      <c r="AB37" s="22"/>
      <c r="AC37" s="63"/>
      <c r="AD37" s="22"/>
      <c r="AE37" s="63"/>
      <c r="AF37" s="102" t="str">
        <f t="shared" si="14"/>
        <v>0000-00-00</v>
      </c>
      <c r="AG37" s="103" t="str">
        <f t="shared" si="15"/>
        <v>00:00</v>
      </c>
      <c r="AH37" s="102" t="str">
        <f t="shared" si="16"/>
        <v>0000-00-00</v>
      </c>
      <c r="AI37" s="104" t="str">
        <f t="shared" si="17"/>
        <v>00:00</v>
      </c>
      <c r="AJ37" s="105" t="str">
        <f t="shared" si="32"/>
        <v>0000-00-00</v>
      </c>
      <c r="AK37" s="105" t="str">
        <f t="shared" si="33"/>
        <v>0000-00-00</v>
      </c>
      <c r="AL37" s="105">
        <f t="shared" si="34"/>
        <v>0</v>
      </c>
      <c r="AM37" s="105">
        <f t="shared" si="35"/>
        <v>0</v>
      </c>
      <c r="AN37" s="105">
        <f t="shared" si="36"/>
        <v>0</v>
      </c>
      <c r="AO37" s="105">
        <f t="shared" si="37"/>
        <v>0</v>
      </c>
      <c r="AP37" s="88">
        <f t="shared" si="38"/>
        <v>0.375</v>
      </c>
      <c r="AQ37" s="105">
        <f t="shared" si="39"/>
        <v>1</v>
      </c>
      <c r="AR37" s="105">
        <f t="shared" si="40"/>
        <v>0</v>
      </c>
      <c r="AS37" s="105">
        <f t="shared" si="41"/>
        <v>0</v>
      </c>
      <c r="AT37" s="105">
        <f t="shared" si="42"/>
        <v>0</v>
      </c>
      <c r="AU37" s="105" t="str">
        <f t="shared" si="43"/>
        <v>00</v>
      </c>
      <c r="AV37" s="88" t="str">
        <f t="shared" si="44"/>
        <v>0:00</v>
      </c>
      <c r="AW37" s="136">
        <f t="shared" si="31"/>
        <v>0</v>
      </c>
      <c r="AX37" s="426"/>
      <c r="AY37" s="433"/>
      <c r="AZ37" s="434"/>
      <c r="BA37" s="434"/>
      <c r="BB37" s="434"/>
      <c r="BC37" s="434"/>
      <c r="BD37" s="435"/>
    </row>
    <row r="38" spans="1:56" x14ac:dyDescent="0.25">
      <c r="A38" s="414">
        <v>3</v>
      </c>
      <c r="B38" s="415" t="s">
        <v>159</v>
      </c>
      <c r="C38" s="416"/>
      <c r="D38" s="416"/>
      <c r="E38" s="416"/>
      <c r="F38" s="416"/>
      <c r="G38" s="417"/>
      <c r="H38" s="188"/>
      <c r="I38" s="365" t="s">
        <v>160</v>
      </c>
      <c r="J38" s="109"/>
      <c r="K38" s="110"/>
      <c r="L38" s="109"/>
      <c r="M38" s="110"/>
      <c r="N38" s="111">
        <f t="shared" ref="N38:N56" si="86">+J38</f>
        <v>0</v>
      </c>
      <c r="O38" s="111">
        <f t="shared" ref="O38:O56" si="87">+L38</f>
        <v>0</v>
      </c>
      <c r="P38" s="111">
        <f t="shared" ref="P38:P56" si="88">HOUR(K38)</f>
        <v>0</v>
      </c>
      <c r="Q38" s="111">
        <f t="shared" ref="Q38:Q56" si="89">HOUR(M38)</f>
        <v>0</v>
      </c>
      <c r="R38" s="111">
        <f t="shared" ref="R38:R56" si="90">MINUTE(K38)</f>
        <v>0</v>
      </c>
      <c r="S38" s="111">
        <f t="shared" ref="S38:S56" si="91">MINUTE(M38)</f>
        <v>0</v>
      </c>
      <c r="T38" s="112">
        <f t="shared" ref="T38:T56" si="92">IF(M38&gt;K38,M38-K38, ($N$1-K38+M38-$M$1))</f>
        <v>0.375</v>
      </c>
      <c r="U38" s="111">
        <f t="shared" si="7"/>
        <v>1</v>
      </c>
      <c r="V38" s="111">
        <f t="shared" si="8"/>
        <v>0</v>
      </c>
      <c r="W38" s="111">
        <f t="shared" si="9"/>
        <v>0</v>
      </c>
      <c r="X38" s="111">
        <f t="shared" si="10"/>
        <v>0</v>
      </c>
      <c r="Y38" s="111" t="str">
        <f t="shared" si="11"/>
        <v>00</v>
      </c>
      <c r="Z38" s="113" t="str">
        <f t="shared" si="12"/>
        <v>0:00</v>
      </c>
      <c r="AA38" s="148">
        <f t="shared" si="13"/>
        <v>0</v>
      </c>
      <c r="AB38" s="21"/>
      <c r="AC38" s="62"/>
      <c r="AD38" s="343"/>
      <c r="AE38" s="62"/>
      <c r="AF38" s="94" t="str">
        <f t="shared" si="14"/>
        <v>0000-00-00</v>
      </c>
      <c r="AG38" s="95" t="str">
        <f t="shared" si="15"/>
        <v>00:00</v>
      </c>
      <c r="AH38" s="94" t="str">
        <f t="shared" si="16"/>
        <v>0000-00-00</v>
      </c>
      <c r="AI38" s="96" t="str">
        <f t="shared" si="17"/>
        <v>00:00</v>
      </c>
      <c r="AJ38" s="97" t="str">
        <f t="shared" ref="AJ38" si="93">+AF38</f>
        <v>0000-00-00</v>
      </c>
      <c r="AK38" s="97" t="str">
        <f t="shared" ref="AK38" si="94">+AH38</f>
        <v>0000-00-00</v>
      </c>
      <c r="AL38" s="97">
        <f t="shared" ref="AL38" si="95">HOUR(AG38)</f>
        <v>0</v>
      </c>
      <c r="AM38" s="97">
        <f t="shared" ref="AM38" si="96">HOUR(AI38)</f>
        <v>0</v>
      </c>
      <c r="AN38" s="97">
        <f t="shared" ref="AN38" si="97">MINUTE(AG38)</f>
        <v>0</v>
      </c>
      <c r="AO38" s="97">
        <f t="shared" ref="AO38" si="98">MINUTE(AI38)</f>
        <v>0</v>
      </c>
      <c r="AP38" s="86">
        <f t="shared" ref="AP38" si="99">IF(AI38&gt;AG38,AI38-AG38, ($N$1-AG38+AI38-$M$1))</f>
        <v>0.375</v>
      </c>
      <c r="AQ38" s="97">
        <f t="shared" ref="AQ38" si="100">IF(AK38=AJ38,1,AK38-AJ38+1)</f>
        <v>1</v>
      </c>
      <c r="AR38" s="97">
        <f t="shared" ref="AR38" si="101">IF(AQ38&gt;1,(AQ38-1)*($N$2-$M$2),0)</f>
        <v>0</v>
      </c>
      <c r="AS38" s="97">
        <f t="shared" ref="AS38" si="102">IF(AO38&lt;AN38,AM38-1-AL38,AM38-AL38)</f>
        <v>0</v>
      </c>
      <c r="AT38" s="97">
        <f t="shared" ref="AT38" si="103">MINUTE(AP38)</f>
        <v>0</v>
      </c>
      <c r="AU38" s="97" t="str">
        <f t="shared" ref="AU38" si="104">IF(AT38&lt;10,"0"&amp;AT38,AT38)</f>
        <v>00</v>
      </c>
      <c r="AV38" s="86" t="str">
        <f t="shared" ref="AV38" si="105">SUM(AR38:AS38)&amp;":"&amp;AU38</f>
        <v>0:00</v>
      </c>
      <c r="AW38" s="134">
        <f t="shared" si="31"/>
        <v>0</v>
      </c>
      <c r="AX38" s="424">
        <f>SUM(AW38:AW41)+SUM(AA38:AA41)</f>
        <v>0</v>
      </c>
      <c r="AY38" s="436"/>
      <c r="AZ38" s="437"/>
      <c r="BA38" s="437"/>
      <c r="BB38" s="437"/>
      <c r="BC38" s="437"/>
      <c r="BD38" s="438"/>
    </row>
    <row r="39" spans="1:56" x14ac:dyDescent="0.25">
      <c r="A39" s="414"/>
      <c r="B39" s="418"/>
      <c r="C39" s="419"/>
      <c r="D39" s="419"/>
      <c r="E39" s="419"/>
      <c r="F39" s="419"/>
      <c r="G39" s="420"/>
      <c r="H39" s="188"/>
      <c r="I39" s="283" t="s">
        <v>162</v>
      </c>
      <c r="J39" s="114"/>
      <c r="K39" s="115"/>
      <c r="L39" s="114"/>
      <c r="M39" s="115"/>
      <c r="N39" s="116">
        <f t="shared" si="86"/>
        <v>0</v>
      </c>
      <c r="O39" s="116">
        <f t="shared" si="87"/>
        <v>0</v>
      </c>
      <c r="P39" s="116">
        <f t="shared" si="88"/>
        <v>0</v>
      </c>
      <c r="Q39" s="116">
        <f t="shared" si="89"/>
        <v>0</v>
      </c>
      <c r="R39" s="116">
        <f t="shared" si="90"/>
        <v>0</v>
      </c>
      <c r="S39" s="116">
        <f t="shared" si="91"/>
        <v>0</v>
      </c>
      <c r="T39" s="117">
        <f t="shared" si="92"/>
        <v>0.375</v>
      </c>
      <c r="U39" s="116">
        <f t="shared" si="7"/>
        <v>1</v>
      </c>
      <c r="V39" s="116">
        <f t="shared" si="8"/>
        <v>0</v>
      </c>
      <c r="W39" s="116">
        <f t="shared" si="9"/>
        <v>0</v>
      </c>
      <c r="X39" s="116">
        <f t="shared" si="10"/>
        <v>0</v>
      </c>
      <c r="Y39" s="116" t="str">
        <f t="shared" si="11"/>
        <v>00</v>
      </c>
      <c r="Z39" s="117" t="str">
        <f t="shared" si="12"/>
        <v>0:00</v>
      </c>
      <c r="AA39" s="149">
        <f t="shared" si="13"/>
        <v>0</v>
      </c>
      <c r="AB39" s="23"/>
      <c r="AC39" s="24"/>
      <c r="AD39" s="61"/>
      <c r="AE39" s="24"/>
      <c r="AF39" s="94" t="str">
        <f t="shared" si="14"/>
        <v>0000-00-00</v>
      </c>
      <c r="AG39" s="95" t="str">
        <f t="shared" si="15"/>
        <v>00:00</v>
      </c>
      <c r="AH39" s="94" t="str">
        <f t="shared" si="16"/>
        <v>0000-00-00</v>
      </c>
      <c r="AI39" s="96" t="str">
        <f t="shared" si="17"/>
        <v>00:00</v>
      </c>
      <c r="AJ39" s="97" t="str">
        <f t="shared" si="32"/>
        <v>0000-00-00</v>
      </c>
      <c r="AK39" s="97" t="str">
        <f t="shared" si="33"/>
        <v>0000-00-00</v>
      </c>
      <c r="AL39" s="97">
        <f t="shared" si="34"/>
        <v>0</v>
      </c>
      <c r="AM39" s="97">
        <f t="shared" si="35"/>
        <v>0</v>
      </c>
      <c r="AN39" s="97">
        <f t="shared" si="36"/>
        <v>0</v>
      </c>
      <c r="AO39" s="97">
        <f t="shared" si="37"/>
        <v>0</v>
      </c>
      <c r="AP39" s="86">
        <f t="shared" si="38"/>
        <v>0.375</v>
      </c>
      <c r="AQ39" s="97">
        <f t="shared" si="39"/>
        <v>1</v>
      </c>
      <c r="AR39" s="97">
        <f t="shared" si="40"/>
        <v>0</v>
      </c>
      <c r="AS39" s="97">
        <f t="shared" si="41"/>
        <v>0</v>
      </c>
      <c r="AT39" s="97">
        <f t="shared" si="42"/>
        <v>0</v>
      </c>
      <c r="AU39" s="97" t="str">
        <f t="shared" si="43"/>
        <v>00</v>
      </c>
      <c r="AV39" s="86" t="str">
        <f t="shared" si="44"/>
        <v>0:00</v>
      </c>
      <c r="AW39" s="134">
        <f t="shared" si="31"/>
        <v>0</v>
      </c>
      <c r="AX39" s="425"/>
      <c r="AY39" s="430"/>
      <c r="AZ39" s="431"/>
      <c r="BA39" s="431"/>
      <c r="BB39" s="431"/>
      <c r="BC39" s="431"/>
      <c r="BD39" s="432"/>
    </row>
    <row r="40" spans="1:56" x14ac:dyDescent="0.25">
      <c r="A40" s="414"/>
      <c r="B40" s="418"/>
      <c r="C40" s="419"/>
      <c r="D40" s="419"/>
      <c r="E40" s="419"/>
      <c r="F40" s="419"/>
      <c r="G40" s="420"/>
      <c r="H40" s="188"/>
      <c r="I40" s="362" t="s">
        <v>163</v>
      </c>
      <c r="J40" s="114"/>
      <c r="K40" s="115"/>
      <c r="L40" s="114"/>
      <c r="M40" s="115"/>
      <c r="N40" s="116">
        <f t="shared" si="86"/>
        <v>0</v>
      </c>
      <c r="O40" s="116">
        <f t="shared" si="87"/>
        <v>0</v>
      </c>
      <c r="P40" s="116">
        <f t="shared" si="88"/>
        <v>0</v>
      </c>
      <c r="Q40" s="116">
        <f t="shared" si="89"/>
        <v>0</v>
      </c>
      <c r="R40" s="116">
        <f t="shared" si="90"/>
        <v>0</v>
      </c>
      <c r="S40" s="116">
        <f t="shared" si="91"/>
        <v>0</v>
      </c>
      <c r="T40" s="117">
        <f t="shared" si="92"/>
        <v>0.375</v>
      </c>
      <c r="U40" s="116">
        <f t="shared" ref="U40" si="106">IF(O40=N40,1,O40-N40+1)</f>
        <v>1</v>
      </c>
      <c r="V40" s="116">
        <f t="shared" ref="V40" si="107">IF(U40&gt;1,(U40-1)*($N$2-$M$2),0)</f>
        <v>0</v>
      </c>
      <c r="W40" s="116">
        <f t="shared" ref="W40" si="108">IF(S40&lt;R40,Q40-1-P40,Q40-P40)</f>
        <v>0</v>
      </c>
      <c r="X40" s="116">
        <f t="shared" ref="X40" si="109">MINUTE(T40)</f>
        <v>0</v>
      </c>
      <c r="Y40" s="116" t="str">
        <f t="shared" ref="Y40" si="110">IF(X40&lt;10,"0"&amp;X40,X40)</f>
        <v>00</v>
      </c>
      <c r="Z40" s="117" t="str">
        <f t="shared" ref="Z40" si="111">SUM(V40:W40)&amp;":"&amp;Y40</f>
        <v>0:00</v>
      </c>
      <c r="AA40" s="149">
        <f t="shared" ref="AA40" si="112">VALUE(Z40)</f>
        <v>0</v>
      </c>
      <c r="AB40" s="315"/>
      <c r="AC40" s="316"/>
      <c r="AD40" s="299"/>
      <c r="AE40" s="316"/>
      <c r="AF40" s="94" t="str">
        <f t="shared" si="14"/>
        <v>0000-00-00</v>
      </c>
      <c r="AG40" s="95" t="str">
        <f t="shared" si="15"/>
        <v>00:00</v>
      </c>
      <c r="AH40" s="94" t="str">
        <f t="shared" si="16"/>
        <v>0000-00-00</v>
      </c>
      <c r="AI40" s="96" t="str">
        <f t="shared" si="17"/>
        <v>00:00</v>
      </c>
      <c r="AJ40" s="97" t="str">
        <f t="shared" ref="AJ40" si="113">+AF40</f>
        <v>0000-00-00</v>
      </c>
      <c r="AK40" s="97" t="str">
        <f t="shared" ref="AK40" si="114">+AH40</f>
        <v>0000-00-00</v>
      </c>
      <c r="AL40" s="97">
        <f t="shared" ref="AL40" si="115">HOUR(AG40)</f>
        <v>0</v>
      </c>
      <c r="AM40" s="97">
        <f t="shared" ref="AM40" si="116">HOUR(AI40)</f>
        <v>0</v>
      </c>
      <c r="AN40" s="97">
        <f t="shared" ref="AN40" si="117">MINUTE(AG40)</f>
        <v>0</v>
      </c>
      <c r="AO40" s="97">
        <f t="shared" ref="AO40" si="118">MINUTE(AI40)</f>
        <v>0</v>
      </c>
      <c r="AP40" s="86">
        <f t="shared" ref="AP40" si="119">IF(AI40&gt;AG40,AI40-AG40, ($N$1-AG40+AI40-$M$1))</f>
        <v>0.375</v>
      </c>
      <c r="AQ40" s="97">
        <f t="shared" ref="AQ40" si="120">IF(AK40=AJ40,1,AK40-AJ40+1)</f>
        <v>1</v>
      </c>
      <c r="AR40" s="97">
        <f t="shared" ref="AR40" si="121">IF(AQ40&gt;1,(AQ40-1)*($N$2-$M$2),0)</f>
        <v>0</v>
      </c>
      <c r="AS40" s="97">
        <f t="shared" ref="AS40" si="122">IF(AO40&lt;AN40,AM40-1-AL40,AM40-AL40)</f>
        <v>0</v>
      </c>
      <c r="AT40" s="97">
        <f t="shared" ref="AT40" si="123">MINUTE(AP40)</f>
        <v>0</v>
      </c>
      <c r="AU40" s="97" t="str">
        <f t="shared" ref="AU40" si="124">IF(AT40&lt;10,"0"&amp;AT40,AT40)</f>
        <v>00</v>
      </c>
      <c r="AV40" s="86" t="str">
        <f t="shared" ref="AV40" si="125">SUM(AR40:AS40)&amp;":"&amp;AU40</f>
        <v>0:00</v>
      </c>
      <c r="AW40" s="134">
        <f t="shared" ref="AW40" si="126">VALUE(AV40)</f>
        <v>0</v>
      </c>
      <c r="AX40" s="425"/>
      <c r="AY40" s="328"/>
      <c r="AZ40" s="329"/>
      <c r="BA40" s="329"/>
      <c r="BB40" s="329"/>
      <c r="BC40" s="329"/>
      <c r="BD40" s="330"/>
    </row>
    <row r="41" spans="1:56" x14ac:dyDescent="0.25">
      <c r="A41" s="414"/>
      <c r="B41" s="421"/>
      <c r="C41" s="422"/>
      <c r="D41" s="422"/>
      <c r="E41" s="422"/>
      <c r="F41" s="422"/>
      <c r="G41" s="423"/>
      <c r="H41" s="363"/>
      <c r="I41" s="364"/>
      <c r="J41" s="118"/>
      <c r="K41" s="119"/>
      <c r="L41" s="118"/>
      <c r="M41" s="119"/>
      <c r="N41" s="120">
        <f t="shared" si="86"/>
        <v>0</v>
      </c>
      <c r="O41" s="120">
        <f t="shared" si="87"/>
        <v>0</v>
      </c>
      <c r="P41" s="120">
        <f t="shared" si="88"/>
        <v>0</v>
      </c>
      <c r="Q41" s="120">
        <f t="shared" si="89"/>
        <v>0</v>
      </c>
      <c r="R41" s="120">
        <f t="shared" si="90"/>
        <v>0</v>
      </c>
      <c r="S41" s="120">
        <f t="shared" si="91"/>
        <v>0</v>
      </c>
      <c r="T41" s="121">
        <f t="shared" si="92"/>
        <v>0.375</v>
      </c>
      <c r="U41" s="120">
        <f t="shared" si="7"/>
        <v>1</v>
      </c>
      <c r="V41" s="120">
        <f t="shared" si="8"/>
        <v>0</v>
      </c>
      <c r="W41" s="120">
        <f t="shared" si="9"/>
        <v>0</v>
      </c>
      <c r="X41" s="120">
        <f t="shared" si="10"/>
        <v>0</v>
      </c>
      <c r="Y41" s="120" t="str">
        <f t="shared" si="11"/>
        <v>00</v>
      </c>
      <c r="Z41" s="121" t="str">
        <f t="shared" si="12"/>
        <v>0:00</v>
      </c>
      <c r="AA41" s="150">
        <f t="shared" si="13"/>
        <v>0</v>
      </c>
      <c r="AB41" s="22"/>
      <c r="AC41" s="63"/>
      <c r="AD41" s="22"/>
      <c r="AE41" s="63"/>
      <c r="AF41" s="98" t="str">
        <f t="shared" si="14"/>
        <v>0000-00-00</v>
      </c>
      <c r="AG41" s="99" t="str">
        <f t="shared" si="15"/>
        <v>00:00</v>
      </c>
      <c r="AH41" s="98" t="str">
        <f t="shared" si="16"/>
        <v>0000-00-00</v>
      </c>
      <c r="AI41" s="100" t="str">
        <f t="shared" si="17"/>
        <v>00:00</v>
      </c>
      <c r="AJ41" s="101" t="str">
        <f t="shared" si="32"/>
        <v>0000-00-00</v>
      </c>
      <c r="AK41" s="101" t="str">
        <f t="shared" si="33"/>
        <v>0000-00-00</v>
      </c>
      <c r="AL41" s="101">
        <f t="shared" si="34"/>
        <v>0</v>
      </c>
      <c r="AM41" s="101">
        <f t="shared" si="35"/>
        <v>0</v>
      </c>
      <c r="AN41" s="101">
        <f t="shared" si="36"/>
        <v>0</v>
      </c>
      <c r="AO41" s="101">
        <f t="shared" si="37"/>
        <v>0</v>
      </c>
      <c r="AP41" s="87">
        <f t="shared" si="38"/>
        <v>0.375</v>
      </c>
      <c r="AQ41" s="101">
        <f t="shared" si="39"/>
        <v>1</v>
      </c>
      <c r="AR41" s="101">
        <f t="shared" si="40"/>
        <v>0</v>
      </c>
      <c r="AS41" s="101">
        <f t="shared" si="41"/>
        <v>0</v>
      </c>
      <c r="AT41" s="101">
        <f t="shared" si="42"/>
        <v>0</v>
      </c>
      <c r="AU41" s="101" t="str">
        <f t="shared" si="43"/>
        <v>00</v>
      </c>
      <c r="AV41" s="87" t="str">
        <f t="shared" si="44"/>
        <v>0:00</v>
      </c>
      <c r="AW41" s="135">
        <f t="shared" si="31"/>
        <v>0</v>
      </c>
      <c r="AX41" s="426"/>
      <c r="AY41" s="433"/>
      <c r="AZ41" s="434"/>
      <c r="BA41" s="434"/>
      <c r="BB41" s="434"/>
      <c r="BC41" s="434"/>
      <c r="BD41" s="435"/>
    </row>
    <row r="42" spans="1:56" x14ac:dyDescent="0.25">
      <c r="A42" s="414">
        <v>4</v>
      </c>
      <c r="B42" s="415" t="s">
        <v>161</v>
      </c>
      <c r="C42" s="416"/>
      <c r="D42" s="416"/>
      <c r="E42" s="416"/>
      <c r="F42" s="416"/>
      <c r="G42" s="417"/>
      <c r="H42" s="188"/>
      <c r="I42" s="365" t="s">
        <v>160</v>
      </c>
      <c r="J42" s="109"/>
      <c r="K42" s="110"/>
      <c r="L42" s="109"/>
      <c r="M42" s="110"/>
      <c r="N42" s="111">
        <f t="shared" si="86"/>
        <v>0</v>
      </c>
      <c r="O42" s="111">
        <f t="shared" si="87"/>
        <v>0</v>
      </c>
      <c r="P42" s="111">
        <f t="shared" si="88"/>
        <v>0</v>
      </c>
      <c r="Q42" s="111">
        <f t="shared" si="89"/>
        <v>0</v>
      </c>
      <c r="R42" s="111">
        <f t="shared" si="90"/>
        <v>0</v>
      </c>
      <c r="S42" s="111">
        <f t="shared" si="91"/>
        <v>0</v>
      </c>
      <c r="T42" s="112">
        <f t="shared" si="92"/>
        <v>0.375</v>
      </c>
      <c r="U42" s="111">
        <f t="shared" ref="U42:U49" si="127">IF(O42=N42,1,O42-N42+1)</f>
        <v>1</v>
      </c>
      <c r="V42" s="111">
        <f t="shared" ref="V42:V49" si="128">IF(U42&gt;1,(U42-1)*($N$2-$M$2),0)</f>
        <v>0</v>
      </c>
      <c r="W42" s="111">
        <f t="shared" ref="W42:W49" si="129">IF(S42&lt;R42,Q42-1-P42,Q42-P42)</f>
        <v>0</v>
      </c>
      <c r="X42" s="111">
        <f t="shared" ref="X42:X49" si="130">MINUTE(T42)</f>
        <v>0</v>
      </c>
      <c r="Y42" s="111" t="str">
        <f t="shared" ref="Y42:Y49" si="131">IF(X42&lt;10,"0"&amp;X42,X42)</f>
        <v>00</v>
      </c>
      <c r="Z42" s="113" t="str">
        <f t="shared" ref="Z42:Z49" si="132">SUM(V42:W42)&amp;":"&amp;Y42</f>
        <v>0:00</v>
      </c>
      <c r="AA42" s="148">
        <f t="shared" ref="AA42:AA49" si="133">VALUE(Z42)</f>
        <v>0</v>
      </c>
      <c r="AB42" s="21"/>
      <c r="AC42" s="66"/>
      <c r="AD42" s="320"/>
      <c r="AE42" s="66"/>
      <c r="AF42" s="94" t="str">
        <f t="shared" si="14"/>
        <v>0000-00-00</v>
      </c>
      <c r="AG42" s="95" t="str">
        <f t="shared" si="15"/>
        <v>00:00</v>
      </c>
      <c r="AH42" s="94" t="str">
        <f t="shared" si="16"/>
        <v>0000-00-00</v>
      </c>
      <c r="AI42" s="96" t="str">
        <f t="shared" si="17"/>
        <v>00:00</v>
      </c>
      <c r="AJ42" s="97" t="str">
        <f t="shared" si="32"/>
        <v>0000-00-00</v>
      </c>
      <c r="AK42" s="97" t="str">
        <f t="shared" si="33"/>
        <v>0000-00-00</v>
      </c>
      <c r="AL42" s="97">
        <f t="shared" si="34"/>
        <v>0</v>
      </c>
      <c r="AM42" s="97">
        <f t="shared" si="35"/>
        <v>0</v>
      </c>
      <c r="AN42" s="97">
        <f t="shared" si="36"/>
        <v>0</v>
      </c>
      <c r="AO42" s="97">
        <f t="shared" si="37"/>
        <v>0</v>
      </c>
      <c r="AP42" s="86">
        <f t="shared" si="38"/>
        <v>0.375</v>
      </c>
      <c r="AQ42" s="97">
        <f t="shared" si="39"/>
        <v>1</v>
      </c>
      <c r="AR42" s="97">
        <f t="shared" si="40"/>
        <v>0</v>
      </c>
      <c r="AS42" s="97">
        <f t="shared" si="41"/>
        <v>0</v>
      </c>
      <c r="AT42" s="97">
        <f t="shared" si="42"/>
        <v>0</v>
      </c>
      <c r="AU42" s="97" t="str">
        <f t="shared" si="43"/>
        <v>00</v>
      </c>
      <c r="AV42" s="86" t="str">
        <f t="shared" si="44"/>
        <v>0:00</v>
      </c>
      <c r="AW42" s="134">
        <f t="shared" si="31"/>
        <v>0</v>
      </c>
      <c r="AX42" s="424">
        <f>SUM(AW42:AW45)+SUM(AA42:AA45)</f>
        <v>0</v>
      </c>
      <c r="AY42" s="436"/>
      <c r="AZ42" s="437"/>
      <c r="BA42" s="437"/>
      <c r="BB42" s="437"/>
      <c r="BC42" s="437"/>
      <c r="BD42" s="438"/>
    </row>
    <row r="43" spans="1:56" x14ac:dyDescent="0.25">
      <c r="A43" s="414"/>
      <c r="B43" s="418"/>
      <c r="C43" s="419"/>
      <c r="D43" s="419"/>
      <c r="E43" s="419"/>
      <c r="F43" s="419"/>
      <c r="G43" s="420"/>
      <c r="H43" s="188"/>
      <c r="I43" s="283" t="s">
        <v>162</v>
      </c>
      <c r="J43" s="114"/>
      <c r="K43" s="115"/>
      <c r="L43" s="114"/>
      <c r="M43" s="115"/>
      <c r="N43" s="116">
        <f t="shared" si="86"/>
        <v>0</v>
      </c>
      <c r="O43" s="116">
        <f t="shared" si="87"/>
        <v>0</v>
      </c>
      <c r="P43" s="116">
        <f t="shared" si="88"/>
        <v>0</v>
      </c>
      <c r="Q43" s="116">
        <f t="shared" si="89"/>
        <v>0</v>
      </c>
      <c r="R43" s="116">
        <f t="shared" si="90"/>
        <v>0</v>
      </c>
      <c r="S43" s="116">
        <f t="shared" si="91"/>
        <v>0</v>
      </c>
      <c r="T43" s="117">
        <f t="shared" si="92"/>
        <v>0.375</v>
      </c>
      <c r="U43" s="116">
        <f t="shared" si="127"/>
        <v>1</v>
      </c>
      <c r="V43" s="116">
        <f t="shared" si="128"/>
        <v>0</v>
      </c>
      <c r="W43" s="116">
        <f t="shared" si="129"/>
        <v>0</v>
      </c>
      <c r="X43" s="116">
        <f t="shared" si="130"/>
        <v>0</v>
      </c>
      <c r="Y43" s="116" t="str">
        <f t="shared" si="131"/>
        <v>00</v>
      </c>
      <c r="Z43" s="117" t="str">
        <f t="shared" si="132"/>
        <v>0:00</v>
      </c>
      <c r="AA43" s="149">
        <f t="shared" si="133"/>
        <v>0</v>
      </c>
      <c r="AB43" s="23"/>
      <c r="AC43" s="24"/>
      <c r="AD43" s="68"/>
      <c r="AE43" s="24"/>
      <c r="AF43" s="94" t="str">
        <f t="shared" si="14"/>
        <v>0000-00-00</v>
      </c>
      <c r="AG43" s="95" t="str">
        <f t="shared" si="15"/>
        <v>00:00</v>
      </c>
      <c r="AH43" s="94" t="str">
        <f t="shared" si="16"/>
        <v>0000-00-00</v>
      </c>
      <c r="AI43" s="96" t="str">
        <f t="shared" si="17"/>
        <v>00:00</v>
      </c>
      <c r="AJ43" s="97" t="str">
        <f t="shared" si="32"/>
        <v>0000-00-00</v>
      </c>
      <c r="AK43" s="97" t="str">
        <f t="shared" si="33"/>
        <v>0000-00-00</v>
      </c>
      <c r="AL43" s="97">
        <f t="shared" si="34"/>
        <v>0</v>
      </c>
      <c r="AM43" s="97">
        <f t="shared" si="35"/>
        <v>0</v>
      </c>
      <c r="AN43" s="97">
        <f t="shared" si="36"/>
        <v>0</v>
      </c>
      <c r="AO43" s="97">
        <f t="shared" si="37"/>
        <v>0</v>
      </c>
      <c r="AP43" s="86">
        <f t="shared" si="38"/>
        <v>0.375</v>
      </c>
      <c r="AQ43" s="97">
        <f t="shared" si="39"/>
        <v>1</v>
      </c>
      <c r="AR43" s="97">
        <f t="shared" si="40"/>
        <v>0</v>
      </c>
      <c r="AS43" s="97">
        <f t="shared" si="41"/>
        <v>0</v>
      </c>
      <c r="AT43" s="97">
        <f t="shared" si="42"/>
        <v>0</v>
      </c>
      <c r="AU43" s="97" t="str">
        <f t="shared" si="43"/>
        <v>00</v>
      </c>
      <c r="AV43" s="86" t="str">
        <f t="shared" si="44"/>
        <v>0:00</v>
      </c>
      <c r="AW43" s="134">
        <f t="shared" si="31"/>
        <v>0</v>
      </c>
      <c r="AX43" s="425"/>
      <c r="AY43" s="430"/>
      <c r="AZ43" s="431"/>
      <c r="BA43" s="431"/>
      <c r="BB43" s="431"/>
      <c r="BC43" s="431"/>
      <c r="BD43" s="432"/>
    </row>
    <row r="44" spans="1:56" x14ac:dyDescent="0.25">
      <c r="A44" s="414"/>
      <c r="B44" s="418"/>
      <c r="C44" s="419"/>
      <c r="D44" s="419"/>
      <c r="E44" s="419"/>
      <c r="F44" s="419"/>
      <c r="G44" s="420"/>
      <c r="H44" s="188"/>
      <c r="I44" s="362" t="s">
        <v>163</v>
      </c>
      <c r="J44" s="114"/>
      <c r="K44" s="115"/>
      <c r="L44" s="114"/>
      <c r="M44" s="115"/>
      <c r="N44" s="116">
        <f t="shared" si="86"/>
        <v>0</v>
      </c>
      <c r="O44" s="116">
        <f t="shared" si="87"/>
        <v>0</v>
      </c>
      <c r="P44" s="116">
        <f t="shared" si="88"/>
        <v>0</v>
      </c>
      <c r="Q44" s="116">
        <f t="shared" si="89"/>
        <v>0</v>
      </c>
      <c r="R44" s="116">
        <f t="shared" si="90"/>
        <v>0</v>
      </c>
      <c r="S44" s="116">
        <f t="shared" si="91"/>
        <v>0</v>
      </c>
      <c r="T44" s="117">
        <f t="shared" si="92"/>
        <v>0.375</v>
      </c>
      <c r="U44" s="116">
        <f t="shared" si="127"/>
        <v>1</v>
      </c>
      <c r="V44" s="116">
        <f t="shared" si="128"/>
        <v>0</v>
      </c>
      <c r="W44" s="116">
        <f t="shared" si="129"/>
        <v>0</v>
      </c>
      <c r="X44" s="116">
        <f t="shared" si="130"/>
        <v>0</v>
      </c>
      <c r="Y44" s="116" t="str">
        <f t="shared" si="131"/>
        <v>00</v>
      </c>
      <c r="Z44" s="117" t="str">
        <f t="shared" si="132"/>
        <v>0:00</v>
      </c>
      <c r="AA44" s="149">
        <f t="shared" si="133"/>
        <v>0</v>
      </c>
      <c r="AB44" s="315"/>
      <c r="AC44" s="316"/>
      <c r="AD44" s="299"/>
      <c r="AE44" s="316"/>
      <c r="AF44" s="94" t="str">
        <f t="shared" si="14"/>
        <v>0000-00-00</v>
      </c>
      <c r="AG44" s="95" t="str">
        <f t="shared" si="15"/>
        <v>00:00</v>
      </c>
      <c r="AH44" s="94" t="str">
        <f t="shared" si="16"/>
        <v>0000-00-00</v>
      </c>
      <c r="AI44" s="96" t="str">
        <f t="shared" si="17"/>
        <v>00:00</v>
      </c>
      <c r="AJ44" s="97" t="str">
        <f t="shared" ref="AJ44" si="134">+AF44</f>
        <v>0000-00-00</v>
      </c>
      <c r="AK44" s="97" t="str">
        <f t="shared" ref="AK44" si="135">+AH44</f>
        <v>0000-00-00</v>
      </c>
      <c r="AL44" s="97">
        <f t="shared" ref="AL44" si="136">HOUR(AG44)</f>
        <v>0</v>
      </c>
      <c r="AM44" s="97">
        <f t="shared" ref="AM44" si="137">HOUR(AI44)</f>
        <v>0</v>
      </c>
      <c r="AN44" s="97">
        <f t="shared" ref="AN44" si="138">MINUTE(AG44)</f>
        <v>0</v>
      </c>
      <c r="AO44" s="97">
        <f t="shared" ref="AO44" si="139">MINUTE(AI44)</f>
        <v>0</v>
      </c>
      <c r="AP44" s="86">
        <f t="shared" ref="AP44" si="140">IF(AI44&gt;AG44,AI44-AG44, ($N$1-AG44+AI44-$M$1))</f>
        <v>0.375</v>
      </c>
      <c r="AQ44" s="97">
        <f t="shared" ref="AQ44" si="141">IF(AK44=AJ44,1,AK44-AJ44+1)</f>
        <v>1</v>
      </c>
      <c r="AR44" s="97">
        <f t="shared" ref="AR44" si="142">IF(AQ44&gt;1,(AQ44-1)*($N$2-$M$2),0)</f>
        <v>0</v>
      </c>
      <c r="AS44" s="97">
        <f t="shared" ref="AS44" si="143">IF(AO44&lt;AN44,AM44-1-AL44,AM44-AL44)</f>
        <v>0</v>
      </c>
      <c r="AT44" s="97">
        <f t="shared" ref="AT44" si="144">MINUTE(AP44)</f>
        <v>0</v>
      </c>
      <c r="AU44" s="97" t="str">
        <f t="shared" ref="AU44" si="145">IF(AT44&lt;10,"0"&amp;AT44,AT44)</f>
        <v>00</v>
      </c>
      <c r="AV44" s="86" t="str">
        <f t="shared" ref="AV44" si="146">SUM(AR44:AS44)&amp;":"&amp;AU44</f>
        <v>0:00</v>
      </c>
      <c r="AW44" s="134">
        <f t="shared" ref="AW44" si="147">VALUE(AV44)</f>
        <v>0</v>
      </c>
      <c r="AX44" s="425"/>
      <c r="AY44" s="328"/>
      <c r="AZ44" s="329"/>
      <c r="BA44" s="329"/>
      <c r="BB44" s="329"/>
      <c r="BC44" s="329"/>
      <c r="BD44" s="330"/>
    </row>
    <row r="45" spans="1:56" x14ac:dyDescent="0.25">
      <c r="A45" s="414"/>
      <c r="B45" s="421"/>
      <c r="C45" s="422"/>
      <c r="D45" s="422"/>
      <c r="E45" s="422"/>
      <c r="F45" s="422"/>
      <c r="G45" s="423"/>
      <c r="H45" s="363"/>
      <c r="I45" s="364" t="s">
        <v>164</v>
      </c>
      <c r="J45" s="118"/>
      <c r="K45" s="119"/>
      <c r="L45" s="118"/>
      <c r="M45" s="119"/>
      <c r="N45" s="120">
        <f t="shared" si="86"/>
        <v>0</v>
      </c>
      <c r="O45" s="120">
        <f t="shared" si="87"/>
        <v>0</v>
      </c>
      <c r="P45" s="120">
        <f t="shared" si="88"/>
        <v>0</v>
      </c>
      <c r="Q45" s="120">
        <f t="shared" si="89"/>
        <v>0</v>
      </c>
      <c r="R45" s="120">
        <f t="shared" si="90"/>
        <v>0</v>
      </c>
      <c r="S45" s="120">
        <f t="shared" si="91"/>
        <v>0</v>
      </c>
      <c r="T45" s="121">
        <f t="shared" si="92"/>
        <v>0.375</v>
      </c>
      <c r="U45" s="120">
        <f t="shared" si="127"/>
        <v>1</v>
      </c>
      <c r="V45" s="120">
        <f t="shared" si="128"/>
        <v>0</v>
      </c>
      <c r="W45" s="120">
        <f t="shared" si="129"/>
        <v>0</v>
      </c>
      <c r="X45" s="120">
        <f t="shared" si="130"/>
        <v>0</v>
      </c>
      <c r="Y45" s="120" t="str">
        <f t="shared" si="131"/>
        <v>00</v>
      </c>
      <c r="Z45" s="121" t="str">
        <f t="shared" si="132"/>
        <v>0:00</v>
      </c>
      <c r="AA45" s="150">
        <f t="shared" si="133"/>
        <v>0</v>
      </c>
      <c r="AB45" s="22"/>
      <c r="AC45" s="67"/>
      <c r="AD45" s="22"/>
      <c r="AE45" s="67"/>
      <c r="AF45" s="98" t="str">
        <f t="shared" si="14"/>
        <v>0000-00-00</v>
      </c>
      <c r="AG45" s="99" t="str">
        <f t="shared" si="15"/>
        <v>00:00</v>
      </c>
      <c r="AH45" s="98" t="str">
        <f t="shared" si="16"/>
        <v>0000-00-00</v>
      </c>
      <c r="AI45" s="100" t="str">
        <f t="shared" si="17"/>
        <v>00:00</v>
      </c>
      <c r="AJ45" s="101" t="str">
        <f t="shared" ref="AJ45:AJ49" si="148">+AF45</f>
        <v>0000-00-00</v>
      </c>
      <c r="AK45" s="101" t="str">
        <f t="shared" ref="AK45:AK49" si="149">+AH45</f>
        <v>0000-00-00</v>
      </c>
      <c r="AL45" s="101">
        <f t="shared" ref="AL45:AL49" si="150">HOUR(AG45)</f>
        <v>0</v>
      </c>
      <c r="AM45" s="101">
        <f t="shared" ref="AM45:AM49" si="151">HOUR(AI45)</f>
        <v>0</v>
      </c>
      <c r="AN45" s="101">
        <f t="shared" ref="AN45:AN49" si="152">MINUTE(AG45)</f>
        <v>0</v>
      </c>
      <c r="AO45" s="101">
        <f t="shared" ref="AO45:AO49" si="153">MINUTE(AI45)</f>
        <v>0</v>
      </c>
      <c r="AP45" s="87">
        <f t="shared" ref="AP45:AP49" si="154">IF(AI45&gt;AG45,AI45-AG45, ($N$1-AG45+AI45-$M$1))</f>
        <v>0.375</v>
      </c>
      <c r="AQ45" s="101">
        <f t="shared" ref="AQ45:AQ49" si="155">IF(AK45=AJ45,1,AK45-AJ45+1)</f>
        <v>1</v>
      </c>
      <c r="AR45" s="101">
        <f t="shared" ref="AR45:AR49" si="156">IF(AQ45&gt;1,(AQ45-1)*($N$2-$M$2),0)</f>
        <v>0</v>
      </c>
      <c r="AS45" s="101">
        <f t="shared" ref="AS45:AS49" si="157">IF(AO45&lt;AN45,AM45-1-AL45,AM45-AL45)</f>
        <v>0</v>
      </c>
      <c r="AT45" s="101">
        <f t="shared" ref="AT45:AT49" si="158">MINUTE(AP45)</f>
        <v>0</v>
      </c>
      <c r="AU45" s="101" t="str">
        <f t="shared" ref="AU45:AU49" si="159">IF(AT45&lt;10,"0"&amp;AT45,AT45)</f>
        <v>00</v>
      </c>
      <c r="AV45" s="87" t="str">
        <f t="shared" ref="AV45:AV49" si="160">SUM(AR45:AS45)&amp;":"&amp;AU45</f>
        <v>0:00</v>
      </c>
      <c r="AW45" s="135">
        <f t="shared" si="31"/>
        <v>0</v>
      </c>
      <c r="AX45" s="426"/>
      <c r="AY45" s="433"/>
      <c r="AZ45" s="434"/>
      <c r="BA45" s="434"/>
      <c r="BB45" s="434"/>
      <c r="BC45" s="434"/>
      <c r="BD45" s="435"/>
    </row>
    <row r="46" spans="1:56" x14ac:dyDescent="0.25">
      <c r="A46" s="414">
        <v>5</v>
      </c>
      <c r="B46" s="415" t="s">
        <v>165</v>
      </c>
      <c r="C46" s="416"/>
      <c r="D46" s="416"/>
      <c r="E46" s="416"/>
      <c r="F46" s="416"/>
      <c r="G46" s="417"/>
      <c r="H46" s="188"/>
      <c r="I46" s="365" t="s">
        <v>160</v>
      </c>
      <c r="J46" s="109"/>
      <c r="K46" s="110"/>
      <c r="L46" s="109"/>
      <c r="M46" s="110"/>
      <c r="N46" s="111">
        <f t="shared" ref="N46:N49" si="161">+J46</f>
        <v>0</v>
      </c>
      <c r="O46" s="111">
        <f t="shared" ref="O46:O49" si="162">+L46</f>
        <v>0</v>
      </c>
      <c r="P46" s="111">
        <f t="shared" ref="P46:P49" si="163">HOUR(K46)</f>
        <v>0</v>
      </c>
      <c r="Q46" s="111">
        <f t="shared" ref="Q46:Q49" si="164">HOUR(M46)</f>
        <v>0</v>
      </c>
      <c r="R46" s="111">
        <f t="shared" ref="R46:R49" si="165">MINUTE(K46)</f>
        <v>0</v>
      </c>
      <c r="S46" s="111">
        <f t="shared" ref="S46:S49" si="166">MINUTE(M46)</f>
        <v>0</v>
      </c>
      <c r="T46" s="112">
        <f t="shared" ref="T46:T49" si="167">IF(M46&gt;K46,M46-K46, ($N$1-K46+M46-$M$1))</f>
        <v>0.375</v>
      </c>
      <c r="U46" s="111">
        <f t="shared" si="127"/>
        <v>1</v>
      </c>
      <c r="V46" s="111">
        <f t="shared" si="128"/>
        <v>0</v>
      </c>
      <c r="W46" s="111">
        <f t="shared" si="129"/>
        <v>0</v>
      </c>
      <c r="X46" s="111">
        <f t="shared" si="130"/>
        <v>0</v>
      </c>
      <c r="Y46" s="111" t="str">
        <f t="shared" si="131"/>
        <v>00</v>
      </c>
      <c r="Z46" s="113" t="str">
        <f t="shared" si="132"/>
        <v>0:00</v>
      </c>
      <c r="AA46" s="148">
        <f t="shared" si="133"/>
        <v>0</v>
      </c>
      <c r="AB46" s="21"/>
      <c r="AC46" s="66"/>
      <c r="AD46" s="21"/>
      <c r="AE46" s="66"/>
      <c r="AF46" s="94" t="str">
        <f t="shared" si="14"/>
        <v>0000-00-00</v>
      </c>
      <c r="AG46" s="95" t="str">
        <f t="shared" si="15"/>
        <v>00:00</v>
      </c>
      <c r="AH46" s="94" t="str">
        <f t="shared" si="16"/>
        <v>0000-00-00</v>
      </c>
      <c r="AI46" s="96" t="str">
        <f t="shared" si="17"/>
        <v>00:00</v>
      </c>
      <c r="AJ46" s="97" t="str">
        <f t="shared" si="148"/>
        <v>0000-00-00</v>
      </c>
      <c r="AK46" s="97" t="str">
        <f t="shared" si="149"/>
        <v>0000-00-00</v>
      </c>
      <c r="AL46" s="97">
        <f t="shared" si="150"/>
        <v>0</v>
      </c>
      <c r="AM46" s="97">
        <f t="shared" si="151"/>
        <v>0</v>
      </c>
      <c r="AN46" s="97">
        <f t="shared" si="152"/>
        <v>0</v>
      </c>
      <c r="AO46" s="97">
        <f t="shared" si="153"/>
        <v>0</v>
      </c>
      <c r="AP46" s="86">
        <f t="shared" si="154"/>
        <v>0.375</v>
      </c>
      <c r="AQ46" s="97">
        <f t="shared" si="155"/>
        <v>1</v>
      </c>
      <c r="AR46" s="97">
        <f t="shared" si="156"/>
        <v>0</v>
      </c>
      <c r="AS46" s="97">
        <f t="shared" si="157"/>
        <v>0</v>
      </c>
      <c r="AT46" s="97">
        <f t="shared" si="158"/>
        <v>0</v>
      </c>
      <c r="AU46" s="97" t="str">
        <f t="shared" si="159"/>
        <v>00</v>
      </c>
      <c r="AV46" s="86" t="str">
        <f t="shared" si="160"/>
        <v>0:00</v>
      </c>
      <c r="AW46" s="134">
        <f t="shared" ref="AW46:AW49" si="168">VALUE(AV46)</f>
        <v>0</v>
      </c>
      <c r="AX46" s="424">
        <f>SUM(AW46:AW49)+SUM(AA46:AA49)</f>
        <v>0</v>
      </c>
      <c r="AY46" s="427"/>
      <c r="AZ46" s="428"/>
      <c r="BA46" s="428"/>
      <c r="BB46" s="428"/>
      <c r="BC46" s="428"/>
      <c r="BD46" s="429"/>
    </row>
    <row r="47" spans="1:56" x14ac:dyDescent="0.25">
      <c r="A47" s="414"/>
      <c r="B47" s="418"/>
      <c r="C47" s="419"/>
      <c r="D47" s="419"/>
      <c r="E47" s="419"/>
      <c r="F47" s="419"/>
      <c r="G47" s="420"/>
      <c r="H47" s="188"/>
      <c r="I47" s="283" t="s">
        <v>162</v>
      </c>
      <c r="J47" s="114"/>
      <c r="K47" s="115"/>
      <c r="L47" s="114"/>
      <c r="M47" s="115"/>
      <c r="N47" s="116">
        <f t="shared" si="161"/>
        <v>0</v>
      </c>
      <c r="O47" s="116">
        <f t="shared" si="162"/>
        <v>0</v>
      </c>
      <c r="P47" s="116">
        <f t="shared" si="163"/>
        <v>0</v>
      </c>
      <c r="Q47" s="116">
        <f t="shared" si="164"/>
        <v>0</v>
      </c>
      <c r="R47" s="116">
        <f t="shared" si="165"/>
        <v>0</v>
      </c>
      <c r="S47" s="116">
        <f t="shared" si="166"/>
        <v>0</v>
      </c>
      <c r="T47" s="117">
        <f t="shared" si="167"/>
        <v>0.375</v>
      </c>
      <c r="U47" s="116">
        <f t="shared" si="127"/>
        <v>1</v>
      </c>
      <c r="V47" s="116">
        <f t="shared" si="128"/>
        <v>0</v>
      </c>
      <c r="W47" s="116">
        <f t="shared" si="129"/>
        <v>0</v>
      </c>
      <c r="X47" s="116">
        <f t="shared" si="130"/>
        <v>0</v>
      </c>
      <c r="Y47" s="116" t="str">
        <f t="shared" si="131"/>
        <v>00</v>
      </c>
      <c r="Z47" s="117" t="str">
        <f t="shared" si="132"/>
        <v>0:00</v>
      </c>
      <c r="AA47" s="149">
        <f t="shared" si="133"/>
        <v>0</v>
      </c>
      <c r="AB47" s="23"/>
      <c r="AC47" s="24"/>
      <c r="AD47" s="68"/>
      <c r="AE47" s="24"/>
      <c r="AF47" s="94" t="str">
        <f t="shared" si="14"/>
        <v>0000-00-00</v>
      </c>
      <c r="AG47" s="95" t="str">
        <f t="shared" si="15"/>
        <v>00:00</v>
      </c>
      <c r="AH47" s="94" t="str">
        <f t="shared" si="16"/>
        <v>0000-00-00</v>
      </c>
      <c r="AI47" s="96" t="str">
        <f t="shared" si="17"/>
        <v>00:00</v>
      </c>
      <c r="AJ47" s="97" t="str">
        <f t="shared" si="148"/>
        <v>0000-00-00</v>
      </c>
      <c r="AK47" s="97" t="str">
        <f t="shared" si="149"/>
        <v>0000-00-00</v>
      </c>
      <c r="AL47" s="97">
        <f t="shared" si="150"/>
        <v>0</v>
      </c>
      <c r="AM47" s="97">
        <f t="shared" si="151"/>
        <v>0</v>
      </c>
      <c r="AN47" s="97">
        <f t="shared" si="152"/>
        <v>0</v>
      </c>
      <c r="AO47" s="97">
        <f t="shared" si="153"/>
        <v>0</v>
      </c>
      <c r="AP47" s="86">
        <f t="shared" si="154"/>
        <v>0.375</v>
      </c>
      <c r="AQ47" s="97">
        <f t="shared" si="155"/>
        <v>1</v>
      </c>
      <c r="AR47" s="97">
        <f t="shared" si="156"/>
        <v>0</v>
      </c>
      <c r="AS47" s="97">
        <f t="shared" si="157"/>
        <v>0</v>
      </c>
      <c r="AT47" s="97">
        <f t="shared" si="158"/>
        <v>0</v>
      </c>
      <c r="AU47" s="97" t="str">
        <f t="shared" si="159"/>
        <v>00</v>
      </c>
      <c r="AV47" s="86" t="str">
        <f t="shared" si="160"/>
        <v>0:00</v>
      </c>
      <c r="AW47" s="134">
        <f t="shared" si="168"/>
        <v>0</v>
      </c>
      <c r="AX47" s="425"/>
      <c r="AY47" s="430"/>
      <c r="AZ47" s="431"/>
      <c r="BA47" s="431"/>
      <c r="BB47" s="431"/>
      <c r="BC47" s="431"/>
      <c r="BD47" s="432"/>
    </row>
    <row r="48" spans="1:56" x14ac:dyDescent="0.25">
      <c r="A48" s="414"/>
      <c r="B48" s="418"/>
      <c r="C48" s="419"/>
      <c r="D48" s="419"/>
      <c r="E48" s="419"/>
      <c r="F48" s="419"/>
      <c r="G48" s="420"/>
      <c r="H48" s="188"/>
      <c r="I48" s="362" t="s">
        <v>163</v>
      </c>
      <c r="J48" s="114"/>
      <c r="K48" s="115"/>
      <c r="L48" s="114"/>
      <c r="M48" s="115"/>
      <c r="N48" s="116">
        <f t="shared" si="161"/>
        <v>0</v>
      </c>
      <c r="O48" s="116">
        <f t="shared" si="162"/>
        <v>0</v>
      </c>
      <c r="P48" s="116">
        <f t="shared" si="163"/>
        <v>0</v>
      </c>
      <c r="Q48" s="116">
        <f t="shared" si="164"/>
        <v>0</v>
      </c>
      <c r="R48" s="116">
        <f t="shared" si="165"/>
        <v>0</v>
      </c>
      <c r="S48" s="116">
        <f t="shared" si="166"/>
        <v>0</v>
      </c>
      <c r="T48" s="117">
        <f t="shared" si="167"/>
        <v>0.375</v>
      </c>
      <c r="U48" s="116">
        <f t="shared" si="127"/>
        <v>1</v>
      </c>
      <c r="V48" s="116">
        <f t="shared" si="128"/>
        <v>0</v>
      </c>
      <c r="W48" s="116">
        <f t="shared" si="129"/>
        <v>0</v>
      </c>
      <c r="X48" s="116">
        <f t="shared" si="130"/>
        <v>0</v>
      </c>
      <c r="Y48" s="116" t="str">
        <f t="shared" si="131"/>
        <v>00</v>
      </c>
      <c r="Z48" s="117" t="str">
        <f t="shared" si="132"/>
        <v>0:00</v>
      </c>
      <c r="AA48" s="149">
        <f t="shared" si="133"/>
        <v>0</v>
      </c>
      <c r="AB48" s="23"/>
      <c r="AC48" s="24"/>
      <c r="AD48" s="68"/>
      <c r="AE48" s="24"/>
      <c r="AF48" s="94" t="str">
        <f t="shared" si="14"/>
        <v>0000-00-00</v>
      </c>
      <c r="AG48" s="95" t="str">
        <f t="shared" si="15"/>
        <v>00:00</v>
      </c>
      <c r="AH48" s="94" t="str">
        <f t="shared" si="16"/>
        <v>0000-00-00</v>
      </c>
      <c r="AI48" s="96" t="str">
        <f t="shared" si="17"/>
        <v>00:00</v>
      </c>
      <c r="AJ48" s="97" t="str">
        <f t="shared" si="148"/>
        <v>0000-00-00</v>
      </c>
      <c r="AK48" s="97" t="str">
        <f t="shared" si="149"/>
        <v>0000-00-00</v>
      </c>
      <c r="AL48" s="97">
        <f t="shared" si="150"/>
        <v>0</v>
      </c>
      <c r="AM48" s="97">
        <f t="shared" si="151"/>
        <v>0</v>
      </c>
      <c r="AN48" s="97">
        <f t="shared" si="152"/>
        <v>0</v>
      </c>
      <c r="AO48" s="97">
        <f t="shared" si="153"/>
        <v>0</v>
      </c>
      <c r="AP48" s="86">
        <f t="shared" si="154"/>
        <v>0.375</v>
      </c>
      <c r="AQ48" s="97">
        <f t="shared" si="155"/>
        <v>1</v>
      </c>
      <c r="AR48" s="97">
        <f t="shared" si="156"/>
        <v>0</v>
      </c>
      <c r="AS48" s="97">
        <f t="shared" si="157"/>
        <v>0</v>
      </c>
      <c r="AT48" s="97">
        <f t="shared" si="158"/>
        <v>0</v>
      </c>
      <c r="AU48" s="97" t="str">
        <f t="shared" si="159"/>
        <v>00</v>
      </c>
      <c r="AV48" s="86" t="str">
        <f t="shared" si="160"/>
        <v>0:00</v>
      </c>
      <c r="AW48" s="134">
        <f t="shared" si="168"/>
        <v>0</v>
      </c>
      <c r="AX48" s="425"/>
      <c r="AY48" s="430"/>
      <c r="AZ48" s="431"/>
      <c r="BA48" s="431"/>
      <c r="BB48" s="431"/>
      <c r="BC48" s="431"/>
      <c r="BD48" s="432"/>
    </row>
    <row r="49" spans="1:57" x14ac:dyDescent="0.25">
      <c r="A49" s="414"/>
      <c r="B49" s="421"/>
      <c r="C49" s="422"/>
      <c r="D49" s="422"/>
      <c r="E49" s="422"/>
      <c r="F49" s="422"/>
      <c r="G49" s="423"/>
      <c r="H49" s="363"/>
      <c r="I49" s="364" t="s">
        <v>166</v>
      </c>
      <c r="J49" s="118"/>
      <c r="K49" s="119"/>
      <c r="L49" s="118"/>
      <c r="M49" s="119"/>
      <c r="N49" s="120">
        <f t="shared" si="161"/>
        <v>0</v>
      </c>
      <c r="O49" s="120">
        <f t="shared" si="162"/>
        <v>0</v>
      </c>
      <c r="P49" s="120">
        <f t="shared" si="163"/>
        <v>0</v>
      </c>
      <c r="Q49" s="120">
        <f t="shared" si="164"/>
        <v>0</v>
      </c>
      <c r="R49" s="120">
        <f t="shared" si="165"/>
        <v>0</v>
      </c>
      <c r="S49" s="120">
        <f t="shared" si="166"/>
        <v>0</v>
      </c>
      <c r="T49" s="121">
        <f t="shared" si="167"/>
        <v>0.375</v>
      </c>
      <c r="U49" s="120">
        <f t="shared" si="127"/>
        <v>1</v>
      </c>
      <c r="V49" s="120">
        <f t="shared" si="128"/>
        <v>0</v>
      </c>
      <c r="W49" s="120">
        <f t="shared" si="129"/>
        <v>0</v>
      </c>
      <c r="X49" s="120">
        <f t="shared" si="130"/>
        <v>0</v>
      </c>
      <c r="Y49" s="120" t="str">
        <f t="shared" si="131"/>
        <v>00</v>
      </c>
      <c r="Z49" s="121" t="str">
        <f t="shared" si="132"/>
        <v>0:00</v>
      </c>
      <c r="AA49" s="150">
        <f t="shared" si="133"/>
        <v>0</v>
      </c>
      <c r="AB49" s="22"/>
      <c r="AC49" s="67"/>
      <c r="AD49" s="22"/>
      <c r="AE49" s="67"/>
      <c r="AF49" s="98" t="str">
        <f t="shared" si="14"/>
        <v>0000-00-00</v>
      </c>
      <c r="AG49" s="99" t="str">
        <f t="shared" si="15"/>
        <v>00:00</v>
      </c>
      <c r="AH49" s="98" t="str">
        <f t="shared" si="16"/>
        <v>0000-00-00</v>
      </c>
      <c r="AI49" s="100" t="str">
        <f t="shared" si="17"/>
        <v>00:00</v>
      </c>
      <c r="AJ49" s="101" t="str">
        <f t="shared" si="148"/>
        <v>0000-00-00</v>
      </c>
      <c r="AK49" s="101" t="str">
        <f t="shared" si="149"/>
        <v>0000-00-00</v>
      </c>
      <c r="AL49" s="101">
        <f t="shared" si="150"/>
        <v>0</v>
      </c>
      <c r="AM49" s="101">
        <f t="shared" si="151"/>
        <v>0</v>
      </c>
      <c r="AN49" s="101">
        <f t="shared" si="152"/>
        <v>0</v>
      </c>
      <c r="AO49" s="101">
        <f t="shared" si="153"/>
        <v>0</v>
      </c>
      <c r="AP49" s="87">
        <f t="shared" si="154"/>
        <v>0.375</v>
      </c>
      <c r="AQ49" s="101">
        <f t="shared" si="155"/>
        <v>1</v>
      </c>
      <c r="AR49" s="101">
        <f t="shared" si="156"/>
        <v>0</v>
      </c>
      <c r="AS49" s="101">
        <f t="shared" si="157"/>
        <v>0</v>
      </c>
      <c r="AT49" s="101">
        <f t="shared" si="158"/>
        <v>0</v>
      </c>
      <c r="AU49" s="101" t="str">
        <f t="shared" si="159"/>
        <v>00</v>
      </c>
      <c r="AV49" s="87" t="str">
        <f t="shared" si="160"/>
        <v>0:00</v>
      </c>
      <c r="AW49" s="135">
        <f t="shared" si="168"/>
        <v>0</v>
      </c>
      <c r="AX49" s="426"/>
      <c r="AY49" s="433"/>
      <c r="AZ49" s="434"/>
      <c r="BA49" s="434"/>
      <c r="BB49" s="434"/>
      <c r="BC49" s="434"/>
      <c r="BD49" s="435"/>
    </row>
    <row r="50" spans="1:57" x14ac:dyDescent="0.25">
      <c r="A50" s="414">
        <v>6</v>
      </c>
      <c r="B50" s="415" t="s">
        <v>167</v>
      </c>
      <c r="C50" s="416"/>
      <c r="D50" s="416"/>
      <c r="E50" s="416"/>
      <c r="F50" s="416"/>
      <c r="G50" s="417"/>
      <c r="H50" s="188"/>
      <c r="I50" s="365" t="s">
        <v>160</v>
      </c>
      <c r="J50" s="109"/>
      <c r="K50" s="110"/>
      <c r="L50" s="109"/>
      <c r="M50" s="110"/>
      <c r="N50" s="111">
        <f t="shared" si="86"/>
        <v>0</v>
      </c>
      <c r="O50" s="111">
        <f t="shared" si="87"/>
        <v>0</v>
      </c>
      <c r="P50" s="111">
        <f t="shared" si="88"/>
        <v>0</v>
      </c>
      <c r="Q50" s="111">
        <f t="shared" si="89"/>
        <v>0</v>
      </c>
      <c r="R50" s="111">
        <f t="shared" si="90"/>
        <v>0</v>
      </c>
      <c r="S50" s="111">
        <f t="shared" si="91"/>
        <v>0</v>
      </c>
      <c r="T50" s="112">
        <f t="shared" si="92"/>
        <v>0.375</v>
      </c>
      <c r="U50" s="111">
        <f t="shared" ref="U50:U53" si="169">IF(O50=N50,1,O50-N50+1)</f>
        <v>1</v>
      </c>
      <c r="V50" s="111">
        <f t="shared" ref="V50:V53" si="170">IF(U50&gt;1,(U50-1)*($N$2-$M$2),0)</f>
        <v>0</v>
      </c>
      <c r="W50" s="111">
        <f t="shared" ref="W50:W53" si="171">IF(S50&lt;R50,Q50-1-P50,Q50-P50)</f>
        <v>0</v>
      </c>
      <c r="X50" s="111">
        <f t="shared" ref="X50:X53" si="172">MINUTE(T50)</f>
        <v>0</v>
      </c>
      <c r="Y50" s="111" t="str">
        <f t="shared" ref="Y50:Y53" si="173">IF(X50&lt;10,"0"&amp;X50,X50)</f>
        <v>00</v>
      </c>
      <c r="Z50" s="113" t="str">
        <f t="shared" ref="Z50:Z53" si="174">SUM(V50:W50)&amp;":"&amp;Y50</f>
        <v>0:00</v>
      </c>
      <c r="AA50" s="148">
        <f t="shared" ref="AA50:AA53" si="175">VALUE(Z50)</f>
        <v>0</v>
      </c>
      <c r="AB50" s="21"/>
      <c r="AC50" s="66"/>
      <c r="AD50" s="291"/>
      <c r="AE50" s="66"/>
      <c r="AF50" s="94" t="str">
        <f t="shared" si="14"/>
        <v>0000-00-00</v>
      </c>
      <c r="AG50" s="95" t="str">
        <f t="shared" si="15"/>
        <v>00:00</v>
      </c>
      <c r="AH50" s="94" t="str">
        <f t="shared" si="16"/>
        <v>0000-00-00</v>
      </c>
      <c r="AI50" s="96" t="str">
        <f t="shared" si="17"/>
        <v>00:00</v>
      </c>
      <c r="AJ50" s="97" t="str">
        <f t="shared" ref="AJ50:AJ53" si="176">+AF50</f>
        <v>0000-00-00</v>
      </c>
      <c r="AK50" s="97" t="str">
        <f t="shared" ref="AK50:AK53" si="177">+AH50</f>
        <v>0000-00-00</v>
      </c>
      <c r="AL50" s="97">
        <f t="shared" ref="AL50:AL53" si="178">HOUR(AG50)</f>
        <v>0</v>
      </c>
      <c r="AM50" s="97">
        <f t="shared" ref="AM50:AM53" si="179">HOUR(AI50)</f>
        <v>0</v>
      </c>
      <c r="AN50" s="97">
        <f t="shared" ref="AN50:AN53" si="180">MINUTE(AG50)</f>
        <v>0</v>
      </c>
      <c r="AO50" s="97">
        <f t="shared" ref="AO50:AO53" si="181">MINUTE(AI50)</f>
        <v>0</v>
      </c>
      <c r="AP50" s="86">
        <f t="shared" ref="AP50:AP53" si="182">IF(AI50&gt;AG50,AI50-AG50, ($N$1-AG50+AI50-$M$1))</f>
        <v>0.375</v>
      </c>
      <c r="AQ50" s="97">
        <f t="shared" ref="AQ50:AQ53" si="183">IF(AK50=AJ50,1,AK50-AJ50+1)</f>
        <v>1</v>
      </c>
      <c r="AR50" s="97">
        <f t="shared" ref="AR50:AR53" si="184">IF(AQ50&gt;1,(AQ50-1)*($N$2-$M$2),0)</f>
        <v>0</v>
      </c>
      <c r="AS50" s="97">
        <f t="shared" ref="AS50:AS53" si="185">IF(AO50&lt;AN50,AM50-1-AL50,AM50-AL50)</f>
        <v>0</v>
      </c>
      <c r="AT50" s="97">
        <f t="shared" ref="AT50:AT53" si="186">MINUTE(AP50)</f>
        <v>0</v>
      </c>
      <c r="AU50" s="97" t="str">
        <f t="shared" ref="AU50:AU53" si="187">IF(AT50&lt;10,"0"&amp;AT50,AT50)</f>
        <v>00</v>
      </c>
      <c r="AV50" s="86" t="str">
        <f t="shared" ref="AV50:AV53" si="188">SUM(AR50:AS50)&amp;":"&amp;AU50</f>
        <v>0:00</v>
      </c>
      <c r="AW50" s="134">
        <f t="shared" si="31"/>
        <v>0</v>
      </c>
      <c r="AX50" s="424">
        <f>SUM(AW50:AW53)+SUM(AA50:AA53)</f>
        <v>0</v>
      </c>
      <c r="AY50" s="427"/>
      <c r="AZ50" s="428"/>
      <c r="BA50" s="428"/>
      <c r="BB50" s="428"/>
      <c r="BC50" s="428"/>
      <c r="BD50" s="429"/>
    </row>
    <row r="51" spans="1:57" x14ac:dyDescent="0.25">
      <c r="A51" s="414"/>
      <c r="B51" s="418"/>
      <c r="C51" s="419"/>
      <c r="D51" s="419"/>
      <c r="E51" s="419"/>
      <c r="F51" s="419"/>
      <c r="G51" s="420"/>
      <c r="H51" s="188"/>
      <c r="I51" s="283" t="s">
        <v>162</v>
      </c>
      <c r="J51" s="114"/>
      <c r="K51" s="115"/>
      <c r="L51" s="114"/>
      <c r="M51" s="115"/>
      <c r="N51" s="116">
        <f t="shared" si="86"/>
        <v>0</v>
      </c>
      <c r="O51" s="116">
        <f t="shared" si="87"/>
        <v>0</v>
      </c>
      <c r="P51" s="116">
        <f t="shared" si="88"/>
        <v>0</v>
      </c>
      <c r="Q51" s="116">
        <f t="shared" si="89"/>
        <v>0</v>
      </c>
      <c r="R51" s="116">
        <f t="shared" si="90"/>
        <v>0</v>
      </c>
      <c r="S51" s="116">
        <f t="shared" si="91"/>
        <v>0</v>
      </c>
      <c r="T51" s="117">
        <f t="shared" si="92"/>
        <v>0.375</v>
      </c>
      <c r="U51" s="116">
        <f t="shared" si="169"/>
        <v>1</v>
      </c>
      <c r="V51" s="116">
        <f t="shared" si="170"/>
        <v>0</v>
      </c>
      <c r="W51" s="116">
        <f t="shared" si="171"/>
        <v>0</v>
      </c>
      <c r="X51" s="116">
        <f t="shared" si="172"/>
        <v>0</v>
      </c>
      <c r="Y51" s="116" t="str">
        <f t="shared" si="173"/>
        <v>00</v>
      </c>
      <c r="Z51" s="117" t="str">
        <f t="shared" si="174"/>
        <v>0:00</v>
      </c>
      <c r="AA51" s="149">
        <f t="shared" si="175"/>
        <v>0</v>
      </c>
      <c r="AB51" s="23"/>
      <c r="AC51" s="24"/>
      <c r="AD51" s="68"/>
      <c r="AE51" s="24"/>
      <c r="AF51" s="94" t="str">
        <f t="shared" si="14"/>
        <v>0000-00-00</v>
      </c>
      <c r="AG51" s="95" t="str">
        <f t="shared" si="15"/>
        <v>00:00</v>
      </c>
      <c r="AH51" s="94" t="str">
        <f t="shared" si="16"/>
        <v>0000-00-00</v>
      </c>
      <c r="AI51" s="96" t="str">
        <f t="shared" si="17"/>
        <v>00:00</v>
      </c>
      <c r="AJ51" s="97" t="str">
        <f t="shared" si="176"/>
        <v>0000-00-00</v>
      </c>
      <c r="AK51" s="97" t="str">
        <f t="shared" si="177"/>
        <v>0000-00-00</v>
      </c>
      <c r="AL51" s="97">
        <f t="shared" si="178"/>
        <v>0</v>
      </c>
      <c r="AM51" s="97">
        <f t="shared" si="179"/>
        <v>0</v>
      </c>
      <c r="AN51" s="97">
        <f t="shared" si="180"/>
        <v>0</v>
      </c>
      <c r="AO51" s="97">
        <f t="shared" si="181"/>
        <v>0</v>
      </c>
      <c r="AP51" s="86">
        <f t="shared" si="182"/>
        <v>0.375</v>
      </c>
      <c r="AQ51" s="97">
        <f t="shared" si="183"/>
        <v>1</v>
      </c>
      <c r="AR51" s="97">
        <f t="shared" si="184"/>
        <v>0</v>
      </c>
      <c r="AS51" s="97">
        <f t="shared" si="185"/>
        <v>0</v>
      </c>
      <c r="AT51" s="97">
        <f t="shared" si="186"/>
        <v>0</v>
      </c>
      <c r="AU51" s="97" t="str">
        <f t="shared" si="187"/>
        <v>00</v>
      </c>
      <c r="AV51" s="86" t="str">
        <f t="shared" si="188"/>
        <v>0:00</v>
      </c>
      <c r="AW51" s="134">
        <f t="shared" si="31"/>
        <v>0</v>
      </c>
      <c r="AX51" s="425"/>
      <c r="AY51" s="430"/>
      <c r="AZ51" s="431"/>
      <c r="BA51" s="431"/>
      <c r="BB51" s="431"/>
      <c r="BC51" s="431"/>
      <c r="BD51" s="432"/>
    </row>
    <row r="52" spans="1:57" x14ac:dyDescent="0.25">
      <c r="A52" s="414"/>
      <c r="B52" s="418"/>
      <c r="C52" s="419"/>
      <c r="D52" s="419"/>
      <c r="E52" s="419"/>
      <c r="F52" s="419"/>
      <c r="G52" s="420"/>
      <c r="H52" s="188"/>
      <c r="I52" s="362" t="s">
        <v>163</v>
      </c>
      <c r="J52" s="114"/>
      <c r="K52" s="115"/>
      <c r="L52" s="114"/>
      <c r="M52" s="115"/>
      <c r="N52" s="116">
        <f t="shared" ref="N52" si="189">+J52</f>
        <v>0</v>
      </c>
      <c r="O52" s="116">
        <f t="shared" ref="O52" si="190">+L52</f>
        <v>0</v>
      </c>
      <c r="P52" s="116">
        <f t="shared" ref="P52" si="191">HOUR(K52)</f>
        <v>0</v>
      </c>
      <c r="Q52" s="116">
        <f t="shared" ref="Q52" si="192">HOUR(M52)</f>
        <v>0</v>
      </c>
      <c r="R52" s="116">
        <f t="shared" ref="R52" si="193">MINUTE(K52)</f>
        <v>0</v>
      </c>
      <c r="S52" s="116">
        <f t="shared" ref="S52" si="194">MINUTE(M52)</f>
        <v>0</v>
      </c>
      <c r="T52" s="117">
        <f t="shared" ref="T52" si="195">IF(M52&gt;K52,M52-K52, ($N$1-K52+M52-$M$1))</f>
        <v>0.375</v>
      </c>
      <c r="U52" s="116">
        <f t="shared" ref="U52" si="196">IF(O52=N52,1,O52-N52+1)</f>
        <v>1</v>
      </c>
      <c r="V52" s="116">
        <f t="shared" ref="V52" si="197">IF(U52&gt;1,(U52-1)*($N$2-$M$2),0)</f>
        <v>0</v>
      </c>
      <c r="W52" s="116">
        <f t="shared" ref="W52" si="198">IF(S52&lt;R52,Q52-1-P52,Q52-P52)</f>
        <v>0</v>
      </c>
      <c r="X52" s="116">
        <f t="shared" ref="X52" si="199">MINUTE(T52)</f>
        <v>0</v>
      </c>
      <c r="Y52" s="116" t="str">
        <f t="shared" ref="Y52" si="200">IF(X52&lt;10,"0"&amp;X52,X52)</f>
        <v>00</v>
      </c>
      <c r="Z52" s="117" t="str">
        <f t="shared" ref="Z52" si="201">SUM(V52:W52)&amp;":"&amp;Y52</f>
        <v>0:00</v>
      </c>
      <c r="AA52" s="149">
        <f t="shared" ref="AA52" si="202">VALUE(Z52)</f>
        <v>0</v>
      </c>
      <c r="AB52" s="23"/>
      <c r="AC52" s="24"/>
      <c r="AD52" s="68"/>
      <c r="AE52" s="24"/>
      <c r="AF52" s="94" t="str">
        <f t="shared" si="14"/>
        <v>0000-00-00</v>
      </c>
      <c r="AG52" s="95" t="str">
        <f t="shared" si="15"/>
        <v>00:00</v>
      </c>
      <c r="AH52" s="94" t="str">
        <f t="shared" si="16"/>
        <v>0000-00-00</v>
      </c>
      <c r="AI52" s="96" t="str">
        <f t="shared" si="17"/>
        <v>00:00</v>
      </c>
      <c r="AJ52" s="97" t="str">
        <f t="shared" ref="AJ52" si="203">+AF52</f>
        <v>0000-00-00</v>
      </c>
      <c r="AK52" s="97" t="str">
        <f t="shared" ref="AK52" si="204">+AH52</f>
        <v>0000-00-00</v>
      </c>
      <c r="AL52" s="97">
        <f t="shared" ref="AL52" si="205">HOUR(AG52)</f>
        <v>0</v>
      </c>
      <c r="AM52" s="97">
        <f t="shared" ref="AM52" si="206">HOUR(AI52)</f>
        <v>0</v>
      </c>
      <c r="AN52" s="97">
        <f t="shared" ref="AN52" si="207">MINUTE(AG52)</f>
        <v>0</v>
      </c>
      <c r="AO52" s="97">
        <f t="shared" ref="AO52" si="208">MINUTE(AI52)</f>
        <v>0</v>
      </c>
      <c r="AP52" s="86">
        <f t="shared" ref="AP52" si="209">IF(AI52&gt;AG52,AI52-AG52, ($N$1-AG52+AI52-$M$1))</f>
        <v>0.375</v>
      </c>
      <c r="AQ52" s="97">
        <f t="shared" ref="AQ52" si="210">IF(AK52=AJ52,1,AK52-AJ52+1)</f>
        <v>1</v>
      </c>
      <c r="AR52" s="97">
        <f t="shared" ref="AR52" si="211">IF(AQ52&gt;1,(AQ52-1)*($N$2-$M$2),0)</f>
        <v>0</v>
      </c>
      <c r="AS52" s="97">
        <f t="shared" ref="AS52" si="212">IF(AO52&lt;AN52,AM52-1-AL52,AM52-AL52)</f>
        <v>0</v>
      </c>
      <c r="AT52" s="97">
        <f t="shared" ref="AT52" si="213">MINUTE(AP52)</f>
        <v>0</v>
      </c>
      <c r="AU52" s="97" t="str">
        <f t="shared" ref="AU52" si="214">IF(AT52&lt;10,"0"&amp;AT52,AT52)</f>
        <v>00</v>
      </c>
      <c r="AV52" s="86" t="str">
        <f t="shared" ref="AV52" si="215">SUM(AR52:AS52)&amp;":"&amp;AU52</f>
        <v>0:00</v>
      </c>
      <c r="AW52" s="134">
        <f t="shared" ref="AW52" si="216">VALUE(AV52)</f>
        <v>0</v>
      </c>
      <c r="AX52" s="425"/>
      <c r="AY52" s="430"/>
      <c r="AZ52" s="431"/>
      <c r="BA52" s="431"/>
      <c r="BB52" s="431"/>
      <c r="BC52" s="431"/>
      <c r="BD52" s="432"/>
    </row>
    <row r="53" spans="1:57" x14ac:dyDescent="0.25">
      <c r="A53" s="414"/>
      <c r="B53" s="421"/>
      <c r="C53" s="422"/>
      <c r="D53" s="422"/>
      <c r="E53" s="422"/>
      <c r="F53" s="422"/>
      <c r="G53" s="423"/>
      <c r="H53" s="363"/>
      <c r="I53" s="364" t="s">
        <v>168</v>
      </c>
      <c r="J53" s="118"/>
      <c r="K53" s="119"/>
      <c r="L53" s="118"/>
      <c r="M53" s="119"/>
      <c r="N53" s="120">
        <f t="shared" si="86"/>
        <v>0</v>
      </c>
      <c r="O53" s="120">
        <f t="shared" si="87"/>
        <v>0</v>
      </c>
      <c r="P53" s="120">
        <f t="shared" si="88"/>
        <v>0</v>
      </c>
      <c r="Q53" s="120">
        <f t="shared" si="89"/>
        <v>0</v>
      </c>
      <c r="R53" s="120">
        <f t="shared" si="90"/>
        <v>0</v>
      </c>
      <c r="S53" s="120">
        <f t="shared" si="91"/>
        <v>0</v>
      </c>
      <c r="T53" s="121">
        <f t="shared" si="92"/>
        <v>0.375</v>
      </c>
      <c r="U53" s="120">
        <f t="shared" si="169"/>
        <v>1</v>
      </c>
      <c r="V53" s="120">
        <f t="shared" si="170"/>
        <v>0</v>
      </c>
      <c r="W53" s="120">
        <f t="shared" si="171"/>
        <v>0</v>
      </c>
      <c r="X53" s="120">
        <f t="shared" si="172"/>
        <v>0</v>
      </c>
      <c r="Y53" s="120" t="str">
        <f t="shared" si="173"/>
        <v>00</v>
      </c>
      <c r="Z53" s="121" t="str">
        <f t="shared" si="174"/>
        <v>0:00</v>
      </c>
      <c r="AA53" s="150">
        <f t="shared" si="175"/>
        <v>0</v>
      </c>
      <c r="AB53" s="22"/>
      <c r="AC53" s="67"/>
      <c r="AD53" s="22"/>
      <c r="AE53" s="67"/>
      <c r="AF53" s="98" t="str">
        <f t="shared" si="14"/>
        <v>0000-00-00</v>
      </c>
      <c r="AG53" s="99" t="str">
        <f t="shared" si="15"/>
        <v>00:00</v>
      </c>
      <c r="AH53" s="98" t="str">
        <f t="shared" si="16"/>
        <v>0000-00-00</v>
      </c>
      <c r="AI53" s="100" t="str">
        <f t="shared" si="17"/>
        <v>00:00</v>
      </c>
      <c r="AJ53" s="101" t="str">
        <f t="shared" si="176"/>
        <v>0000-00-00</v>
      </c>
      <c r="AK53" s="101" t="str">
        <f t="shared" si="177"/>
        <v>0000-00-00</v>
      </c>
      <c r="AL53" s="101">
        <f t="shared" si="178"/>
        <v>0</v>
      </c>
      <c r="AM53" s="101">
        <f t="shared" si="179"/>
        <v>0</v>
      </c>
      <c r="AN53" s="101">
        <f t="shared" si="180"/>
        <v>0</v>
      </c>
      <c r="AO53" s="101">
        <f t="shared" si="181"/>
        <v>0</v>
      </c>
      <c r="AP53" s="87">
        <f t="shared" si="182"/>
        <v>0.375</v>
      </c>
      <c r="AQ53" s="101">
        <f t="shared" si="183"/>
        <v>1</v>
      </c>
      <c r="AR53" s="101">
        <f t="shared" si="184"/>
        <v>0</v>
      </c>
      <c r="AS53" s="101">
        <f t="shared" si="185"/>
        <v>0</v>
      </c>
      <c r="AT53" s="101">
        <f t="shared" si="186"/>
        <v>0</v>
      </c>
      <c r="AU53" s="101" t="str">
        <f t="shared" si="187"/>
        <v>00</v>
      </c>
      <c r="AV53" s="87" t="str">
        <f t="shared" si="188"/>
        <v>0:00</v>
      </c>
      <c r="AW53" s="135">
        <f t="shared" si="31"/>
        <v>0</v>
      </c>
      <c r="AX53" s="426"/>
      <c r="AY53" s="433"/>
      <c r="AZ53" s="434"/>
      <c r="BA53" s="434"/>
      <c r="BB53" s="434"/>
      <c r="BC53" s="434"/>
      <c r="BD53" s="435"/>
    </row>
    <row r="54" spans="1:57" x14ac:dyDescent="0.25">
      <c r="A54" s="414" t="s">
        <v>126</v>
      </c>
      <c r="B54" s="483"/>
      <c r="C54" s="484"/>
      <c r="D54" s="484"/>
      <c r="E54" s="484"/>
      <c r="F54" s="484"/>
      <c r="G54" s="485"/>
      <c r="H54" s="186"/>
      <c r="I54" s="322"/>
      <c r="J54" s="122"/>
      <c r="K54" s="123"/>
      <c r="L54" s="122"/>
      <c r="M54" s="123"/>
      <c r="N54" s="111">
        <f t="shared" si="86"/>
        <v>0</v>
      </c>
      <c r="O54" s="111">
        <f t="shared" si="87"/>
        <v>0</v>
      </c>
      <c r="P54" s="111">
        <f t="shared" si="88"/>
        <v>0</v>
      </c>
      <c r="Q54" s="111">
        <f t="shared" si="89"/>
        <v>0</v>
      </c>
      <c r="R54" s="111">
        <f t="shared" si="90"/>
        <v>0</v>
      </c>
      <c r="S54" s="111">
        <f t="shared" si="91"/>
        <v>0</v>
      </c>
      <c r="T54" s="112">
        <f t="shared" si="92"/>
        <v>0.375</v>
      </c>
      <c r="U54" s="111">
        <f t="shared" si="7"/>
        <v>1</v>
      </c>
      <c r="V54" s="111">
        <f t="shared" si="8"/>
        <v>0</v>
      </c>
      <c r="W54" s="111">
        <f t="shared" si="9"/>
        <v>0</v>
      </c>
      <c r="X54" s="111">
        <f t="shared" si="10"/>
        <v>0</v>
      </c>
      <c r="Y54" s="111" t="str">
        <f t="shared" si="11"/>
        <v>00</v>
      </c>
      <c r="Z54" s="113" t="str">
        <f t="shared" si="12"/>
        <v>0:00</v>
      </c>
      <c r="AA54" s="148">
        <f t="shared" si="13"/>
        <v>0</v>
      </c>
      <c r="AB54" s="21"/>
      <c r="AC54" s="62"/>
      <c r="AD54" s="291"/>
      <c r="AE54" s="62"/>
      <c r="AF54" s="91" t="str">
        <f t="shared" si="14"/>
        <v>0000-00-00</v>
      </c>
      <c r="AG54" s="90" t="str">
        <f t="shared" si="15"/>
        <v>00:00</v>
      </c>
      <c r="AH54" s="91" t="str">
        <f t="shared" si="16"/>
        <v>0000-00-00</v>
      </c>
      <c r="AI54" s="92" t="str">
        <f t="shared" si="17"/>
        <v>00:00</v>
      </c>
      <c r="AJ54" s="93" t="str">
        <f t="shared" si="32"/>
        <v>0000-00-00</v>
      </c>
      <c r="AK54" s="93" t="str">
        <f t="shared" si="33"/>
        <v>0000-00-00</v>
      </c>
      <c r="AL54" s="93">
        <f t="shared" si="34"/>
        <v>0</v>
      </c>
      <c r="AM54" s="93">
        <f t="shared" si="35"/>
        <v>0</v>
      </c>
      <c r="AN54" s="93">
        <f t="shared" si="36"/>
        <v>0</v>
      </c>
      <c r="AO54" s="93">
        <f t="shared" si="37"/>
        <v>0</v>
      </c>
      <c r="AP54" s="85">
        <f t="shared" si="38"/>
        <v>0.375</v>
      </c>
      <c r="AQ54" s="93">
        <f t="shared" si="39"/>
        <v>1</v>
      </c>
      <c r="AR54" s="93">
        <f t="shared" si="40"/>
        <v>0</v>
      </c>
      <c r="AS54" s="93">
        <f t="shared" si="41"/>
        <v>0</v>
      </c>
      <c r="AT54" s="93">
        <f t="shared" si="42"/>
        <v>0</v>
      </c>
      <c r="AU54" s="93" t="str">
        <f t="shared" si="43"/>
        <v>00</v>
      </c>
      <c r="AV54" s="85" t="str">
        <f t="shared" si="44"/>
        <v>0:00</v>
      </c>
      <c r="AW54" s="133">
        <f t="shared" si="31"/>
        <v>0</v>
      </c>
      <c r="AX54" s="424">
        <f>SUM(AW54:AW56)+SUM(AA54:AA56)</f>
        <v>0</v>
      </c>
      <c r="AY54" s="427"/>
      <c r="AZ54" s="428"/>
      <c r="BA54" s="428"/>
      <c r="BB54" s="428"/>
      <c r="BC54" s="428"/>
      <c r="BD54" s="429"/>
    </row>
    <row r="55" spans="1:57" x14ac:dyDescent="0.25">
      <c r="A55" s="414"/>
      <c r="B55" s="486"/>
      <c r="C55" s="487"/>
      <c r="D55" s="487"/>
      <c r="E55" s="487"/>
      <c r="F55" s="487"/>
      <c r="G55" s="488"/>
      <c r="H55" s="188"/>
      <c r="I55" s="283"/>
      <c r="J55" s="114"/>
      <c r="K55" s="115"/>
      <c r="L55" s="114"/>
      <c r="M55" s="115"/>
      <c r="N55" s="116">
        <f t="shared" si="86"/>
        <v>0</v>
      </c>
      <c r="O55" s="116">
        <f t="shared" si="87"/>
        <v>0</v>
      </c>
      <c r="P55" s="116">
        <f t="shared" si="88"/>
        <v>0</v>
      </c>
      <c r="Q55" s="116">
        <f t="shared" si="89"/>
        <v>0</v>
      </c>
      <c r="R55" s="116">
        <f t="shared" si="90"/>
        <v>0</v>
      </c>
      <c r="S55" s="116">
        <f t="shared" si="91"/>
        <v>0</v>
      </c>
      <c r="T55" s="117">
        <f t="shared" si="92"/>
        <v>0.375</v>
      </c>
      <c r="U55" s="116">
        <f t="shared" si="7"/>
        <v>1</v>
      </c>
      <c r="V55" s="116">
        <f t="shared" si="8"/>
        <v>0</v>
      </c>
      <c r="W55" s="116">
        <f t="shared" si="9"/>
        <v>0</v>
      </c>
      <c r="X55" s="116">
        <f t="shared" si="10"/>
        <v>0</v>
      </c>
      <c r="Y55" s="116" t="str">
        <f t="shared" si="11"/>
        <v>00</v>
      </c>
      <c r="Z55" s="117" t="str">
        <f t="shared" si="12"/>
        <v>0:00</v>
      </c>
      <c r="AA55" s="149">
        <f t="shared" si="13"/>
        <v>0</v>
      </c>
      <c r="AB55" s="23"/>
      <c r="AC55" s="24"/>
      <c r="AD55" s="68"/>
      <c r="AE55" s="24"/>
      <c r="AF55" s="94" t="str">
        <f t="shared" si="14"/>
        <v>0000-00-00</v>
      </c>
      <c r="AG55" s="95" t="str">
        <f t="shared" si="15"/>
        <v>00:00</v>
      </c>
      <c r="AH55" s="94" t="str">
        <f t="shared" si="16"/>
        <v>0000-00-00</v>
      </c>
      <c r="AI55" s="96" t="str">
        <f t="shared" si="17"/>
        <v>00:00</v>
      </c>
      <c r="AJ55" s="97" t="str">
        <f t="shared" ref="AJ55" si="217">+AF55</f>
        <v>0000-00-00</v>
      </c>
      <c r="AK55" s="97" t="str">
        <f t="shared" ref="AK55" si="218">+AH55</f>
        <v>0000-00-00</v>
      </c>
      <c r="AL55" s="97">
        <f t="shared" ref="AL55" si="219">HOUR(AG55)</f>
        <v>0</v>
      </c>
      <c r="AM55" s="97">
        <f t="shared" ref="AM55" si="220">HOUR(AI55)</f>
        <v>0</v>
      </c>
      <c r="AN55" s="97">
        <f t="shared" ref="AN55" si="221">MINUTE(AG55)</f>
        <v>0</v>
      </c>
      <c r="AO55" s="97">
        <f t="shared" ref="AO55" si="222">MINUTE(AI55)</f>
        <v>0</v>
      </c>
      <c r="AP55" s="86">
        <f t="shared" ref="AP55" si="223">IF(AI55&gt;AG55,AI55-AG55, ($N$1-AG55+AI55-$M$1))</f>
        <v>0.375</v>
      </c>
      <c r="AQ55" s="97">
        <f t="shared" ref="AQ55" si="224">IF(AK55=AJ55,1,AK55-AJ55+1)</f>
        <v>1</v>
      </c>
      <c r="AR55" s="97">
        <f t="shared" ref="AR55" si="225">IF(AQ55&gt;1,(AQ55-1)*($N$2-$M$2),0)</f>
        <v>0</v>
      </c>
      <c r="AS55" s="97">
        <f t="shared" ref="AS55" si="226">IF(AO55&lt;AN55,AM55-1-AL55,AM55-AL55)</f>
        <v>0</v>
      </c>
      <c r="AT55" s="97">
        <f t="shared" ref="AT55" si="227">MINUTE(AP55)</f>
        <v>0</v>
      </c>
      <c r="AU55" s="97" t="str">
        <f t="shared" ref="AU55" si="228">IF(AT55&lt;10,"0"&amp;AT55,AT55)</f>
        <v>00</v>
      </c>
      <c r="AV55" s="86" t="str">
        <f t="shared" ref="AV55" si="229">SUM(AR55:AS55)&amp;":"&amp;AU55</f>
        <v>0:00</v>
      </c>
      <c r="AW55" s="134">
        <f t="shared" si="31"/>
        <v>0</v>
      </c>
      <c r="AX55" s="425"/>
      <c r="AY55" s="430"/>
      <c r="AZ55" s="431"/>
      <c r="BA55" s="431"/>
      <c r="BB55" s="431"/>
      <c r="BC55" s="431"/>
      <c r="BD55" s="432"/>
    </row>
    <row r="56" spans="1:57" ht="15.75" thickBot="1" x14ac:dyDescent="0.3">
      <c r="A56" s="414"/>
      <c r="B56" s="489"/>
      <c r="C56" s="490"/>
      <c r="D56" s="490"/>
      <c r="E56" s="490"/>
      <c r="F56" s="490"/>
      <c r="G56" s="491"/>
      <c r="H56" s="187"/>
      <c r="I56" s="323"/>
      <c r="J56" s="124"/>
      <c r="K56" s="125"/>
      <c r="L56" s="124"/>
      <c r="M56" s="125"/>
      <c r="N56" s="126">
        <f t="shared" si="86"/>
        <v>0</v>
      </c>
      <c r="O56" s="126">
        <f t="shared" si="87"/>
        <v>0</v>
      </c>
      <c r="P56" s="126">
        <f t="shared" si="88"/>
        <v>0</v>
      </c>
      <c r="Q56" s="126">
        <f t="shared" si="89"/>
        <v>0</v>
      </c>
      <c r="R56" s="126">
        <f t="shared" si="90"/>
        <v>0</v>
      </c>
      <c r="S56" s="126">
        <f t="shared" si="91"/>
        <v>0</v>
      </c>
      <c r="T56" s="127">
        <f t="shared" si="92"/>
        <v>0.375</v>
      </c>
      <c r="U56" s="126">
        <f t="shared" si="7"/>
        <v>1</v>
      </c>
      <c r="V56" s="126">
        <f t="shared" si="8"/>
        <v>0</v>
      </c>
      <c r="W56" s="126">
        <f t="shared" si="9"/>
        <v>0</v>
      </c>
      <c r="X56" s="126">
        <f t="shared" si="10"/>
        <v>0</v>
      </c>
      <c r="Y56" s="126" t="str">
        <f t="shared" si="11"/>
        <v>00</v>
      </c>
      <c r="Z56" s="127" t="str">
        <f t="shared" si="12"/>
        <v>0:00</v>
      </c>
      <c r="AA56" s="151">
        <f t="shared" si="13"/>
        <v>0</v>
      </c>
      <c r="AB56" s="29"/>
      <c r="AC56" s="30"/>
      <c r="AD56" s="29"/>
      <c r="AE56" s="30"/>
      <c r="AF56" s="106" t="str">
        <f t="shared" si="14"/>
        <v>0000-00-00</v>
      </c>
      <c r="AG56" s="107" t="str">
        <f t="shared" si="15"/>
        <v>00:00</v>
      </c>
      <c r="AH56" s="106" t="str">
        <f t="shared" si="16"/>
        <v>0000-00-00</v>
      </c>
      <c r="AI56" s="108" t="str">
        <f t="shared" si="17"/>
        <v>00:00</v>
      </c>
      <c r="AJ56" s="25" t="str">
        <f t="shared" si="32"/>
        <v>0000-00-00</v>
      </c>
      <c r="AK56" s="25" t="str">
        <f t="shared" si="33"/>
        <v>0000-00-00</v>
      </c>
      <c r="AL56" s="25">
        <f t="shared" si="34"/>
        <v>0</v>
      </c>
      <c r="AM56" s="25">
        <f t="shared" si="35"/>
        <v>0</v>
      </c>
      <c r="AN56" s="25">
        <f t="shared" si="36"/>
        <v>0</v>
      </c>
      <c r="AO56" s="25">
        <f t="shared" si="37"/>
        <v>0</v>
      </c>
      <c r="AP56" s="47">
        <f t="shared" si="38"/>
        <v>0.375</v>
      </c>
      <c r="AQ56" s="25">
        <f t="shared" si="39"/>
        <v>1</v>
      </c>
      <c r="AR56" s="25">
        <f t="shared" si="40"/>
        <v>0</v>
      </c>
      <c r="AS56" s="25">
        <f t="shared" si="41"/>
        <v>0</v>
      </c>
      <c r="AT56" s="25">
        <f t="shared" si="42"/>
        <v>0</v>
      </c>
      <c r="AU56" s="25" t="str">
        <f t="shared" si="43"/>
        <v>00</v>
      </c>
      <c r="AV56" s="47" t="str">
        <f t="shared" si="44"/>
        <v>0:00</v>
      </c>
      <c r="AW56" s="137">
        <f t="shared" si="31"/>
        <v>0</v>
      </c>
      <c r="AX56" s="492"/>
      <c r="AY56" s="493"/>
      <c r="AZ56" s="494"/>
      <c r="BA56" s="494"/>
      <c r="BB56" s="494"/>
      <c r="BC56" s="494"/>
      <c r="BD56" s="495"/>
    </row>
    <row r="57" spans="1:57" x14ac:dyDescent="0.25">
      <c r="B57" s="59"/>
      <c r="C57" s="482"/>
      <c r="D57" s="482"/>
      <c r="E57" s="482"/>
      <c r="F57" s="482"/>
      <c r="G57" s="482"/>
      <c r="H57" s="185"/>
      <c r="I57" s="185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58"/>
      <c r="AF57" s="58"/>
      <c r="AG57" s="58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3"/>
      <c r="BB57" s="3"/>
      <c r="BC57" s="3"/>
      <c r="BD57" s="3"/>
      <c r="BE57" s="3"/>
    </row>
    <row r="58" spans="1:57" x14ac:dyDescent="0.25">
      <c r="B58" s="317" t="s">
        <v>31</v>
      </c>
      <c r="C58" s="317"/>
      <c r="D58" s="317"/>
      <c r="E58" s="317"/>
      <c r="F58" s="317"/>
      <c r="G58" s="317"/>
      <c r="H58" s="185"/>
      <c r="I58" s="185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49"/>
      <c r="AA58" s="49"/>
      <c r="AB58" s="9"/>
      <c r="AC58" s="9"/>
      <c r="AD58" s="9"/>
      <c r="AE58" s="58"/>
      <c r="AF58" s="58"/>
      <c r="AG58" s="58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49"/>
      <c r="AW58" s="49"/>
      <c r="AX58" s="9"/>
      <c r="AY58" s="9"/>
      <c r="AZ58" s="9"/>
      <c r="BA58" s="3"/>
      <c r="BB58" s="3"/>
      <c r="BC58" s="3"/>
      <c r="BD58" s="3"/>
      <c r="BE58" s="3"/>
    </row>
    <row r="59" spans="1:57" x14ac:dyDescent="0.25">
      <c r="B59" s="65" t="s">
        <v>125</v>
      </c>
      <c r="C59" s="65"/>
      <c r="D59" s="65"/>
      <c r="E59" s="65"/>
      <c r="F59" s="65"/>
      <c r="G59" s="65"/>
      <c r="H59" s="185"/>
      <c r="I59" s="185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49"/>
      <c r="AA59" s="49"/>
      <c r="AB59" s="9"/>
      <c r="AC59" s="9"/>
      <c r="AD59" s="9"/>
      <c r="AE59" s="58"/>
      <c r="AF59" s="58"/>
      <c r="AG59" s="58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49"/>
      <c r="AW59" s="49"/>
      <c r="AX59" s="9"/>
      <c r="AY59" s="9"/>
      <c r="AZ59" s="9"/>
      <c r="BA59" s="3"/>
      <c r="BB59" s="3"/>
      <c r="BC59" s="3"/>
      <c r="BD59" s="3"/>
      <c r="BE59" s="3"/>
    </row>
    <row r="60" spans="1:57" x14ac:dyDescent="0.25">
      <c r="B60" s="65"/>
      <c r="C60" s="65"/>
      <c r="D60" s="65"/>
      <c r="E60" s="65"/>
      <c r="F60" s="65"/>
      <c r="G60" s="65"/>
      <c r="H60" s="185"/>
      <c r="I60" s="185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49"/>
      <c r="AA60" s="49"/>
      <c r="AB60" s="9"/>
      <c r="AC60" s="9"/>
      <c r="AD60" s="9"/>
      <c r="AE60" s="58"/>
      <c r="AF60" s="58"/>
      <c r="AG60" s="58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49"/>
      <c r="AW60" s="49"/>
      <c r="AX60" s="9"/>
      <c r="AY60" s="9"/>
      <c r="AZ60" s="9"/>
      <c r="BA60" s="3"/>
      <c r="BB60" s="3"/>
      <c r="BC60" s="3"/>
      <c r="BD60" s="3"/>
      <c r="BE60" s="3"/>
    </row>
    <row r="61" spans="1:57" x14ac:dyDescent="0.25">
      <c r="B61" s="65"/>
      <c r="C61" s="58"/>
      <c r="D61" s="58"/>
      <c r="E61" s="58"/>
      <c r="F61" s="58"/>
      <c r="G61" s="58"/>
      <c r="H61" s="185"/>
      <c r="I61" s="185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49"/>
      <c r="AA61" s="49"/>
      <c r="AB61" s="9"/>
      <c r="AC61" s="9"/>
      <c r="AD61" s="9"/>
      <c r="AE61" s="58"/>
      <c r="AF61" s="58"/>
      <c r="AG61" s="58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49"/>
      <c r="AW61" s="49"/>
      <c r="AX61" s="9"/>
      <c r="AY61" s="9"/>
      <c r="AZ61" s="9"/>
      <c r="BA61" s="3"/>
      <c r="BB61" s="3"/>
      <c r="BC61" s="3"/>
      <c r="BD61" s="3"/>
      <c r="BE61" s="3"/>
    </row>
    <row r="62" spans="1:57" x14ac:dyDescent="0.25">
      <c r="B62" s="69"/>
      <c r="C62" s="69"/>
      <c r="D62" s="69"/>
      <c r="E62" s="69"/>
      <c r="F62" s="69"/>
      <c r="G62" s="69"/>
      <c r="H62" s="185"/>
      <c r="I62" s="185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49"/>
      <c r="AA62" s="49"/>
      <c r="AB62" s="70"/>
      <c r="AC62" s="70"/>
      <c r="AD62" s="70"/>
      <c r="AE62" s="69"/>
      <c r="AF62" s="69"/>
      <c r="AG62" s="69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49"/>
      <c r="AW62" s="49"/>
      <c r="AX62" s="70"/>
      <c r="AY62" s="70"/>
      <c r="AZ62" s="70"/>
      <c r="BA62" s="3"/>
      <c r="BB62" s="3"/>
      <c r="BC62" s="3"/>
      <c r="BD62" s="3"/>
      <c r="BE62" s="3"/>
    </row>
    <row r="63" spans="1:57" x14ac:dyDescent="0.25">
      <c r="B63" s="58"/>
      <c r="C63" s="58"/>
      <c r="D63" s="58"/>
      <c r="E63" s="58"/>
      <c r="F63" s="58"/>
      <c r="G63" s="58"/>
      <c r="H63" s="185"/>
      <c r="I63" s="185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58"/>
      <c r="AF63" s="58"/>
      <c r="AG63" s="58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3"/>
      <c r="BB63" s="3"/>
      <c r="BC63" s="3"/>
      <c r="BD63" s="3"/>
      <c r="BE63" s="3"/>
    </row>
    <row r="64" spans="1:57" x14ac:dyDescent="0.25">
      <c r="B64" s="481" t="s">
        <v>22</v>
      </c>
      <c r="C64" s="481"/>
      <c r="D64" s="59"/>
      <c r="E64" s="59"/>
      <c r="F64" s="59"/>
      <c r="G64" s="59"/>
      <c r="H64" s="184"/>
      <c r="I64" s="184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59"/>
      <c r="AF64" s="59"/>
      <c r="AG64" s="59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1"/>
      <c r="BB64" s="11"/>
      <c r="BC64" s="11"/>
      <c r="BD64" s="11"/>
      <c r="BE64" s="11"/>
    </row>
  </sheetData>
  <dataConsolidate/>
  <mergeCells count="63">
    <mergeCell ref="B64:C64"/>
    <mergeCell ref="C57:G57"/>
    <mergeCell ref="B54:G56"/>
    <mergeCell ref="AY55:BD55"/>
    <mergeCell ref="AX54:AX56"/>
    <mergeCell ref="AY54:BD54"/>
    <mergeCell ref="AY56:BD56"/>
    <mergeCell ref="K1:L1"/>
    <mergeCell ref="K2:L2"/>
    <mergeCell ref="F6:G6"/>
    <mergeCell ref="AY38:BD38"/>
    <mergeCell ref="B30:G33"/>
    <mergeCell ref="B21:C21"/>
    <mergeCell ref="B22:C22"/>
    <mergeCell ref="B23:C23"/>
    <mergeCell ref="C26:G26"/>
    <mergeCell ref="C27:G27"/>
    <mergeCell ref="B29:G29"/>
    <mergeCell ref="AH25:AW25"/>
    <mergeCell ref="C28:G28"/>
    <mergeCell ref="AH27:AW27"/>
    <mergeCell ref="K27:M27"/>
    <mergeCell ref="AY39:BD39"/>
    <mergeCell ref="AY41:BD41"/>
    <mergeCell ref="B18:C18"/>
    <mergeCell ref="E25:F25"/>
    <mergeCell ref="AY29:BD29"/>
    <mergeCell ref="B34:G37"/>
    <mergeCell ref="AY35:BD35"/>
    <mergeCell ref="AY37:BD37"/>
    <mergeCell ref="AX30:AX33"/>
    <mergeCell ref="AY30:BD30"/>
    <mergeCell ref="AY31:BD31"/>
    <mergeCell ref="AY33:BD33"/>
    <mergeCell ref="AY43:BD43"/>
    <mergeCell ref="AY45:BD45"/>
    <mergeCell ref="AY46:BD46"/>
    <mergeCell ref="AY47:BD47"/>
    <mergeCell ref="AY49:BD49"/>
    <mergeCell ref="A30:A33"/>
    <mergeCell ref="A34:A37"/>
    <mergeCell ref="A38:A41"/>
    <mergeCell ref="AY36:BD36"/>
    <mergeCell ref="AY48:BD48"/>
    <mergeCell ref="B42:G45"/>
    <mergeCell ref="B38:G41"/>
    <mergeCell ref="AX38:AX41"/>
    <mergeCell ref="A42:A45"/>
    <mergeCell ref="AX34:AX37"/>
    <mergeCell ref="AY34:BD34"/>
    <mergeCell ref="A46:A49"/>
    <mergeCell ref="B46:G49"/>
    <mergeCell ref="AX46:AX49"/>
    <mergeCell ref="AX42:AX45"/>
    <mergeCell ref="AY42:BD42"/>
    <mergeCell ref="A54:A56"/>
    <mergeCell ref="A50:A53"/>
    <mergeCell ref="B50:G53"/>
    <mergeCell ref="AX50:AX53"/>
    <mergeCell ref="AY50:BD50"/>
    <mergeCell ref="AY51:BD51"/>
    <mergeCell ref="AY53:BD53"/>
    <mergeCell ref="AY52:BD52"/>
  </mergeCells>
  <conditionalFormatting sqref="AG30:AI30 AF31:AI31 AF37:AI39 AF45:AI45 AF56:AI56 AF54:AI54 AF33:AI34 AF41:AI42">
    <cfRule type="cellIs" dxfId="573" priority="2014" operator="equal">
      <formula>"hh:mm"</formula>
    </cfRule>
    <cfRule type="cellIs" dxfId="572" priority="2015" operator="equal">
      <formula>"aaaa-mm-dd"</formula>
    </cfRule>
  </conditionalFormatting>
  <conditionalFormatting sqref="D22">
    <cfRule type="expression" dxfId="571" priority="2012">
      <formula>$D$18&lt;$D$19</formula>
    </cfRule>
    <cfRule type="expression" dxfId="570" priority="2013">
      <formula>$D$18&gt;$D$19</formula>
    </cfRule>
  </conditionalFormatting>
  <conditionalFormatting sqref="D23">
    <cfRule type="expression" dxfId="569" priority="2010">
      <formula>$D$18&lt;$D$21</formula>
    </cfRule>
    <cfRule type="expression" dxfId="568" priority="2011">
      <formula>$D$18&gt;$D$21</formula>
    </cfRule>
  </conditionalFormatting>
  <conditionalFormatting sqref="AF35:AI35">
    <cfRule type="cellIs" dxfId="567" priority="1916" operator="equal">
      <formula>"hh:mm"</formula>
    </cfRule>
    <cfRule type="cellIs" dxfId="566" priority="1917" operator="equal">
      <formula>"aaaa-mm-dd"</formula>
    </cfRule>
  </conditionalFormatting>
  <conditionalFormatting sqref="AF43:AI43">
    <cfRule type="cellIs" dxfId="565" priority="1914" operator="equal">
      <formula>"hh:mm"</formula>
    </cfRule>
    <cfRule type="cellIs" dxfId="564" priority="1915" operator="equal">
      <formula>"aaaa-mm-dd"</formula>
    </cfRule>
  </conditionalFormatting>
  <conditionalFormatting sqref="G18">
    <cfRule type="dataBar" priority="191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{0C523FEE-B33A-4EE3-8057-F6540C7C701A}</x14:id>
        </ext>
      </extLst>
    </cfRule>
  </conditionalFormatting>
  <conditionalFormatting sqref="AF55:AI55">
    <cfRule type="cellIs" dxfId="563" priority="1906" operator="equal">
      <formula>"hh:mm"</formula>
    </cfRule>
    <cfRule type="cellIs" dxfId="562" priority="1907" operator="equal">
      <formula>"aaaa-mm-dd"</formula>
    </cfRule>
  </conditionalFormatting>
  <conditionalFormatting sqref="AB30:AC31 AE30:AE31 AB54:AC56 AE54:AE56 AE37:AE39 AB37:AC39 AB35:AC35 AB34 AE33:AE35 AB33:AC33 AB41:AC43 AE41:AE43 AE45 AB45:AC45">
    <cfRule type="cellIs" dxfId="561" priority="2044" operator="equal">
      <formula>$B$8</formula>
    </cfRule>
    <cfRule type="cellIs" dxfId="560" priority="2045" operator="equal">
      <formula>$B$9</formula>
    </cfRule>
    <cfRule type="cellIs" dxfId="559" priority="2046" operator="equal">
      <formula>$B$10</formula>
    </cfRule>
    <cfRule type="cellIs" dxfId="558" priority="2047" operator="equal">
      <formula>$B$11</formula>
    </cfRule>
    <cfRule type="cellIs" dxfId="557" priority="2048" operator="equal">
      <formula>#REF!</formula>
    </cfRule>
  </conditionalFormatting>
  <conditionalFormatting sqref="AF51:AI51 AF53:AI53">
    <cfRule type="cellIs" dxfId="556" priority="1794" operator="equal">
      <formula>"hh:mm"</formula>
    </cfRule>
    <cfRule type="cellIs" dxfId="555" priority="1795" operator="equal">
      <formula>"aaaa-mm-dd"</formula>
    </cfRule>
  </conditionalFormatting>
  <conditionalFormatting sqref="AE50:AE51 AB50:AC51 AB53:AC53 AE53">
    <cfRule type="cellIs" dxfId="554" priority="1796" operator="equal">
      <formula>$B$8</formula>
    </cfRule>
    <cfRule type="cellIs" dxfId="553" priority="1797" operator="equal">
      <formula>$B$9</formula>
    </cfRule>
    <cfRule type="cellIs" dxfId="552" priority="1798" operator="equal">
      <formula>$B$10</formula>
    </cfRule>
    <cfRule type="cellIs" dxfId="551" priority="1799" operator="equal">
      <formula>$B$11</formula>
    </cfRule>
    <cfRule type="cellIs" dxfId="550" priority="1800" operator="equal">
      <formula>#REF!</formula>
    </cfRule>
  </conditionalFormatting>
  <conditionalFormatting sqref="AF46:AI47 AF49:AI49">
    <cfRule type="cellIs" dxfId="549" priority="1787" operator="equal">
      <formula>"hh:mm"</formula>
    </cfRule>
    <cfRule type="cellIs" dxfId="548" priority="1788" operator="equal">
      <formula>"aaaa-mm-dd"</formula>
    </cfRule>
  </conditionalFormatting>
  <conditionalFormatting sqref="AE46:AE47 AB46:AC47 AB49:AC49 AE49">
    <cfRule type="cellIs" dxfId="547" priority="1789" operator="equal">
      <formula>$B$8</formula>
    </cfRule>
    <cfRule type="cellIs" dxfId="546" priority="1790" operator="equal">
      <formula>$B$9</formula>
    </cfRule>
    <cfRule type="cellIs" dxfId="545" priority="1791" operator="equal">
      <formula>$B$10</formula>
    </cfRule>
    <cfRule type="cellIs" dxfId="544" priority="1792" operator="equal">
      <formula>$B$11</formula>
    </cfRule>
    <cfRule type="cellIs" dxfId="543" priority="1793" operator="equal">
      <formula>#REF!</formula>
    </cfRule>
  </conditionalFormatting>
  <conditionalFormatting sqref="AF52:AI52">
    <cfRule type="cellIs" dxfId="542" priority="1731" operator="equal">
      <formula>"hh:mm"</formula>
    </cfRule>
    <cfRule type="cellIs" dxfId="541" priority="1732" operator="equal">
      <formula>"aaaa-mm-dd"</formula>
    </cfRule>
  </conditionalFormatting>
  <conditionalFormatting sqref="AE52 AB52:AC52">
    <cfRule type="cellIs" dxfId="540" priority="1733" operator="equal">
      <formula>$B$8</formula>
    </cfRule>
    <cfRule type="cellIs" dxfId="539" priority="1734" operator="equal">
      <formula>$B$9</formula>
    </cfRule>
    <cfRule type="cellIs" dxfId="538" priority="1735" operator="equal">
      <formula>$B$10</formula>
    </cfRule>
    <cfRule type="cellIs" dxfId="537" priority="1736" operator="equal">
      <formula>$B$11</formula>
    </cfRule>
    <cfRule type="cellIs" dxfId="536" priority="1737" operator="equal">
      <formula>#REF!</formula>
    </cfRule>
  </conditionalFormatting>
  <conditionalFormatting sqref="AF48:AI48">
    <cfRule type="cellIs" dxfId="535" priority="1759" operator="equal">
      <formula>"hh:mm"</formula>
    </cfRule>
    <cfRule type="cellIs" dxfId="534" priority="1760" operator="equal">
      <formula>"aaaa-mm-dd"</formula>
    </cfRule>
  </conditionalFormatting>
  <conditionalFormatting sqref="AB48:AC48 AE48">
    <cfRule type="cellIs" dxfId="533" priority="1761" operator="equal">
      <formula>$B$8</formula>
    </cfRule>
    <cfRule type="cellIs" dxfId="532" priority="1762" operator="equal">
      <formula>$B$9</formula>
    </cfRule>
    <cfRule type="cellIs" dxfId="531" priority="1763" operator="equal">
      <formula>$B$10</formula>
    </cfRule>
    <cfRule type="cellIs" dxfId="530" priority="1764" operator="equal">
      <formula>$B$11</formula>
    </cfRule>
    <cfRule type="cellIs" dxfId="529" priority="1765" operator="equal">
      <formula>#REF!</formula>
    </cfRule>
  </conditionalFormatting>
  <conditionalFormatting sqref="AF50:AI50">
    <cfRule type="cellIs" dxfId="528" priority="735" operator="equal">
      <formula>"hh:mm"</formula>
    </cfRule>
    <cfRule type="cellIs" dxfId="527" priority="736" operator="equal">
      <formula>"aaaa-mm-dd"</formula>
    </cfRule>
  </conditionalFormatting>
  <conditionalFormatting sqref="AF36:AI36">
    <cfRule type="cellIs" dxfId="526" priority="728" operator="equal">
      <formula>"hh:mm"</formula>
    </cfRule>
    <cfRule type="cellIs" dxfId="525" priority="729" operator="equal">
      <formula>"aaaa-mm-dd"</formula>
    </cfRule>
  </conditionalFormatting>
  <conditionalFormatting sqref="AB36:AC36 AE36">
    <cfRule type="cellIs" dxfId="524" priority="730" operator="equal">
      <formula>$B$8</formula>
    </cfRule>
    <cfRule type="cellIs" dxfId="523" priority="731" operator="equal">
      <formula>$B$9</formula>
    </cfRule>
    <cfRule type="cellIs" dxfId="522" priority="732" operator="equal">
      <formula>$B$10</formula>
    </cfRule>
    <cfRule type="cellIs" dxfId="521" priority="733" operator="equal">
      <formula>$B$11</formula>
    </cfRule>
    <cfRule type="cellIs" dxfId="520" priority="734" operator="equal">
      <formula>#REF!</formula>
    </cfRule>
  </conditionalFormatting>
  <conditionalFormatting sqref="AC34">
    <cfRule type="cellIs" dxfId="519" priority="247" operator="equal">
      <formula>$B$8</formula>
    </cfRule>
    <cfRule type="cellIs" dxfId="518" priority="248" operator="equal">
      <formula>$B$9</formula>
    </cfRule>
    <cfRule type="cellIs" dxfId="517" priority="249" operator="equal">
      <formula>$B$10</formula>
    </cfRule>
    <cfRule type="cellIs" dxfId="516" priority="250" operator="equal">
      <formula>$B$11</formula>
    </cfRule>
    <cfRule type="cellIs" dxfId="515" priority="251" operator="equal">
      <formula>#REF!</formula>
    </cfRule>
  </conditionalFormatting>
  <conditionalFormatting sqref="AF32:AI32">
    <cfRule type="cellIs" dxfId="514" priority="214" operator="equal">
      <formula>"hh:mm"</formula>
    </cfRule>
    <cfRule type="cellIs" dxfId="513" priority="215" operator="equal">
      <formula>"aaaa-mm-dd"</formula>
    </cfRule>
  </conditionalFormatting>
  <conditionalFormatting sqref="AB32:AC32 AE32">
    <cfRule type="cellIs" dxfId="512" priority="216" operator="equal">
      <formula>$B$8</formula>
    </cfRule>
    <cfRule type="cellIs" dxfId="511" priority="217" operator="equal">
      <formula>$B$9</formula>
    </cfRule>
    <cfRule type="cellIs" dxfId="510" priority="218" operator="equal">
      <formula>$B$10</formula>
    </cfRule>
    <cfRule type="cellIs" dxfId="509" priority="219" operator="equal">
      <formula>$B$11</formula>
    </cfRule>
    <cfRule type="cellIs" dxfId="508" priority="220" operator="equal">
      <formula>#REF!</formula>
    </cfRule>
  </conditionalFormatting>
  <conditionalFormatting sqref="AF40:AI40">
    <cfRule type="cellIs" dxfId="507" priority="207" operator="equal">
      <formula>"hh:mm"</formula>
    </cfRule>
    <cfRule type="cellIs" dxfId="506" priority="208" operator="equal">
      <formula>"aaaa-mm-dd"</formula>
    </cfRule>
  </conditionalFormatting>
  <conditionalFormatting sqref="AB40:AC40 AE40">
    <cfRule type="cellIs" dxfId="505" priority="209" operator="equal">
      <formula>$B$8</formula>
    </cfRule>
    <cfRule type="cellIs" dxfId="504" priority="210" operator="equal">
      <formula>$B$9</formula>
    </cfRule>
    <cfRule type="cellIs" dxfId="503" priority="211" operator="equal">
      <formula>$B$10</formula>
    </cfRule>
    <cfRule type="cellIs" dxfId="502" priority="212" operator="equal">
      <formula>$B$11</formula>
    </cfRule>
    <cfRule type="cellIs" dxfId="501" priority="213" operator="equal">
      <formula>#REF!</formula>
    </cfRule>
  </conditionalFormatting>
  <conditionalFormatting sqref="AF44:AI44">
    <cfRule type="cellIs" dxfId="500" priority="200" operator="equal">
      <formula>"hh:mm"</formula>
    </cfRule>
    <cfRule type="cellIs" dxfId="499" priority="201" operator="equal">
      <formula>"aaaa-mm-dd"</formula>
    </cfRule>
  </conditionalFormatting>
  <conditionalFormatting sqref="AB44:AC44 AE44">
    <cfRule type="cellIs" dxfId="498" priority="202" operator="equal">
      <formula>$B$8</formula>
    </cfRule>
    <cfRule type="cellIs" dxfId="497" priority="203" operator="equal">
      <formula>$B$9</formula>
    </cfRule>
    <cfRule type="cellIs" dxfId="496" priority="204" operator="equal">
      <formula>$B$10</formula>
    </cfRule>
    <cfRule type="cellIs" dxfId="495" priority="205" operator="equal">
      <formula>$B$11</formula>
    </cfRule>
    <cfRule type="cellIs" dxfId="494" priority="206" operator="equal">
      <formula>#REF!</formula>
    </cfRule>
  </conditionalFormatting>
  <dataValidations count="2">
    <dataValidation type="list" allowBlank="1" showInputMessage="1" showErrorMessage="1" sqref="AB30:AB56" xr:uid="{00000000-0002-0000-0300-000000000000}">
      <formula1>$B$5:$B$16</formula1>
    </dataValidation>
    <dataValidation type="list" allowBlank="1" showInputMessage="1" showErrorMessage="1" sqref="AE30:AE56" xr:uid="{00000000-0002-0000-0300-000001000000}">
      <formula1>$C$2:$C$3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523FEE-B33A-4EE3-8057-F6540C7C701A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First!$A$2:$A$3</xm:f>
          </x14:formula1>
          <xm:sqref>AC30:AC56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5AE20-89D9-44D3-8997-5D0D2823DF9B}">
  <dimension ref="A1:D5"/>
  <sheetViews>
    <sheetView tabSelected="1" workbookViewId="0">
      <selection activeCell="B2" sqref="B2"/>
    </sheetView>
  </sheetViews>
  <sheetFormatPr defaultRowHeight="15" x14ac:dyDescent="0.25"/>
  <cols>
    <col min="1" max="1" width="37" style="373" customWidth="1"/>
    <col min="2" max="2" width="80.85546875" style="373" customWidth="1"/>
    <col min="3" max="3" width="11.28515625" style="373" customWidth="1"/>
    <col min="4" max="16384" width="9.140625" style="373"/>
  </cols>
  <sheetData>
    <row r="1" spans="1:4" x14ac:dyDescent="0.25">
      <c r="A1" s="373" t="s">
        <v>233</v>
      </c>
      <c r="B1" s="373" t="s">
        <v>234</v>
      </c>
      <c r="C1" s="373" t="s">
        <v>235</v>
      </c>
      <c r="D1" s="373" t="s">
        <v>338</v>
      </c>
    </row>
    <row r="2" spans="1:4" x14ac:dyDescent="0.25">
      <c r="A2" s="373" t="s">
        <v>237</v>
      </c>
      <c r="B2" s="373" t="s">
        <v>238</v>
      </c>
      <c r="C2" s="373" t="s">
        <v>236</v>
      </c>
    </row>
    <row r="3" spans="1:4" ht="30" x14ac:dyDescent="0.25">
      <c r="A3" s="373" t="s">
        <v>244</v>
      </c>
      <c r="B3" s="372" t="s">
        <v>239</v>
      </c>
      <c r="C3" s="373" t="s">
        <v>240</v>
      </c>
    </row>
    <row r="4" spans="1:4" ht="75" x14ac:dyDescent="0.25">
      <c r="A4" s="373" t="s">
        <v>243</v>
      </c>
      <c r="B4" s="372" t="s">
        <v>241</v>
      </c>
      <c r="C4" s="373" t="s">
        <v>236</v>
      </c>
    </row>
    <row r="5" spans="1:4" ht="75" x14ac:dyDescent="0.25">
      <c r="A5" s="373" t="s">
        <v>242</v>
      </c>
      <c r="B5" s="372" t="s">
        <v>245</v>
      </c>
      <c r="C5" s="373" t="s">
        <v>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57A2-4572-4219-A912-E2D5A858396C}">
  <dimension ref="A1:D5"/>
  <sheetViews>
    <sheetView workbookViewId="0">
      <selection activeCell="D2" sqref="D2"/>
    </sheetView>
  </sheetViews>
  <sheetFormatPr defaultRowHeight="15" x14ac:dyDescent="0.25"/>
  <cols>
    <col min="1" max="1" width="25.7109375" customWidth="1"/>
    <col min="2" max="2" width="39.7109375" customWidth="1"/>
  </cols>
  <sheetData>
    <row r="1" spans="1:4" x14ac:dyDescent="0.25">
      <c r="A1" t="s">
        <v>233</v>
      </c>
      <c r="B1" t="s">
        <v>234</v>
      </c>
      <c r="C1" t="s">
        <v>235</v>
      </c>
      <c r="D1" t="s">
        <v>338</v>
      </c>
    </row>
    <row r="2" spans="1:4" x14ac:dyDescent="0.25">
      <c r="A2" t="s">
        <v>246</v>
      </c>
      <c r="B2" t="s">
        <v>135</v>
      </c>
      <c r="C2" t="s">
        <v>236</v>
      </c>
    </row>
    <row r="3" spans="1:4" x14ac:dyDescent="0.25">
      <c r="A3" t="s">
        <v>247</v>
      </c>
      <c r="B3" t="s">
        <v>135</v>
      </c>
      <c r="C3" t="s">
        <v>240</v>
      </c>
    </row>
    <row r="4" spans="1:4" x14ac:dyDescent="0.25">
      <c r="A4" t="s">
        <v>248</v>
      </c>
      <c r="B4" t="s">
        <v>180</v>
      </c>
      <c r="C4" t="s">
        <v>236</v>
      </c>
    </row>
    <row r="5" spans="1:4" x14ac:dyDescent="0.25">
      <c r="A5" t="s">
        <v>250</v>
      </c>
      <c r="B5" t="s">
        <v>180</v>
      </c>
      <c r="C5" t="s">
        <v>240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580F-61FD-4767-9B09-D3835BDF5D44}">
  <dimension ref="A1:E67"/>
  <sheetViews>
    <sheetView workbookViewId="0">
      <selection activeCell="I9" sqref="I9"/>
    </sheetView>
  </sheetViews>
  <sheetFormatPr defaultColWidth="18.28515625" defaultRowHeight="18" customHeight="1" x14ac:dyDescent="0.25"/>
  <cols>
    <col min="1" max="1" width="49.140625" style="376" customWidth="1"/>
    <col min="2" max="2" width="41.5703125" style="376" customWidth="1"/>
    <col min="3" max="3" width="9.140625" style="376" customWidth="1"/>
    <col min="4" max="4" width="14.140625" style="376" customWidth="1"/>
    <col min="5" max="16384" width="18.28515625" style="376"/>
  </cols>
  <sheetData>
    <row r="1" spans="1:5" ht="18" customHeight="1" x14ac:dyDescent="0.25">
      <c r="A1" s="376" t="s">
        <v>233</v>
      </c>
      <c r="B1" s="376" t="s">
        <v>234</v>
      </c>
      <c r="C1" s="376" t="s">
        <v>235</v>
      </c>
      <c r="D1" s="377" t="s">
        <v>257</v>
      </c>
      <c r="E1" s="376" t="s">
        <v>271</v>
      </c>
    </row>
    <row r="2" spans="1:5" ht="18" customHeight="1" x14ac:dyDescent="0.25">
      <c r="A2" s="374" t="s">
        <v>155</v>
      </c>
      <c r="B2" s="378" t="s">
        <v>156</v>
      </c>
      <c r="C2" s="374" t="s">
        <v>236</v>
      </c>
      <c r="D2" s="374" t="s">
        <v>153</v>
      </c>
      <c r="E2" s="1" t="s">
        <v>272</v>
      </c>
    </row>
    <row r="3" spans="1:5" ht="18" customHeight="1" x14ac:dyDescent="0.25">
      <c r="A3" s="374" t="s">
        <v>256</v>
      </c>
      <c r="B3" s="374" t="s">
        <v>158</v>
      </c>
      <c r="C3" s="374" t="s">
        <v>236</v>
      </c>
      <c r="D3" s="374" t="s">
        <v>153</v>
      </c>
      <c r="E3" s="1" t="s">
        <v>273</v>
      </c>
    </row>
    <row r="4" spans="1:5" ht="18" customHeight="1" x14ac:dyDescent="0.25">
      <c r="A4" s="374" t="s">
        <v>159</v>
      </c>
      <c r="B4" s="374" t="s">
        <v>229</v>
      </c>
      <c r="C4" s="374" t="s">
        <v>236</v>
      </c>
      <c r="D4" s="374" t="s">
        <v>153</v>
      </c>
      <c r="E4" s="1" t="s">
        <v>274</v>
      </c>
    </row>
    <row r="5" spans="1:5" ht="18" customHeight="1" x14ac:dyDescent="0.25">
      <c r="A5" s="374" t="s">
        <v>161</v>
      </c>
      <c r="B5" s="374" t="s">
        <v>230</v>
      </c>
      <c r="C5" s="374" t="s">
        <v>236</v>
      </c>
      <c r="D5" s="374" t="s">
        <v>153</v>
      </c>
      <c r="E5" s="1" t="s">
        <v>275</v>
      </c>
    </row>
    <row r="6" spans="1:5" ht="18" customHeight="1" x14ac:dyDescent="0.25">
      <c r="A6" s="374" t="s">
        <v>255</v>
      </c>
      <c r="B6" s="374" t="s">
        <v>231</v>
      </c>
      <c r="C6" s="374" t="s">
        <v>236</v>
      </c>
      <c r="D6" s="374" t="s">
        <v>153</v>
      </c>
      <c r="E6" s="1" t="s">
        <v>276</v>
      </c>
    </row>
    <row r="7" spans="1:5" ht="18" customHeight="1" x14ac:dyDescent="0.25">
      <c r="A7" s="374" t="s">
        <v>254</v>
      </c>
      <c r="B7" s="374" t="s">
        <v>232</v>
      </c>
      <c r="C7" s="374" t="s">
        <v>236</v>
      </c>
      <c r="D7" s="374" t="s">
        <v>153</v>
      </c>
      <c r="E7" s="1" t="s">
        <v>277</v>
      </c>
    </row>
    <row r="8" spans="1:5" ht="18" customHeight="1" x14ac:dyDescent="0.25">
      <c r="A8" s="374" t="s">
        <v>155</v>
      </c>
      <c r="B8" s="378" t="s">
        <v>156</v>
      </c>
      <c r="C8" s="374" t="s">
        <v>240</v>
      </c>
      <c r="D8" s="374" t="s">
        <v>173</v>
      </c>
      <c r="E8" s="1" t="s">
        <v>278</v>
      </c>
    </row>
    <row r="9" spans="1:5" ht="18" customHeight="1" x14ac:dyDescent="0.25">
      <c r="A9" s="374" t="s">
        <v>157</v>
      </c>
      <c r="B9" s="374" t="s">
        <v>174</v>
      </c>
      <c r="C9" s="374" t="s">
        <v>240</v>
      </c>
      <c r="D9" s="374" t="s">
        <v>173</v>
      </c>
      <c r="E9" s="1" t="s">
        <v>279</v>
      </c>
    </row>
    <row r="10" spans="1:5" ht="18" customHeight="1" x14ac:dyDescent="0.25">
      <c r="A10" s="374" t="s">
        <v>159</v>
      </c>
      <c r="B10" s="374" t="s">
        <v>229</v>
      </c>
      <c r="C10" s="374" t="s">
        <v>240</v>
      </c>
      <c r="D10" s="374" t="s">
        <v>173</v>
      </c>
      <c r="E10" s="1" t="s">
        <v>280</v>
      </c>
    </row>
    <row r="11" spans="1:5" ht="18" customHeight="1" x14ac:dyDescent="0.25">
      <c r="A11" s="374" t="s">
        <v>161</v>
      </c>
      <c r="B11" s="374" t="s">
        <v>251</v>
      </c>
      <c r="C11" s="374" t="s">
        <v>240</v>
      </c>
      <c r="D11" s="374" t="s">
        <v>173</v>
      </c>
      <c r="E11" s="1" t="s">
        <v>281</v>
      </c>
    </row>
    <row r="12" spans="1:5" ht="18" customHeight="1" x14ac:dyDescent="0.25">
      <c r="A12" s="374" t="s">
        <v>255</v>
      </c>
      <c r="B12" s="374" t="s">
        <v>252</v>
      </c>
      <c r="C12" s="374" t="s">
        <v>240</v>
      </c>
      <c r="D12" s="374" t="s">
        <v>173</v>
      </c>
      <c r="E12" s="1" t="s">
        <v>282</v>
      </c>
    </row>
    <row r="13" spans="1:5" ht="18" customHeight="1" x14ac:dyDescent="0.25">
      <c r="A13" s="374" t="s">
        <v>254</v>
      </c>
      <c r="B13" s="374" t="s">
        <v>253</v>
      </c>
      <c r="C13" s="374" t="s">
        <v>240</v>
      </c>
      <c r="D13" s="374" t="s">
        <v>173</v>
      </c>
      <c r="E13" s="1" t="s">
        <v>283</v>
      </c>
    </row>
    <row r="14" spans="1:5" ht="18" customHeight="1" x14ac:dyDescent="0.25">
      <c r="A14" s="374" t="s">
        <v>183</v>
      </c>
      <c r="B14" s="375" t="s">
        <v>184</v>
      </c>
      <c r="C14" s="374" t="s">
        <v>236</v>
      </c>
      <c r="D14" s="374" t="s">
        <v>178</v>
      </c>
      <c r="E14" s="1" t="s">
        <v>284</v>
      </c>
    </row>
    <row r="15" spans="1:5" ht="18" customHeight="1" x14ac:dyDescent="0.25">
      <c r="A15" s="374" t="s">
        <v>188</v>
      </c>
      <c r="B15" s="379" t="s">
        <v>258</v>
      </c>
      <c r="C15" s="374" t="s">
        <v>236</v>
      </c>
      <c r="D15" s="374" t="s">
        <v>178</v>
      </c>
      <c r="E15" s="1" t="s">
        <v>285</v>
      </c>
    </row>
    <row r="16" spans="1:5" ht="18" customHeight="1" x14ac:dyDescent="0.25">
      <c r="A16" s="374" t="s">
        <v>206</v>
      </c>
      <c r="B16" s="379" t="s">
        <v>259</v>
      </c>
      <c r="C16" s="374" t="s">
        <v>236</v>
      </c>
      <c r="D16" s="374" t="s">
        <v>178</v>
      </c>
      <c r="E16" s="1" t="s">
        <v>286</v>
      </c>
    </row>
    <row r="17" spans="1:5" ht="18" customHeight="1" x14ac:dyDescent="0.25">
      <c r="A17" s="374" t="s">
        <v>189</v>
      </c>
      <c r="B17" s="379" t="s">
        <v>260</v>
      </c>
      <c r="C17" s="374" t="s">
        <v>236</v>
      </c>
      <c r="D17" s="374" t="s">
        <v>178</v>
      </c>
      <c r="E17" s="1" t="s">
        <v>287</v>
      </c>
    </row>
    <row r="18" spans="1:5" ht="18" customHeight="1" x14ac:dyDescent="0.25">
      <c r="A18" s="374" t="s">
        <v>190</v>
      </c>
      <c r="B18" s="379" t="s">
        <v>261</v>
      </c>
      <c r="C18" s="374" t="s">
        <v>236</v>
      </c>
      <c r="D18" s="374" t="s">
        <v>178</v>
      </c>
      <c r="E18" s="1" t="s">
        <v>288</v>
      </c>
    </row>
    <row r="19" spans="1:5" ht="18" customHeight="1" x14ac:dyDescent="0.25">
      <c r="A19" s="374" t="s">
        <v>191</v>
      </c>
      <c r="B19" s="379" t="s">
        <v>262</v>
      </c>
      <c r="C19" s="374" t="s">
        <v>236</v>
      </c>
      <c r="D19" s="374" t="s">
        <v>178</v>
      </c>
      <c r="E19" s="1" t="s">
        <v>289</v>
      </c>
    </row>
    <row r="20" spans="1:5" ht="18" customHeight="1" x14ac:dyDescent="0.25">
      <c r="A20" s="374" t="s">
        <v>192</v>
      </c>
      <c r="B20" s="379" t="s">
        <v>160</v>
      </c>
      <c r="C20" s="374" t="s">
        <v>236</v>
      </c>
      <c r="D20" s="374" t="s">
        <v>178</v>
      </c>
      <c r="E20" s="1" t="s">
        <v>290</v>
      </c>
    </row>
    <row r="21" spans="1:5" ht="18" customHeight="1" x14ac:dyDescent="0.25">
      <c r="A21" s="374" t="s">
        <v>193</v>
      </c>
      <c r="B21" s="379" t="s">
        <v>160</v>
      </c>
      <c r="C21" s="374" t="s">
        <v>236</v>
      </c>
      <c r="D21" s="374" t="s">
        <v>178</v>
      </c>
      <c r="E21" s="1" t="s">
        <v>291</v>
      </c>
    </row>
    <row r="22" spans="1:5" ht="18" customHeight="1" x14ac:dyDescent="0.25">
      <c r="A22" s="374" t="s">
        <v>194</v>
      </c>
      <c r="B22" s="379" t="s">
        <v>160</v>
      </c>
      <c r="C22" s="374" t="s">
        <v>236</v>
      </c>
      <c r="D22" s="374" t="s">
        <v>178</v>
      </c>
      <c r="E22" s="1" t="s">
        <v>292</v>
      </c>
    </row>
    <row r="23" spans="1:5" ht="18" customHeight="1" x14ac:dyDescent="0.25">
      <c r="A23" s="374" t="s">
        <v>195</v>
      </c>
      <c r="B23" s="379" t="s">
        <v>263</v>
      </c>
      <c r="C23" s="374" t="s">
        <v>236</v>
      </c>
      <c r="D23" s="374" t="s">
        <v>178</v>
      </c>
      <c r="E23" s="1" t="s">
        <v>293</v>
      </c>
    </row>
    <row r="24" spans="1:5" ht="18" customHeight="1" x14ac:dyDescent="0.25">
      <c r="A24" s="374" t="s">
        <v>220</v>
      </c>
      <c r="B24" s="379" t="s">
        <v>264</v>
      </c>
      <c r="C24" s="374" t="s">
        <v>236</v>
      </c>
      <c r="D24" s="374" t="s">
        <v>178</v>
      </c>
      <c r="E24" s="1" t="s">
        <v>294</v>
      </c>
    </row>
    <row r="25" spans="1:5" ht="18" customHeight="1" x14ac:dyDescent="0.25">
      <c r="A25" s="374" t="s">
        <v>198</v>
      </c>
      <c r="B25" s="379" t="s">
        <v>258</v>
      </c>
      <c r="C25" s="374" t="s">
        <v>236</v>
      </c>
      <c r="D25" s="374" t="s">
        <v>178</v>
      </c>
      <c r="E25" s="1" t="s">
        <v>295</v>
      </c>
    </row>
    <row r="26" spans="1:5" ht="18" customHeight="1" x14ac:dyDescent="0.25">
      <c r="A26" s="374" t="s">
        <v>199</v>
      </c>
      <c r="B26" s="379" t="s">
        <v>260</v>
      </c>
      <c r="C26" s="374" t="s">
        <v>236</v>
      </c>
      <c r="D26" s="374" t="s">
        <v>178</v>
      </c>
      <c r="E26" s="1" t="s">
        <v>296</v>
      </c>
    </row>
    <row r="27" spans="1:5" ht="18" customHeight="1" x14ac:dyDescent="0.25">
      <c r="A27" s="374" t="s">
        <v>200</v>
      </c>
      <c r="B27" s="379" t="s">
        <v>261</v>
      </c>
      <c r="C27" s="374" t="s">
        <v>236</v>
      </c>
      <c r="D27" s="374" t="s">
        <v>178</v>
      </c>
      <c r="E27" s="1" t="s">
        <v>297</v>
      </c>
    </row>
    <row r="28" spans="1:5" ht="18" customHeight="1" x14ac:dyDescent="0.25">
      <c r="A28" s="374" t="s">
        <v>201</v>
      </c>
      <c r="B28" s="379" t="s">
        <v>262</v>
      </c>
      <c r="C28" s="374" t="s">
        <v>236</v>
      </c>
      <c r="D28" s="374" t="s">
        <v>178</v>
      </c>
      <c r="E28" s="1" t="s">
        <v>298</v>
      </c>
    </row>
    <row r="29" spans="1:5" ht="18" customHeight="1" x14ac:dyDescent="0.25">
      <c r="A29" s="374" t="s">
        <v>202</v>
      </c>
      <c r="B29" s="379" t="s">
        <v>160</v>
      </c>
      <c r="C29" s="374" t="s">
        <v>236</v>
      </c>
      <c r="D29" s="374" t="s">
        <v>178</v>
      </c>
      <c r="E29" s="1" t="s">
        <v>299</v>
      </c>
    </row>
    <row r="30" spans="1:5" ht="18" customHeight="1" x14ac:dyDescent="0.25">
      <c r="A30" s="374" t="s">
        <v>203</v>
      </c>
      <c r="B30" s="379" t="s">
        <v>160</v>
      </c>
      <c r="C30" s="374" t="s">
        <v>236</v>
      </c>
      <c r="D30" s="374" t="s">
        <v>178</v>
      </c>
      <c r="E30" s="1" t="s">
        <v>300</v>
      </c>
    </row>
    <row r="31" spans="1:5" ht="18" customHeight="1" x14ac:dyDescent="0.25">
      <c r="A31" s="374" t="s">
        <v>204</v>
      </c>
      <c r="B31" s="379" t="s">
        <v>160</v>
      </c>
      <c r="C31" s="374" t="s">
        <v>236</v>
      </c>
      <c r="D31" s="374" t="s">
        <v>178</v>
      </c>
      <c r="E31" s="1" t="s">
        <v>301</v>
      </c>
    </row>
    <row r="32" spans="1:5" ht="18" customHeight="1" x14ac:dyDescent="0.25">
      <c r="A32" s="374" t="s">
        <v>205</v>
      </c>
      <c r="B32" s="379" t="s">
        <v>263</v>
      </c>
      <c r="C32" s="374" t="s">
        <v>236</v>
      </c>
      <c r="D32" s="374" t="s">
        <v>178</v>
      </c>
      <c r="E32" s="1" t="s">
        <v>302</v>
      </c>
    </row>
    <row r="33" spans="1:5" ht="18" customHeight="1" x14ac:dyDescent="0.25">
      <c r="A33" s="374" t="s">
        <v>208</v>
      </c>
      <c r="B33" s="380" t="s">
        <v>209</v>
      </c>
      <c r="C33" s="374" t="s">
        <v>236</v>
      </c>
      <c r="D33" s="374" t="s">
        <v>178</v>
      </c>
      <c r="E33" s="1" t="s">
        <v>303</v>
      </c>
    </row>
    <row r="34" spans="1:5" ht="18" customHeight="1" x14ac:dyDescent="0.25">
      <c r="A34" s="374" t="s">
        <v>210</v>
      </c>
      <c r="B34" s="380" t="s">
        <v>209</v>
      </c>
      <c r="C34" s="374" t="s">
        <v>236</v>
      </c>
      <c r="D34" s="374" t="s">
        <v>178</v>
      </c>
      <c r="E34" s="1" t="s">
        <v>304</v>
      </c>
    </row>
    <row r="35" spans="1:5" ht="18" customHeight="1" x14ac:dyDescent="0.25">
      <c r="A35" s="374" t="s">
        <v>211</v>
      </c>
      <c r="B35" s="380" t="s">
        <v>209</v>
      </c>
      <c r="C35" s="374" t="s">
        <v>236</v>
      </c>
      <c r="D35" s="374" t="s">
        <v>178</v>
      </c>
      <c r="E35" s="1" t="s">
        <v>305</v>
      </c>
    </row>
    <row r="36" spans="1:5" ht="18" customHeight="1" x14ac:dyDescent="0.25">
      <c r="A36" s="374" t="s">
        <v>212</v>
      </c>
      <c r="B36" s="380" t="s">
        <v>209</v>
      </c>
      <c r="C36" s="374" t="s">
        <v>236</v>
      </c>
      <c r="D36" s="374" t="s">
        <v>178</v>
      </c>
      <c r="E36" s="1" t="s">
        <v>306</v>
      </c>
    </row>
    <row r="37" spans="1:5" ht="18" customHeight="1" x14ac:dyDescent="0.25">
      <c r="A37" s="374" t="s">
        <v>213</v>
      </c>
      <c r="B37" s="380" t="s">
        <v>265</v>
      </c>
      <c r="C37" s="374" t="s">
        <v>236</v>
      </c>
      <c r="D37" s="374" t="s">
        <v>178</v>
      </c>
      <c r="E37" s="1" t="s">
        <v>307</v>
      </c>
    </row>
    <row r="38" spans="1:5" ht="18" customHeight="1" x14ac:dyDescent="0.25">
      <c r="A38" s="374" t="s">
        <v>214</v>
      </c>
      <c r="B38" s="380" t="s">
        <v>265</v>
      </c>
      <c r="C38" s="374" t="s">
        <v>236</v>
      </c>
      <c r="D38" s="374" t="s">
        <v>178</v>
      </c>
      <c r="E38" s="1" t="s">
        <v>308</v>
      </c>
    </row>
    <row r="39" spans="1:5" ht="18" customHeight="1" x14ac:dyDescent="0.25">
      <c r="A39" s="374" t="s">
        <v>215</v>
      </c>
      <c r="B39" s="380" t="s">
        <v>265</v>
      </c>
      <c r="C39" s="374" t="s">
        <v>236</v>
      </c>
      <c r="D39" s="374" t="s">
        <v>178</v>
      </c>
      <c r="E39" s="1" t="s">
        <v>309</v>
      </c>
    </row>
    <row r="40" spans="1:5" ht="18" customHeight="1" x14ac:dyDescent="0.25">
      <c r="A40" s="374" t="s">
        <v>216</v>
      </c>
      <c r="B40" s="380" t="s">
        <v>265</v>
      </c>
      <c r="C40" s="374" t="s">
        <v>236</v>
      </c>
      <c r="D40" s="374" t="s">
        <v>178</v>
      </c>
      <c r="E40" s="1" t="s">
        <v>310</v>
      </c>
    </row>
    <row r="41" spans="1:5" ht="18" customHeight="1" x14ac:dyDescent="0.25">
      <c r="A41" s="374" t="s">
        <v>183</v>
      </c>
      <c r="B41" s="374" t="s">
        <v>184</v>
      </c>
      <c r="C41" s="374" t="s">
        <v>240</v>
      </c>
      <c r="D41" s="374" t="s">
        <v>249</v>
      </c>
      <c r="E41" s="1" t="s">
        <v>311</v>
      </c>
    </row>
    <row r="42" spans="1:5" ht="18" customHeight="1" x14ac:dyDescent="0.25">
      <c r="A42" s="374" t="s">
        <v>188</v>
      </c>
      <c r="B42" s="380" t="s">
        <v>266</v>
      </c>
      <c r="C42" s="374" t="s">
        <v>240</v>
      </c>
      <c r="D42" s="374" t="s">
        <v>249</v>
      </c>
      <c r="E42" s="1" t="s">
        <v>312</v>
      </c>
    </row>
    <row r="43" spans="1:5" ht="18" customHeight="1" x14ac:dyDescent="0.25">
      <c r="A43" s="374" t="s">
        <v>206</v>
      </c>
      <c r="B43" s="380" t="s">
        <v>267</v>
      </c>
      <c r="C43" s="374" t="s">
        <v>240</v>
      </c>
      <c r="D43" s="374" t="s">
        <v>249</v>
      </c>
      <c r="E43" s="1" t="s">
        <v>313</v>
      </c>
    </row>
    <row r="44" spans="1:5" ht="18" customHeight="1" x14ac:dyDescent="0.25">
      <c r="A44" s="374" t="s">
        <v>189</v>
      </c>
      <c r="B44" s="380" t="s">
        <v>268</v>
      </c>
      <c r="C44" s="374" t="s">
        <v>240</v>
      </c>
      <c r="D44" s="374" t="s">
        <v>249</v>
      </c>
      <c r="E44" s="1" t="s">
        <v>314</v>
      </c>
    </row>
    <row r="45" spans="1:5" ht="18" customHeight="1" x14ac:dyDescent="0.25">
      <c r="A45" s="374" t="s">
        <v>190</v>
      </c>
      <c r="B45" s="380" t="s">
        <v>269</v>
      </c>
      <c r="C45" s="374" t="s">
        <v>240</v>
      </c>
      <c r="D45" s="374" t="s">
        <v>249</v>
      </c>
      <c r="E45" s="1" t="s">
        <v>315</v>
      </c>
    </row>
    <row r="46" spans="1:5" ht="18" customHeight="1" x14ac:dyDescent="0.25">
      <c r="A46" s="374" t="s">
        <v>191</v>
      </c>
      <c r="B46" s="380" t="s">
        <v>270</v>
      </c>
      <c r="C46" s="374" t="s">
        <v>240</v>
      </c>
      <c r="D46" s="374" t="s">
        <v>249</v>
      </c>
      <c r="E46" s="1" t="s">
        <v>316</v>
      </c>
    </row>
    <row r="47" spans="1:5" ht="18" customHeight="1" x14ac:dyDescent="0.25">
      <c r="A47" s="374" t="s">
        <v>192</v>
      </c>
      <c r="B47" s="380" t="s">
        <v>160</v>
      </c>
      <c r="C47" s="374" t="s">
        <v>240</v>
      </c>
      <c r="D47" s="374" t="s">
        <v>249</v>
      </c>
      <c r="E47" s="1" t="s">
        <v>317</v>
      </c>
    </row>
    <row r="48" spans="1:5" ht="18" customHeight="1" x14ac:dyDescent="0.25">
      <c r="A48" s="374" t="s">
        <v>193</v>
      </c>
      <c r="B48" s="380" t="s">
        <v>160</v>
      </c>
      <c r="C48" s="374" t="s">
        <v>240</v>
      </c>
      <c r="D48" s="374" t="s">
        <v>249</v>
      </c>
      <c r="E48" s="1" t="s">
        <v>318</v>
      </c>
    </row>
    <row r="49" spans="1:5" ht="18" customHeight="1" x14ac:dyDescent="0.25">
      <c r="A49" s="374" t="s">
        <v>194</v>
      </c>
      <c r="B49" s="380" t="s">
        <v>160</v>
      </c>
      <c r="C49" s="374" t="s">
        <v>240</v>
      </c>
      <c r="D49" s="374" t="s">
        <v>249</v>
      </c>
      <c r="E49" s="1" t="s">
        <v>319</v>
      </c>
    </row>
    <row r="50" spans="1:5" ht="18" customHeight="1" x14ac:dyDescent="0.25">
      <c r="A50" s="374" t="s">
        <v>195</v>
      </c>
      <c r="B50" s="380" t="s">
        <v>263</v>
      </c>
      <c r="C50" s="374" t="s">
        <v>240</v>
      </c>
      <c r="D50" s="374" t="s">
        <v>249</v>
      </c>
      <c r="E50" s="1" t="s">
        <v>320</v>
      </c>
    </row>
    <row r="51" spans="1:5" ht="18" customHeight="1" x14ac:dyDescent="0.25">
      <c r="A51" s="374" t="s">
        <v>220</v>
      </c>
      <c r="B51" s="380" t="s">
        <v>264</v>
      </c>
      <c r="C51" s="374" t="s">
        <v>240</v>
      </c>
      <c r="D51" s="374" t="s">
        <v>249</v>
      </c>
      <c r="E51" s="1" t="s">
        <v>321</v>
      </c>
    </row>
    <row r="52" spans="1:5" ht="18" customHeight="1" x14ac:dyDescent="0.25">
      <c r="A52" s="374" t="s">
        <v>198</v>
      </c>
      <c r="B52" s="380" t="s">
        <v>266</v>
      </c>
      <c r="C52" s="374" t="s">
        <v>240</v>
      </c>
      <c r="D52" s="374" t="s">
        <v>249</v>
      </c>
      <c r="E52" s="1" t="s">
        <v>322</v>
      </c>
    </row>
    <row r="53" spans="1:5" ht="18" customHeight="1" x14ac:dyDescent="0.25">
      <c r="A53" s="374" t="s">
        <v>199</v>
      </c>
      <c r="B53" s="380" t="s">
        <v>268</v>
      </c>
      <c r="C53" s="374" t="s">
        <v>240</v>
      </c>
      <c r="D53" s="374" t="s">
        <v>249</v>
      </c>
      <c r="E53" s="1" t="s">
        <v>323</v>
      </c>
    </row>
    <row r="54" spans="1:5" ht="18" customHeight="1" x14ac:dyDescent="0.25">
      <c r="A54" s="374" t="s">
        <v>200</v>
      </c>
      <c r="B54" s="380" t="s">
        <v>269</v>
      </c>
      <c r="C54" s="374" t="s">
        <v>240</v>
      </c>
      <c r="D54" s="374" t="s">
        <v>249</v>
      </c>
      <c r="E54" s="1" t="s">
        <v>324</v>
      </c>
    </row>
    <row r="55" spans="1:5" ht="18" customHeight="1" x14ac:dyDescent="0.25">
      <c r="A55" s="374" t="s">
        <v>201</v>
      </c>
      <c r="B55" s="380" t="s">
        <v>270</v>
      </c>
      <c r="C55" s="374" t="s">
        <v>240</v>
      </c>
      <c r="D55" s="374" t="s">
        <v>249</v>
      </c>
      <c r="E55" s="1" t="s">
        <v>325</v>
      </c>
    </row>
    <row r="56" spans="1:5" ht="18" customHeight="1" x14ac:dyDescent="0.25">
      <c r="A56" s="374" t="s">
        <v>202</v>
      </c>
      <c r="B56" s="380" t="s">
        <v>160</v>
      </c>
      <c r="C56" s="374" t="s">
        <v>240</v>
      </c>
      <c r="D56" s="374" t="s">
        <v>249</v>
      </c>
      <c r="E56" s="1" t="s">
        <v>326</v>
      </c>
    </row>
    <row r="57" spans="1:5" ht="18" customHeight="1" x14ac:dyDescent="0.25">
      <c r="A57" s="374" t="s">
        <v>203</v>
      </c>
      <c r="B57" s="380" t="s">
        <v>160</v>
      </c>
      <c r="C57" s="374" t="s">
        <v>240</v>
      </c>
      <c r="D57" s="374" t="s">
        <v>249</v>
      </c>
      <c r="E57" s="1" t="s">
        <v>327</v>
      </c>
    </row>
    <row r="58" spans="1:5" ht="18" customHeight="1" x14ac:dyDescent="0.25">
      <c r="A58" s="374" t="s">
        <v>204</v>
      </c>
      <c r="B58" s="380" t="s">
        <v>160</v>
      </c>
      <c r="C58" s="374" t="s">
        <v>240</v>
      </c>
      <c r="D58" s="374" t="s">
        <v>249</v>
      </c>
      <c r="E58" s="1" t="s">
        <v>328</v>
      </c>
    </row>
    <row r="59" spans="1:5" ht="18" customHeight="1" x14ac:dyDescent="0.25">
      <c r="A59" s="374" t="s">
        <v>205</v>
      </c>
      <c r="B59" s="380" t="s">
        <v>263</v>
      </c>
      <c r="C59" s="374" t="s">
        <v>240</v>
      </c>
      <c r="D59" s="374" t="s">
        <v>249</v>
      </c>
      <c r="E59" s="1" t="s">
        <v>329</v>
      </c>
    </row>
    <row r="60" spans="1:5" ht="18" customHeight="1" x14ac:dyDescent="0.25">
      <c r="A60" s="374" t="s">
        <v>208</v>
      </c>
      <c r="B60" s="380" t="s">
        <v>209</v>
      </c>
      <c r="C60" s="374" t="s">
        <v>240</v>
      </c>
      <c r="D60" s="374" t="s">
        <v>249</v>
      </c>
      <c r="E60" s="1" t="s">
        <v>330</v>
      </c>
    </row>
    <row r="61" spans="1:5" ht="18" customHeight="1" x14ac:dyDescent="0.25">
      <c r="A61" s="374" t="s">
        <v>210</v>
      </c>
      <c r="B61" s="380" t="s">
        <v>209</v>
      </c>
      <c r="C61" s="374" t="s">
        <v>240</v>
      </c>
      <c r="D61" s="374" t="s">
        <v>249</v>
      </c>
      <c r="E61" s="1" t="s">
        <v>331</v>
      </c>
    </row>
    <row r="62" spans="1:5" ht="18" customHeight="1" x14ac:dyDescent="0.25">
      <c r="A62" s="374" t="s">
        <v>211</v>
      </c>
      <c r="B62" s="380" t="s">
        <v>209</v>
      </c>
      <c r="C62" s="374" t="s">
        <v>240</v>
      </c>
      <c r="D62" s="374" t="s">
        <v>249</v>
      </c>
      <c r="E62" s="1" t="s">
        <v>332</v>
      </c>
    </row>
    <row r="63" spans="1:5" ht="18" customHeight="1" x14ac:dyDescent="0.25">
      <c r="A63" s="374" t="s">
        <v>212</v>
      </c>
      <c r="B63" s="380" t="s">
        <v>209</v>
      </c>
      <c r="C63" s="374" t="s">
        <v>240</v>
      </c>
      <c r="D63" s="374" t="s">
        <v>249</v>
      </c>
      <c r="E63" s="1" t="s">
        <v>333</v>
      </c>
    </row>
    <row r="64" spans="1:5" ht="18" customHeight="1" x14ac:dyDescent="0.25">
      <c r="A64" s="374" t="s">
        <v>213</v>
      </c>
      <c r="B64" s="380" t="s">
        <v>265</v>
      </c>
      <c r="C64" s="374" t="s">
        <v>240</v>
      </c>
      <c r="D64" s="374" t="s">
        <v>249</v>
      </c>
      <c r="E64" s="1" t="s">
        <v>334</v>
      </c>
    </row>
    <row r="65" spans="1:5" ht="18" customHeight="1" x14ac:dyDescent="0.25">
      <c r="A65" s="374" t="s">
        <v>214</v>
      </c>
      <c r="B65" s="380" t="s">
        <v>265</v>
      </c>
      <c r="C65" s="374" t="s">
        <v>240</v>
      </c>
      <c r="D65" s="374" t="s">
        <v>249</v>
      </c>
      <c r="E65" s="1" t="s">
        <v>335</v>
      </c>
    </row>
    <row r="66" spans="1:5" ht="18" customHeight="1" x14ac:dyDescent="0.25">
      <c r="A66" s="374" t="s">
        <v>215</v>
      </c>
      <c r="B66" s="380" t="s">
        <v>265</v>
      </c>
      <c r="C66" s="374" t="s">
        <v>240</v>
      </c>
      <c r="D66" s="374" t="s">
        <v>249</v>
      </c>
      <c r="E66" s="1" t="s">
        <v>336</v>
      </c>
    </row>
    <row r="67" spans="1:5" ht="18" customHeight="1" x14ac:dyDescent="0.25">
      <c r="A67" s="374" t="s">
        <v>216</v>
      </c>
      <c r="B67" s="380" t="s">
        <v>265</v>
      </c>
      <c r="C67" s="374" t="s">
        <v>240</v>
      </c>
      <c r="D67" s="374" t="s">
        <v>249</v>
      </c>
      <c r="E67" s="1" t="s">
        <v>337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66"/>
  <sheetViews>
    <sheetView showGridLines="0" topLeftCell="A24" zoomScale="90" zoomScaleNormal="90" workbookViewId="0">
      <selection activeCell="B30" sqref="B30:I55"/>
    </sheetView>
  </sheetViews>
  <sheetFormatPr defaultRowHeight="15" x14ac:dyDescent="0.25"/>
  <cols>
    <col min="1" max="1" width="4.42578125" style="1" bestFit="1" customWidth="1"/>
    <col min="2" max="2" width="18.5703125" style="1" customWidth="1"/>
    <col min="3" max="3" width="14.7109375" style="1" customWidth="1"/>
    <col min="4" max="4" width="13.42578125" style="1" customWidth="1"/>
    <col min="5" max="5" width="14.7109375" style="1" customWidth="1"/>
    <col min="6" max="6" width="19" style="1" customWidth="1"/>
    <col min="7" max="7" width="12.7109375" style="1" customWidth="1"/>
    <col min="8" max="8" width="21.5703125" style="1" customWidth="1"/>
    <col min="9" max="9" width="65.5703125" style="1" customWidth="1"/>
    <col min="10" max="10" width="11.140625" style="1" customWidth="1"/>
    <col min="11" max="11" width="9" style="1" customWidth="1"/>
    <col min="12" max="12" width="11.28515625" style="1" customWidth="1"/>
    <col min="13" max="13" width="9.5703125" style="1" customWidth="1"/>
    <col min="14" max="14" width="10.7109375" style="1" hidden="1" customWidth="1"/>
    <col min="15" max="15" width="8.85546875" style="1" hidden="1" customWidth="1"/>
    <col min="16" max="16" width="11" style="1" hidden="1" customWidth="1"/>
    <col min="17" max="17" width="8.7109375" style="1" hidden="1" customWidth="1"/>
    <col min="18" max="18" width="13" style="1" hidden="1" customWidth="1"/>
    <col min="19" max="19" width="11.140625" style="1" hidden="1" customWidth="1"/>
    <col min="20" max="20" width="11.28515625" style="1" hidden="1" customWidth="1"/>
    <col min="21" max="21" width="12" style="1" hidden="1" customWidth="1"/>
    <col min="22" max="23" width="6.28515625" style="1" hidden="1" customWidth="1"/>
    <col min="24" max="26" width="8.42578125" style="1" hidden="1" customWidth="1"/>
    <col min="27" max="27" width="8.42578125" style="1" customWidth="1"/>
    <col min="28" max="28" width="17.85546875" style="1" customWidth="1"/>
    <col min="29" max="29" width="13.28515625" style="1" bestFit="1" customWidth="1"/>
    <col min="30" max="30" width="19.42578125" style="1" customWidth="1"/>
    <col min="31" max="31" width="12.5703125" style="1" customWidth="1"/>
    <col min="32" max="33" width="14.7109375" style="1" customWidth="1"/>
    <col min="34" max="34" width="11.140625" style="1" customWidth="1"/>
    <col min="35" max="35" width="10.7109375" style="1" customWidth="1"/>
    <col min="36" max="36" width="12" style="1" hidden="1" customWidth="1"/>
    <col min="37" max="37" width="10.7109375" style="1" hidden="1" customWidth="1"/>
    <col min="38" max="38" width="8.85546875" style="1" hidden="1" customWidth="1"/>
    <col min="39" max="39" width="11" style="1" hidden="1" customWidth="1"/>
    <col min="40" max="46" width="13" style="1" hidden="1" customWidth="1"/>
    <col min="47" max="47" width="8.42578125" style="1" hidden="1" customWidth="1"/>
    <col min="48" max="48" width="5.42578125" style="1" hidden="1" customWidth="1"/>
    <col min="49" max="49" width="10" style="1" customWidth="1"/>
    <col min="50" max="50" width="10.7109375" style="1" customWidth="1"/>
    <col min="51" max="51" width="7.28515625" style="1" customWidth="1"/>
    <col min="52" max="52" width="15.42578125" style="1" customWidth="1"/>
    <col min="53" max="53" width="16" style="1" customWidth="1"/>
    <col min="54" max="54" width="19.140625" style="1" customWidth="1"/>
    <col min="55" max="55" width="13.85546875" style="1" customWidth="1"/>
    <col min="56" max="56" width="13.5703125" style="1" customWidth="1"/>
    <col min="57" max="16384" width="9.140625" style="1"/>
  </cols>
  <sheetData>
    <row r="1" spans="2:49" hidden="1" x14ac:dyDescent="0.25">
      <c r="B1" s="15" t="s">
        <v>12</v>
      </c>
      <c r="C1" s="341">
        <v>1</v>
      </c>
      <c r="K1" s="457" t="s">
        <v>46</v>
      </c>
      <c r="L1" s="457"/>
      <c r="M1" s="31">
        <v>0.375</v>
      </c>
      <c r="N1" s="32">
        <v>0.75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</row>
    <row r="2" spans="2:49" hidden="1" x14ac:dyDescent="0.25">
      <c r="B2" s="15" t="s">
        <v>1</v>
      </c>
      <c r="C2" s="341">
        <f>COUNTA(B30:G58)</f>
        <v>6</v>
      </c>
      <c r="K2" s="457" t="s">
        <v>46</v>
      </c>
      <c r="L2" s="457"/>
      <c r="M2" s="33">
        <v>9</v>
      </c>
      <c r="N2" s="34">
        <v>18</v>
      </c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</row>
    <row r="3" spans="2:49" hidden="1" x14ac:dyDescent="0.25">
      <c r="B3" s="272"/>
      <c r="C3" s="273"/>
      <c r="K3" s="37"/>
      <c r="L3" s="37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</row>
    <row r="4" spans="2:49" hidden="1" x14ac:dyDescent="0.25">
      <c r="B4" s="2" t="s">
        <v>13</v>
      </c>
      <c r="C4" s="2" t="s">
        <v>14</v>
      </c>
      <c r="K4" s="39"/>
      <c r="L4" s="39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1"/>
      <c r="AE4" s="42"/>
      <c r="AF4" s="42"/>
      <c r="AG4" s="42"/>
      <c r="AH4" s="42"/>
      <c r="AI4" s="42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3"/>
      <c r="AW4" s="43"/>
    </row>
    <row r="5" spans="2:49" hidden="1" x14ac:dyDescent="0.25">
      <c r="B5" s="14"/>
      <c r="C5" s="14"/>
    </row>
    <row r="6" spans="2:49" hidden="1" x14ac:dyDescent="0.25">
      <c r="B6" s="218" t="s">
        <v>2</v>
      </c>
      <c r="C6" s="220">
        <f>COUNTIF($AB30:$AB58,"sucesso A")</f>
        <v>0</v>
      </c>
      <c r="F6" s="458" t="s">
        <v>66</v>
      </c>
      <c r="G6" s="458"/>
      <c r="H6" s="217"/>
      <c r="I6" s="217"/>
    </row>
    <row r="7" spans="2:49" hidden="1" x14ac:dyDescent="0.25">
      <c r="B7" s="218" t="s">
        <v>3</v>
      </c>
      <c r="C7" s="220">
        <f>COUNTIF($AB30:$AB58,"sucesso B")</f>
        <v>0</v>
      </c>
      <c r="F7" s="76" t="str">
        <f>IF(D18&gt;D19,"ganho","perda")</f>
        <v>ganho</v>
      </c>
      <c r="G7" s="76"/>
      <c r="H7" s="191"/>
      <c r="I7" s="191"/>
    </row>
    <row r="8" spans="2:49" hidden="1" x14ac:dyDescent="0.25">
      <c r="B8" s="15" t="s">
        <v>15</v>
      </c>
      <c r="C8" s="341">
        <f>COUNTIF($AB30:$AB58,"erro de requisito")</f>
        <v>0</v>
      </c>
      <c r="F8" s="77">
        <f>IF(F7="ganho",D18-D19,0)</f>
        <v>0.66666666666666663</v>
      </c>
      <c r="G8" s="77">
        <f>IF(F7="perda",D19-D18,0)</f>
        <v>0</v>
      </c>
      <c r="H8" s="192"/>
      <c r="I8" s="192"/>
    </row>
    <row r="9" spans="2:49" hidden="1" x14ac:dyDescent="0.25">
      <c r="B9" s="15" t="s">
        <v>27</v>
      </c>
      <c r="C9" s="341">
        <f>COUNTIF($AB30:$AB58,"erro funcional")</f>
        <v>0</v>
      </c>
    </row>
    <row r="10" spans="2:49" hidden="1" x14ac:dyDescent="0.25">
      <c r="B10" s="15" t="s">
        <v>28</v>
      </c>
      <c r="C10" s="341">
        <f>COUNTIF($AB30:$AB58,"erro técnico")</f>
        <v>0</v>
      </c>
    </row>
    <row r="11" spans="2:49" hidden="1" x14ac:dyDescent="0.25">
      <c r="B11" s="15" t="s">
        <v>29</v>
      </c>
      <c r="C11" s="341">
        <f>COUNTIF($AB30:$AB58,"erro de código")</f>
        <v>0</v>
      </c>
    </row>
    <row r="12" spans="2:49" hidden="1" x14ac:dyDescent="0.25">
      <c r="B12" s="15" t="s">
        <v>100</v>
      </c>
      <c r="C12" s="341">
        <f>COUNTIF($AB30:$AB59,"erro de integração")</f>
        <v>0</v>
      </c>
    </row>
    <row r="13" spans="2:49" hidden="1" x14ac:dyDescent="0.25">
      <c r="B13" s="15" t="s">
        <v>105</v>
      </c>
      <c r="C13" s="341">
        <f>COUNTIF($AB30:$AB60,"Erro de interface interno")</f>
        <v>0</v>
      </c>
    </row>
    <row r="14" spans="2:49" hidden="1" x14ac:dyDescent="0.25">
      <c r="B14" s="15" t="s">
        <v>101</v>
      </c>
      <c r="C14" s="341">
        <f>COUNTIF($AB30:$AB60,"Dependência externa")</f>
        <v>0</v>
      </c>
    </row>
    <row r="15" spans="2:49" hidden="1" x14ac:dyDescent="0.25">
      <c r="B15" s="15" t="s">
        <v>106</v>
      </c>
      <c r="C15" s="341">
        <f>COUNTIF($AB30:$AB62,"Falta de condições")</f>
        <v>0</v>
      </c>
    </row>
    <row r="16" spans="2:49" hidden="1" x14ac:dyDescent="0.25">
      <c r="B16" s="15" t="s">
        <v>64</v>
      </c>
      <c r="C16" s="341">
        <f>COUNTIF($AB30:$AB59,"Sugestão de melhoria")</f>
        <v>0</v>
      </c>
    </row>
    <row r="17" spans="1:56" ht="15.75" thickBot="1" x14ac:dyDescent="0.3">
      <c r="F17" s="191"/>
      <c r="G17" s="191"/>
    </row>
    <row r="18" spans="1:56" x14ac:dyDescent="0.25">
      <c r="B18" s="439" t="s">
        <v>74</v>
      </c>
      <c r="C18" s="440"/>
      <c r="D18" s="165">
        <v>0.66666666666666663</v>
      </c>
      <c r="F18" s="219" t="s">
        <v>94</v>
      </c>
      <c r="G18" s="211">
        <f>(C6+C7)/C2</f>
        <v>0</v>
      </c>
    </row>
    <row r="19" spans="1:56" x14ac:dyDescent="0.25">
      <c r="B19" s="202" t="s">
        <v>75</v>
      </c>
      <c r="C19" s="203"/>
      <c r="D19" s="166">
        <f>+$AA$27</f>
        <v>0</v>
      </c>
      <c r="F19" s="191"/>
      <c r="G19" s="213"/>
    </row>
    <row r="20" spans="1:56" x14ac:dyDescent="0.25">
      <c r="B20" s="204" t="s">
        <v>34</v>
      </c>
      <c r="C20" s="205"/>
      <c r="D20" s="50">
        <f>+$AX$25</f>
        <v>0</v>
      </c>
      <c r="F20" s="191"/>
      <c r="G20" s="213"/>
    </row>
    <row r="21" spans="1:56" ht="15.75" x14ac:dyDescent="0.25">
      <c r="B21" s="459" t="s">
        <v>35</v>
      </c>
      <c r="C21" s="460"/>
      <c r="D21" s="50">
        <f>+$AX$27</f>
        <v>0</v>
      </c>
      <c r="E21" s="13"/>
      <c r="F21" s="191"/>
      <c r="G21" s="213"/>
      <c r="AG21" s="152"/>
    </row>
    <row r="22" spans="1:56" x14ac:dyDescent="0.25">
      <c r="B22" s="461" t="s">
        <v>62</v>
      </c>
      <c r="C22" s="462"/>
      <c r="D22" s="52">
        <f>IF($D$18&gt;$D$19,$D$18-$D$19,$D$19-$D$18)</f>
        <v>0.66666666666666663</v>
      </c>
      <c r="E22" s="51"/>
      <c r="F22" s="191"/>
      <c r="G22" s="213"/>
      <c r="AG22" s="78"/>
    </row>
    <row r="23" spans="1:56" ht="16.5" thickBot="1" x14ac:dyDescent="0.3">
      <c r="B23" s="463" t="s">
        <v>63</v>
      </c>
      <c r="C23" s="464"/>
      <c r="D23" s="53">
        <f>IF($D$18&gt;$D$21,$D$18-$D$21,$D$21-$D$18)</f>
        <v>0.66666666666666663</v>
      </c>
      <c r="E23" s="51"/>
      <c r="F23" s="191"/>
      <c r="G23" s="213"/>
      <c r="AG23" s="152"/>
    </row>
    <row r="24" spans="1:56" ht="15.75" thickBot="1" x14ac:dyDescent="0.3">
      <c r="D24" s="146"/>
      <c r="F24" s="191"/>
      <c r="G24" s="213"/>
    </row>
    <row r="25" spans="1:56" ht="16.5" customHeight="1" thickBot="1" x14ac:dyDescent="0.3">
      <c r="B25" s="4" t="s">
        <v>16</v>
      </c>
      <c r="C25" s="5" t="s">
        <v>173</v>
      </c>
      <c r="D25" s="212" t="s">
        <v>154</v>
      </c>
      <c r="E25" s="441" t="s">
        <v>169</v>
      </c>
      <c r="F25" s="442"/>
      <c r="G25" s="6" t="s">
        <v>181</v>
      </c>
      <c r="H25" s="193"/>
      <c r="I25" s="193"/>
      <c r="AH25" s="472" t="s">
        <v>67</v>
      </c>
      <c r="AI25" s="473"/>
      <c r="AJ25" s="473"/>
      <c r="AK25" s="473"/>
      <c r="AL25" s="473"/>
      <c r="AM25" s="473"/>
      <c r="AN25" s="473"/>
      <c r="AO25" s="473"/>
      <c r="AP25" s="473"/>
      <c r="AQ25" s="473"/>
      <c r="AR25" s="473"/>
      <c r="AS25" s="473"/>
      <c r="AT25" s="473"/>
      <c r="AU25" s="473"/>
      <c r="AV25" s="473"/>
      <c r="AW25" s="474"/>
      <c r="AX25" s="153">
        <f>SUM(AW30:AW1048576)</f>
        <v>0</v>
      </c>
      <c r="AY25" s="13"/>
      <c r="AZ25" s="70"/>
    </row>
    <row r="26" spans="1:56" ht="30" customHeight="1" thickBot="1" x14ac:dyDescent="0.3">
      <c r="B26" s="7" t="s">
        <v>17</v>
      </c>
      <c r="C26" s="465" t="s">
        <v>172</v>
      </c>
      <c r="D26" s="466"/>
      <c r="E26" s="466"/>
      <c r="F26" s="466"/>
      <c r="G26" s="467"/>
      <c r="H26" s="70"/>
      <c r="I26" s="70"/>
      <c r="AH26" s="27"/>
      <c r="AI26" s="27"/>
      <c r="AV26" s="70"/>
      <c r="AW26" s="70"/>
      <c r="AX26" s="13"/>
      <c r="AY26" s="13"/>
      <c r="AZ26" s="70"/>
    </row>
    <row r="27" spans="1:56" ht="30" customHeight="1" thickBot="1" x14ac:dyDescent="0.3">
      <c r="B27" s="7" t="s">
        <v>18</v>
      </c>
      <c r="C27" s="468" t="s">
        <v>171</v>
      </c>
      <c r="D27" s="469"/>
      <c r="E27" s="469"/>
      <c r="F27" s="469"/>
      <c r="G27" s="470"/>
      <c r="H27" s="70"/>
      <c r="I27" s="70"/>
      <c r="K27" s="478" t="s">
        <v>32</v>
      </c>
      <c r="L27" s="479"/>
      <c r="M27" s="480"/>
      <c r="N27" s="81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138">
        <f>SUM(AA29:AA1048576)</f>
        <v>0</v>
      </c>
      <c r="AH27" s="472" t="s">
        <v>72</v>
      </c>
      <c r="AI27" s="473"/>
      <c r="AJ27" s="473"/>
      <c r="AK27" s="473"/>
      <c r="AL27" s="473"/>
      <c r="AM27" s="473"/>
      <c r="AN27" s="473"/>
      <c r="AO27" s="473"/>
      <c r="AP27" s="473"/>
      <c r="AQ27" s="473"/>
      <c r="AR27" s="473"/>
      <c r="AS27" s="473"/>
      <c r="AT27" s="473"/>
      <c r="AU27" s="473"/>
      <c r="AV27" s="473"/>
      <c r="AW27" s="474"/>
      <c r="AX27" s="155">
        <f>SUM(AX30:AX1048576)</f>
        <v>0</v>
      </c>
      <c r="AY27" s="12"/>
      <c r="AZ27" s="18"/>
      <c r="BA27" s="19"/>
    </row>
    <row r="28" spans="1:56" ht="30" customHeight="1" thickBot="1" x14ac:dyDescent="0.3">
      <c r="B28" s="28" t="s">
        <v>19</v>
      </c>
      <c r="C28" s="475" t="s">
        <v>135</v>
      </c>
      <c r="D28" s="476"/>
      <c r="E28" s="476"/>
      <c r="F28" s="476"/>
      <c r="G28" s="477"/>
      <c r="H28" s="298"/>
      <c r="I28" s="298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44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75"/>
    </row>
    <row r="29" spans="1:56" ht="24.75" thickBot="1" x14ac:dyDescent="0.3">
      <c r="A29" s="1" t="s">
        <v>121</v>
      </c>
      <c r="B29" s="471" t="s">
        <v>95</v>
      </c>
      <c r="C29" s="444"/>
      <c r="D29" s="444"/>
      <c r="E29" s="444"/>
      <c r="F29" s="444"/>
      <c r="G29" s="445"/>
      <c r="H29" s="195" t="s">
        <v>93</v>
      </c>
      <c r="I29" s="195" t="s">
        <v>92</v>
      </c>
      <c r="J29" s="128" t="s">
        <v>42</v>
      </c>
      <c r="K29" s="128" t="s">
        <v>43</v>
      </c>
      <c r="L29" s="128" t="s">
        <v>44</v>
      </c>
      <c r="M29" s="128" t="s">
        <v>45</v>
      </c>
      <c r="N29" s="45" t="s">
        <v>47</v>
      </c>
      <c r="O29" s="45" t="s">
        <v>48</v>
      </c>
      <c r="P29" s="46" t="s">
        <v>49</v>
      </c>
      <c r="Q29" s="46" t="s">
        <v>55</v>
      </c>
      <c r="R29" s="46" t="s">
        <v>56</v>
      </c>
      <c r="S29" s="46" t="s">
        <v>50</v>
      </c>
      <c r="T29" s="46" t="s">
        <v>51</v>
      </c>
      <c r="U29" s="46" t="s">
        <v>52</v>
      </c>
      <c r="V29" s="46" t="s">
        <v>53</v>
      </c>
      <c r="W29" s="46" t="s">
        <v>53</v>
      </c>
      <c r="X29" s="46" t="s">
        <v>54</v>
      </c>
      <c r="Y29" s="46" t="s">
        <v>54</v>
      </c>
      <c r="Z29" s="79"/>
      <c r="AA29" s="26" t="s">
        <v>57</v>
      </c>
      <c r="AB29" s="8" t="s">
        <v>20</v>
      </c>
      <c r="AC29" s="17" t="s">
        <v>30</v>
      </c>
      <c r="AD29" s="17" t="s">
        <v>73</v>
      </c>
      <c r="AE29" s="16" t="s">
        <v>26</v>
      </c>
      <c r="AF29" s="129" t="s">
        <v>58</v>
      </c>
      <c r="AG29" s="129" t="s">
        <v>59</v>
      </c>
      <c r="AH29" s="129" t="s">
        <v>60</v>
      </c>
      <c r="AI29" s="129" t="s">
        <v>61</v>
      </c>
      <c r="AJ29" s="130" t="s">
        <v>47</v>
      </c>
      <c r="AK29" s="130" t="s">
        <v>48</v>
      </c>
      <c r="AL29" s="131" t="s">
        <v>49</v>
      </c>
      <c r="AM29" s="131" t="s">
        <v>55</v>
      </c>
      <c r="AN29" s="131" t="s">
        <v>56</v>
      </c>
      <c r="AO29" s="131" t="s">
        <v>50</v>
      </c>
      <c r="AP29" s="131" t="s">
        <v>51</v>
      </c>
      <c r="AQ29" s="131" t="s">
        <v>52</v>
      </c>
      <c r="AR29" s="131" t="s">
        <v>53</v>
      </c>
      <c r="AS29" s="131" t="s">
        <v>53</v>
      </c>
      <c r="AT29" s="131" t="s">
        <v>54</v>
      </c>
      <c r="AU29" s="131" t="s">
        <v>54</v>
      </c>
      <c r="AV29" s="48"/>
      <c r="AW29" s="48" t="s">
        <v>33</v>
      </c>
      <c r="AX29" s="132" t="s">
        <v>68</v>
      </c>
      <c r="AY29" s="443" t="s">
        <v>21</v>
      </c>
      <c r="AZ29" s="444"/>
      <c r="BA29" s="444"/>
      <c r="BB29" s="444"/>
      <c r="BC29" s="444"/>
      <c r="BD29" s="445"/>
    </row>
    <row r="30" spans="1:56" x14ac:dyDescent="0.25">
      <c r="A30" s="414">
        <v>1</v>
      </c>
      <c r="B30" s="415" t="s">
        <v>155</v>
      </c>
      <c r="C30" s="416"/>
      <c r="D30" s="416"/>
      <c r="E30" s="416"/>
      <c r="F30" s="416"/>
      <c r="G30" s="417"/>
      <c r="H30" s="188"/>
      <c r="I30" s="361" t="s">
        <v>156</v>
      </c>
      <c r="J30" s="332"/>
      <c r="K30" s="333"/>
      <c r="L30" s="332"/>
      <c r="M30" s="333"/>
      <c r="N30" s="301">
        <f t="shared" ref="N30:N55" si="0">+J30</f>
        <v>0</v>
      </c>
      <c r="O30" s="301">
        <f t="shared" ref="O30:O55" si="1">+L30</f>
        <v>0</v>
      </c>
      <c r="P30" s="301">
        <f t="shared" ref="P30:P55" si="2">HOUR(K30)</f>
        <v>0</v>
      </c>
      <c r="Q30" s="301">
        <f t="shared" ref="Q30:Q55" si="3">HOUR(M30)</f>
        <v>0</v>
      </c>
      <c r="R30" s="301">
        <f t="shared" ref="R30:R55" si="4">MINUTE(K30)</f>
        <v>0</v>
      </c>
      <c r="S30" s="301">
        <f t="shared" ref="S30:S55" si="5">MINUTE(M30)</f>
        <v>0</v>
      </c>
      <c r="T30" s="302">
        <f t="shared" ref="T30:T55" si="6">IF(M30&gt;K30,M30-K30, ($N$1-K30+M30-$M$1))</f>
        <v>0.375</v>
      </c>
      <c r="U30" s="301">
        <f t="shared" ref="U30:U58" si="7">IF(O30=N30,1,O30-N30+1)</f>
        <v>1</v>
      </c>
      <c r="V30" s="301">
        <f t="shared" ref="V30:V58" si="8">IF(U30&gt;1,(U30-1)*($N$2-$M$2),0)</f>
        <v>0</v>
      </c>
      <c r="W30" s="301">
        <f t="shared" ref="W30:W58" si="9">IF(S30&lt;R30,Q30-1-P30,Q30-P30)</f>
        <v>0</v>
      </c>
      <c r="X30" s="301">
        <f t="shared" ref="X30:X58" si="10">MINUTE(T30)</f>
        <v>0</v>
      </c>
      <c r="Y30" s="301" t="str">
        <f t="shared" ref="Y30:Y58" si="11">IF(X30&lt;10,"0"&amp;X30,X30)</f>
        <v>00</v>
      </c>
      <c r="Z30" s="310" t="str">
        <f t="shared" ref="Z30:Z58" si="12">SUM(V30:W30)&amp;":"&amp;Y30</f>
        <v>0:00</v>
      </c>
      <c r="AA30" s="311">
        <f t="shared" ref="AA30:AA58" si="13">VALUE(Z30)</f>
        <v>0</v>
      </c>
      <c r="AB30" s="303"/>
      <c r="AC30" s="304"/>
      <c r="AD30" s="318"/>
      <c r="AE30" s="304"/>
      <c r="AF30" s="89" t="str">
        <f t="shared" ref="AF30:AF58" si="14">IF($AE30="Sim","aaaa-mm-dd","0000-00-00")</f>
        <v>0000-00-00</v>
      </c>
      <c r="AG30" s="90" t="str">
        <f t="shared" ref="AG30:AG58" si="15">IF($AE30="Sim","hh:mm","00:00")</f>
        <v>00:00</v>
      </c>
      <c r="AH30" s="91" t="str">
        <f t="shared" ref="AH30:AH58" si="16">IF($AE30="Sim","aaaa-mm-dd","0000-00-00")</f>
        <v>0000-00-00</v>
      </c>
      <c r="AI30" s="92" t="str">
        <f t="shared" ref="AI30:AI58" si="17">IF($AE30="Sim","hh:mm","00:00")</f>
        <v>00:00</v>
      </c>
      <c r="AJ30" s="93" t="str">
        <f t="shared" ref="AJ30:AJ55" si="18">+AF30</f>
        <v>0000-00-00</v>
      </c>
      <c r="AK30" s="93" t="str">
        <f t="shared" ref="AK30:AK55" si="19">+AH30</f>
        <v>0000-00-00</v>
      </c>
      <c r="AL30" s="93">
        <f t="shared" ref="AL30:AL55" si="20">HOUR(AG30)</f>
        <v>0</v>
      </c>
      <c r="AM30" s="93">
        <f t="shared" ref="AM30:AM55" si="21">HOUR(AI30)</f>
        <v>0</v>
      </c>
      <c r="AN30" s="93">
        <f t="shared" ref="AN30:AN55" si="22">MINUTE(AG30)</f>
        <v>0</v>
      </c>
      <c r="AO30" s="93">
        <f t="shared" ref="AO30:AO55" si="23">MINUTE(AI30)</f>
        <v>0</v>
      </c>
      <c r="AP30" s="85">
        <f t="shared" ref="AP30:AP55" si="24">IF(AI30&gt;AG30,AI30-AG30, ($N$1-AG30+AI30-$M$1))</f>
        <v>0.375</v>
      </c>
      <c r="AQ30" s="93">
        <f t="shared" ref="AQ30:AQ55" si="25">IF(AK30=AJ30,1,AK30-AJ30+1)</f>
        <v>1</v>
      </c>
      <c r="AR30" s="93">
        <f t="shared" ref="AR30:AR55" si="26">IF(AQ30&gt;1,(AQ30-1)*($N$2-$M$2),0)</f>
        <v>0</v>
      </c>
      <c r="AS30" s="93">
        <f t="shared" ref="AS30:AS55" si="27">IF(AO30&lt;AN30,AM30-1-AL30,AM30-AL30)</f>
        <v>0</v>
      </c>
      <c r="AT30" s="93">
        <f t="shared" ref="AT30:AT55" si="28">MINUTE(AP30)</f>
        <v>0</v>
      </c>
      <c r="AU30" s="93" t="str">
        <f t="shared" ref="AU30:AU55" si="29">IF(AT30&lt;10,"0"&amp;AT30,AT30)</f>
        <v>00</v>
      </c>
      <c r="AV30" s="85" t="str">
        <f t="shared" ref="AV30:AV55" si="30">SUM(AR30:AS30)&amp;":"&amp;AU30</f>
        <v>0:00</v>
      </c>
      <c r="AW30" s="133">
        <f t="shared" ref="AW30:AW58" si="31">VALUE(AV30)</f>
        <v>0</v>
      </c>
      <c r="AX30" s="424">
        <f>SUM(AW30:AW33)+SUM(AA30:AA33)</f>
        <v>0</v>
      </c>
      <c r="AY30" s="449"/>
      <c r="AZ30" s="450"/>
      <c r="BA30" s="450"/>
      <c r="BB30" s="450"/>
      <c r="BC30" s="450"/>
      <c r="BD30" s="451"/>
    </row>
    <row r="31" spans="1:56" x14ac:dyDescent="0.25">
      <c r="A31" s="414"/>
      <c r="B31" s="418"/>
      <c r="C31" s="419"/>
      <c r="D31" s="419"/>
      <c r="E31" s="419"/>
      <c r="F31" s="419"/>
      <c r="G31" s="420"/>
      <c r="H31" s="188"/>
      <c r="I31" s="283"/>
      <c r="J31" s="334"/>
      <c r="K31" s="335"/>
      <c r="L31" s="334"/>
      <c r="M31" s="335"/>
      <c r="N31" s="312">
        <f t="shared" si="0"/>
        <v>0</v>
      </c>
      <c r="O31" s="312">
        <f t="shared" si="1"/>
        <v>0</v>
      </c>
      <c r="P31" s="312">
        <f t="shared" si="2"/>
        <v>0</v>
      </c>
      <c r="Q31" s="312">
        <f t="shared" si="3"/>
        <v>0</v>
      </c>
      <c r="R31" s="312">
        <f t="shared" si="4"/>
        <v>0</v>
      </c>
      <c r="S31" s="312">
        <f t="shared" si="5"/>
        <v>0</v>
      </c>
      <c r="T31" s="313">
        <f t="shared" si="6"/>
        <v>0.375</v>
      </c>
      <c r="U31" s="312">
        <f t="shared" si="7"/>
        <v>1</v>
      </c>
      <c r="V31" s="312">
        <f t="shared" si="8"/>
        <v>0</v>
      </c>
      <c r="W31" s="312">
        <f t="shared" si="9"/>
        <v>0</v>
      </c>
      <c r="X31" s="312">
        <f t="shared" si="10"/>
        <v>0</v>
      </c>
      <c r="Y31" s="312" t="str">
        <f t="shared" si="11"/>
        <v>00</v>
      </c>
      <c r="Z31" s="313" t="str">
        <f t="shared" si="12"/>
        <v>0:00</v>
      </c>
      <c r="AA31" s="314">
        <f t="shared" si="13"/>
        <v>0</v>
      </c>
      <c r="AB31" s="315"/>
      <c r="AC31" s="316"/>
      <c r="AD31" s="299"/>
      <c r="AE31" s="316"/>
      <c r="AF31" s="94" t="str">
        <f t="shared" si="14"/>
        <v>0000-00-00</v>
      </c>
      <c r="AG31" s="95" t="str">
        <f t="shared" si="15"/>
        <v>00:00</v>
      </c>
      <c r="AH31" s="94" t="str">
        <f t="shared" si="16"/>
        <v>0000-00-00</v>
      </c>
      <c r="AI31" s="96" t="str">
        <f t="shared" si="17"/>
        <v>00:00</v>
      </c>
      <c r="AJ31" s="97" t="str">
        <f t="shared" si="18"/>
        <v>0000-00-00</v>
      </c>
      <c r="AK31" s="97" t="str">
        <f t="shared" si="19"/>
        <v>0000-00-00</v>
      </c>
      <c r="AL31" s="97">
        <f t="shared" si="20"/>
        <v>0</v>
      </c>
      <c r="AM31" s="97">
        <f t="shared" si="21"/>
        <v>0</v>
      </c>
      <c r="AN31" s="97">
        <f t="shared" si="22"/>
        <v>0</v>
      </c>
      <c r="AO31" s="97">
        <f t="shared" si="23"/>
        <v>0</v>
      </c>
      <c r="AP31" s="86">
        <f t="shared" si="24"/>
        <v>0.375</v>
      </c>
      <c r="AQ31" s="97">
        <f t="shared" si="25"/>
        <v>1</v>
      </c>
      <c r="AR31" s="97">
        <f t="shared" si="26"/>
        <v>0</v>
      </c>
      <c r="AS31" s="97">
        <f t="shared" si="27"/>
        <v>0</v>
      </c>
      <c r="AT31" s="97">
        <f t="shared" si="28"/>
        <v>0</v>
      </c>
      <c r="AU31" s="97" t="str">
        <f t="shared" si="29"/>
        <v>00</v>
      </c>
      <c r="AV31" s="86" t="str">
        <f t="shared" si="30"/>
        <v>0:00</v>
      </c>
      <c r="AW31" s="134">
        <f t="shared" si="31"/>
        <v>0</v>
      </c>
      <c r="AX31" s="425"/>
      <c r="AY31" s="446"/>
      <c r="AZ31" s="452"/>
      <c r="BA31" s="452"/>
      <c r="BB31" s="452"/>
      <c r="BC31" s="452"/>
      <c r="BD31" s="453"/>
    </row>
    <row r="32" spans="1:56" x14ac:dyDescent="0.25">
      <c r="A32" s="414"/>
      <c r="B32" s="418"/>
      <c r="C32" s="419"/>
      <c r="D32" s="419"/>
      <c r="E32" s="419"/>
      <c r="F32" s="419"/>
      <c r="G32" s="420"/>
      <c r="H32" s="188"/>
      <c r="I32" s="362"/>
      <c r="J32" s="114"/>
      <c r="K32" s="115"/>
      <c r="L32" s="114"/>
      <c r="M32" s="115"/>
      <c r="N32" s="116">
        <f t="shared" si="0"/>
        <v>0</v>
      </c>
      <c r="O32" s="116">
        <f t="shared" si="1"/>
        <v>0</v>
      </c>
      <c r="P32" s="116">
        <f t="shared" si="2"/>
        <v>0</v>
      </c>
      <c r="Q32" s="116">
        <f t="shared" si="3"/>
        <v>0</v>
      </c>
      <c r="R32" s="116">
        <f t="shared" si="4"/>
        <v>0</v>
      </c>
      <c r="S32" s="116">
        <f t="shared" si="5"/>
        <v>0</v>
      </c>
      <c r="T32" s="117">
        <f t="shared" si="6"/>
        <v>0.375</v>
      </c>
      <c r="U32" s="116">
        <f t="shared" si="7"/>
        <v>1</v>
      </c>
      <c r="V32" s="116">
        <f t="shared" si="8"/>
        <v>0</v>
      </c>
      <c r="W32" s="116">
        <f t="shared" si="9"/>
        <v>0</v>
      </c>
      <c r="X32" s="116">
        <f t="shared" si="10"/>
        <v>0</v>
      </c>
      <c r="Y32" s="116" t="str">
        <f t="shared" si="11"/>
        <v>00</v>
      </c>
      <c r="Z32" s="117" t="str">
        <f t="shared" si="12"/>
        <v>0:00</v>
      </c>
      <c r="AA32" s="149">
        <f t="shared" si="13"/>
        <v>0</v>
      </c>
      <c r="AB32" s="315"/>
      <c r="AC32" s="316"/>
      <c r="AD32" s="299"/>
      <c r="AE32" s="316"/>
      <c r="AF32" s="94" t="str">
        <f t="shared" si="14"/>
        <v>0000-00-00</v>
      </c>
      <c r="AG32" s="95" t="str">
        <f t="shared" si="15"/>
        <v>00:00</v>
      </c>
      <c r="AH32" s="94" t="str">
        <f t="shared" si="16"/>
        <v>0000-00-00</v>
      </c>
      <c r="AI32" s="96" t="str">
        <f t="shared" si="17"/>
        <v>00:00</v>
      </c>
      <c r="AJ32" s="97" t="str">
        <f t="shared" si="18"/>
        <v>0000-00-00</v>
      </c>
      <c r="AK32" s="97" t="str">
        <f t="shared" si="19"/>
        <v>0000-00-00</v>
      </c>
      <c r="AL32" s="97">
        <f t="shared" si="20"/>
        <v>0</v>
      </c>
      <c r="AM32" s="97">
        <f t="shared" si="21"/>
        <v>0</v>
      </c>
      <c r="AN32" s="97">
        <f t="shared" si="22"/>
        <v>0</v>
      </c>
      <c r="AO32" s="97">
        <f t="shared" si="23"/>
        <v>0</v>
      </c>
      <c r="AP32" s="86">
        <f t="shared" si="24"/>
        <v>0.375</v>
      </c>
      <c r="AQ32" s="97">
        <f t="shared" si="25"/>
        <v>1</v>
      </c>
      <c r="AR32" s="97">
        <f t="shared" si="26"/>
        <v>0</v>
      </c>
      <c r="AS32" s="97">
        <f t="shared" si="27"/>
        <v>0</v>
      </c>
      <c r="AT32" s="97">
        <f t="shared" si="28"/>
        <v>0</v>
      </c>
      <c r="AU32" s="97" t="str">
        <f t="shared" si="29"/>
        <v>00</v>
      </c>
      <c r="AV32" s="86" t="str">
        <f t="shared" si="30"/>
        <v>0:00</v>
      </c>
      <c r="AW32" s="134">
        <f t="shared" si="31"/>
        <v>0</v>
      </c>
      <c r="AX32" s="425"/>
      <c r="AY32" s="325"/>
      <c r="AZ32" s="326"/>
      <c r="BA32" s="326"/>
      <c r="BB32" s="326"/>
      <c r="BC32" s="326"/>
      <c r="BD32" s="327"/>
    </row>
    <row r="33" spans="1:56" x14ac:dyDescent="0.25">
      <c r="A33" s="414"/>
      <c r="B33" s="421"/>
      <c r="C33" s="422"/>
      <c r="D33" s="422"/>
      <c r="E33" s="422"/>
      <c r="F33" s="422"/>
      <c r="G33" s="423"/>
      <c r="H33" s="363" t="s">
        <v>126</v>
      </c>
      <c r="I33" s="364"/>
      <c r="J33" s="336"/>
      <c r="K33" s="337"/>
      <c r="L33" s="336"/>
      <c r="M33" s="337"/>
      <c r="N33" s="305">
        <f t="shared" si="0"/>
        <v>0</v>
      </c>
      <c r="O33" s="305">
        <f t="shared" si="1"/>
        <v>0</v>
      </c>
      <c r="P33" s="305">
        <f t="shared" si="2"/>
        <v>0</v>
      </c>
      <c r="Q33" s="305">
        <f t="shared" si="3"/>
        <v>0</v>
      </c>
      <c r="R33" s="305">
        <f t="shared" si="4"/>
        <v>0</v>
      </c>
      <c r="S33" s="305">
        <f t="shared" si="5"/>
        <v>0</v>
      </c>
      <c r="T33" s="306">
        <f t="shared" si="6"/>
        <v>0.375</v>
      </c>
      <c r="U33" s="305">
        <f t="shared" si="7"/>
        <v>1</v>
      </c>
      <c r="V33" s="305">
        <f t="shared" si="8"/>
        <v>0</v>
      </c>
      <c r="W33" s="305">
        <f t="shared" si="9"/>
        <v>0</v>
      </c>
      <c r="X33" s="305">
        <f t="shared" si="10"/>
        <v>0</v>
      </c>
      <c r="Y33" s="305" t="str">
        <f t="shared" si="11"/>
        <v>00</v>
      </c>
      <c r="Z33" s="306" t="str">
        <f t="shared" si="12"/>
        <v>0:00</v>
      </c>
      <c r="AA33" s="307">
        <f t="shared" si="13"/>
        <v>0</v>
      </c>
      <c r="AB33" s="308"/>
      <c r="AC33" s="309"/>
      <c r="AD33" s="308"/>
      <c r="AE33" s="309"/>
      <c r="AF33" s="98" t="str">
        <f t="shared" si="14"/>
        <v>0000-00-00</v>
      </c>
      <c r="AG33" s="99" t="str">
        <f t="shared" si="15"/>
        <v>00:00</v>
      </c>
      <c r="AH33" s="98" t="str">
        <f t="shared" si="16"/>
        <v>0000-00-00</v>
      </c>
      <c r="AI33" s="100" t="str">
        <f t="shared" si="17"/>
        <v>00:00</v>
      </c>
      <c r="AJ33" s="101" t="str">
        <f t="shared" si="18"/>
        <v>0000-00-00</v>
      </c>
      <c r="AK33" s="101" t="str">
        <f t="shared" si="19"/>
        <v>0000-00-00</v>
      </c>
      <c r="AL33" s="101">
        <f t="shared" si="20"/>
        <v>0</v>
      </c>
      <c r="AM33" s="101">
        <f t="shared" si="21"/>
        <v>0</v>
      </c>
      <c r="AN33" s="101">
        <f t="shared" si="22"/>
        <v>0</v>
      </c>
      <c r="AO33" s="101">
        <f t="shared" si="23"/>
        <v>0</v>
      </c>
      <c r="AP33" s="87">
        <f t="shared" si="24"/>
        <v>0.375</v>
      </c>
      <c r="AQ33" s="101">
        <f t="shared" si="25"/>
        <v>1</v>
      </c>
      <c r="AR33" s="101">
        <f t="shared" si="26"/>
        <v>0</v>
      </c>
      <c r="AS33" s="101">
        <f t="shared" si="27"/>
        <v>0</v>
      </c>
      <c r="AT33" s="101">
        <f t="shared" si="28"/>
        <v>0</v>
      </c>
      <c r="AU33" s="101" t="str">
        <f t="shared" si="29"/>
        <v>00</v>
      </c>
      <c r="AV33" s="87" t="str">
        <f t="shared" si="30"/>
        <v>0:00</v>
      </c>
      <c r="AW33" s="135">
        <f t="shared" si="31"/>
        <v>0</v>
      </c>
      <c r="AX33" s="426"/>
      <c r="AY33" s="454"/>
      <c r="AZ33" s="455"/>
      <c r="BA33" s="455"/>
      <c r="BB33" s="455"/>
      <c r="BC33" s="455"/>
      <c r="BD33" s="456"/>
    </row>
    <row r="34" spans="1:56" x14ac:dyDescent="0.25">
      <c r="A34" s="414">
        <v>2</v>
      </c>
      <c r="B34" s="415" t="s">
        <v>157</v>
      </c>
      <c r="C34" s="416"/>
      <c r="D34" s="416"/>
      <c r="E34" s="416"/>
      <c r="F34" s="416"/>
      <c r="G34" s="417"/>
      <c r="H34" s="188"/>
      <c r="I34" s="365" t="s">
        <v>174</v>
      </c>
      <c r="J34" s="109"/>
      <c r="K34" s="110"/>
      <c r="L34" s="109"/>
      <c r="M34" s="110"/>
      <c r="N34" s="111">
        <f t="shared" si="0"/>
        <v>0</v>
      </c>
      <c r="O34" s="111">
        <f t="shared" si="1"/>
        <v>0</v>
      </c>
      <c r="P34" s="111">
        <f t="shared" si="2"/>
        <v>0</v>
      </c>
      <c r="Q34" s="111">
        <f t="shared" si="3"/>
        <v>0</v>
      </c>
      <c r="R34" s="111">
        <f t="shared" si="4"/>
        <v>0</v>
      </c>
      <c r="S34" s="111">
        <f t="shared" si="5"/>
        <v>0</v>
      </c>
      <c r="T34" s="112">
        <f t="shared" si="6"/>
        <v>0.375</v>
      </c>
      <c r="U34" s="111">
        <f t="shared" si="7"/>
        <v>1</v>
      </c>
      <c r="V34" s="111">
        <f t="shared" si="8"/>
        <v>0</v>
      </c>
      <c r="W34" s="111">
        <f t="shared" si="9"/>
        <v>0</v>
      </c>
      <c r="X34" s="111">
        <f t="shared" si="10"/>
        <v>0</v>
      </c>
      <c r="Y34" s="111" t="str">
        <f t="shared" si="11"/>
        <v>00</v>
      </c>
      <c r="Z34" s="113" t="str">
        <f t="shared" si="12"/>
        <v>0:00</v>
      </c>
      <c r="AA34" s="148">
        <f t="shared" si="13"/>
        <v>0</v>
      </c>
      <c r="AB34" s="21"/>
      <c r="AC34" s="304"/>
      <c r="AD34" s="321"/>
      <c r="AE34" s="66"/>
      <c r="AF34" s="91" t="str">
        <f t="shared" si="14"/>
        <v>0000-00-00</v>
      </c>
      <c r="AG34" s="90" t="str">
        <f t="shared" si="15"/>
        <v>00:00</v>
      </c>
      <c r="AH34" s="91" t="str">
        <f t="shared" si="16"/>
        <v>0000-00-00</v>
      </c>
      <c r="AI34" s="92" t="str">
        <f t="shared" si="17"/>
        <v>00:00</v>
      </c>
      <c r="AJ34" s="93" t="str">
        <f t="shared" si="18"/>
        <v>0000-00-00</v>
      </c>
      <c r="AK34" s="93" t="str">
        <f t="shared" si="19"/>
        <v>0000-00-00</v>
      </c>
      <c r="AL34" s="93">
        <f t="shared" si="20"/>
        <v>0</v>
      </c>
      <c r="AM34" s="93">
        <f t="shared" si="21"/>
        <v>0</v>
      </c>
      <c r="AN34" s="93">
        <f t="shared" si="22"/>
        <v>0</v>
      </c>
      <c r="AO34" s="93">
        <f t="shared" si="23"/>
        <v>0</v>
      </c>
      <c r="AP34" s="85">
        <f t="shared" si="24"/>
        <v>0.375</v>
      </c>
      <c r="AQ34" s="93">
        <f t="shared" si="25"/>
        <v>1</v>
      </c>
      <c r="AR34" s="93">
        <f t="shared" si="26"/>
        <v>0</v>
      </c>
      <c r="AS34" s="93">
        <f t="shared" si="27"/>
        <v>0</v>
      </c>
      <c r="AT34" s="93">
        <f t="shared" si="28"/>
        <v>0</v>
      </c>
      <c r="AU34" s="93" t="str">
        <f t="shared" si="29"/>
        <v>00</v>
      </c>
      <c r="AV34" s="85" t="str">
        <f t="shared" si="30"/>
        <v>0:00</v>
      </c>
      <c r="AW34" s="133">
        <f t="shared" si="31"/>
        <v>0</v>
      </c>
      <c r="AX34" s="424">
        <f>SUM(AW34:AW37)+SUM(AA34:AA37)</f>
        <v>0</v>
      </c>
      <c r="AY34" s="436"/>
      <c r="AZ34" s="437"/>
      <c r="BA34" s="437"/>
      <c r="BB34" s="437"/>
      <c r="BC34" s="437"/>
      <c r="BD34" s="438"/>
    </row>
    <row r="35" spans="1:56" x14ac:dyDescent="0.25">
      <c r="A35" s="414"/>
      <c r="B35" s="418"/>
      <c r="C35" s="419"/>
      <c r="D35" s="419"/>
      <c r="E35" s="419"/>
      <c r="F35" s="419"/>
      <c r="G35" s="420"/>
      <c r="H35" s="188"/>
      <c r="I35" s="283"/>
      <c r="J35" s="109"/>
      <c r="K35" s="110"/>
      <c r="L35" s="109"/>
      <c r="M35" s="110"/>
      <c r="N35" s="116">
        <f t="shared" si="0"/>
        <v>0</v>
      </c>
      <c r="O35" s="116">
        <f t="shared" si="1"/>
        <v>0</v>
      </c>
      <c r="P35" s="116">
        <f t="shared" si="2"/>
        <v>0</v>
      </c>
      <c r="Q35" s="116">
        <f t="shared" si="3"/>
        <v>0</v>
      </c>
      <c r="R35" s="116">
        <f t="shared" si="4"/>
        <v>0</v>
      </c>
      <c r="S35" s="116">
        <f t="shared" si="5"/>
        <v>0</v>
      </c>
      <c r="T35" s="117">
        <f t="shared" si="6"/>
        <v>0.375</v>
      </c>
      <c r="U35" s="116">
        <f t="shared" si="7"/>
        <v>1</v>
      </c>
      <c r="V35" s="116">
        <f t="shared" si="8"/>
        <v>0</v>
      </c>
      <c r="W35" s="116">
        <f t="shared" si="9"/>
        <v>0</v>
      </c>
      <c r="X35" s="116">
        <f t="shared" si="10"/>
        <v>0</v>
      </c>
      <c r="Y35" s="116" t="str">
        <f t="shared" si="11"/>
        <v>00</v>
      </c>
      <c r="Z35" s="117" t="str">
        <f t="shared" si="12"/>
        <v>0:00</v>
      </c>
      <c r="AA35" s="149">
        <f t="shared" si="13"/>
        <v>0</v>
      </c>
      <c r="AB35" s="23"/>
      <c r="AC35" s="24"/>
      <c r="AD35" s="299"/>
      <c r="AE35" s="24"/>
      <c r="AF35" s="94" t="str">
        <f t="shared" si="14"/>
        <v>0000-00-00</v>
      </c>
      <c r="AG35" s="95" t="str">
        <f t="shared" si="15"/>
        <v>00:00</v>
      </c>
      <c r="AH35" s="94" t="str">
        <f t="shared" si="16"/>
        <v>0000-00-00</v>
      </c>
      <c r="AI35" s="96" t="str">
        <f t="shared" si="17"/>
        <v>00:00</v>
      </c>
      <c r="AJ35" s="97" t="str">
        <f t="shared" si="18"/>
        <v>0000-00-00</v>
      </c>
      <c r="AK35" s="97" t="str">
        <f t="shared" si="19"/>
        <v>0000-00-00</v>
      </c>
      <c r="AL35" s="97">
        <f t="shared" si="20"/>
        <v>0</v>
      </c>
      <c r="AM35" s="97">
        <f t="shared" si="21"/>
        <v>0</v>
      </c>
      <c r="AN35" s="97">
        <f t="shared" si="22"/>
        <v>0</v>
      </c>
      <c r="AO35" s="97">
        <f t="shared" si="23"/>
        <v>0</v>
      </c>
      <c r="AP35" s="86">
        <f t="shared" si="24"/>
        <v>0.375</v>
      </c>
      <c r="AQ35" s="97">
        <f t="shared" si="25"/>
        <v>1</v>
      </c>
      <c r="AR35" s="97">
        <f t="shared" si="26"/>
        <v>0</v>
      </c>
      <c r="AS35" s="97">
        <f t="shared" si="27"/>
        <v>0</v>
      </c>
      <c r="AT35" s="97">
        <f t="shared" si="28"/>
        <v>0</v>
      </c>
      <c r="AU35" s="97" t="str">
        <f t="shared" si="29"/>
        <v>00</v>
      </c>
      <c r="AV35" s="86" t="str">
        <f t="shared" si="30"/>
        <v>0:00</v>
      </c>
      <c r="AW35" s="134">
        <f t="shared" si="31"/>
        <v>0</v>
      </c>
      <c r="AX35" s="425"/>
      <c r="AY35" s="446"/>
      <c r="AZ35" s="447"/>
      <c r="BA35" s="447"/>
      <c r="BB35" s="447"/>
      <c r="BC35" s="447"/>
      <c r="BD35" s="448"/>
    </row>
    <row r="36" spans="1:56" x14ac:dyDescent="0.25">
      <c r="A36" s="414"/>
      <c r="B36" s="418"/>
      <c r="C36" s="419"/>
      <c r="D36" s="419"/>
      <c r="E36" s="419"/>
      <c r="F36" s="419"/>
      <c r="G36" s="420"/>
      <c r="H36" s="188"/>
      <c r="I36" s="362"/>
      <c r="J36" s="114"/>
      <c r="K36" s="115"/>
      <c r="L36" s="114"/>
      <c r="M36" s="115"/>
      <c r="N36" s="116">
        <f t="shared" si="0"/>
        <v>0</v>
      </c>
      <c r="O36" s="116">
        <f t="shared" si="1"/>
        <v>0</v>
      </c>
      <c r="P36" s="116">
        <f t="shared" si="2"/>
        <v>0</v>
      </c>
      <c r="Q36" s="116">
        <f t="shared" si="3"/>
        <v>0</v>
      </c>
      <c r="R36" s="116">
        <f t="shared" si="4"/>
        <v>0</v>
      </c>
      <c r="S36" s="116">
        <f t="shared" si="5"/>
        <v>0</v>
      </c>
      <c r="T36" s="117">
        <f t="shared" si="6"/>
        <v>0.375</v>
      </c>
      <c r="U36" s="116">
        <f t="shared" si="7"/>
        <v>1</v>
      </c>
      <c r="V36" s="116">
        <f t="shared" si="8"/>
        <v>0</v>
      </c>
      <c r="W36" s="116">
        <f t="shared" si="9"/>
        <v>0</v>
      </c>
      <c r="X36" s="116">
        <f t="shared" si="10"/>
        <v>0</v>
      </c>
      <c r="Y36" s="116" t="str">
        <f t="shared" si="11"/>
        <v>00</v>
      </c>
      <c r="Z36" s="117" t="str">
        <f t="shared" si="12"/>
        <v>0:00</v>
      </c>
      <c r="AA36" s="149">
        <f t="shared" si="13"/>
        <v>0</v>
      </c>
      <c r="AB36" s="23"/>
      <c r="AC36" s="24"/>
      <c r="AD36" s="299"/>
      <c r="AE36" s="24"/>
      <c r="AF36" s="94" t="str">
        <f t="shared" si="14"/>
        <v>0000-00-00</v>
      </c>
      <c r="AG36" s="95" t="str">
        <f t="shared" si="15"/>
        <v>00:00</v>
      </c>
      <c r="AH36" s="94" t="str">
        <f t="shared" si="16"/>
        <v>0000-00-00</v>
      </c>
      <c r="AI36" s="96" t="str">
        <f t="shared" si="17"/>
        <v>00:00</v>
      </c>
      <c r="AJ36" s="97" t="str">
        <f t="shared" si="18"/>
        <v>0000-00-00</v>
      </c>
      <c r="AK36" s="97" t="str">
        <f t="shared" si="19"/>
        <v>0000-00-00</v>
      </c>
      <c r="AL36" s="97">
        <f t="shared" si="20"/>
        <v>0</v>
      </c>
      <c r="AM36" s="97">
        <f t="shared" si="21"/>
        <v>0</v>
      </c>
      <c r="AN36" s="97">
        <f t="shared" si="22"/>
        <v>0</v>
      </c>
      <c r="AO36" s="97">
        <f t="shared" si="23"/>
        <v>0</v>
      </c>
      <c r="AP36" s="86">
        <f t="shared" si="24"/>
        <v>0.375</v>
      </c>
      <c r="AQ36" s="97">
        <f t="shared" si="25"/>
        <v>1</v>
      </c>
      <c r="AR36" s="97">
        <f t="shared" si="26"/>
        <v>0</v>
      </c>
      <c r="AS36" s="97">
        <f t="shared" si="27"/>
        <v>0</v>
      </c>
      <c r="AT36" s="97">
        <f t="shared" si="28"/>
        <v>0</v>
      </c>
      <c r="AU36" s="97" t="str">
        <f t="shared" si="29"/>
        <v>00</v>
      </c>
      <c r="AV36" s="86" t="str">
        <f t="shared" si="30"/>
        <v>0:00</v>
      </c>
      <c r="AW36" s="134">
        <f t="shared" si="31"/>
        <v>0</v>
      </c>
      <c r="AX36" s="425"/>
      <c r="AY36" s="430"/>
      <c r="AZ36" s="431"/>
      <c r="BA36" s="431"/>
      <c r="BB36" s="431"/>
      <c r="BC36" s="431"/>
      <c r="BD36" s="432"/>
    </row>
    <row r="37" spans="1:56" x14ac:dyDescent="0.25">
      <c r="A37" s="414"/>
      <c r="B37" s="421"/>
      <c r="C37" s="422"/>
      <c r="D37" s="422"/>
      <c r="E37" s="422"/>
      <c r="F37" s="422"/>
      <c r="G37" s="423"/>
      <c r="H37" s="363"/>
      <c r="I37" s="364" t="s">
        <v>126</v>
      </c>
      <c r="J37" s="118"/>
      <c r="K37" s="119"/>
      <c r="L37" s="118"/>
      <c r="M37" s="119"/>
      <c r="N37" s="120">
        <f t="shared" si="0"/>
        <v>0</v>
      </c>
      <c r="O37" s="120">
        <f t="shared" si="1"/>
        <v>0</v>
      </c>
      <c r="P37" s="120">
        <f t="shared" si="2"/>
        <v>0</v>
      </c>
      <c r="Q37" s="120">
        <f t="shared" si="3"/>
        <v>0</v>
      </c>
      <c r="R37" s="120">
        <f t="shared" si="4"/>
        <v>0</v>
      </c>
      <c r="S37" s="120">
        <f t="shared" si="5"/>
        <v>0</v>
      </c>
      <c r="T37" s="121">
        <f t="shared" si="6"/>
        <v>0.375</v>
      </c>
      <c r="U37" s="120">
        <f t="shared" si="7"/>
        <v>1</v>
      </c>
      <c r="V37" s="120">
        <f t="shared" si="8"/>
        <v>0</v>
      </c>
      <c r="W37" s="120">
        <f t="shared" si="9"/>
        <v>0</v>
      </c>
      <c r="X37" s="120">
        <f t="shared" si="10"/>
        <v>0</v>
      </c>
      <c r="Y37" s="120" t="str">
        <f t="shared" si="11"/>
        <v>00</v>
      </c>
      <c r="Z37" s="121" t="str">
        <f t="shared" si="12"/>
        <v>0:00</v>
      </c>
      <c r="AA37" s="150">
        <f t="shared" si="13"/>
        <v>0</v>
      </c>
      <c r="AB37" s="22"/>
      <c r="AC37" s="67"/>
      <c r="AD37" s="22"/>
      <c r="AE37" s="67"/>
      <c r="AF37" s="102" t="str">
        <f t="shared" si="14"/>
        <v>0000-00-00</v>
      </c>
      <c r="AG37" s="103" t="str">
        <f t="shared" si="15"/>
        <v>00:00</v>
      </c>
      <c r="AH37" s="102" t="str">
        <f t="shared" si="16"/>
        <v>0000-00-00</v>
      </c>
      <c r="AI37" s="104" t="str">
        <f t="shared" si="17"/>
        <v>00:00</v>
      </c>
      <c r="AJ37" s="105" t="str">
        <f t="shared" si="18"/>
        <v>0000-00-00</v>
      </c>
      <c r="AK37" s="105" t="str">
        <f t="shared" si="19"/>
        <v>0000-00-00</v>
      </c>
      <c r="AL37" s="105">
        <f t="shared" si="20"/>
        <v>0</v>
      </c>
      <c r="AM37" s="105">
        <f t="shared" si="21"/>
        <v>0</v>
      </c>
      <c r="AN37" s="105">
        <f t="shared" si="22"/>
        <v>0</v>
      </c>
      <c r="AO37" s="105">
        <f t="shared" si="23"/>
        <v>0</v>
      </c>
      <c r="AP37" s="88">
        <f t="shared" si="24"/>
        <v>0.375</v>
      </c>
      <c r="AQ37" s="105">
        <f t="shared" si="25"/>
        <v>1</v>
      </c>
      <c r="AR37" s="105">
        <f t="shared" si="26"/>
        <v>0</v>
      </c>
      <c r="AS37" s="105">
        <f t="shared" si="27"/>
        <v>0</v>
      </c>
      <c r="AT37" s="105">
        <f t="shared" si="28"/>
        <v>0</v>
      </c>
      <c r="AU37" s="105" t="str">
        <f t="shared" si="29"/>
        <v>00</v>
      </c>
      <c r="AV37" s="88" t="str">
        <f t="shared" si="30"/>
        <v>0:00</v>
      </c>
      <c r="AW37" s="136">
        <f t="shared" si="31"/>
        <v>0</v>
      </c>
      <c r="AX37" s="426"/>
      <c r="AY37" s="433"/>
      <c r="AZ37" s="434"/>
      <c r="BA37" s="434"/>
      <c r="BB37" s="434"/>
      <c r="BC37" s="434"/>
      <c r="BD37" s="435"/>
    </row>
    <row r="38" spans="1:56" x14ac:dyDescent="0.25">
      <c r="A38" s="414">
        <v>3</v>
      </c>
      <c r="B38" s="415" t="s">
        <v>159</v>
      </c>
      <c r="C38" s="416"/>
      <c r="D38" s="416"/>
      <c r="E38" s="416"/>
      <c r="F38" s="416"/>
      <c r="G38" s="417"/>
      <c r="H38" s="188"/>
      <c r="I38" s="365" t="s">
        <v>160</v>
      </c>
      <c r="J38" s="109"/>
      <c r="K38" s="110"/>
      <c r="L38" s="109"/>
      <c r="M38" s="110"/>
      <c r="N38" s="111">
        <f t="shared" si="0"/>
        <v>0</v>
      </c>
      <c r="O38" s="111">
        <f t="shared" si="1"/>
        <v>0</v>
      </c>
      <c r="P38" s="111">
        <f t="shared" si="2"/>
        <v>0</v>
      </c>
      <c r="Q38" s="111">
        <f t="shared" si="3"/>
        <v>0</v>
      </c>
      <c r="R38" s="111">
        <f t="shared" si="4"/>
        <v>0</v>
      </c>
      <c r="S38" s="111">
        <f t="shared" si="5"/>
        <v>0</v>
      </c>
      <c r="T38" s="112">
        <f t="shared" si="6"/>
        <v>0.375</v>
      </c>
      <c r="U38" s="111">
        <f t="shared" si="7"/>
        <v>1</v>
      </c>
      <c r="V38" s="111">
        <f t="shared" si="8"/>
        <v>0</v>
      </c>
      <c r="W38" s="111">
        <f t="shared" si="9"/>
        <v>0</v>
      </c>
      <c r="X38" s="111">
        <f t="shared" si="10"/>
        <v>0</v>
      </c>
      <c r="Y38" s="111" t="str">
        <f t="shared" si="11"/>
        <v>00</v>
      </c>
      <c r="Z38" s="113" t="str">
        <f t="shared" si="12"/>
        <v>0:00</v>
      </c>
      <c r="AA38" s="148">
        <f t="shared" si="13"/>
        <v>0</v>
      </c>
      <c r="AB38" s="21"/>
      <c r="AC38" s="66"/>
      <c r="AD38" s="343"/>
      <c r="AE38" s="66"/>
      <c r="AF38" s="94" t="str">
        <f t="shared" si="14"/>
        <v>0000-00-00</v>
      </c>
      <c r="AG38" s="95" t="str">
        <f t="shared" si="15"/>
        <v>00:00</v>
      </c>
      <c r="AH38" s="94" t="str">
        <f t="shared" si="16"/>
        <v>0000-00-00</v>
      </c>
      <c r="AI38" s="96" t="str">
        <f t="shared" si="17"/>
        <v>00:00</v>
      </c>
      <c r="AJ38" s="97" t="str">
        <f t="shared" si="18"/>
        <v>0000-00-00</v>
      </c>
      <c r="AK38" s="97" t="str">
        <f t="shared" si="19"/>
        <v>0000-00-00</v>
      </c>
      <c r="AL38" s="97">
        <f t="shared" si="20"/>
        <v>0</v>
      </c>
      <c r="AM38" s="97">
        <f t="shared" si="21"/>
        <v>0</v>
      </c>
      <c r="AN38" s="97">
        <f t="shared" si="22"/>
        <v>0</v>
      </c>
      <c r="AO38" s="97">
        <f t="shared" si="23"/>
        <v>0</v>
      </c>
      <c r="AP38" s="86">
        <f t="shared" si="24"/>
        <v>0.375</v>
      </c>
      <c r="AQ38" s="97">
        <f t="shared" si="25"/>
        <v>1</v>
      </c>
      <c r="AR38" s="97">
        <f t="shared" si="26"/>
        <v>0</v>
      </c>
      <c r="AS38" s="97">
        <f t="shared" si="27"/>
        <v>0</v>
      </c>
      <c r="AT38" s="97">
        <f t="shared" si="28"/>
        <v>0</v>
      </c>
      <c r="AU38" s="97" t="str">
        <f t="shared" si="29"/>
        <v>00</v>
      </c>
      <c r="AV38" s="86" t="str">
        <f t="shared" si="30"/>
        <v>0:00</v>
      </c>
      <c r="AW38" s="134">
        <f t="shared" si="31"/>
        <v>0</v>
      </c>
      <c r="AX38" s="424">
        <f>SUM(AW38:AW41)+SUM(AA38:AA41)</f>
        <v>0</v>
      </c>
      <c r="AY38" s="436"/>
      <c r="AZ38" s="437"/>
      <c r="BA38" s="437"/>
      <c r="BB38" s="437"/>
      <c r="BC38" s="437"/>
      <c r="BD38" s="438"/>
    </row>
    <row r="39" spans="1:56" x14ac:dyDescent="0.25">
      <c r="A39" s="414"/>
      <c r="B39" s="418"/>
      <c r="C39" s="419"/>
      <c r="D39" s="419"/>
      <c r="E39" s="419"/>
      <c r="F39" s="419"/>
      <c r="G39" s="420"/>
      <c r="H39" s="188"/>
      <c r="I39" s="283" t="s">
        <v>162</v>
      </c>
      <c r="J39" s="114"/>
      <c r="K39" s="115"/>
      <c r="L39" s="114"/>
      <c r="M39" s="115"/>
      <c r="N39" s="116">
        <f t="shared" si="0"/>
        <v>0</v>
      </c>
      <c r="O39" s="116">
        <f t="shared" si="1"/>
        <v>0</v>
      </c>
      <c r="P39" s="116">
        <f t="shared" si="2"/>
        <v>0</v>
      </c>
      <c r="Q39" s="116">
        <f t="shared" si="3"/>
        <v>0</v>
      </c>
      <c r="R39" s="116">
        <f t="shared" si="4"/>
        <v>0</v>
      </c>
      <c r="S39" s="116">
        <f t="shared" si="5"/>
        <v>0</v>
      </c>
      <c r="T39" s="117">
        <f t="shared" si="6"/>
        <v>0.375</v>
      </c>
      <c r="U39" s="116">
        <f t="shared" si="7"/>
        <v>1</v>
      </c>
      <c r="V39" s="116">
        <f t="shared" si="8"/>
        <v>0</v>
      </c>
      <c r="W39" s="116">
        <f t="shared" si="9"/>
        <v>0</v>
      </c>
      <c r="X39" s="116">
        <f t="shared" si="10"/>
        <v>0</v>
      </c>
      <c r="Y39" s="116" t="str">
        <f t="shared" si="11"/>
        <v>00</v>
      </c>
      <c r="Z39" s="117" t="str">
        <f t="shared" si="12"/>
        <v>0:00</v>
      </c>
      <c r="AA39" s="149">
        <f t="shared" si="13"/>
        <v>0</v>
      </c>
      <c r="AB39" s="23"/>
      <c r="AC39" s="24"/>
      <c r="AD39" s="68"/>
      <c r="AE39" s="24"/>
      <c r="AF39" s="94" t="str">
        <f t="shared" si="14"/>
        <v>0000-00-00</v>
      </c>
      <c r="AG39" s="95" t="str">
        <f t="shared" si="15"/>
        <v>00:00</v>
      </c>
      <c r="AH39" s="94" t="str">
        <f t="shared" si="16"/>
        <v>0000-00-00</v>
      </c>
      <c r="AI39" s="96" t="str">
        <f t="shared" si="17"/>
        <v>00:00</v>
      </c>
      <c r="AJ39" s="97" t="str">
        <f t="shared" si="18"/>
        <v>0000-00-00</v>
      </c>
      <c r="AK39" s="97" t="str">
        <f t="shared" si="19"/>
        <v>0000-00-00</v>
      </c>
      <c r="AL39" s="97">
        <f t="shared" si="20"/>
        <v>0</v>
      </c>
      <c r="AM39" s="97">
        <f t="shared" si="21"/>
        <v>0</v>
      </c>
      <c r="AN39" s="97">
        <f t="shared" si="22"/>
        <v>0</v>
      </c>
      <c r="AO39" s="97">
        <f t="shared" si="23"/>
        <v>0</v>
      </c>
      <c r="AP39" s="86">
        <f t="shared" si="24"/>
        <v>0.375</v>
      </c>
      <c r="AQ39" s="97">
        <f t="shared" si="25"/>
        <v>1</v>
      </c>
      <c r="AR39" s="97">
        <f t="shared" si="26"/>
        <v>0</v>
      </c>
      <c r="AS39" s="97">
        <f t="shared" si="27"/>
        <v>0</v>
      </c>
      <c r="AT39" s="97">
        <f t="shared" si="28"/>
        <v>0</v>
      </c>
      <c r="AU39" s="97" t="str">
        <f t="shared" si="29"/>
        <v>00</v>
      </c>
      <c r="AV39" s="86" t="str">
        <f t="shared" si="30"/>
        <v>0:00</v>
      </c>
      <c r="AW39" s="134">
        <f t="shared" si="31"/>
        <v>0</v>
      </c>
      <c r="AX39" s="425"/>
      <c r="AY39" s="430"/>
      <c r="AZ39" s="431"/>
      <c r="BA39" s="431"/>
      <c r="BB39" s="431"/>
      <c r="BC39" s="431"/>
      <c r="BD39" s="432"/>
    </row>
    <row r="40" spans="1:56" x14ac:dyDescent="0.25">
      <c r="A40" s="414"/>
      <c r="B40" s="418"/>
      <c r="C40" s="419"/>
      <c r="D40" s="419"/>
      <c r="E40" s="419"/>
      <c r="F40" s="419"/>
      <c r="G40" s="420"/>
      <c r="H40" s="188"/>
      <c r="I40" s="362" t="s">
        <v>163</v>
      </c>
      <c r="J40" s="114"/>
      <c r="K40" s="115"/>
      <c r="L40" s="114"/>
      <c r="M40" s="115"/>
      <c r="N40" s="116">
        <f t="shared" si="0"/>
        <v>0</v>
      </c>
      <c r="O40" s="116">
        <f t="shared" si="1"/>
        <v>0</v>
      </c>
      <c r="P40" s="116">
        <f t="shared" si="2"/>
        <v>0</v>
      </c>
      <c r="Q40" s="116">
        <f t="shared" si="3"/>
        <v>0</v>
      </c>
      <c r="R40" s="116">
        <f t="shared" si="4"/>
        <v>0</v>
      </c>
      <c r="S40" s="116">
        <f t="shared" si="5"/>
        <v>0</v>
      </c>
      <c r="T40" s="117">
        <f t="shared" si="6"/>
        <v>0.375</v>
      </c>
      <c r="U40" s="116">
        <f t="shared" si="7"/>
        <v>1</v>
      </c>
      <c r="V40" s="116">
        <f t="shared" si="8"/>
        <v>0</v>
      </c>
      <c r="W40" s="116">
        <f t="shared" si="9"/>
        <v>0</v>
      </c>
      <c r="X40" s="116">
        <f t="shared" si="10"/>
        <v>0</v>
      </c>
      <c r="Y40" s="116" t="str">
        <f t="shared" si="11"/>
        <v>00</v>
      </c>
      <c r="Z40" s="117" t="str">
        <f t="shared" si="12"/>
        <v>0:00</v>
      </c>
      <c r="AA40" s="149">
        <f t="shared" si="13"/>
        <v>0</v>
      </c>
      <c r="AB40" s="315"/>
      <c r="AC40" s="316"/>
      <c r="AD40" s="299"/>
      <c r="AE40" s="316"/>
      <c r="AF40" s="94" t="str">
        <f t="shared" si="14"/>
        <v>0000-00-00</v>
      </c>
      <c r="AG40" s="95" t="str">
        <f t="shared" si="15"/>
        <v>00:00</v>
      </c>
      <c r="AH40" s="94" t="str">
        <f t="shared" si="16"/>
        <v>0000-00-00</v>
      </c>
      <c r="AI40" s="96" t="str">
        <f t="shared" si="17"/>
        <v>00:00</v>
      </c>
      <c r="AJ40" s="97" t="str">
        <f t="shared" si="18"/>
        <v>0000-00-00</v>
      </c>
      <c r="AK40" s="97" t="str">
        <f t="shared" si="19"/>
        <v>0000-00-00</v>
      </c>
      <c r="AL40" s="97">
        <f t="shared" si="20"/>
        <v>0</v>
      </c>
      <c r="AM40" s="97">
        <f t="shared" si="21"/>
        <v>0</v>
      </c>
      <c r="AN40" s="97">
        <f t="shared" si="22"/>
        <v>0</v>
      </c>
      <c r="AO40" s="97">
        <f t="shared" si="23"/>
        <v>0</v>
      </c>
      <c r="AP40" s="86">
        <f t="shared" si="24"/>
        <v>0.375</v>
      </c>
      <c r="AQ40" s="97">
        <f t="shared" si="25"/>
        <v>1</v>
      </c>
      <c r="AR40" s="97">
        <f t="shared" si="26"/>
        <v>0</v>
      </c>
      <c r="AS40" s="97">
        <f t="shared" si="27"/>
        <v>0</v>
      </c>
      <c r="AT40" s="97">
        <f t="shared" si="28"/>
        <v>0</v>
      </c>
      <c r="AU40" s="97" t="str">
        <f t="shared" si="29"/>
        <v>00</v>
      </c>
      <c r="AV40" s="86" t="str">
        <f t="shared" si="30"/>
        <v>0:00</v>
      </c>
      <c r="AW40" s="134">
        <f t="shared" si="31"/>
        <v>0</v>
      </c>
      <c r="AX40" s="425"/>
      <c r="AY40" s="328"/>
      <c r="AZ40" s="329"/>
      <c r="BA40" s="329"/>
      <c r="BB40" s="329"/>
      <c r="BC40" s="329"/>
      <c r="BD40" s="330"/>
    </row>
    <row r="41" spans="1:56" x14ac:dyDescent="0.25">
      <c r="A41" s="414"/>
      <c r="B41" s="421"/>
      <c r="C41" s="422"/>
      <c r="D41" s="422"/>
      <c r="E41" s="422"/>
      <c r="F41" s="422"/>
      <c r="G41" s="423"/>
      <c r="H41" s="363"/>
      <c r="I41" s="364"/>
      <c r="J41" s="118"/>
      <c r="K41" s="119"/>
      <c r="L41" s="118"/>
      <c r="M41" s="119"/>
      <c r="N41" s="120">
        <f t="shared" si="0"/>
        <v>0</v>
      </c>
      <c r="O41" s="120">
        <f t="shared" si="1"/>
        <v>0</v>
      </c>
      <c r="P41" s="120">
        <f t="shared" si="2"/>
        <v>0</v>
      </c>
      <c r="Q41" s="120">
        <f t="shared" si="3"/>
        <v>0</v>
      </c>
      <c r="R41" s="120">
        <f t="shared" si="4"/>
        <v>0</v>
      </c>
      <c r="S41" s="120">
        <f t="shared" si="5"/>
        <v>0</v>
      </c>
      <c r="T41" s="121">
        <f t="shared" si="6"/>
        <v>0.375</v>
      </c>
      <c r="U41" s="120">
        <f t="shared" si="7"/>
        <v>1</v>
      </c>
      <c r="V41" s="120">
        <f t="shared" si="8"/>
        <v>0</v>
      </c>
      <c r="W41" s="120">
        <f t="shared" si="9"/>
        <v>0</v>
      </c>
      <c r="X41" s="120">
        <f t="shared" si="10"/>
        <v>0</v>
      </c>
      <c r="Y41" s="120" t="str">
        <f t="shared" si="11"/>
        <v>00</v>
      </c>
      <c r="Z41" s="121" t="str">
        <f t="shared" si="12"/>
        <v>0:00</v>
      </c>
      <c r="AA41" s="150">
        <f t="shared" si="13"/>
        <v>0</v>
      </c>
      <c r="AB41" s="22"/>
      <c r="AC41" s="67"/>
      <c r="AD41" s="22"/>
      <c r="AE41" s="67"/>
      <c r="AF41" s="98" t="str">
        <f t="shared" si="14"/>
        <v>0000-00-00</v>
      </c>
      <c r="AG41" s="99" t="str">
        <f t="shared" si="15"/>
        <v>00:00</v>
      </c>
      <c r="AH41" s="98" t="str">
        <f t="shared" si="16"/>
        <v>0000-00-00</v>
      </c>
      <c r="AI41" s="100" t="str">
        <f t="shared" si="17"/>
        <v>00:00</v>
      </c>
      <c r="AJ41" s="101" t="str">
        <f t="shared" si="18"/>
        <v>0000-00-00</v>
      </c>
      <c r="AK41" s="101" t="str">
        <f t="shared" si="19"/>
        <v>0000-00-00</v>
      </c>
      <c r="AL41" s="101">
        <f t="shared" si="20"/>
        <v>0</v>
      </c>
      <c r="AM41" s="101">
        <f t="shared" si="21"/>
        <v>0</v>
      </c>
      <c r="AN41" s="101">
        <f t="shared" si="22"/>
        <v>0</v>
      </c>
      <c r="AO41" s="101">
        <f t="shared" si="23"/>
        <v>0</v>
      </c>
      <c r="AP41" s="87">
        <f t="shared" si="24"/>
        <v>0.375</v>
      </c>
      <c r="AQ41" s="101">
        <f t="shared" si="25"/>
        <v>1</v>
      </c>
      <c r="AR41" s="101">
        <f t="shared" si="26"/>
        <v>0</v>
      </c>
      <c r="AS41" s="101">
        <f t="shared" si="27"/>
        <v>0</v>
      </c>
      <c r="AT41" s="101">
        <f t="shared" si="28"/>
        <v>0</v>
      </c>
      <c r="AU41" s="101" t="str">
        <f t="shared" si="29"/>
        <v>00</v>
      </c>
      <c r="AV41" s="87" t="str">
        <f t="shared" si="30"/>
        <v>0:00</v>
      </c>
      <c r="AW41" s="135">
        <f t="shared" si="31"/>
        <v>0</v>
      </c>
      <c r="AX41" s="426"/>
      <c r="AY41" s="433"/>
      <c r="AZ41" s="434"/>
      <c r="BA41" s="434"/>
      <c r="BB41" s="434"/>
      <c r="BC41" s="434"/>
      <c r="BD41" s="435"/>
    </row>
    <row r="42" spans="1:56" x14ac:dyDescent="0.25">
      <c r="A42" s="414">
        <v>4</v>
      </c>
      <c r="B42" s="415" t="s">
        <v>161</v>
      </c>
      <c r="C42" s="416"/>
      <c r="D42" s="416"/>
      <c r="E42" s="416"/>
      <c r="F42" s="416"/>
      <c r="G42" s="417"/>
      <c r="H42" s="188"/>
      <c r="I42" s="365" t="s">
        <v>160</v>
      </c>
      <c r="J42" s="109"/>
      <c r="K42" s="110"/>
      <c r="L42" s="109"/>
      <c r="M42" s="110"/>
      <c r="N42" s="111">
        <f t="shared" si="0"/>
        <v>0</v>
      </c>
      <c r="O42" s="111">
        <f t="shared" si="1"/>
        <v>0</v>
      </c>
      <c r="P42" s="111">
        <f t="shared" si="2"/>
        <v>0</v>
      </c>
      <c r="Q42" s="111">
        <f t="shared" si="3"/>
        <v>0</v>
      </c>
      <c r="R42" s="111">
        <f t="shared" si="4"/>
        <v>0</v>
      </c>
      <c r="S42" s="111">
        <f t="shared" si="5"/>
        <v>0</v>
      </c>
      <c r="T42" s="112">
        <f t="shared" si="6"/>
        <v>0.375</v>
      </c>
      <c r="U42" s="111">
        <f t="shared" si="7"/>
        <v>1</v>
      </c>
      <c r="V42" s="111">
        <f t="shared" si="8"/>
        <v>0</v>
      </c>
      <c r="W42" s="111">
        <f t="shared" si="9"/>
        <v>0</v>
      </c>
      <c r="X42" s="111">
        <f t="shared" si="10"/>
        <v>0</v>
      </c>
      <c r="Y42" s="111" t="str">
        <f t="shared" si="11"/>
        <v>00</v>
      </c>
      <c r="Z42" s="113" t="str">
        <f t="shared" si="12"/>
        <v>0:00</v>
      </c>
      <c r="AA42" s="148">
        <f t="shared" si="13"/>
        <v>0</v>
      </c>
      <c r="AB42" s="21"/>
      <c r="AC42" s="66"/>
      <c r="AD42" s="320"/>
      <c r="AE42" s="66"/>
      <c r="AF42" s="94" t="str">
        <f t="shared" si="14"/>
        <v>0000-00-00</v>
      </c>
      <c r="AG42" s="95" t="str">
        <f t="shared" si="15"/>
        <v>00:00</v>
      </c>
      <c r="AH42" s="94" t="str">
        <f t="shared" si="16"/>
        <v>0000-00-00</v>
      </c>
      <c r="AI42" s="96" t="str">
        <f t="shared" si="17"/>
        <v>00:00</v>
      </c>
      <c r="AJ42" s="97" t="str">
        <f t="shared" si="18"/>
        <v>0000-00-00</v>
      </c>
      <c r="AK42" s="97" t="str">
        <f t="shared" si="19"/>
        <v>0000-00-00</v>
      </c>
      <c r="AL42" s="97">
        <f t="shared" si="20"/>
        <v>0</v>
      </c>
      <c r="AM42" s="97">
        <f t="shared" si="21"/>
        <v>0</v>
      </c>
      <c r="AN42" s="97">
        <f t="shared" si="22"/>
        <v>0</v>
      </c>
      <c r="AO42" s="97">
        <f t="shared" si="23"/>
        <v>0</v>
      </c>
      <c r="AP42" s="86">
        <f t="shared" si="24"/>
        <v>0.375</v>
      </c>
      <c r="AQ42" s="97">
        <f t="shared" si="25"/>
        <v>1</v>
      </c>
      <c r="AR42" s="97">
        <f t="shared" si="26"/>
        <v>0</v>
      </c>
      <c r="AS42" s="97">
        <f t="shared" si="27"/>
        <v>0</v>
      </c>
      <c r="AT42" s="97">
        <f t="shared" si="28"/>
        <v>0</v>
      </c>
      <c r="AU42" s="97" t="str">
        <f t="shared" si="29"/>
        <v>00</v>
      </c>
      <c r="AV42" s="86" t="str">
        <f t="shared" si="30"/>
        <v>0:00</v>
      </c>
      <c r="AW42" s="134">
        <f t="shared" si="31"/>
        <v>0</v>
      </c>
      <c r="AX42" s="424">
        <f>SUM(AW42:AW45)+SUM(AA42:AA45)</f>
        <v>0</v>
      </c>
      <c r="AY42" s="436"/>
      <c r="AZ42" s="437"/>
      <c r="BA42" s="437"/>
      <c r="BB42" s="437"/>
      <c r="BC42" s="437"/>
      <c r="BD42" s="438"/>
    </row>
    <row r="43" spans="1:56" x14ac:dyDescent="0.25">
      <c r="A43" s="414"/>
      <c r="B43" s="418"/>
      <c r="C43" s="419"/>
      <c r="D43" s="419"/>
      <c r="E43" s="419"/>
      <c r="F43" s="419"/>
      <c r="G43" s="420"/>
      <c r="H43" s="188"/>
      <c r="I43" s="283" t="s">
        <v>175</v>
      </c>
      <c r="J43" s="114"/>
      <c r="K43" s="115"/>
      <c r="L43" s="114"/>
      <c r="M43" s="115"/>
      <c r="N43" s="116">
        <f t="shared" si="0"/>
        <v>0</v>
      </c>
      <c r="O43" s="116">
        <f t="shared" si="1"/>
        <v>0</v>
      </c>
      <c r="P43" s="116">
        <f t="shared" si="2"/>
        <v>0</v>
      </c>
      <c r="Q43" s="116">
        <f t="shared" si="3"/>
        <v>0</v>
      </c>
      <c r="R43" s="116">
        <f t="shared" si="4"/>
        <v>0</v>
      </c>
      <c r="S43" s="116">
        <f t="shared" si="5"/>
        <v>0</v>
      </c>
      <c r="T43" s="117">
        <f t="shared" si="6"/>
        <v>0.375</v>
      </c>
      <c r="U43" s="116">
        <f t="shared" si="7"/>
        <v>1</v>
      </c>
      <c r="V43" s="116">
        <f t="shared" si="8"/>
        <v>0</v>
      </c>
      <c r="W43" s="116">
        <f t="shared" si="9"/>
        <v>0</v>
      </c>
      <c r="X43" s="116">
        <f t="shared" si="10"/>
        <v>0</v>
      </c>
      <c r="Y43" s="116" t="str">
        <f t="shared" si="11"/>
        <v>00</v>
      </c>
      <c r="Z43" s="117" t="str">
        <f t="shared" si="12"/>
        <v>0:00</v>
      </c>
      <c r="AA43" s="149">
        <f t="shared" si="13"/>
        <v>0</v>
      </c>
      <c r="AB43" s="23"/>
      <c r="AC43" s="24"/>
      <c r="AD43" s="68"/>
      <c r="AE43" s="24"/>
      <c r="AF43" s="94" t="str">
        <f t="shared" si="14"/>
        <v>0000-00-00</v>
      </c>
      <c r="AG43" s="95" t="str">
        <f t="shared" si="15"/>
        <v>00:00</v>
      </c>
      <c r="AH43" s="94" t="str">
        <f t="shared" si="16"/>
        <v>0000-00-00</v>
      </c>
      <c r="AI43" s="96" t="str">
        <f t="shared" si="17"/>
        <v>00:00</v>
      </c>
      <c r="AJ43" s="97" t="str">
        <f t="shared" si="18"/>
        <v>0000-00-00</v>
      </c>
      <c r="AK43" s="97" t="str">
        <f t="shared" si="19"/>
        <v>0000-00-00</v>
      </c>
      <c r="AL43" s="97">
        <f t="shared" si="20"/>
        <v>0</v>
      </c>
      <c r="AM43" s="97">
        <f t="shared" si="21"/>
        <v>0</v>
      </c>
      <c r="AN43" s="97">
        <f t="shared" si="22"/>
        <v>0</v>
      </c>
      <c r="AO43" s="97">
        <f t="shared" si="23"/>
        <v>0</v>
      </c>
      <c r="AP43" s="86">
        <f t="shared" si="24"/>
        <v>0.375</v>
      </c>
      <c r="AQ43" s="97">
        <f t="shared" si="25"/>
        <v>1</v>
      </c>
      <c r="AR43" s="97">
        <f t="shared" si="26"/>
        <v>0</v>
      </c>
      <c r="AS43" s="97">
        <f t="shared" si="27"/>
        <v>0</v>
      </c>
      <c r="AT43" s="97">
        <f t="shared" si="28"/>
        <v>0</v>
      </c>
      <c r="AU43" s="97" t="str">
        <f t="shared" si="29"/>
        <v>00</v>
      </c>
      <c r="AV43" s="86" t="str">
        <f t="shared" si="30"/>
        <v>0:00</v>
      </c>
      <c r="AW43" s="134">
        <f t="shared" si="31"/>
        <v>0</v>
      </c>
      <c r="AX43" s="425"/>
      <c r="AY43" s="430"/>
      <c r="AZ43" s="431"/>
      <c r="BA43" s="431"/>
      <c r="BB43" s="431"/>
      <c r="BC43" s="431"/>
      <c r="BD43" s="432"/>
    </row>
    <row r="44" spans="1:56" x14ac:dyDescent="0.25">
      <c r="A44" s="414"/>
      <c r="B44" s="418"/>
      <c r="C44" s="419"/>
      <c r="D44" s="419"/>
      <c r="E44" s="419"/>
      <c r="F44" s="419"/>
      <c r="G44" s="420"/>
      <c r="H44" s="188"/>
      <c r="I44" s="362" t="s">
        <v>163</v>
      </c>
      <c r="J44" s="114"/>
      <c r="K44" s="115"/>
      <c r="L44" s="114"/>
      <c r="M44" s="115"/>
      <c r="N44" s="116">
        <f t="shared" si="0"/>
        <v>0</v>
      </c>
      <c r="O44" s="116">
        <f t="shared" si="1"/>
        <v>0</v>
      </c>
      <c r="P44" s="116">
        <f t="shared" si="2"/>
        <v>0</v>
      </c>
      <c r="Q44" s="116">
        <f t="shared" si="3"/>
        <v>0</v>
      </c>
      <c r="R44" s="116">
        <f t="shared" si="4"/>
        <v>0</v>
      </c>
      <c r="S44" s="116">
        <f t="shared" si="5"/>
        <v>0</v>
      </c>
      <c r="T44" s="117">
        <f t="shared" si="6"/>
        <v>0.375</v>
      </c>
      <c r="U44" s="116">
        <f t="shared" si="7"/>
        <v>1</v>
      </c>
      <c r="V44" s="116">
        <f t="shared" si="8"/>
        <v>0</v>
      </c>
      <c r="W44" s="116">
        <f t="shared" si="9"/>
        <v>0</v>
      </c>
      <c r="X44" s="116">
        <f t="shared" si="10"/>
        <v>0</v>
      </c>
      <c r="Y44" s="116" t="str">
        <f t="shared" si="11"/>
        <v>00</v>
      </c>
      <c r="Z44" s="117" t="str">
        <f t="shared" si="12"/>
        <v>0:00</v>
      </c>
      <c r="AA44" s="149">
        <f t="shared" si="13"/>
        <v>0</v>
      </c>
      <c r="AB44" s="315"/>
      <c r="AC44" s="316"/>
      <c r="AD44" s="299"/>
      <c r="AE44" s="316"/>
      <c r="AF44" s="94" t="str">
        <f t="shared" si="14"/>
        <v>0000-00-00</v>
      </c>
      <c r="AG44" s="95" t="str">
        <f t="shared" si="15"/>
        <v>00:00</v>
      </c>
      <c r="AH44" s="94" t="str">
        <f t="shared" si="16"/>
        <v>0000-00-00</v>
      </c>
      <c r="AI44" s="96" t="str">
        <f t="shared" si="17"/>
        <v>00:00</v>
      </c>
      <c r="AJ44" s="97" t="str">
        <f t="shared" si="18"/>
        <v>0000-00-00</v>
      </c>
      <c r="AK44" s="97" t="str">
        <f t="shared" si="19"/>
        <v>0000-00-00</v>
      </c>
      <c r="AL44" s="97">
        <f t="shared" si="20"/>
        <v>0</v>
      </c>
      <c r="AM44" s="97">
        <f t="shared" si="21"/>
        <v>0</v>
      </c>
      <c r="AN44" s="97">
        <f t="shared" si="22"/>
        <v>0</v>
      </c>
      <c r="AO44" s="97">
        <f t="shared" si="23"/>
        <v>0</v>
      </c>
      <c r="AP44" s="86">
        <f t="shared" si="24"/>
        <v>0.375</v>
      </c>
      <c r="AQ44" s="97">
        <f t="shared" si="25"/>
        <v>1</v>
      </c>
      <c r="AR44" s="97">
        <f t="shared" si="26"/>
        <v>0</v>
      </c>
      <c r="AS44" s="97">
        <f t="shared" si="27"/>
        <v>0</v>
      </c>
      <c r="AT44" s="97">
        <f t="shared" si="28"/>
        <v>0</v>
      </c>
      <c r="AU44" s="97" t="str">
        <f t="shared" si="29"/>
        <v>00</v>
      </c>
      <c r="AV44" s="86" t="str">
        <f t="shared" si="30"/>
        <v>0:00</v>
      </c>
      <c r="AW44" s="134">
        <f t="shared" si="31"/>
        <v>0</v>
      </c>
      <c r="AX44" s="425"/>
      <c r="AY44" s="328"/>
      <c r="AZ44" s="329"/>
      <c r="BA44" s="329"/>
      <c r="BB44" s="329"/>
      <c r="BC44" s="329"/>
      <c r="BD44" s="330"/>
    </row>
    <row r="45" spans="1:56" x14ac:dyDescent="0.25">
      <c r="A45" s="414"/>
      <c r="B45" s="421"/>
      <c r="C45" s="422"/>
      <c r="D45" s="422"/>
      <c r="E45" s="422"/>
      <c r="F45" s="422"/>
      <c r="G45" s="423"/>
      <c r="H45" s="363"/>
      <c r="I45" s="364" t="s">
        <v>164</v>
      </c>
      <c r="J45" s="118"/>
      <c r="K45" s="119"/>
      <c r="L45" s="118"/>
      <c r="M45" s="119"/>
      <c r="N45" s="120">
        <f t="shared" si="0"/>
        <v>0</v>
      </c>
      <c r="O45" s="120">
        <f t="shared" si="1"/>
        <v>0</v>
      </c>
      <c r="P45" s="120">
        <f t="shared" si="2"/>
        <v>0</v>
      </c>
      <c r="Q45" s="120">
        <f t="shared" si="3"/>
        <v>0</v>
      </c>
      <c r="R45" s="120">
        <f t="shared" si="4"/>
        <v>0</v>
      </c>
      <c r="S45" s="120">
        <f t="shared" si="5"/>
        <v>0</v>
      </c>
      <c r="T45" s="121">
        <f t="shared" si="6"/>
        <v>0.375</v>
      </c>
      <c r="U45" s="120">
        <f t="shared" si="7"/>
        <v>1</v>
      </c>
      <c r="V45" s="120">
        <f t="shared" si="8"/>
        <v>0</v>
      </c>
      <c r="W45" s="120">
        <f t="shared" si="9"/>
        <v>0</v>
      </c>
      <c r="X45" s="120">
        <f t="shared" si="10"/>
        <v>0</v>
      </c>
      <c r="Y45" s="120" t="str">
        <f t="shared" si="11"/>
        <v>00</v>
      </c>
      <c r="Z45" s="121" t="str">
        <f t="shared" si="12"/>
        <v>0:00</v>
      </c>
      <c r="AA45" s="150">
        <f t="shared" si="13"/>
        <v>0</v>
      </c>
      <c r="AB45" s="22"/>
      <c r="AC45" s="67"/>
      <c r="AD45" s="22"/>
      <c r="AE45" s="67"/>
      <c r="AF45" s="98" t="str">
        <f t="shared" si="14"/>
        <v>0000-00-00</v>
      </c>
      <c r="AG45" s="99" t="str">
        <f t="shared" si="15"/>
        <v>00:00</v>
      </c>
      <c r="AH45" s="98" t="str">
        <f t="shared" si="16"/>
        <v>0000-00-00</v>
      </c>
      <c r="AI45" s="100" t="str">
        <f t="shared" si="17"/>
        <v>00:00</v>
      </c>
      <c r="AJ45" s="101" t="str">
        <f t="shared" si="18"/>
        <v>0000-00-00</v>
      </c>
      <c r="AK45" s="101" t="str">
        <f t="shared" si="19"/>
        <v>0000-00-00</v>
      </c>
      <c r="AL45" s="101">
        <f t="shared" si="20"/>
        <v>0</v>
      </c>
      <c r="AM45" s="101">
        <f t="shared" si="21"/>
        <v>0</v>
      </c>
      <c r="AN45" s="101">
        <f t="shared" si="22"/>
        <v>0</v>
      </c>
      <c r="AO45" s="101">
        <f t="shared" si="23"/>
        <v>0</v>
      </c>
      <c r="AP45" s="87">
        <f t="shared" si="24"/>
        <v>0.375</v>
      </c>
      <c r="AQ45" s="101">
        <f t="shared" si="25"/>
        <v>1</v>
      </c>
      <c r="AR45" s="101">
        <f t="shared" si="26"/>
        <v>0</v>
      </c>
      <c r="AS45" s="101">
        <f t="shared" si="27"/>
        <v>0</v>
      </c>
      <c r="AT45" s="101">
        <f t="shared" si="28"/>
        <v>0</v>
      </c>
      <c r="AU45" s="101" t="str">
        <f t="shared" si="29"/>
        <v>00</v>
      </c>
      <c r="AV45" s="87" t="str">
        <f t="shared" si="30"/>
        <v>0:00</v>
      </c>
      <c r="AW45" s="135">
        <f t="shared" si="31"/>
        <v>0</v>
      </c>
      <c r="AX45" s="426"/>
      <c r="AY45" s="433"/>
      <c r="AZ45" s="434"/>
      <c r="BA45" s="434"/>
      <c r="BB45" s="434"/>
      <c r="BC45" s="434"/>
      <c r="BD45" s="435"/>
    </row>
    <row r="46" spans="1:56" x14ac:dyDescent="0.25">
      <c r="A46" s="414">
        <v>5</v>
      </c>
      <c r="B46" s="415" t="s">
        <v>165</v>
      </c>
      <c r="C46" s="416"/>
      <c r="D46" s="416"/>
      <c r="E46" s="416"/>
      <c r="F46" s="416"/>
      <c r="G46" s="417"/>
      <c r="H46" s="188"/>
      <c r="I46" s="365" t="s">
        <v>160</v>
      </c>
      <c r="J46" s="109"/>
      <c r="K46" s="110"/>
      <c r="L46" s="109"/>
      <c r="M46" s="110"/>
      <c r="N46" s="111">
        <f t="shared" si="0"/>
        <v>0</v>
      </c>
      <c r="O46" s="111">
        <f t="shared" si="1"/>
        <v>0</v>
      </c>
      <c r="P46" s="111">
        <f t="shared" si="2"/>
        <v>0</v>
      </c>
      <c r="Q46" s="111">
        <f t="shared" si="3"/>
        <v>0</v>
      </c>
      <c r="R46" s="111">
        <f t="shared" si="4"/>
        <v>0</v>
      </c>
      <c r="S46" s="111">
        <f t="shared" si="5"/>
        <v>0</v>
      </c>
      <c r="T46" s="112">
        <f t="shared" si="6"/>
        <v>0.375</v>
      </c>
      <c r="U46" s="111">
        <f t="shared" si="7"/>
        <v>1</v>
      </c>
      <c r="V46" s="111">
        <f t="shared" si="8"/>
        <v>0</v>
      </c>
      <c r="W46" s="111">
        <f t="shared" si="9"/>
        <v>0</v>
      </c>
      <c r="X46" s="111">
        <f t="shared" si="10"/>
        <v>0</v>
      </c>
      <c r="Y46" s="111" t="str">
        <f t="shared" si="11"/>
        <v>00</v>
      </c>
      <c r="Z46" s="113" t="str">
        <f t="shared" si="12"/>
        <v>0:00</v>
      </c>
      <c r="AA46" s="148">
        <f t="shared" si="13"/>
        <v>0</v>
      </c>
      <c r="AB46" s="21"/>
      <c r="AC46" s="66"/>
      <c r="AD46" s="21"/>
      <c r="AE46" s="66"/>
      <c r="AF46" s="94" t="str">
        <f t="shared" si="14"/>
        <v>0000-00-00</v>
      </c>
      <c r="AG46" s="95" t="str">
        <f t="shared" si="15"/>
        <v>00:00</v>
      </c>
      <c r="AH46" s="94" t="str">
        <f t="shared" si="16"/>
        <v>0000-00-00</v>
      </c>
      <c r="AI46" s="96" t="str">
        <f t="shared" si="17"/>
        <v>00:00</v>
      </c>
      <c r="AJ46" s="97" t="str">
        <f t="shared" si="18"/>
        <v>0000-00-00</v>
      </c>
      <c r="AK46" s="97" t="str">
        <f t="shared" si="19"/>
        <v>0000-00-00</v>
      </c>
      <c r="AL46" s="97">
        <f t="shared" si="20"/>
        <v>0</v>
      </c>
      <c r="AM46" s="97">
        <f t="shared" si="21"/>
        <v>0</v>
      </c>
      <c r="AN46" s="97">
        <f t="shared" si="22"/>
        <v>0</v>
      </c>
      <c r="AO46" s="97">
        <f t="shared" si="23"/>
        <v>0</v>
      </c>
      <c r="AP46" s="86">
        <f t="shared" si="24"/>
        <v>0.375</v>
      </c>
      <c r="AQ46" s="97">
        <f t="shared" si="25"/>
        <v>1</v>
      </c>
      <c r="AR46" s="97">
        <f t="shared" si="26"/>
        <v>0</v>
      </c>
      <c r="AS46" s="97">
        <f t="shared" si="27"/>
        <v>0</v>
      </c>
      <c r="AT46" s="97">
        <f t="shared" si="28"/>
        <v>0</v>
      </c>
      <c r="AU46" s="97" t="str">
        <f t="shared" si="29"/>
        <v>00</v>
      </c>
      <c r="AV46" s="86" t="str">
        <f t="shared" si="30"/>
        <v>0:00</v>
      </c>
      <c r="AW46" s="134">
        <f t="shared" si="31"/>
        <v>0</v>
      </c>
      <c r="AX46" s="424">
        <f>SUM(AW46:AW50)+SUM(AA46:AA50)</f>
        <v>0</v>
      </c>
      <c r="AY46" s="427"/>
      <c r="AZ46" s="428"/>
      <c r="BA46" s="428"/>
      <c r="BB46" s="428"/>
      <c r="BC46" s="428"/>
      <c r="BD46" s="429"/>
    </row>
    <row r="47" spans="1:56" x14ac:dyDescent="0.25">
      <c r="A47" s="414"/>
      <c r="B47" s="418"/>
      <c r="C47" s="419"/>
      <c r="D47" s="419"/>
      <c r="E47" s="419"/>
      <c r="F47" s="419"/>
      <c r="G47" s="420"/>
      <c r="H47" s="188"/>
      <c r="I47" s="283" t="s">
        <v>175</v>
      </c>
      <c r="J47" s="114"/>
      <c r="K47" s="115"/>
      <c r="L47" s="114"/>
      <c r="M47" s="115"/>
      <c r="N47" s="116">
        <f t="shared" si="0"/>
        <v>0</v>
      </c>
      <c r="O47" s="116">
        <f t="shared" si="1"/>
        <v>0</v>
      </c>
      <c r="P47" s="116">
        <f t="shared" si="2"/>
        <v>0</v>
      </c>
      <c r="Q47" s="116">
        <f t="shared" si="3"/>
        <v>0</v>
      </c>
      <c r="R47" s="116">
        <f t="shared" si="4"/>
        <v>0</v>
      </c>
      <c r="S47" s="116">
        <f t="shared" si="5"/>
        <v>0</v>
      </c>
      <c r="T47" s="117">
        <f t="shared" si="6"/>
        <v>0.375</v>
      </c>
      <c r="U47" s="116">
        <f t="shared" si="7"/>
        <v>1</v>
      </c>
      <c r="V47" s="116">
        <f t="shared" si="8"/>
        <v>0</v>
      </c>
      <c r="W47" s="116">
        <f t="shared" si="9"/>
        <v>0</v>
      </c>
      <c r="X47" s="116">
        <f t="shared" si="10"/>
        <v>0</v>
      </c>
      <c r="Y47" s="116" t="str">
        <f t="shared" si="11"/>
        <v>00</v>
      </c>
      <c r="Z47" s="117" t="str">
        <f t="shared" si="12"/>
        <v>0:00</v>
      </c>
      <c r="AA47" s="149">
        <f t="shared" si="13"/>
        <v>0</v>
      </c>
      <c r="AB47" s="23"/>
      <c r="AC47" s="24"/>
      <c r="AD47" s="68"/>
      <c r="AE47" s="24"/>
      <c r="AF47" s="94" t="str">
        <f t="shared" si="14"/>
        <v>0000-00-00</v>
      </c>
      <c r="AG47" s="95" t="str">
        <f t="shared" si="15"/>
        <v>00:00</v>
      </c>
      <c r="AH47" s="94" t="str">
        <f t="shared" si="16"/>
        <v>0000-00-00</v>
      </c>
      <c r="AI47" s="96" t="str">
        <f t="shared" si="17"/>
        <v>00:00</v>
      </c>
      <c r="AJ47" s="97" t="str">
        <f t="shared" si="18"/>
        <v>0000-00-00</v>
      </c>
      <c r="AK47" s="97" t="str">
        <f t="shared" si="19"/>
        <v>0000-00-00</v>
      </c>
      <c r="AL47" s="97">
        <f t="shared" si="20"/>
        <v>0</v>
      </c>
      <c r="AM47" s="97">
        <f t="shared" si="21"/>
        <v>0</v>
      </c>
      <c r="AN47" s="97">
        <f t="shared" si="22"/>
        <v>0</v>
      </c>
      <c r="AO47" s="97">
        <f t="shared" si="23"/>
        <v>0</v>
      </c>
      <c r="AP47" s="86">
        <f t="shared" si="24"/>
        <v>0.375</v>
      </c>
      <c r="AQ47" s="97">
        <f t="shared" si="25"/>
        <v>1</v>
      </c>
      <c r="AR47" s="97">
        <f t="shared" si="26"/>
        <v>0</v>
      </c>
      <c r="AS47" s="97">
        <f t="shared" si="27"/>
        <v>0</v>
      </c>
      <c r="AT47" s="97">
        <f t="shared" si="28"/>
        <v>0</v>
      </c>
      <c r="AU47" s="97" t="str">
        <f t="shared" si="29"/>
        <v>00</v>
      </c>
      <c r="AV47" s="86" t="str">
        <f t="shared" si="30"/>
        <v>0:00</v>
      </c>
      <c r="AW47" s="134">
        <f t="shared" si="31"/>
        <v>0</v>
      </c>
      <c r="AX47" s="425"/>
      <c r="AY47" s="430"/>
      <c r="AZ47" s="431"/>
      <c r="BA47" s="431"/>
      <c r="BB47" s="431"/>
      <c r="BC47" s="431"/>
      <c r="BD47" s="432"/>
    </row>
    <row r="48" spans="1:56" x14ac:dyDescent="0.25">
      <c r="A48" s="414"/>
      <c r="B48" s="418"/>
      <c r="C48" s="419"/>
      <c r="D48" s="419"/>
      <c r="E48" s="419"/>
      <c r="F48" s="419"/>
      <c r="G48" s="420"/>
      <c r="H48" s="188"/>
      <c r="I48" s="283" t="s">
        <v>176</v>
      </c>
      <c r="J48" s="114"/>
      <c r="K48" s="115"/>
      <c r="L48" s="114"/>
      <c r="M48" s="115"/>
      <c r="N48" s="116">
        <f t="shared" ref="N48" si="32">+J48</f>
        <v>0</v>
      </c>
      <c r="O48" s="116">
        <f t="shared" ref="O48" si="33">+L48</f>
        <v>0</v>
      </c>
      <c r="P48" s="116">
        <f t="shared" ref="P48" si="34">HOUR(K48)</f>
        <v>0</v>
      </c>
      <c r="Q48" s="116">
        <f t="shared" ref="Q48" si="35">HOUR(M48)</f>
        <v>0</v>
      </c>
      <c r="R48" s="116">
        <f t="shared" ref="R48" si="36">MINUTE(K48)</f>
        <v>0</v>
      </c>
      <c r="S48" s="116">
        <f t="shared" ref="S48" si="37">MINUTE(M48)</f>
        <v>0</v>
      </c>
      <c r="T48" s="117">
        <f t="shared" ref="T48" si="38">IF(M48&gt;K48,M48-K48, ($N$1-K48+M48-$M$1))</f>
        <v>0.375</v>
      </c>
      <c r="U48" s="116">
        <f t="shared" ref="U48" si="39">IF(O48=N48,1,O48-N48+1)</f>
        <v>1</v>
      </c>
      <c r="V48" s="116">
        <f t="shared" ref="V48" si="40">IF(U48&gt;1,(U48-1)*($N$2-$M$2),0)</f>
        <v>0</v>
      </c>
      <c r="W48" s="116">
        <f t="shared" ref="W48" si="41">IF(S48&lt;R48,Q48-1-P48,Q48-P48)</f>
        <v>0</v>
      </c>
      <c r="X48" s="116">
        <f t="shared" ref="X48" si="42">MINUTE(T48)</f>
        <v>0</v>
      </c>
      <c r="Y48" s="116" t="str">
        <f t="shared" ref="Y48" si="43">IF(X48&lt;10,"0"&amp;X48,X48)</f>
        <v>00</v>
      </c>
      <c r="Z48" s="117" t="str">
        <f t="shared" ref="Z48" si="44">SUM(V48:W48)&amp;":"&amp;Y48</f>
        <v>0:00</v>
      </c>
      <c r="AA48" s="149">
        <f t="shared" ref="AA48" si="45">VALUE(Z48)</f>
        <v>0</v>
      </c>
      <c r="AB48" s="23"/>
      <c r="AC48" s="24"/>
      <c r="AD48" s="68"/>
      <c r="AE48" s="24"/>
      <c r="AF48" s="94" t="str">
        <f t="shared" si="14"/>
        <v>0000-00-00</v>
      </c>
      <c r="AG48" s="95" t="str">
        <f t="shared" si="15"/>
        <v>00:00</v>
      </c>
      <c r="AH48" s="94" t="str">
        <f t="shared" si="16"/>
        <v>0000-00-00</v>
      </c>
      <c r="AI48" s="96" t="str">
        <f t="shared" si="17"/>
        <v>00:00</v>
      </c>
      <c r="AJ48" s="97" t="str">
        <f t="shared" ref="AJ48" si="46">+AF48</f>
        <v>0000-00-00</v>
      </c>
      <c r="AK48" s="97" t="str">
        <f t="shared" ref="AK48" si="47">+AH48</f>
        <v>0000-00-00</v>
      </c>
      <c r="AL48" s="97">
        <f t="shared" ref="AL48" si="48">HOUR(AG48)</f>
        <v>0</v>
      </c>
      <c r="AM48" s="97">
        <f t="shared" ref="AM48" si="49">HOUR(AI48)</f>
        <v>0</v>
      </c>
      <c r="AN48" s="97">
        <f t="shared" ref="AN48" si="50">MINUTE(AG48)</f>
        <v>0</v>
      </c>
      <c r="AO48" s="97">
        <f t="shared" ref="AO48" si="51">MINUTE(AI48)</f>
        <v>0</v>
      </c>
      <c r="AP48" s="86">
        <f t="shared" ref="AP48" si="52">IF(AI48&gt;AG48,AI48-AG48, ($N$1-AG48+AI48-$M$1))</f>
        <v>0.375</v>
      </c>
      <c r="AQ48" s="97">
        <f t="shared" ref="AQ48" si="53">IF(AK48=AJ48,1,AK48-AJ48+1)</f>
        <v>1</v>
      </c>
      <c r="AR48" s="97">
        <f t="shared" ref="AR48" si="54">IF(AQ48&gt;1,(AQ48-1)*($N$2-$M$2),0)</f>
        <v>0</v>
      </c>
      <c r="AS48" s="97">
        <f t="shared" ref="AS48" si="55">IF(AO48&lt;AN48,AM48-1-AL48,AM48-AL48)</f>
        <v>0</v>
      </c>
      <c r="AT48" s="97">
        <f t="shared" ref="AT48" si="56">MINUTE(AP48)</f>
        <v>0</v>
      </c>
      <c r="AU48" s="97" t="str">
        <f t="shared" ref="AU48" si="57">IF(AT48&lt;10,"0"&amp;AT48,AT48)</f>
        <v>00</v>
      </c>
      <c r="AV48" s="86" t="str">
        <f t="shared" ref="AV48" si="58">SUM(AR48:AS48)&amp;":"&amp;AU48</f>
        <v>0:00</v>
      </c>
      <c r="AW48" s="134">
        <f t="shared" ref="AW48" si="59">VALUE(AV48)</f>
        <v>0</v>
      </c>
      <c r="AX48" s="425"/>
      <c r="AY48" s="430"/>
      <c r="AZ48" s="431"/>
      <c r="BA48" s="431"/>
      <c r="BB48" s="431"/>
      <c r="BC48" s="431"/>
      <c r="BD48" s="432"/>
    </row>
    <row r="49" spans="1:57" x14ac:dyDescent="0.25">
      <c r="A49" s="414"/>
      <c r="B49" s="418"/>
      <c r="C49" s="419"/>
      <c r="D49" s="419"/>
      <c r="E49" s="419"/>
      <c r="F49" s="419"/>
      <c r="G49" s="420"/>
      <c r="H49" s="188"/>
      <c r="I49" s="362" t="s">
        <v>163</v>
      </c>
      <c r="J49" s="114"/>
      <c r="K49" s="115"/>
      <c r="L49" s="114"/>
      <c r="M49" s="115"/>
      <c r="N49" s="116">
        <f t="shared" si="0"/>
        <v>0</v>
      </c>
      <c r="O49" s="116">
        <f t="shared" si="1"/>
        <v>0</v>
      </c>
      <c r="P49" s="116">
        <f t="shared" si="2"/>
        <v>0</v>
      </c>
      <c r="Q49" s="116">
        <f t="shared" si="3"/>
        <v>0</v>
      </c>
      <c r="R49" s="116">
        <f t="shared" si="4"/>
        <v>0</v>
      </c>
      <c r="S49" s="116">
        <f t="shared" si="5"/>
        <v>0</v>
      </c>
      <c r="T49" s="117">
        <f t="shared" si="6"/>
        <v>0.375</v>
      </c>
      <c r="U49" s="116">
        <f t="shared" si="7"/>
        <v>1</v>
      </c>
      <c r="V49" s="116">
        <f t="shared" si="8"/>
        <v>0</v>
      </c>
      <c r="W49" s="116">
        <f t="shared" si="9"/>
        <v>0</v>
      </c>
      <c r="X49" s="116">
        <f t="shared" si="10"/>
        <v>0</v>
      </c>
      <c r="Y49" s="116" t="str">
        <f t="shared" si="11"/>
        <v>00</v>
      </c>
      <c r="Z49" s="117" t="str">
        <f t="shared" si="12"/>
        <v>0:00</v>
      </c>
      <c r="AA49" s="149">
        <f t="shared" si="13"/>
        <v>0</v>
      </c>
      <c r="AB49" s="23"/>
      <c r="AC49" s="24"/>
      <c r="AD49" s="68"/>
      <c r="AE49" s="24"/>
      <c r="AF49" s="94" t="str">
        <f t="shared" si="14"/>
        <v>0000-00-00</v>
      </c>
      <c r="AG49" s="95" t="str">
        <f t="shared" si="15"/>
        <v>00:00</v>
      </c>
      <c r="AH49" s="94" t="str">
        <f t="shared" si="16"/>
        <v>0000-00-00</v>
      </c>
      <c r="AI49" s="96" t="str">
        <f t="shared" si="17"/>
        <v>00:00</v>
      </c>
      <c r="AJ49" s="97" t="str">
        <f t="shared" si="18"/>
        <v>0000-00-00</v>
      </c>
      <c r="AK49" s="97" t="str">
        <f t="shared" si="19"/>
        <v>0000-00-00</v>
      </c>
      <c r="AL49" s="97">
        <f t="shared" si="20"/>
        <v>0</v>
      </c>
      <c r="AM49" s="97">
        <f t="shared" si="21"/>
        <v>0</v>
      </c>
      <c r="AN49" s="97">
        <f t="shared" si="22"/>
        <v>0</v>
      </c>
      <c r="AO49" s="97">
        <f t="shared" si="23"/>
        <v>0</v>
      </c>
      <c r="AP49" s="86">
        <f t="shared" si="24"/>
        <v>0.375</v>
      </c>
      <c r="AQ49" s="97">
        <f t="shared" si="25"/>
        <v>1</v>
      </c>
      <c r="AR49" s="97">
        <f t="shared" si="26"/>
        <v>0</v>
      </c>
      <c r="AS49" s="97">
        <f t="shared" si="27"/>
        <v>0</v>
      </c>
      <c r="AT49" s="97">
        <f t="shared" si="28"/>
        <v>0</v>
      </c>
      <c r="AU49" s="97" t="str">
        <f t="shared" si="29"/>
        <v>00</v>
      </c>
      <c r="AV49" s="86" t="str">
        <f t="shared" si="30"/>
        <v>0:00</v>
      </c>
      <c r="AW49" s="134">
        <f t="shared" si="31"/>
        <v>0</v>
      </c>
      <c r="AX49" s="425"/>
      <c r="AY49" s="430"/>
      <c r="AZ49" s="431"/>
      <c r="BA49" s="431"/>
      <c r="BB49" s="431"/>
      <c r="BC49" s="431"/>
      <c r="BD49" s="432"/>
    </row>
    <row r="50" spans="1:57" x14ac:dyDescent="0.25">
      <c r="A50" s="414"/>
      <c r="B50" s="421"/>
      <c r="C50" s="422"/>
      <c r="D50" s="422"/>
      <c r="E50" s="422"/>
      <c r="F50" s="422"/>
      <c r="G50" s="423"/>
      <c r="H50" s="363"/>
      <c r="I50" s="364" t="s">
        <v>166</v>
      </c>
      <c r="J50" s="118"/>
      <c r="K50" s="119"/>
      <c r="L50" s="118"/>
      <c r="M50" s="119"/>
      <c r="N50" s="120">
        <f t="shared" si="0"/>
        <v>0</v>
      </c>
      <c r="O50" s="120">
        <f t="shared" si="1"/>
        <v>0</v>
      </c>
      <c r="P50" s="120">
        <f t="shared" si="2"/>
        <v>0</v>
      </c>
      <c r="Q50" s="120">
        <f t="shared" si="3"/>
        <v>0</v>
      </c>
      <c r="R50" s="120">
        <f t="shared" si="4"/>
        <v>0</v>
      </c>
      <c r="S50" s="120">
        <f t="shared" si="5"/>
        <v>0</v>
      </c>
      <c r="T50" s="121">
        <f t="shared" si="6"/>
        <v>0.375</v>
      </c>
      <c r="U50" s="120">
        <f t="shared" si="7"/>
        <v>1</v>
      </c>
      <c r="V50" s="120">
        <f t="shared" si="8"/>
        <v>0</v>
      </c>
      <c r="W50" s="120">
        <f t="shared" si="9"/>
        <v>0</v>
      </c>
      <c r="X50" s="120">
        <f t="shared" si="10"/>
        <v>0</v>
      </c>
      <c r="Y50" s="120" t="str">
        <f t="shared" si="11"/>
        <v>00</v>
      </c>
      <c r="Z50" s="121" t="str">
        <f t="shared" si="12"/>
        <v>0:00</v>
      </c>
      <c r="AA50" s="150">
        <f t="shared" si="13"/>
        <v>0</v>
      </c>
      <c r="AB50" s="22"/>
      <c r="AC50" s="67"/>
      <c r="AD50" s="22"/>
      <c r="AE50" s="67"/>
      <c r="AF50" s="98" t="str">
        <f t="shared" si="14"/>
        <v>0000-00-00</v>
      </c>
      <c r="AG50" s="99" t="str">
        <f t="shared" si="15"/>
        <v>00:00</v>
      </c>
      <c r="AH50" s="98" t="str">
        <f t="shared" si="16"/>
        <v>0000-00-00</v>
      </c>
      <c r="AI50" s="100" t="str">
        <f t="shared" si="17"/>
        <v>00:00</v>
      </c>
      <c r="AJ50" s="101" t="str">
        <f t="shared" si="18"/>
        <v>0000-00-00</v>
      </c>
      <c r="AK50" s="101" t="str">
        <f t="shared" si="19"/>
        <v>0000-00-00</v>
      </c>
      <c r="AL50" s="101">
        <f t="shared" si="20"/>
        <v>0</v>
      </c>
      <c r="AM50" s="101">
        <f t="shared" si="21"/>
        <v>0</v>
      </c>
      <c r="AN50" s="101">
        <f t="shared" si="22"/>
        <v>0</v>
      </c>
      <c r="AO50" s="101">
        <f t="shared" si="23"/>
        <v>0</v>
      </c>
      <c r="AP50" s="87">
        <f t="shared" si="24"/>
        <v>0.375</v>
      </c>
      <c r="AQ50" s="101">
        <f t="shared" si="25"/>
        <v>1</v>
      </c>
      <c r="AR50" s="101">
        <f t="shared" si="26"/>
        <v>0</v>
      </c>
      <c r="AS50" s="101">
        <f t="shared" si="27"/>
        <v>0</v>
      </c>
      <c r="AT50" s="101">
        <f t="shared" si="28"/>
        <v>0</v>
      </c>
      <c r="AU50" s="101" t="str">
        <f t="shared" si="29"/>
        <v>00</v>
      </c>
      <c r="AV50" s="87" t="str">
        <f t="shared" si="30"/>
        <v>0:00</v>
      </c>
      <c r="AW50" s="135">
        <f t="shared" si="31"/>
        <v>0</v>
      </c>
      <c r="AX50" s="426"/>
      <c r="AY50" s="433"/>
      <c r="AZ50" s="434"/>
      <c r="BA50" s="434"/>
      <c r="BB50" s="434"/>
      <c r="BC50" s="434"/>
      <c r="BD50" s="435"/>
    </row>
    <row r="51" spans="1:57" x14ac:dyDescent="0.25">
      <c r="A51" s="414">
        <v>6</v>
      </c>
      <c r="B51" s="415" t="s">
        <v>167</v>
      </c>
      <c r="C51" s="416"/>
      <c r="D51" s="416"/>
      <c r="E51" s="416"/>
      <c r="F51" s="416"/>
      <c r="G51" s="417"/>
      <c r="H51" s="188"/>
      <c r="I51" s="365" t="s">
        <v>160</v>
      </c>
      <c r="J51" s="109"/>
      <c r="K51" s="110"/>
      <c r="L51" s="109"/>
      <c r="M51" s="110"/>
      <c r="N51" s="111">
        <f t="shared" si="0"/>
        <v>0</v>
      </c>
      <c r="O51" s="111">
        <f t="shared" si="1"/>
        <v>0</v>
      </c>
      <c r="P51" s="111">
        <f t="shared" si="2"/>
        <v>0</v>
      </c>
      <c r="Q51" s="111">
        <f t="shared" si="3"/>
        <v>0</v>
      </c>
      <c r="R51" s="111">
        <f t="shared" si="4"/>
        <v>0</v>
      </c>
      <c r="S51" s="111">
        <f t="shared" si="5"/>
        <v>0</v>
      </c>
      <c r="T51" s="112">
        <f t="shared" si="6"/>
        <v>0.375</v>
      </c>
      <c r="U51" s="111">
        <f t="shared" si="7"/>
        <v>1</v>
      </c>
      <c r="V51" s="111">
        <f t="shared" si="8"/>
        <v>0</v>
      </c>
      <c r="W51" s="111">
        <f t="shared" si="9"/>
        <v>0</v>
      </c>
      <c r="X51" s="111">
        <f t="shared" si="10"/>
        <v>0</v>
      </c>
      <c r="Y51" s="111" t="str">
        <f t="shared" si="11"/>
        <v>00</v>
      </c>
      <c r="Z51" s="113" t="str">
        <f t="shared" si="12"/>
        <v>0:00</v>
      </c>
      <c r="AA51" s="148">
        <f t="shared" si="13"/>
        <v>0</v>
      </c>
      <c r="AB51" s="21"/>
      <c r="AC51" s="66"/>
      <c r="AD51" s="291"/>
      <c r="AE51" s="66"/>
      <c r="AF51" s="94" t="str">
        <f t="shared" si="14"/>
        <v>0000-00-00</v>
      </c>
      <c r="AG51" s="95" t="str">
        <f t="shared" si="15"/>
        <v>00:00</v>
      </c>
      <c r="AH51" s="94" t="str">
        <f t="shared" si="16"/>
        <v>0000-00-00</v>
      </c>
      <c r="AI51" s="96" t="str">
        <f t="shared" si="17"/>
        <v>00:00</v>
      </c>
      <c r="AJ51" s="97" t="str">
        <f t="shared" si="18"/>
        <v>0000-00-00</v>
      </c>
      <c r="AK51" s="97" t="str">
        <f t="shared" si="19"/>
        <v>0000-00-00</v>
      </c>
      <c r="AL51" s="97">
        <f t="shared" si="20"/>
        <v>0</v>
      </c>
      <c r="AM51" s="97">
        <f t="shared" si="21"/>
        <v>0</v>
      </c>
      <c r="AN51" s="97">
        <f t="shared" si="22"/>
        <v>0</v>
      </c>
      <c r="AO51" s="97">
        <f t="shared" si="23"/>
        <v>0</v>
      </c>
      <c r="AP51" s="86">
        <f t="shared" si="24"/>
        <v>0.375</v>
      </c>
      <c r="AQ51" s="97">
        <f t="shared" si="25"/>
        <v>1</v>
      </c>
      <c r="AR51" s="97">
        <f t="shared" si="26"/>
        <v>0</v>
      </c>
      <c r="AS51" s="97">
        <f t="shared" si="27"/>
        <v>0</v>
      </c>
      <c r="AT51" s="97">
        <f t="shared" si="28"/>
        <v>0</v>
      </c>
      <c r="AU51" s="97" t="str">
        <f t="shared" si="29"/>
        <v>00</v>
      </c>
      <c r="AV51" s="86" t="str">
        <f t="shared" si="30"/>
        <v>0:00</v>
      </c>
      <c r="AW51" s="134">
        <f t="shared" si="31"/>
        <v>0</v>
      </c>
      <c r="AX51" s="424">
        <f>SUM(AW51:AW55)+SUM(AA51:AA55)</f>
        <v>0</v>
      </c>
      <c r="AY51" s="427"/>
      <c r="AZ51" s="428"/>
      <c r="BA51" s="428"/>
      <c r="BB51" s="428"/>
      <c r="BC51" s="428"/>
      <c r="BD51" s="429"/>
    </row>
    <row r="52" spans="1:57" x14ac:dyDescent="0.25">
      <c r="A52" s="414"/>
      <c r="B52" s="418"/>
      <c r="C52" s="419"/>
      <c r="D52" s="419"/>
      <c r="E52" s="419"/>
      <c r="F52" s="419"/>
      <c r="G52" s="420"/>
      <c r="H52" s="188"/>
      <c r="I52" s="283" t="s">
        <v>177</v>
      </c>
      <c r="J52" s="114"/>
      <c r="K52" s="115"/>
      <c r="L52" s="114"/>
      <c r="M52" s="115"/>
      <c r="N52" s="116">
        <f t="shared" si="0"/>
        <v>0</v>
      </c>
      <c r="O52" s="116">
        <f t="shared" si="1"/>
        <v>0</v>
      </c>
      <c r="P52" s="116">
        <f t="shared" si="2"/>
        <v>0</v>
      </c>
      <c r="Q52" s="116">
        <f t="shared" si="3"/>
        <v>0</v>
      </c>
      <c r="R52" s="116">
        <f t="shared" si="4"/>
        <v>0</v>
      </c>
      <c r="S52" s="116">
        <f t="shared" si="5"/>
        <v>0</v>
      </c>
      <c r="T52" s="117">
        <f t="shared" si="6"/>
        <v>0.375</v>
      </c>
      <c r="U52" s="116">
        <f t="shared" si="7"/>
        <v>1</v>
      </c>
      <c r="V52" s="116">
        <f t="shared" si="8"/>
        <v>0</v>
      </c>
      <c r="W52" s="116">
        <f t="shared" si="9"/>
        <v>0</v>
      </c>
      <c r="X52" s="116">
        <f t="shared" si="10"/>
        <v>0</v>
      </c>
      <c r="Y52" s="116" t="str">
        <f t="shared" si="11"/>
        <v>00</v>
      </c>
      <c r="Z52" s="117" t="str">
        <f t="shared" si="12"/>
        <v>0:00</v>
      </c>
      <c r="AA52" s="149">
        <f t="shared" si="13"/>
        <v>0</v>
      </c>
      <c r="AB52" s="23"/>
      <c r="AC52" s="24"/>
      <c r="AD52" s="68"/>
      <c r="AE52" s="24"/>
      <c r="AF52" s="94" t="str">
        <f t="shared" si="14"/>
        <v>0000-00-00</v>
      </c>
      <c r="AG52" s="95" t="str">
        <f t="shared" si="15"/>
        <v>00:00</v>
      </c>
      <c r="AH52" s="94" t="str">
        <f t="shared" si="16"/>
        <v>0000-00-00</v>
      </c>
      <c r="AI52" s="96" t="str">
        <f t="shared" si="17"/>
        <v>00:00</v>
      </c>
      <c r="AJ52" s="97" t="str">
        <f t="shared" si="18"/>
        <v>0000-00-00</v>
      </c>
      <c r="AK52" s="97" t="str">
        <f t="shared" si="19"/>
        <v>0000-00-00</v>
      </c>
      <c r="AL52" s="97">
        <f t="shared" si="20"/>
        <v>0</v>
      </c>
      <c r="AM52" s="97">
        <f t="shared" si="21"/>
        <v>0</v>
      </c>
      <c r="AN52" s="97">
        <f t="shared" si="22"/>
        <v>0</v>
      </c>
      <c r="AO52" s="97">
        <f t="shared" si="23"/>
        <v>0</v>
      </c>
      <c r="AP52" s="86">
        <f t="shared" si="24"/>
        <v>0.375</v>
      </c>
      <c r="AQ52" s="97">
        <f t="shared" si="25"/>
        <v>1</v>
      </c>
      <c r="AR52" s="97">
        <f t="shared" si="26"/>
        <v>0</v>
      </c>
      <c r="AS52" s="97">
        <f t="shared" si="27"/>
        <v>0</v>
      </c>
      <c r="AT52" s="97">
        <f t="shared" si="28"/>
        <v>0</v>
      </c>
      <c r="AU52" s="97" t="str">
        <f t="shared" si="29"/>
        <v>00</v>
      </c>
      <c r="AV52" s="86" t="str">
        <f t="shared" si="30"/>
        <v>0:00</v>
      </c>
      <c r="AW52" s="134">
        <f t="shared" si="31"/>
        <v>0</v>
      </c>
      <c r="AX52" s="425"/>
      <c r="AY52" s="430"/>
      <c r="AZ52" s="431"/>
      <c r="BA52" s="431"/>
      <c r="BB52" s="431"/>
      <c r="BC52" s="431"/>
      <c r="BD52" s="432"/>
    </row>
    <row r="53" spans="1:57" x14ac:dyDescent="0.25">
      <c r="A53" s="414"/>
      <c r="B53" s="418"/>
      <c r="C53" s="419"/>
      <c r="D53" s="419"/>
      <c r="E53" s="419"/>
      <c r="F53" s="419"/>
      <c r="G53" s="420"/>
      <c r="H53" s="188"/>
      <c r="I53" s="283" t="s">
        <v>176</v>
      </c>
      <c r="J53" s="114"/>
      <c r="K53" s="115"/>
      <c r="L53" s="114"/>
      <c r="M53" s="115"/>
      <c r="N53" s="116">
        <f t="shared" ref="N53" si="60">+J53</f>
        <v>0</v>
      </c>
      <c r="O53" s="116">
        <f t="shared" ref="O53" si="61">+L53</f>
        <v>0</v>
      </c>
      <c r="P53" s="116">
        <f t="shared" ref="P53" si="62">HOUR(K53)</f>
        <v>0</v>
      </c>
      <c r="Q53" s="116">
        <f t="shared" ref="Q53" si="63">HOUR(M53)</f>
        <v>0</v>
      </c>
      <c r="R53" s="116">
        <f t="shared" ref="R53" si="64">MINUTE(K53)</f>
        <v>0</v>
      </c>
      <c r="S53" s="116">
        <f t="shared" ref="S53" si="65">MINUTE(M53)</f>
        <v>0</v>
      </c>
      <c r="T53" s="117">
        <f t="shared" ref="T53" si="66">IF(M53&gt;K53,M53-K53, ($N$1-K53+M53-$M$1))</f>
        <v>0.375</v>
      </c>
      <c r="U53" s="116">
        <f t="shared" ref="U53" si="67">IF(O53=N53,1,O53-N53+1)</f>
        <v>1</v>
      </c>
      <c r="V53" s="116">
        <f t="shared" ref="V53" si="68">IF(U53&gt;1,(U53-1)*($N$2-$M$2),0)</f>
        <v>0</v>
      </c>
      <c r="W53" s="116">
        <f t="shared" ref="W53" si="69">IF(S53&lt;R53,Q53-1-P53,Q53-P53)</f>
        <v>0</v>
      </c>
      <c r="X53" s="116">
        <f t="shared" ref="X53" si="70">MINUTE(T53)</f>
        <v>0</v>
      </c>
      <c r="Y53" s="116" t="str">
        <f t="shared" ref="Y53" si="71">IF(X53&lt;10,"0"&amp;X53,X53)</f>
        <v>00</v>
      </c>
      <c r="Z53" s="117" t="str">
        <f t="shared" ref="Z53" si="72">SUM(V53:W53)&amp;":"&amp;Y53</f>
        <v>0:00</v>
      </c>
      <c r="AA53" s="149">
        <f t="shared" ref="AA53" si="73">VALUE(Z53)</f>
        <v>0</v>
      </c>
      <c r="AB53" s="23"/>
      <c r="AC53" s="24"/>
      <c r="AD53" s="68"/>
      <c r="AE53" s="24"/>
      <c r="AF53" s="94" t="str">
        <f t="shared" si="14"/>
        <v>0000-00-00</v>
      </c>
      <c r="AG53" s="95" t="str">
        <f t="shared" si="15"/>
        <v>00:00</v>
      </c>
      <c r="AH53" s="94" t="str">
        <f t="shared" si="16"/>
        <v>0000-00-00</v>
      </c>
      <c r="AI53" s="96" t="str">
        <f t="shared" si="17"/>
        <v>00:00</v>
      </c>
      <c r="AJ53" s="97" t="str">
        <f t="shared" ref="AJ53" si="74">+AF53</f>
        <v>0000-00-00</v>
      </c>
      <c r="AK53" s="97" t="str">
        <f t="shared" ref="AK53" si="75">+AH53</f>
        <v>0000-00-00</v>
      </c>
      <c r="AL53" s="97">
        <f t="shared" ref="AL53" si="76">HOUR(AG53)</f>
        <v>0</v>
      </c>
      <c r="AM53" s="97">
        <f t="shared" ref="AM53" si="77">HOUR(AI53)</f>
        <v>0</v>
      </c>
      <c r="AN53" s="97">
        <f t="shared" ref="AN53" si="78">MINUTE(AG53)</f>
        <v>0</v>
      </c>
      <c r="AO53" s="97">
        <f t="shared" ref="AO53" si="79">MINUTE(AI53)</f>
        <v>0</v>
      </c>
      <c r="AP53" s="86">
        <f t="shared" ref="AP53" si="80">IF(AI53&gt;AG53,AI53-AG53, ($N$1-AG53+AI53-$M$1))</f>
        <v>0.375</v>
      </c>
      <c r="AQ53" s="97">
        <f t="shared" ref="AQ53" si="81">IF(AK53=AJ53,1,AK53-AJ53+1)</f>
        <v>1</v>
      </c>
      <c r="AR53" s="97">
        <f t="shared" ref="AR53" si="82">IF(AQ53&gt;1,(AQ53-1)*($N$2-$M$2),0)</f>
        <v>0</v>
      </c>
      <c r="AS53" s="97">
        <f t="shared" ref="AS53" si="83">IF(AO53&lt;AN53,AM53-1-AL53,AM53-AL53)</f>
        <v>0</v>
      </c>
      <c r="AT53" s="97">
        <f t="shared" ref="AT53" si="84">MINUTE(AP53)</f>
        <v>0</v>
      </c>
      <c r="AU53" s="97" t="str">
        <f t="shared" ref="AU53" si="85">IF(AT53&lt;10,"0"&amp;AT53,AT53)</f>
        <v>00</v>
      </c>
      <c r="AV53" s="86" t="str">
        <f t="shared" ref="AV53" si="86">SUM(AR53:AS53)&amp;":"&amp;AU53</f>
        <v>0:00</v>
      </c>
      <c r="AW53" s="134">
        <f t="shared" ref="AW53" si="87">VALUE(AV53)</f>
        <v>0</v>
      </c>
      <c r="AX53" s="425"/>
      <c r="AY53" s="430"/>
      <c r="AZ53" s="431"/>
      <c r="BA53" s="431"/>
      <c r="BB53" s="431"/>
      <c r="BC53" s="431"/>
      <c r="BD53" s="432"/>
    </row>
    <row r="54" spans="1:57" x14ac:dyDescent="0.25">
      <c r="A54" s="414"/>
      <c r="B54" s="418"/>
      <c r="C54" s="419"/>
      <c r="D54" s="419"/>
      <c r="E54" s="419"/>
      <c r="F54" s="419"/>
      <c r="G54" s="420"/>
      <c r="H54" s="188"/>
      <c r="I54" s="362" t="s">
        <v>163</v>
      </c>
      <c r="J54" s="114"/>
      <c r="K54" s="115"/>
      <c r="L54" s="114"/>
      <c r="M54" s="115"/>
      <c r="N54" s="116">
        <f t="shared" si="0"/>
        <v>0</v>
      </c>
      <c r="O54" s="116">
        <f t="shared" si="1"/>
        <v>0</v>
      </c>
      <c r="P54" s="116">
        <f t="shared" si="2"/>
        <v>0</v>
      </c>
      <c r="Q54" s="116">
        <f t="shared" si="3"/>
        <v>0</v>
      </c>
      <c r="R54" s="116">
        <f t="shared" si="4"/>
        <v>0</v>
      </c>
      <c r="S54" s="116">
        <f t="shared" si="5"/>
        <v>0</v>
      </c>
      <c r="T54" s="117">
        <f t="shared" si="6"/>
        <v>0.375</v>
      </c>
      <c r="U54" s="116">
        <f t="shared" si="7"/>
        <v>1</v>
      </c>
      <c r="V54" s="116">
        <f t="shared" si="8"/>
        <v>0</v>
      </c>
      <c r="W54" s="116">
        <f t="shared" si="9"/>
        <v>0</v>
      </c>
      <c r="X54" s="116">
        <f t="shared" si="10"/>
        <v>0</v>
      </c>
      <c r="Y54" s="116" t="str">
        <f t="shared" si="11"/>
        <v>00</v>
      </c>
      <c r="Z54" s="117" t="str">
        <f t="shared" si="12"/>
        <v>0:00</v>
      </c>
      <c r="AA54" s="149">
        <f t="shared" si="13"/>
        <v>0</v>
      </c>
      <c r="AB54" s="23"/>
      <c r="AC54" s="24"/>
      <c r="AD54" s="68"/>
      <c r="AE54" s="24"/>
      <c r="AF54" s="94" t="str">
        <f t="shared" si="14"/>
        <v>0000-00-00</v>
      </c>
      <c r="AG54" s="95" t="str">
        <f t="shared" si="15"/>
        <v>00:00</v>
      </c>
      <c r="AH54" s="94" t="str">
        <f t="shared" si="16"/>
        <v>0000-00-00</v>
      </c>
      <c r="AI54" s="96" t="str">
        <f t="shared" si="17"/>
        <v>00:00</v>
      </c>
      <c r="AJ54" s="97" t="str">
        <f t="shared" si="18"/>
        <v>0000-00-00</v>
      </c>
      <c r="AK54" s="97" t="str">
        <f t="shared" si="19"/>
        <v>0000-00-00</v>
      </c>
      <c r="AL54" s="97">
        <f t="shared" si="20"/>
        <v>0</v>
      </c>
      <c r="AM54" s="97">
        <f t="shared" si="21"/>
        <v>0</v>
      </c>
      <c r="AN54" s="97">
        <f t="shared" si="22"/>
        <v>0</v>
      </c>
      <c r="AO54" s="97">
        <f t="shared" si="23"/>
        <v>0</v>
      </c>
      <c r="AP54" s="86">
        <f t="shared" si="24"/>
        <v>0.375</v>
      </c>
      <c r="AQ54" s="97">
        <f t="shared" si="25"/>
        <v>1</v>
      </c>
      <c r="AR54" s="97">
        <f t="shared" si="26"/>
        <v>0</v>
      </c>
      <c r="AS54" s="97">
        <f t="shared" si="27"/>
        <v>0</v>
      </c>
      <c r="AT54" s="97">
        <f t="shared" si="28"/>
        <v>0</v>
      </c>
      <c r="AU54" s="97" t="str">
        <f t="shared" si="29"/>
        <v>00</v>
      </c>
      <c r="AV54" s="86" t="str">
        <f t="shared" si="30"/>
        <v>0:00</v>
      </c>
      <c r="AW54" s="134">
        <f t="shared" si="31"/>
        <v>0</v>
      </c>
      <c r="AX54" s="425"/>
      <c r="AY54" s="430"/>
      <c r="AZ54" s="431"/>
      <c r="BA54" s="431"/>
      <c r="BB54" s="431"/>
      <c r="BC54" s="431"/>
      <c r="BD54" s="432"/>
    </row>
    <row r="55" spans="1:57" x14ac:dyDescent="0.25">
      <c r="A55" s="414"/>
      <c r="B55" s="421"/>
      <c r="C55" s="422"/>
      <c r="D55" s="422"/>
      <c r="E55" s="422"/>
      <c r="F55" s="422"/>
      <c r="G55" s="423"/>
      <c r="H55" s="363"/>
      <c r="I55" s="364" t="s">
        <v>168</v>
      </c>
      <c r="J55" s="118"/>
      <c r="K55" s="119"/>
      <c r="L55" s="118"/>
      <c r="M55" s="119"/>
      <c r="N55" s="120">
        <f t="shared" si="0"/>
        <v>0</v>
      </c>
      <c r="O55" s="120">
        <f t="shared" si="1"/>
        <v>0</v>
      </c>
      <c r="P55" s="120">
        <f t="shared" si="2"/>
        <v>0</v>
      </c>
      <c r="Q55" s="120">
        <f t="shared" si="3"/>
        <v>0</v>
      </c>
      <c r="R55" s="120">
        <f t="shared" si="4"/>
        <v>0</v>
      </c>
      <c r="S55" s="120">
        <f t="shared" si="5"/>
        <v>0</v>
      </c>
      <c r="T55" s="121">
        <f t="shared" si="6"/>
        <v>0.375</v>
      </c>
      <c r="U55" s="120">
        <f t="shared" si="7"/>
        <v>1</v>
      </c>
      <c r="V55" s="120">
        <f t="shared" si="8"/>
        <v>0</v>
      </c>
      <c r="W55" s="120">
        <f t="shared" si="9"/>
        <v>0</v>
      </c>
      <c r="X55" s="120">
        <f t="shared" si="10"/>
        <v>0</v>
      </c>
      <c r="Y55" s="120" t="str">
        <f t="shared" si="11"/>
        <v>00</v>
      </c>
      <c r="Z55" s="121" t="str">
        <f t="shared" si="12"/>
        <v>0:00</v>
      </c>
      <c r="AA55" s="150">
        <f t="shared" si="13"/>
        <v>0</v>
      </c>
      <c r="AB55" s="22"/>
      <c r="AC55" s="67"/>
      <c r="AD55" s="22"/>
      <c r="AE55" s="67"/>
      <c r="AF55" s="98" t="str">
        <f t="shared" si="14"/>
        <v>0000-00-00</v>
      </c>
      <c r="AG55" s="99" t="str">
        <f t="shared" si="15"/>
        <v>00:00</v>
      </c>
      <c r="AH55" s="98" t="str">
        <f t="shared" si="16"/>
        <v>0000-00-00</v>
      </c>
      <c r="AI55" s="100" t="str">
        <f t="shared" si="17"/>
        <v>00:00</v>
      </c>
      <c r="AJ55" s="101" t="str">
        <f t="shared" si="18"/>
        <v>0000-00-00</v>
      </c>
      <c r="AK55" s="101" t="str">
        <f t="shared" si="19"/>
        <v>0000-00-00</v>
      </c>
      <c r="AL55" s="101">
        <f t="shared" si="20"/>
        <v>0</v>
      </c>
      <c r="AM55" s="101">
        <f t="shared" si="21"/>
        <v>0</v>
      </c>
      <c r="AN55" s="101">
        <f t="shared" si="22"/>
        <v>0</v>
      </c>
      <c r="AO55" s="101">
        <f t="shared" si="23"/>
        <v>0</v>
      </c>
      <c r="AP55" s="87">
        <f t="shared" si="24"/>
        <v>0.375</v>
      </c>
      <c r="AQ55" s="101">
        <f t="shared" si="25"/>
        <v>1</v>
      </c>
      <c r="AR55" s="101">
        <f t="shared" si="26"/>
        <v>0</v>
      </c>
      <c r="AS55" s="101">
        <f t="shared" si="27"/>
        <v>0</v>
      </c>
      <c r="AT55" s="101">
        <f t="shared" si="28"/>
        <v>0</v>
      </c>
      <c r="AU55" s="101" t="str">
        <f t="shared" si="29"/>
        <v>00</v>
      </c>
      <c r="AV55" s="87" t="str">
        <f t="shared" si="30"/>
        <v>0:00</v>
      </c>
      <c r="AW55" s="135">
        <f t="shared" si="31"/>
        <v>0</v>
      </c>
      <c r="AX55" s="426"/>
      <c r="AY55" s="433"/>
      <c r="AZ55" s="434"/>
      <c r="BA55" s="434"/>
      <c r="BB55" s="434"/>
      <c r="BC55" s="434"/>
      <c r="BD55" s="435"/>
    </row>
    <row r="56" spans="1:57" x14ac:dyDescent="0.25">
      <c r="A56" s="414" t="s">
        <v>126</v>
      </c>
      <c r="B56" s="415"/>
      <c r="C56" s="416"/>
      <c r="D56" s="416"/>
      <c r="E56" s="416"/>
      <c r="F56" s="416"/>
      <c r="G56" s="417"/>
      <c r="H56" s="366"/>
      <c r="I56" s="322"/>
      <c r="J56" s="122"/>
      <c r="K56" s="123"/>
      <c r="L56" s="122"/>
      <c r="M56" s="123"/>
      <c r="N56" s="111">
        <f t="shared" ref="N56:N58" si="88">+J56</f>
        <v>0</v>
      </c>
      <c r="O56" s="111">
        <f t="shared" ref="O56:O58" si="89">+L56</f>
        <v>0</v>
      </c>
      <c r="P56" s="111">
        <f t="shared" ref="P56:P58" si="90">HOUR(K56)</f>
        <v>0</v>
      </c>
      <c r="Q56" s="111">
        <f t="shared" ref="Q56:Q58" si="91">HOUR(M56)</f>
        <v>0</v>
      </c>
      <c r="R56" s="111">
        <f t="shared" ref="R56:R58" si="92">MINUTE(K56)</f>
        <v>0</v>
      </c>
      <c r="S56" s="111">
        <f t="shared" ref="S56:S58" si="93">MINUTE(M56)</f>
        <v>0</v>
      </c>
      <c r="T56" s="112">
        <f t="shared" ref="T56:T58" si="94">IF(M56&gt;K56,M56-K56, ($N$1-K56+M56-$M$1))</f>
        <v>0.375</v>
      </c>
      <c r="U56" s="111">
        <f t="shared" si="7"/>
        <v>1</v>
      </c>
      <c r="V56" s="111">
        <f t="shared" si="8"/>
        <v>0</v>
      </c>
      <c r="W56" s="111">
        <f t="shared" si="9"/>
        <v>0</v>
      </c>
      <c r="X56" s="111">
        <f t="shared" si="10"/>
        <v>0</v>
      </c>
      <c r="Y56" s="111" t="str">
        <f t="shared" si="11"/>
        <v>00</v>
      </c>
      <c r="Z56" s="113" t="str">
        <f t="shared" si="12"/>
        <v>0:00</v>
      </c>
      <c r="AA56" s="148">
        <f t="shared" si="13"/>
        <v>0</v>
      </c>
      <c r="AB56" s="21"/>
      <c r="AC56" s="66"/>
      <c r="AD56" s="291"/>
      <c r="AE56" s="66"/>
      <c r="AF56" s="91" t="str">
        <f t="shared" si="14"/>
        <v>0000-00-00</v>
      </c>
      <c r="AG56" s="90" t="str">
        <f t="shared" si="15"/>
        <v>00:00</v>
      </c>
      <c r="AH56" s="91" t="str">
        <f t="shared" si="16"/>
        <v>0000-00-00</v>
      </c>
      <c r="AI56" s="92" t="str">
        <f t="shared" si="17"/>
        <v>00:00</v>
      </c>
      <c r="AJ56" s="93" t="str">
        <f t="shared" ref="AJ56:AJ58" si="95">+AF56</f>
        <v>0000-00-00</v>
      </c>
      <c r="AK56" s="93" t="str">
        <f t="shared" ref="AK56:AK58" si="96">+AH56</f>
        <v>0000-00-00</v>
      </c>
      <c r="AL56" s="93">
        <f t="shared" ref="AL56:AL58" si="97">HOUR(AG56)</f>
        <v>0</v>
      </c>
      <c r="AM56" s="93">
        <f t="shared" ref="AM56:AM58" si="98">HOUR(AI56)</f>
        <v>0</v>
      </c>
      <c r="AN56" s="93">
        <f t="shared" ref="AN56:AN58" si="99">MINUTE(AG56)</f>
        <v>0</v>
      </c>
      <c r="AO56" s="93">
        <f t="shared" ref="AO56:AO58" si="100">MINUTE(AI56)</f>
        <v>0</v>
      </c>
      <c r="AP56" s="85">
        <f t="shared" ref="AP56:AP58" si="101">IF(AI56&gt;AG56,AI56-AG56, ($N$1-AG56+AI56-$M$1))</f>
        <v>0.375</v>
      </c>
      <c r="AQ56" s="93">
        <f t="shared" ref="AQ56:AQ58" si="102">IF(AK56=AJ56,1,AK56-AJ56+1)</f>
        <v>1</v>
      </c>
      <c r="AR56" s="93">
        <f t="shared" ref="AR56:AR58" si="103">IF(AQ56&gt;1,(AQ56-1)*($N$2-$M$2),0)</f>
        <v>0</v>
      </c>
      <c r="AS56" s="93">
        <f t="shared" ref="AS56:AS58" si="104">IF(AO56&lt;AN56,AM56-1-AL56,AM56-AL56)</f>
        <v>0</v>
      </c>
      <c r="AT56" s="93">
        <f t="shared" ref="AT56:AT58" si="105">MINUTE(AP56)</f>
        <v>0</v>
      </c>
      <c r="AU56" s="93" t="str">
        <f t="shared" ref="AU56:AU58" si="106">IF(AT56&lt;10,"0"&amp;AT56,AT56)</f>
        <v>00</v>
      </c>
      <c r="AV56" s="85" t="str">
        <f t="shared" ref="AV56:AV58" si="107">SUM(AR56:AS56)&amp;":"&amp;AU56</f>
        <v>0:00</v>
      </c>
      <c r="AW56" s="133">
        <f t="shared" si="31"/>
        <v>0</v>
      </c>
      <c r="AX56" s="424">
        <f>SUM(AW56:AW58)+SUM(AA56:AA58)</f>
        <v>0</v>
      </c>
      <c r="AY56" s="427"/>
      <c r="AZ56" s="428"/>
      <c r="BA56" s="428"/>
      <c r="BB56" s="428"/>
      <c r="BC56" s="428"/>
      <c r="BD56" s="429"/>
    </row>
    <row r="57" spans="1:57" x14ac:dyDescent="0.25">
      <c r="A57" s="414"/>
      <c r="B57" s="418"/>
      <c r="C57" s="419"/>
      <c r="D57" s="419"/>
      <c r="E57" s="419"/>
      <c r="F57" s="419"/>
      <c r="G57" s="420"/>
      <c r="H57" s="188"/>
      <c r="I57" s="283"/>
      <c r="J57" s="114"/>
      <c r="K57" s="115"/>
      <c r="L57" s="114"/>
      <c r="M57" s="115"/>
      <c r="N57" s="116">
        <f t="shared" si="88"/>
        <v>0</v>
      </c>
      <c r="O57" s="116">
        <f t="shared" si="89"/>
        <v>0</v>
      </c>
      <c r="P57" s="116">
        <f t="shared" si="90"/>
        <v>0</v>
      </c>
      <c r="Q57" s="116">
        <f t="shared" si="91"/>
        <v>0</v>
      </c>
      <c r="R57" s="116">
        <f t="shared" si="92"/>
        <v>0</v>
      </c>
      <c r="S57" s="116">
        <f t="shared" si="93"/>
        <v>0</v>
      </c>
      <c r="T57" s="117">
        <f t="shared" si="94"/>
        <v>0.375</v>
      </c>
      <c r="U57" s="116">
        <f t="shared" si="7"/>
        <v>1</v>
      </c>
      <c r="V57" s="116">
        <f t="shared" si="8"/>
        <v>0</v>
      </c>
      <c r="W57" s="116">
        <f t="shared" si="9"/>
        <v>0</v>
      </c>
      <c r="X57" s="116">
        <f t="shared" si="10"/>
        <v>0</v>
      </c>
      <c r="Y57" s="116" t="str">
        <f t="shared" si="11"/>
        <v>00</v>
      </c>
      <c r="Z57" s="117" t="str">
        <f t="shared" si="12"/>
        <v>0:00</v>
      </c>
      <c r="AA57" s="149">
        <f t="shared" si="13"/>
        <v>0</v>
      </c>
      <c r="AB57" s="23"/>
      <c r="AC57" s="24"/>
      <c r="AD57" s="68"/>
      <c r="AE57" s="24"/>
      <c r="AF57" s="94" t="str">
        <f t="shared" si="14"/>
        <v>0000-00-00</v>
      </c>
      <c r="AG57" s="95" t="str">
        <f t="shared" si="15"/>
        <v>00:00</v>
      </c>
      <c r="AH57" s="94" t="str">
        <f t="shared" si="16"/>
        <v>0000-00-00</v>
      </c>
      <c r="AI57" s="96" t="str">
        <f t="shared" si="17"/>
        <v>00:00</v>
      </c>
      <c r="AJ57" s="97" t="str">
        <f t="shared" si="95"/>
        <v>0000-00-00</v>
      </c>
      <c r="AK57" s="97" t="str">
        <f t="shared" si="96"/>
        <v>0000-00-00</v>
      </c>
      <c r="AL57" s="97">
        <f t="shared" si="97"/>
        <v>0</v>
      </c>
      <c r="AM57" s="97">
        <f t="shared" si="98"/>
        <v>0</v>
      </c>
      <c r="AN57" s="97">
        <f t="shared" si="99"/>
        <v>0</v>
      </c>
      <c r="AO57" s="97">
        <f t="shared" si="100"/>
        <v>0</v>
      </c>
      <c r="AP57" s="86">
        <f t="shared" si="101"/>
        <v>0.375</v>
      </c>
      <c r="AQ57" s="97">
        <f t="shared" si="102"/>
        <v>1</v>
      </c>
      <c r="AR57" s="97">
        <f t="shared" si="103"/>
        <v>0</v>
      </c>
      <c r="AS57" s="97">
        <f t="shared" si="104"/>
        <v>0</v>
      </c>
      <c r="AT57" s="97">
        <f t="shared" si="105"/>
        <v>0</v>
      </c>
      <c r="AU57" s="97" t="str">
        <f t="shared" si="106"/>
        <v>00</v>
      </c>
      <c r="AV57" s="86" t="str">
        <f t="shared" si="107"/>
        <v>0:00</v>
      </c>
      <c r="AW57" s="134">
        <f t="shared" si="31"/>
        <v>0</v>
      </c>
      <c r="AX57" s="425"/>
      <c r="AY57" s="430"/>
      <c r="AZ57" s="431"/>
      <c r="BA57" s="431"/>
      <c r="BB57" s="431"/>
      <c r="BC57" s="431"/>
      <c r="BD57" s="432"/>
    </row>
    <row r="58" spans="1:57" ht="15.75" thickBot="1" x14ac:dyDescent="0.3">
      <c r="A58" s="414"/>
      <c r="B58" s="496"/>
      <c r="C58" s="497"/>
      <c r="D58" s="497"/>
      <c r="E58" s="497"/>
      <c r="F58" s="497"/>
      <c r="G58" s="498"/>
      <c r="H58" s="367"/>
      <c r="I58" s="323"/>
      <c r="J58" s="124"/>
      <c r="K58" s="125"/>
      <c r="L58" s="124"/>
      <c r="M58" s="125"/>
      <c r="N58" s="126">
        <f t="shared" si="88"/>
        <v>0</v>
      </c>
      <c r="O58" s="126">
        <f t="shared" si="89"/>
        <v>0</v>
      </c>
      <c r="P58" s="126">
        <f t="shared" si="90"/>
        <v>0</v>
      </c>
      <c r="Q58" s="126">
        <f t="shared" si="91"/>
        <v>0</v>
      </c>
      <c r="R58" s="126">
        <f t="shared" si="92"/>
        <v>0</v>
      </c>
      <c r="S58" s="126">
        <f t="shared" si="93"/>
        <v>0</v>
      </c>
      <c r="T58" s="127">
        <f t="shared" si="94"/>
        <v>0.375</v>
      </c>
      <c r="U58" s="126">
        <f t="shared" si="7"/>
        <v>1</v>
      </c>
      <c r="V58" s="126">
        <f t="shared" si="8"/>
        <v>0</v>
      </c>
      <c r="W58" s="126">
        <f t="shared" si="9"/>
        <v>0</v>
      </c>
      <c r="X58" s="126">
        <f t="shared" si="10"/>
        <v>0</v>
      </c>
      <c r="Y58" s="126" t="str">
        <f t="shared" si="11"/>
        <v>00</v>
      </c>
      <c r="Z58" s="127" t="str">
        <f t="shared" si="12"/>
        <v>0:00</v>
      </c>
      <c r="AA58" s="151">
        <f t="shared" si="13"/>
        <v>0</v>
      </c>
      <c r="AB58" s="29"/>
      <c r="AC58" s="30"/>
      <c r="AD58" s="29"/>
      <c r="AE58" s="30"/>
      <c r="AF58" s="106" t="str">
        <f t="shared" si="14"/>
        <v>0000-00-00</v>
      </c>
      <c r="AG58" s="107" t="str">
        <f t="shared" si="15"/>
        <v>00:00</v>
      </c>
      <c r="AH58" s="106" t="str">
        <f t="shared" si="16"/>
        <v>0000-00-00</v>
      </c>
      <c r="AI58" s="108" t="str">
        <f t="shared" si="17"/>
        <v>00:00</v>
      </c>
      <c r="AJ58" s="25" t="str">
        <f t="shared" si="95"/>
        <v>0000-00-00</v>
      </c>
      <c r="AK58" s="25" t="str">
        <f t="shared" si="96"/>
        <v>0000-00-00</v>
      </c>
      <c r="AL58" s="25">
        <f t="shared" si="97"/>
        <v>0</v>
      </c>
      <c r="AM58" s="25">
        <f t="shared" si="98"/>
        <v>0</v>
      </c>
      <c r="AN58" s="25">
        <f t="shared" si="99"/>
        <v>0</v>
      </c>
      <c r="AO58" s="25">
        <f t="shared" si="100"/>
        <v>0</v>
      </c>
      <c r="AP58" s="47">
        <f t="shared" si="101"/>
        <v>0.375</v>
      </c>
      <c r="AQ58" s="25">
        <f t="shared" si="102"/>
        <v>1</v>
      </c>
      <c r="AR58" s="25">
        <f t="shared" si="103"/>
        <v>0</v>
      </c>
      <c r="AS58" s="25">
        <f t="shared" si="104"/>
        <v>0</v>
      </c>
      <c r="AT58" s="25">
        <f t="shared" si="105"/>
        <v>0</v>
      </c>
      <c r="AU58" s="25" t="str">
        <f t="shared" si="106"/>
        <v>00</v>
      </c>
      <c r="AV58" s="47" t="str">
        <f t="shared" si="107"/>
        <v>0:00</v>
      </c>
      <c r="AW58" s="137">
        <f t="shared" si="31"/>
        <v>0</v>
      </c>
      <c r="AX58" s="492"/>
      <c r="AY58" s="493"/>
      <c r="AZ58" s="494"/>
      <c r="BA58" s="494"/>
      <c r="BB58" s="494"/>
      <c r="BC58" s="494"/>
      <c r="BD58" s="495"/>
    </row>
    <row r="59" spans="1:57" x14ac:dyDescent="0.25">
      <c r="B59" s="339"/>
      <c r="C59" s="482"/>
      <c r="D59" s="482"/>
      <c r="E59" s="482"/>
      <c r="F59" s="482"/>
      <c r="G59" s="482"/>
      <c r="H59" s="340"/>
      <c r="I59" s="34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340"/>
      <c r="AF59" s="340"/>
      <c r="AG59" s="34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3"/>
      <c r="BB59" s="3"/>
      <c r="BC59" s="3"/>
      <c r="BD59" s="3"/>
      <c r="BE59" s="3"/>
    </row>
    <row r="60" spans="1:57" x14ac:dyDescent="0.25">
      <c r="B60" s="317" t="s">
        <v>31</v>
      </c>
      <c r="C60" s="317"/>
      <c r="D60" s="317"/>
      <c r="E60" s="317"/>
      <c r="F60" s="317"/>
      <c r="G60" s="317"/>
      <c r="H60" s="340"/>
      <c r="I60" s="34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49"/>
      <c r="AA60" s="49"/>
      <c r="AB60" s="70"/>
      <c r="AC60" s="70"/>
      <c r="AD60" s="70"/>
      <c r="AE60" s="340"/>
      <c r="AF60" s="340"/>
      <c r="AG60" s="34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49"/>
      <c r="AW60" s="49"/>
      <c r="AX60" s="70"/>
      <c r="AY60" s="70"/>
      <c r="AZ60" s="70"/>
      <c r="BA60" s="3"/>
      <c r="BB60" s="3"/>
      <c r="BC60" s="3"/>
      <c r="BD60" s="3"/>
      <c r="BE60" s="3"/>
    </row>
    <row r="61" spans="1:57" x14ac:dyDescent="0.25">
      <c r="B61" s="340" t="s">
        <v>125</v>
      </c>
      <c r="C61" s="340"/>
      <c r="D61" s="340"/>
      <c r="E61" s="340"/>
      <c r="F61" s="340"/>
      <c r="G61" s="340"/>
      <c r="H61" s="340"/>
      <c r="I61" s="34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49"/>
      <c r="AA61" s="49"/>
      <c r="AB61" s="70"/>
      <c r="AC61" s="70"/>
      <c r="AD61" s="70"/>
      <c r="AE61" s="340"/>
      <c r="AF61" s="340"/>
      <c r="AG61" s="34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49"/>
      <c r="AW61" s="49"/>
      <c r="AX61" s="70"/>
      <c r="AY61" s="70"/>
      <c r="AZ61" s="70"/>
      <c r="BA61" s="3"/>
      <c r="BB61" s="3"/>
      <c r="BC61" s="3"/>
      <c r="BD61" s="3"/>
      <c r="BE61" s="3"/>
    </row>
    <row r="62" spans="1:57" x14ac:dyDescent="0.25">
      <c r="B62" s="340"/>
      <c r="C62" s="340"/>
      <c r="D62" s="340"/>
      <c r="E62" s="340"/>
      <c r="F62" s="340"/>
      <c r="G62" s="340"/>
      <c r="H62" s="340"/>
      <c r="I62" s="34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49"/>
      <c r="AA62" s="49"/>
      <c r="AB62" s="70"/>
      <c r="AC62" s="70"/>
      <c r="AD62" s="70"/>
      <c r="AE62" s="340"/>
      <c r="AF62" s="340"/>
      <c r="AG62" s="34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49"/>
      <c r="AW62" s="49"/>
      <c r="AX62" s="70"/>
      <c r="AY62" s="70"/>
      <c r="AZ62" s="70"/>
      <c r="BA62" s="3"/>
      <c r="BB62" s="3"/>
      <c r="BC62" s="3"/>
      <c r="BD62" s="3"/>
      <c r="BE62" s="3"/>
    </row>
    <row r="63" spans="1:57" x14ac:dyDescent="0.25">
      <c r="B63" s="340"/>
      <c r="C63" s="340"/>
      <c r="D63" s="340"/>
      <c r="E63" s="340"/>
      <c r="F63" s="340"/>
      <c r="G63" s="340"/>
      <c r="H63" s="340"/>
      <c r="I63" s="34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49"/>
      <c r="AA63" s="49"/>
      <c r="AB63" s="70"/>
      <c r="AC63" s="70"/>
      <c r="AD63" s="70"/>
      <c r="AE63" s="340"/>
      <c r="AF63" s="340"/>
      <c r="AG63" s="34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49"/>
      <c r="AW63" s="49"/>
      <c r="AX63" s="70"/>
      <c r="AY63" s="70"/>
      <c r="AZ63" s="70"/>
      <c r="BA63" s="3"/>
      <c r="BB63" s="3"/>
      <c r="BC63" s="3"/>
      <c r="BD63" s="3"/>
      <c r="BE63" s="3"/>
    </row>
    <row r="64" spans="1:57" x14ac:dyDescent="0.25">
      <c r="B64" s="340"/>
      <c r="C64" s="340"/>
      <c r="D64" s="340"/>
      <c r="E64" s="340"/>
      <c r="F64" s="340"/>
      <c r="G64" s="340"/>
      <c r="H64" s="340"/>
      <c r="I64" s="34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49"/>
      <c r="AA64" s="49"/>
      <c r="AB64" s="70"/>
      <c r="AC64" s="70"/>
      <c r="AD64" s="70"/>
      <c r="AE64" s="340"/>
      <c r="AF64" s="340"/>
      <c r="AG64" s="34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49"/>
      <c r="AW64" s="49"/>
      <c r="AX64" s="70"/>
      <c r="AY64" s="70"/>
      <c r="AZ64" s="70"/>
      <c r="BA64" s="3"/>
      <c r="BB64" s="3"/>
      <c r="BC64" s="3"/>
      <c r="BD64" s="3"/>
      <c r="BE64" s="3"/>
    </row>
    <row r="65" spans="2:57" x14ac:dyDescent="0.25">
      <c r="B65" s="340"/>
      <c r="C65" s="340"/>
      <c r="D65" s="340"/>
      <c r="E65" s="340"/>
      <c r="F65" s="340"/>
      <c r="G65" s="340"/>
      <c r="H65" s="340"/>
      <c r="I65" s="34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340"/>
      <c r="AF65" s="340"/>
      <c r="AG65" s="34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3"/>
      <c r="BB65" s="3"/>
      <c r="BC65" s="3"/>
      <c r="BD65" s="3"/>
      <c r="BE65" s="3"/>
    </row>
    <row r="66" spans="2:57" x14ac:dyDescent="0.25">
      <c r="B66" s="481" t="s">
        <v>22</v>
      </c>
      <c r="C66" s="481"/>
      <c r="D66" s="339"/>
      <c r="E66" s="339"/>
      <c r="F66" s="339"/>
      <c r="G66" s="339"/>
      <c r="H66" s="339"/>
      <c r="I66" s="339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339"/>
      <c r="AF66" s="339"/>
      <c r="AG66" s="339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1"/>
      <c r="BB66" s="11"/>
      <c r="BC66" s="11"/>
      <c r="BD66" s="11"/>
      <c r="BE66" s="11"/>
    </row>
  </sheetData>
  <dataConsolidate/>
  <mergeCells count="65">
    <mergeCell ref="C59:G59"/>
    <mergeCell ref="B66:C66"/>
    <mergeCell ref="AY48:BD48"/>
    <mergeCell ref="AY53:BD53"/>
    <mergeCell ref="A56:A58"/>
    <mergeCell ref="B56:G58"/>
    <mergeCell ref="AX56:AX58"/>
    <mergeCell ref="AY56:BD56"/>
    <mergeCell ref="AY57:BD57"/>
    <mergeCell ref="AY58:BD58"/>
    <mergeCell ref="A51:A55"/>
    <mergeCell ref="B51:G55"/>
    <mergeCell ref="AX51:AX55"/>
    <mergeCell ref="AY51:BD51"/>
    <mergeCell ref="AY52:BD52"/>
    <mergeCell ref="AY54:BD54"/>
    <mergeCell ref="AY55:BD55"/>
    <mergeCell ref="A46:A50"/>
    <mergeCell ref="B46:G50"/>
    <mergeCell ref="AX46:AX50"/>
    <mergeCell ref="AY46:BD46"/>
    <mergeCell ref="AY47:BD47"/>
    <mergeCell ref="AY49:BD49"/>
    <mergeCell ref="AY50:BD50"/>
    <mergeCell ref="A42:A45"/>
    <mergeCell ref="B42:G45"/>
    <mergeCell ref="AX42:AX45"/>
    <mergeCell ref="AY42:BD42"/>
    <mergeCell ref="AY43:BD43"/>
    <mergeCell ref="AY45:BD45"/>
    <mergeCell ref="A38:A41"/>
    <mergeCell ref="B38:G41"/>
    <mergeCell ref="AX38:AX41"/>
    <mergeCell ref="AY38:BD38"/>
    <mergeCell ref="AY39:BD39"/>
    <mergeCell ref="AY41:BD41"/>
    <mergeCell ref="A34:A37"/>
    <mergeCell ref="B34:G37"/>
    <mergeCell ref="AX34:AX37"/>
    <mergeCell ref="AY34:BD34"/>
    <mergeCell ref="AY35:BD35"/>
    <mergeCell ref="AY36:BD36"/>
    <mergeCell ref="AY37:BD37"/>
    <mergeCell ref="C28:G28"/>
    <mergeCell ref="B29:G29"/>
    <mergeCell ref="AY29:BD29"/>
    <mergeCell ref="A30:A33"/>
    <mergeCell ref="B30:G33"/>
    <mergeCell ref="AX30:AX33"/>
    <mergeCell ref="AY30:BD30"/>
    <mergeCell ref="AY31:BD31"/>
    <mergeCell ref="AY33:BD33"/>
    <mergeCell ref="B23:C23"/>
    <mergeCell ref="E25:F25"/>
    <mergeCell ref="AH25:AW25"/>
    <mergeCell ref="C26:G26"/>
    <mergeCell ref="C27:G27"/>
    <mergeCell ref="K27:M27"/>
    <mergeCell ref="AH27:AW27"/>
    <mergeCell ref="B22:C22"/>
    <mergeCell ref="K1:L1"/>
    <mergeCell ref="K2:L2"/>
    <mergeCell ref="F6:G6"/>
    <mergeCell ref="B18:C18"/>
    <mergeCell ref="B21:C21"/>
  </mergeCells>
  <conditionalFormatting sqref="AG30:AI30 AF31:AI31 AF37:AI39 AF45:AI45 AF58:AI58 AF56:AI56 AF33:AI34 AF41:AI42">
    <cfRule type="cellIs" dxfId="493" priority="519" operator="equal">
      <formula>"hh:mm"</formula>
    </cfRule>
    <cfRule type="cellIs" dxfId="492" priority="520" operator="equal">
      <formula>"aaaa-mm-dd"</formula>
    </cfRule>
  </conditionalFormatting>
  <conditionalFormatting sqref="D22">
    <cfRule type="expression" dxfId="491" priority="517">
      <formula>$D$18&lt;$D$19</formula>
    </cfRule>
    <cfRule type="expression" dxfId="490" priority="518">
      <formula>$D$18&gt;$D$19</formula>
    </cfRule>
  </conditionalFormatting>
  <conditionalFormatting sqref="D23">
    <cfRule type="expression" dxfId="489" priority="515">
      <formula>$D$18&lt;$D$21</formula>
    </cfRule>
    <cfRule type="expression" dxfId="488" priority="516">
      <formula>$D$18&gt;$D$21</formula>
    </cfRule>
  </conditionalFormatting>
  <conditionalFormatting sqref="AF35:AI35">
    <cfRule type="cellIs" dxfId="487" priority="513" operator="equal">
      <formula>"hh:mm"</formula>
    </cfRule>
    <cfRule type="cellIs" dxfId="486" priority="514" operator="equal">
      <formula>"aaaa-mm-dd"</formula>
    </cfRule>
  </conditionalFormatting>
  <conditionalFormatting sqref="AF43:AI43">
    <cfRule type="cellIs" dxfId="485" priority="511" operator="equal">
      <formula>"hh:mm"</formula>
    </cfRule>
    <cfRule type="cellIs" dxfId="484" priority="512" operator="equal">
      <formula>"aaaa-mm-dd"</formula>
    </cfRule>
  </conditionalFormatting>
  <conditionalFormatting sqref="G18">
    <cfRule type="dataBar" priority="51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{44587B69-4955-49EB-A297-AAF33B130F36}</x14:id>
        </ext>
      </extLst>
    </cfRule>
  </conditionalFormatting>
  <conditionalFormatting sqref="AF57:AI57">
    <cfRule type="cellIs" dxfId="483" priority="508" operator="equal">
      <formula>"hh:mm"</formula>
    </cfRule>
    <cfRule type="cellIs" dxfId="482" priority="509" operator="equal">
      <formula>"aaaa-mm-dd"</formula>
    </cfRule>
  </conditionalFormatting>
  <conditionalFormatting sqref="AB30:AC31 AE30:AE31 AB56:AC58 AE56:AE58 AE37:AE39 AB37:AC39 AB35:AC35 AB34 AE33:AE35 AB33:AC33 AB41:AC43 AE41:AE43 AE45 AB45:AC45">
    <cfRule type="cellIs" dxfId="481" priority="521" operator="equal">
      <formula>$B$8</formula>
    </cfRule>
    <cfRule type="cellIs" dxfId="480" priority="522" operator="equal">
      <formula>$B$9</formula>
    </cfRule>
    <cfRule type="cellIs" dxfId="479" priority="523" operator="equal">
      <formula>$B$10</formula>
    </cfRule>
    <cfRule type="cellIs" dxfId="478" priority="524" operator="equal">
      <formula>$B$11</formula>
    </cfRule>
    <cfRule type="cellIs" dxfId="477" priority="525" operator="equal">
      <formula>#REF!</formula>
    </cfRule>
  </conditionalFormatting>
  <conditionalFormatting sqref="AF52:AI52 AF55:AI55">
    <cfRule type="cellIs" dxfId="476" priority="451" operator="equal">
      <formula>"hh:mm"</formula>
    </cfRule>
    <cfRule type="cellIs" dxfId="475" priority="452" operator="equal">
      <formula>"aaaa-mm-dd"</formula>
    </cfRule>
  </conditionalFormatting>
  <conditionalFormatting sqref="AE51:AE52 AB51:AC52 AB55:AC55 AE55">
    <cfRule type="cellIs" dxfId="474" priority="453" operator="equal">
      <formula>$B$8</formula>
    </cfRule>
    <cfRule type="cellIs" dxfId="473" priority="454" operator="equal">
      <formula>$B$9</formula>
    </cfRule>
    <cfRule type="cellIs" dxfId="472" priority="455" operator="equal">
      <formula>$B$10</formula>
    </cfRule>
    <cfRule type="cellIs" dxfId="471" priority="456" operator="equal">
      <formula>$B$11</formula>
    </cfRule>
    <cfRule type="cellIs" dxfId="470" priority="457" operator="equal">
      <formula>#REF!</formula>
    </cfRule>
  </conditionalFormatting>
  <conditionalFormatting sqref="AF46:AI47 AF50:AI50">
    <cfRule type="cellIs" dxfId="469" priority="444" operator="equal">
      <formula>"hh:mm"</formula>
    </cfRule>
    <cfRule type="cellIs" dxfId="468" priority="445" operator="equal">
      <formula>"aaaa-mm-dd"</formula>
    </cfRule>
  </conditionalFormatting>
  <conditionalFormatting sqref="AE46:AE47 AB46:AC47 AB50:AC50 AE50">
    <cfRule type="cellIs" dxfId="467" priority="446" operator="equal">
      <formula>$B$8</formula>
    </cfRule>
    <cfRule type="cellIs" dxfId="466" priority="447" operator="equal">
      <formula>$B$9</formula>
    </cfRule>
    <cfRule type="cellIs" dxfId="465" priority="448" operator="equal">
      <formula>$B$10</formula>
    </cfRule>
    <cfRule type="cellIs" dxfId="464" priority="449" operator="equal">
      <formula>$B$11</formula>
    </cfRule>
    <cfRule type="cellIs" dxfId="463" priority="450" operator="equal">
      <formula>#REF!</formula>
    </cfRule>
  </conditionalFormatting>
  <conditionalFormatting sqref="AF54:AI54">
    <cfRule type="cellIs" dxfId="462" priority="430" operator="equal">
      <formula>"hh:mm"</formula>
    </cfRule>
    <cfRule type="cellIs" dxfId="461" priority="431" operator="equal">
      <formula>"aaaa-mm-dd"</formula>
    </cfRule>
  </conditionalFormatting>
  <conditionalFormatting sqref="AE54 AB54:AC54">
    <cfRule type="cellIs" dxfId="460" priority="432" operator="equal">
      <formula>$B$8</formula>
    </cfRule>
    <cfRule type="cellIs" dxfId="459" priority="433" operator="equal">
      <formula>$B$9</formula>
    </cfRule>
    <cfRule type="cellIs" dxfId="458" priority="434" operator="equal">
      <formula>$B$10</formula>
    </cfRule>
    <cfRule type="cellIs" dxfId="457" priority="435" operator="equal">
      <formula>$B$11</formula>
    </cfRule>
    <cfRule type="cellIs" dxfId="456" priority="436" operator="equal">
      <formula>#REF!</formula>
    </cfRule>
  </conditionalFormatting>
  <conditionalFormatting sqref="AF49:AI49">
    <cfRule type="cellIs" dxfId="455" priority="437" operator="equal">
      <formula>"hh:mm"</formula>
    </cfRule>
    <cfRule type="cellIs" dxfId="454" priority="438" operator="equal">
      <formula>"aaaa-mm-dd"</formula>
    </cfRule>
  </conditionalFormatting>
  <conditionalFormatting sqref="AB49:AC49 AE49">
    <cfRule type="cellIs" dxfId="453" priority="439" operator="equal">
      <formula>$B$8</formula>
    </cfRule>
    <cfRule type="cellIs" dxfId="452" priority="440" operator="equal">
      <formula>$B$9</formula>
    </cfRule>
    <cfRule type="cellIs" dxfId="451" priority="441" operator="equal">
      <formula>$B$10</formula>
    </cfRule>
    <cfRule type="cellIs" dxfId="450" priority="442" operator="equal">
      <formula>$B$11</formula>
    </cfRule>
    <cfRule type="cellIs" dxfId="449" priority="443" operator="equal">
      <formula>#REF!</formula>
    </cfRule>
  </conditionalFormatting>
  <conditionalFormatting sqref="AF51:AI51">
    <cfRule type="cellIs" dxfId="448" priority="310" operator="equal">
      <formula>"hh:mm"</formula>
    </cfRule>
    <cfRule type="cellIs" dxfId="447" priority="311" operator="equal">
      <formula>"aaaa-mm-dd"</formula>
    </cfRule>
  </conditionalFormatting>
  <conditionalFormatting sqref="AF36:AI36">
    <cfRule type="cellIs" dxfId="446" priority="303" operator="equal">
      <formula>"hh:mm"</formula>
    </cfRule>
    <cfRule type="cellIs" dxfId="445" priority="304" operator="equal">
      <formula>"aaaa-mm-dd"</formula>
    </cfRule>
  </conditionalFormatting>
  <conditionalFormatting sqref="AB36:AC36 AE36">
    <cfRule type="cellIs" dxfId="444" priority="305" operator="equal">
      <formula>$B$8</formula>
    </cfRule>
    <cfRule type="cellIs" dxfId="443" priority="306" operator="equal">
      <formula>$B$9</formula>
    </cfRule>
    <cfRule type="cellIs" dxfId="442" priority="307" operator="equal">
      <formula>$B$10</formula>
    </cfRule>
    <cfRule type="cellIs" dxfId="441" priority="308" operator="equal">
      <formula>$B$11</formula>
    </cfRule>
    <cfRule type="cellIs" dxfId="440" priority="309" operator="equal">
      <formula>#REF!</formula>
    </cfRule>
  </conditionalFormatting>
  <conditionalFormatting sqref="AC34">
    <cfRule type="cellIs" dxfId="439" priority="228" operator="equal">
      <formula>$B$8</formula>
    </cfRule>
    <cfRule type="cellIs" dxfId="438" priority="229" operator="equal">
      <formula>$B$9</formula>
    </cfRule>
    <cfRule type="cellIs" dxfId="437" priority="230" operator="equal">
      <formula>$B$10</formula>
    </cfRule>
    <cfRule type="cellIs" dxfId="436" priority="231" operator="equal">
      <formula>$B$11</formula>
    </cfRule>
    <cfRule type="cellIs" dxfId="435" priority="232" operator="equal">
      <formula>#REF!</formula>
    </cfRule>
  </conditionalFormatting>
  <conditionalFormatting sqref="AF32:AI32">
    <cfRule type="cellIs" dxfId="434" priority="214" operator="equal">
      <formula>"hh:mm"</formula>
    </cfRule>
    <cfRule type="cellIs" dxfId="433" priority="215" operator="equal">
      <formula>"aaaa-mm-dd"</formula>
    </cfRule>
  </conditionalFormatting>
  <conditionalFormatting sqref="AB32:AC32 AE32">
    <cfRule type="cellIs" dxfId="432" priority="216" operator="equal">
      <formula>$B$8</formula>
    </cfRule>
    <cfRule type="cellIs" dxfId="431" priority="217" operator="equal">
      <formula>$B$9</formula>
    </cfRule>
    <cfRule type="cellIs" dxfId="430" priority="218" operator="equal">
      <formula>$B$10</formula>
    </cfRule>
    <cfRule type="cellIs" dxfId="429" priority="219" operator="equal">
      <formula>$B$11</formula>
    </cfRule>
    <cfRule type="cellIs" dxfId="428" priority="220" operator="equal">
      <formula>#REF!</formula>
    </cfRule>
  </conditionalFormatting>
  <conditionalFormatting sqref="AF40:AI40">
    <cfRule type="cellIs" dxfId="427" priority="207" operator="equal">
      <formula>"hh:mm"</formula>
    </cfRule>
    <cfRule type="cellIs" dxfId="426" priority="208" operator="equal">
      <formula>"aaaa-mm-dd"</formula>
    </cfRule>
  </conditionalFormatting>
  <conditionalFormatting sqref="AB40:AC40 AE40">
    <cfRule type="cellIs" dxfId="425" priority="209" operator="equal">
      <formula>$B$8</formula>
    </cfRule>
    <cfRule type="cellIs" dxfId="424" priority="210" operator="equal">
      <formula>$B$9</formula>
    </cfRule>
    <cfRule type="cellIs" dxfId="423" priority="211" operator="equal">
      <formula>$B$10</formula>
    </cfRule>
    <cfRule type="cellIs" dxfId="422" priority="212" operator="equal">
      <formula>$B$11</formula>
    </cfRule>
    <cfRule type="cellIs" dxfId="421" priority="213" operator="equal">
      <formula>#REF!</formula>
    </cfRule>
  </conditionalFormatting>
  <conditionalFormatting sqref="AF44:AI44">
    <cfRule type="cellIs" dxfId="420" priority="200" operator="equal">
      <formula>"hh:mm"</formula>
    </cfRule>
    <cfRule type="cellIs" dxfId="419" priority="201" operator="equal">
      <formula>"aaaa-mm-dd"</formula>
    </cfRule>
  </conditionalFormatting>
  <conditionalFormatting sqref="AB44:AC44 AE44">
    <cfRule type="cellIs" dxfId="418" priority="202" operator="equal">
      <formula>$B$8</formula>
    </cfRule>
    <cfRule type="cellIs" dxfId="417" priority="203" operator="equal">
      <formula>$B$9</formula>
    </cfRule>
    <cfRule type="cellIs" dxfId="416" priority="204" operator="equal">
      <formula>$B$10</formula>
    </cfRule>
    <cfRule type="cellIs" dxfId="415" priority="205" operator="equal">
      <formula>$B$11</formula>
    </cfRule>
    <cfRule type="cellIs" dxfId="414" priority="206" operator="equal">
      <formula>#REF!</formula>
    </cfRule>
  </conditionalFormatting>
  <conditionalFormatting sqref="AF48:AI48">
    <cfRule type="cellIs" dxfId="413" priority="8" operator="equal">
      <formula>"hh:mm"</formula>
    </cfRule>
    <cfRule type="cellIs" dxfId="412" priority="9" operator="equal">
      <formula>"aaaa-mm-dd"</formula>
    </cfRule>
  </conditionalFormatting>
  <conditionalFormatting sqref="AE48 AB48:AC48">
    <cfRule type="cellIs" dxfId="411" priority="10" operator="equal">
      <formula>$B$8</formula>
    </cfRule>
    <cfRule type="cellIs" dxfId="410" priority="11" operator="equal">
      <formula>$B$9</formula>
    </cfRule>
    <cfRule type="cellIs" dxfId="409" priority="12" operator="equal">
      <formula>$B$10</formula>
    </cfRule>
    <cfRule type="cellIs" dxfId="408" priority="13" operator="equal">
      <formula>$B$11</formula>
    </cfRule>
    <cfRule type="cellIs" dxfId="407" priority="14" operator="equal">
      <formula>#REF!</formula>
    </cfRule>
  </conditionalFormatting>
  <conditionalFormatting sqref="AF53:AI53">
    <cfRule type="cellIs" dxfId="406" priority="1" operator="equal">
      <formula>"hh:mm"</formula>
    </cfRule>
    <cfRule type="cellIs" dxfId="405" priority="2" operator="equal">
      <formula>"aaaa-mm-dd"</formula>
    </cfRule>
  </conditionalFormatting>
  <conditionalFormatting sqref="AE53 AB53:AC53">
    <cfRule type="cellIs" dxfId="404" priority="3" operator="equal">
      <formula>$B$8</formula>
    </cfRule>
    <cfRule type="cellIs" dxfId="403" priority="4" operator="equal">
      <formula>$B$9</formula>
    </cfRule>
    <cfRule type="cellIs" dxfId="402" priority="5" operator="equal">
      <formula>$B$10</formula>
    </cfRule>
    <cfRule type="cellIs" dxfId="401" priority="6" operator="equal">
      <formula>$B$11</formula>
    </cfRule>
    <cfRule type="cellIs" dxfId="400" priority="7" operator="equal">
      <formula>#REF!</formula>
    </cfRule>
  </conditionalFormatting>
  <dataValidations count="2">
    <dataValidation type="list" allowBlank="1" showInputMessage="1" showErrorMessage="1" sqref="AE30:AE58" xr:uid="{00000000-0002-0000-0400-000000000000}">
      <formula1>$C$2:$C$3</formula1>
    </dataValidation>
    <dataValidation type="list" allowBlank="1" showInputMessage="1" showErrorMessage="1" sqref="AB30:AB58" xr:uid="{00000000-0002-0000-0400-000001000000}">
      <formula1>$B$5:$B$16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587B69-4955-49EB-A297-AAF33B130F36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First!$A$2:$A$3</xm:f>
          </x14:formula1>
          <xm:sqref>AC30:AC58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127"/>
  <sheetViews>
    <sheetView showGridLines="0" topLeftCell="A23" zoomScaleNormal="100" workbookViewId="0">
      <selection activeCell="B33" sqref="B33:G35"/>
    </sheetView>
  </sheetViews>
  <sheetFormatPr defaultRowHeight="15" x14ac:dyDescent="0.25"/>
  <cols>
    <col min="1" max="1" width="3.7109375" style="1" customWidth="1"/>
    <col min="2" max="2" width="17.7109375" style="1" customWidth="1"/>
    <col min="3" max="3" width="15.140625" style="1" customWidth="1"/>
    <col min="4" max="4" width="12.5703125" style="1" customWidth="1"/>
    <col min="5" max="5" width="11.7109375" style="1" customWidth="1"/>
    <col min="6" max="6" width="21.42578125" style="1" customWidth="1"/>
    <col min="7" max="7" width="17.28515625" style="1" customWidth="1"/>
    <col min="8" max="8" width="28" style="1" customWidth="1"/>
    <col min="9" max="9" width="50.7109375" style="1" customWidth="1"/>
    <col min="10" max="10" width="11.140625" style="1" customWidth="1"/>
    <col min="11" max="11" width="9" style="1" customWidth="1"/>
    <col min="12" max="12" width="11.28515625" style="1" customWidth="1"/>
    <col min="13" max="13" width="9.5703125" style="1" customWidth="1"/>
    <col min="14" max="14" width="10.7109375" style="1" hidden="1" customWidth="1"/>
    <col min="15" max="15" width="8.85546875" style="1" hidden="1" customWidth="1"/>
    <col min="16" max="16" width="11" style="1" hidden="1" customWidth="1"/>
    <col min="17" max="17" width="8.7109375" style="1" hidden="1" customWidth="1"/>
    <col min="18" max="18" width="13" style="1" hidden="1" customWidth="1"/>
    <col min="19" max="19" width="11.140625" style="1" hidden="1" customWidth="1"/>
    <col min="20" max="20" width="11.28515625" style="1" hidden="1" customWidth="1"/>
    <col min="21" max="21" width="12" style="1" hidden="1" customWidth="1"/>
    <col min="22" max="23" width="6.28515625" style="1" hidden="1" customWidth="1"/>
    <col min="24" max="26" width="8.42578125" style="1" hidden="1" customWidth="1"/>
    <col min="27" max="27" width="8.42578125" style="1" customWidth="1"/>
    <col min="28" max="28" width="17.85546875" style="1" customWidth="1"/>
    <col min="29" max="29" width="13.28515625" style="1" bestFit="1" customWidth="1"/>
    <col min="30" max="30" width="19.42578125" style="1" customWidth="1"/>
    <col min="31" max="31" width="12.5703125" style="1" customWidth="1"/>
    <col min="32" max="33" width="14.7109375" style="1" customWidth="1"/>
    <col min="34" max="34" width="11.140625" style="1" customWidth="1"/>
    <col min="35" max="35" width="10.7109375" style="1" customWidth="1"/>
    <col min="36" max="36" width="12" style="1" hidden="1" customWidth="1"/>
    <col min="37" max="37" width="10.7109375" style="1" hidden="1" customWidth="1"/>
    <col min="38" max="38" width="8.85546875" style="1" hidden="1" customWidth="1"/>
    <col min="39" max="39" width="11" style="1" hidden="1" customWidth="1"/>
    <col min="40" max="46" width="13" style="1" hidden="1" customWidth="1"/>
    <col min="47" max="47" width="8.42578125" style="1" hidden="1" customWidth="1"/>
    <col min="48" max="48" width="5.42578125" style="1" hidden="1" customWidth="1"/>
    <col min="49" max="49" width="10" style="1" customWidth="1"/>
    <col min="50" max="50" width="10.7109375" style="1" customWidth="1"/>
    <col min="51" max="51" width="7.28515625" style="1" customWidth="1"/>
    <col min="52" max="52" width="15.42578125" style="1" customWidth="1"/>
    <col min="53" max="53" width="16" style="1" customWidth="1"/>
    <col min="54" max="54" width="19.140625" style="1" customWidth="1"/>
    <col min="55" max="55" width="13.85546875" style="1" customWidth="1"/>
    <col min="56" max="56" width="13.5703125" style="1" customWidth="1"/>
    <col min="57" max="16384" width="9.140625" style="1"/>
  </cols>
  <sheetData>
    <row r="1" spans="2:49" hidden="1" x14ac:dyDescent="0.25">
      <c r="B1" s="15" t="s">
        <v>12</v>
      </c>
      <c r="C1" s="297">
        <v>1</v>
      </c>
      <c r="K1" s="457" t="s">
        <v>46</v>
      </c>
      <c r="L1" s="457"/>
      <c r="M1" s="31">
        <v>0.375</v>
      </c>
      <c r="N1" s="32">
        <v>0.75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</row>
    <row r="2" spans="2:49" hidden="1" x14ac:dyDescent="0.25">
      <c r="B2" s="15" t="s">
        <v>1</v>
      </c>
      <c r="C2" s="297">
        <f>COUNTA(B30:G119)</f>
        <v>27</v>
      </c>
      <c r="E2" s="20" t="s">
        <v>24</v>
      </c>
      <c r="K2" s="457" t="s">
        <v>46</v>
      </c>
      <c r="L2" s="457"/>
      <c r="M2" s="33">
        <v>9</v>
      </c>
      <c r="N2" s="34">
        <v>18</v>
      </c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</row>
    <row r="3" spans="2:49" hidden="1" x14ac:dyDescent="0.25">
      <c r="B3" s="272"/>
      <c r="C3" s="273"/>
      <c r="E3" s="20" t="s">
        <v>25</v>
      </c>
      <c r="K3" s="37"/>
      <c r="L3" s="37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</row>
    <row r="4" spans="2:49" hidden="1" x14ac:dyDescent="0.25">
      <c r="B4" s="2" t="s">
        <v>13</v>
      </c>
      <c r="C4" s="2" t="s">
        <v>14</v>
      </c>
      <c r="K4" s="39"/>
      <c r="L4" s="39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1"/>
      <c r="AE4" s="42"/>
      <c r="AF4" s="42"/>
      <c r="AG4" s="42"/>
      <c r="AH4" s="42"/>
      <c r="AI4" s="42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3"/>
      <c r="AW4" s="43"/>
    </row>
    <row r="5" spans="2:49" hidden="1" x14ac:dyDescent="0.25">
      <c r="B5" s="14"/>
      <c r="C5" s="14"/>
    </row>
    <row r="6" spans="2:49" hidden="1" x14ac:dyDescent="0.25">
      <c r="B6" s="218" t="s">
        <v>2</v>
      </c>
      <c r="C6" s="220">
        <f>COUNTIF($AB30:$AB119,"sucesso A")</f>
        <v>0</v>
      </c>
      <c r="F6" s="458" t="s">
        <v>66</v>
      </c>
      <c r="G6" s="458"/>
      <c r="H6" s="217"/>
      <c r="I6" s="217"/>
    </row>
    <row r="7" spans="2:49" hidden="1" x14ac:dyDescent="0.25">
      <c r="B7" s="218" t="s">
        <v>3</v>
      </c>
      <c r="C7" s="220">
        <f>COUNTIF($AB30:$AB119,"sucesso B")</f>
        <v>0</v>
      </c>
      <c r="F7" s="76" t="str">
        <f>IF(D18&gt;D19,"ganho","perda")</f>
        <v>ganho</v>
      </c>
      <c r="G7" s="76"/>
      <c r="H7" s="191"/>
      <c r="I7" s="191"/>
    </row>
    <row r="8" spans="2:49" hidden="1" x14ac:dyDescent="0.25">
      <c r="B8" s="15" t="s">
        <v>15</v>
      </c>
      <c r="C8" s="297">
        <f>COUNTIF($AB30:$AB119,"erro de requisito")</f>
        <v>0</v>
      </c>
      <c r="F8" s="77">
        <f>IF(F7="ganho",D18-D19,0)</f>
        <v>1</v>
      </c>
      <c r="G8" s="77">
        <f>IF(F7="perda",D19-D18,0)</f>
        <v>0</v>
      </c>
      <c r="H8" s="192"/>
      <c r="I8" s="192"/>
    </row>
    <row r="9" spans="2:49" hidden="1" x14ac:dyDescent="0.25">
      <c r="B9" s="15" t="s">
        <v>27</v>
      </c>
      <c r="C9" s="297">
        <f>COUNTIF($AB30:$AB119,"erro funcional")</f>
        <v>0</v>
      </c>
    </row>
    <row r="10" spans="2:49" hidden="1" x14ac:dyDescent="0.25">
      <c r="B10" s="15" t="s">
        <v>28</v>
      </c>
      <c r="C10" s="297">
        <f>COUNTIF($AB30:$AB119,"erro técnico")</f>
        <v>0</v>
      </c>
    </row>
    <row r="11" spans="2:49" hidden="1" x14ac:dyDescent="0.25">
      <c r="B11" s="15" t="s">
        <v>29</v>
      </c>
      <c r="C11" s="297">
        <f>COUNTIF($AB30:$AB119,"erro de código")</f>
        <v>0</v>
      </c>
    </row>
    <row r="12" spans="2:49" hidden="1" x14ac:dyDescent="0.25">
      <c r="B12" s="15" t="s">
        <v>100</v>
      </c>
      <c r="C12" s="297">
        <f>COUNTIF($AB30:$AB121,"erro de integração")</f>
        <v>0</v>
      </c>
    </row>
    <row r="13" spans="2:49" hidden="1" x14ac:dyDescent="0.25">
      <c r="B13" s="15" t="s">
        <v>105</v>
      </c>
      <c r="C13" s="297">
        <f>COUNTIF($AB30:$AB122,"Erro de interface interno")</f>
        <v>0</v>
      </c>
    </row>
    <row r="14" spans="2:49" hidden="1" x14ac:dyDescent="0.25">
      <c r="B14" s="15" t="s">
        <v>101</v>
      </c>
      <c r="C14" s="297">
        <f>COUNTIF($AB30:$AB122,"Dependência externa")</f>
        <v>0</v>
      </c>
    </row>
    <row r="15" spans="2:49" hidden="1" x14ac:dyDescent="0.25">
      <c r="B15" s="15" t="s">
        <v>106</v>
      </c>
      <c r="C15" s="297">
        <f>COUNTIF($AB30:$AB124,"Falta de condições")</f>
        <v>0</v>
      </c>
    </row>
    <row r="16" spans="2:49" hidden="1" x14ac:dyDescent="0.25">
      <c r="B16" s="15" t="s">
        <v>64</v>
      </c>
      <c r="C16" s="297">
        <f>COUNTIF($AB30:$AB121,"Sugestão de melhoria")</f>
        <v>0</v>
      </c>
    </row>
    <row r="17" spans="1:56" ht="15.75" thickBot="1" x14ac:dyDescent="0.3">
      <c r="F17" s="191"/>
      <c r="G17" s="191"/>
    </row>
    <row r="18" spans="1:56" x14ac:dyDescent="0.25">
      <c r="B18" s="439" t="s">
        <v>74</v>
      </c>
      <c r="C18" s="440"/>
      <c r="D18" s="165">
        <v>1</v>
      </c>
      <c r="F18" s="219" t="s">
        <v>94</v>
      </c>
      <c r="G18" s="211">
        <f>(C6+C7)/C2</f>
        <v>0</v>
      </c>
      <c r="I18" s="1" t="s">
        <v>126</v>
      </c>
    </row>
    <row r="19" spans="1:56" x14ac:dyDescent="0.25">
      <c r="B19" s="202" t="s">
        <v>75</v>
      </c>
      <c r="C19" s="203"/>
      <c r="D19" s="166">
        <f>+$AA$27</f>
        <v>0</v>
      </c>
      <c r="F19" s="191"/>
      <c r="G19" s="213"/>
    </row>
    <row r="20" spans="1:56" x14ac:dyDescent="0.25">
      <c r="B20" s="204" t="s">
        <v>34</v>
      </c>
      <c r="C20" s="205"/>
      <c r="D20" s="50">
        <f>+$AX$25</f>
        <v>0</v>
      </c>
      <c r="F20" s="191"/>
      <c r="G20" s="213"/>
    </row>
    <row r="21" spans="1:56" ht="15.75" x14ac:dyDescent="0.25">
      <c r="B21" s="459" t="s">
        <v>35</v>
      </c>
      <c r="C21" s="460"/>
      <c r="D21" s="50">
        <f>+$AX$27</f>
        <v>0</v>
      </c>
      <c r="E21" s="13"/>
      <c r="F21" s="191"/>
      <c r="G21" s="213"/>
      <c r="AG21" s="152"/>
    </row>
    <row r="22" spans="1:56" x14ac:dyDescent="0.25">
      <c r="B22" s="461" t="s">
        <v>62</v>
      </c>
      <c r="C22" s="462"/>
      <c r="D22" s="52">
        <f>IF($D$18&gt;$D$19,$D$18-$D$19,$D$19-$D$18)</f>
        <v>1</v>
      </c>
      <c r="E22" s="51"/>
      <c r="F22" s="191"/>
      <c r="G22" s="213"/>
    </row>
    <row r="23" spans="1:56" ht="16.5" thickBot="1" x14ac:dyDescent="0.3">
      <c r="B23" s="463" t="s">
        <v>63</v>
      </c>
      <c r="C23" s="464"/>
      <c r="D23" s="53">
        <f>IF($D$18&gt;$D$21,$D$18-$D$21,$D$21-$D$18)</f>
        <v>1</v>
      </c>
      <c r="E23" s="51"/>
      <c r="F23" s="191"/>
      <c r="G23" s="213"/>
      <c r="AG23" s="152"/>
    </row>
    <row r="24" spans="1:56" ht="15.75" thickBot="1" x14ac:dyDescent="0.3">
      <c r="D24" s="146"/>
      <c r="F24" s="191"/>
      <c r="G24" s="213"/>
    </row>
    <row r="25" spans="1:56" ht="16.5" customHeight="1" thickBot="1" x14ac:dyDescent="0.3">
      <c r="B25" s="4" t="s">
        <v>16</v>
      </c>
      <c r="C25" s="5" t="s">
        <v>178</v>
      </c>
      <c r="D25" s="212" t="s">
        <v>154</v>
      </c>
      <c r="E25" s="441" t="s">
        <v>179</v>
      </c>
      <c r="F25" s="442"/>
      <c r="G25" s="6" t="s">
        <v>182</v>
      </c>
      <c r="H25" s="193"/>
      <c r="I25" s="193"/>
      <c r="AH25" s="472" t="s">
        <v>67</v>
      </c>
      <c r="AI25" s="473"/>
      <c r="AJ25" s="473"/>
      <c r="AK25" s="473"/>
      <c r="AL25" s="473"/>
      <c r="AM25" s="473"/>
      <c r="AN25" s="473"/>
      <c r="AO25" s="473"/>
      <c r="AP25" s="473"/>
      <c r="AQ25" s="473"/>
      <c r="AR25" s="473"/>
      <c r="AS25" s="473"/>
      <c r="AT25" s="473"/>
      <c r="AU25" s="473"/>
      <c r="AV25" s="473"/>
      <c r="AW25" s="474"/>
      <c r="AX25" s="153">
        <f>SUM(AW30:AW1048576)</f>
        <v>0</v>
      </c>
      <c r="AY25" s="13"/>
      <c r="AZ25" s="70"/>
    </row>
    <row r="26" spans="1:56" ht="30" customHeight="1" x14ac:dyDescent="0.25">
      <c r="B26" s="7" t="s">
        <v>17</v>
      </c>
      <c r="C26" s="465" t="s">
        <v>227</v>
      </c>
      <c r="D26" s="466"/>
      <c r="E26" s="466"/>
      <c r="F26" s="466"/>
      <c r="G26" s="467"/>
      <c r="H26" s="70"/>
      <c r="I26" s="70"/>
      <c r="AH26" s="27"/>
      <c r="AI26" s="27"/>
      <c r="AV26" s="70"/>
      <c r="AW26" s="70"/>
      <c r="AX26" s="13"/>
      <c r="AY26" s="13"/>
      <c r="AZ26" s="70"/>
    </row>
    <row r="27" spans="1:56" ht="30" customHeight="1" x14ac:dyDescent="0.25">
      <c r="B27" s="7" t="s">
        <v>18</v>
      </c>
      <c r="C27" s="468" t="s">
        <v>217</v>
      </c>
      <c r="D27" s="469"/>
      <c r="E27" s="469"/>
      <c r="F27" s="469"/>
      <c r="G27" s="470"/>
      <c r="H27" s="70"/>
      <c r="I27" s="70"/>
      <c r="K27" s="499" t="s">
        <v>32</v>
      </c>
      <c r="L27" s="500"/>
      <c r="M27" s="501"/>
      <c r="N27" s="141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154">
        <f>SUM(AA29:AA1048576)</f>
        <v>0</v>
      </c>
      <c r="AH27" s="502" t="s">
        <v>72</v>
      </c>
      <c r="AI27" s="503"/>
      <c r="AJ27" s="503"/>
      <c r="AK27" s="503"/>
      <c r="AL27" s="503"/>
      <c r="AM27" s="503"/>
      <c r="AN27" s="503"/>
      <c r="AO27" s="503"/>
      <c r="AP27" s="503"/>
      <c r="AQ27" s="503"/>
      <c r="AR27" s="503"/>
      <c r="AS27" s="503"/>
      <c r="AT27" s="503"/>
      <c r="AU27" s="503"/>
      <c r="AV27" s="503"/>
      <c r="AW27" s="504"/>
      <c r="AX27" s="155">
        <f>SUM(AX30:AX1048576)</f>
        <v>0</v>
      </c>
      <c r="AY27" s="12"/>
      <c r="AZ27" s="18"/>
      <c r="BA27" s="19"/>
    </row>
    <row r="28" spans="1:56" ht="30" customHeight="1" thickBot="1" x14ac:dyDescent="0.3">
      <c r="B28" s="28" t="s">
        <v>19</v>
      </c>
      <c r="C28" s="475" t="s">
        <v>180</v>
      </c>
      <c r="D28" s="476"/>
      <c r="E28" s="476"/>
      <c r="F28" s="476"/>
      <c r="G28" s="477"/>
      <c r="H28" s="298"/>
      <c r="I28" s="298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44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75"/>
    </row>
    <row r="29" spans="1:56" ht="24.75" thickBot="1" x14ac:dyDescent="0.3">
      <c r="A29" s="1" t="s">
        <v>121</v>
      </c>
      <c r="B29" s="471" t="s">
        <v>95</v>
      </c>
      <c r="C29" s="444"/>
      <c r="D29" s="444"/>
      <c r="E29" s="444"/>
      <c r="F29" s="444"/>
      <c r="G29" s="445"/>
      <c r="H29" s="195" t="s">
        <v>93</v>
      </c>
      <c r="I29" s="195" t="s">
        <v>92</v>
      </c>
      <c r="J29" s="128" t="s">
        <v>42</v>
      </c>
      <c r="K29" s="128" t="s">
        <v>43</v>
      </c>
      <c r="L29" s="128" t="s">
        <v>44</v>
      </c>
      <c r="M29" s="128" t="s">
        <v>45</v>
      </c>
      <c r="N29" s="45" t="s">
        <v>47</v>
      </c>
      <c r="O29" s="45" t="s">
        <v>48</v>
      </c>
      <c r="P29" s="46" t="s">
        <v>49</v>
      </c>
      <c r="Q29" s="46" t="s">
        <v>55</v>
      </c>
      <c r="R29" s="46" t="s">
        <v>56</v>
      </c>
      <c r="S29" s="46" t="s">
        <v>50</v>
      </c>
      <c r="T29" s="46" t="s">
        <v>51</v>
      </c>
      <c r="U29" s="46" t="s">
        <v>52</v>
      </c>
      <c r="V29" s="46" t="s">
        <v>53</v>
      </c>
      <c r="W29" s="46" t="s">
        <v>53</v>
      </c>
      <c r="X29" s="46" t="s">
        <v>54</v>
      </c>
      <c r="Y29" s="46" t="s">
        <v>54</v>
      </c>
      <c r="Z29" s="79"/>
      <c r="AA29" s="26" t="s">
        <v>57</v>
      </c>
      <c r="AB29" s="8" t="s">
        <v>20</v>
      </c>
      <c r="AC29" s="17" t="s">
        <v>30</v>
      </c>
      <c r="AD29" s="17" t="s">
        <v>73</v>
      </c>
      <c r="AE29" s="16" t="s">
        <v>26</v>
      </c>
      <c r="AF29" s="129" t="s">
        <v>58</v>
      </c>
      <c r="AG29" s="129" t="s">
        <v>59</v>
      </c>
      <c r="AH29" s="129" t="s">
        <v>60</v>
      </c>
      <c r="AI29" s="129" t="s">
        <v>61</v>
      </c>
      <c r="AJ29" s="130" t="s">
        <v>47</v>
      </c>
      <c r="AK29" s="130" t="s">
        <v>48</v>
      </c>
      <c r="AL29" s="131" t="s">
        <v>49</v>
      </c>
      <c r="AM29" s="131" t="s">
        <v>55</v>
      </c>
      <c r="AN29" s="131" t="s">
        <v>56</v>
      </c>
      <c r="AO29" s="131" t="s">
        <v>50</v>
      </c>
      <c r="AP29" s="131" t="s">
        <v>51</v>
      </c>
      <c r="AQ29" s="131" t="s">
        <v>52</v>
      </c>
      <c r="AR29" s="131" t="s">
        <v>53</v>
      </c>
      <c r="AS29" s="131" t="s">
        <v>53</v>
      </c>
      <c r="AT29" s="131" t="s">
        <v>54</v>
      </c>
      <c r="AU29" s="131" t="s">
        <v>54</v>
      </c>
      <c r="AV29" s="48"/>
      <c r="AW29" s="48" t="s">
        <v>33</v>
      </c>
      <c r="AX29" s="132" t="s">
        <v>68</v>
      </c>
      <c r="AY29" s="443" t="s">
        <v>21</v>
      </c>
      <c r="AZ29" s="444"/>
      <c r="BA29" s="444"/>
      <c r="BB29" s="444"/>
      <c r="BC29" s="444"/>
      <c r="BD29" s="445"/>
    </row>
    <row r="30" spans="1:56" x14ac:dyDescent="0.25">
      <c r="A30" s="414">
        <v>1</v>
      </c>
      <c r="B30" s="415" t="s">
        <v>183</v>
      </c>
      <c r="C30" s="416"/>
      <c r="D30" s="416"/>
      <c r="E30" s="416"/>
      <c r="F30" s="416"/>
      <c r="G30" s="417"/>
      <c r="H30" s="293"/>
      <c r="I30" s="280" t="s">
        <v>184</v>
      </c>
      <c r="J30" s="109"/>
      <c r="K30" s="110"/>
      <c r="L30" s="109"/>
      <c r="M30" s="110"/>
      <c r="N30" s="111">
        <f t="shared" ref="N30:N35" si="0">+J30</f>
        <v>0</v>
      </c>
      <c r="O30" s="111">
        <f t="shared" ref="O30:O35" si="1">+L30</f>
        <v>0</v>
      </c>
      <c r="P30" s="111">
        <f t="shared" ref="P30:P35" si="2">HOUR(K30)</f>
        <v>0</v>
      </c>
      <c r="Q30" s="111">
        <f t="shared" ref="Q30:Q35" si="3">HOUR(M30)</f>
        <v>0</v>
      </c>
      <c r="R30" s="111">
        <f t="shared" ref="R30:R35" si="4">MINUTE(K30)</f>
        <v>0</v>
      </c>
      <c r="S30" s="111">
        <f t="shared" ref="S30:S35" si="5">MINUTE(M30)</f>
        <v>0</v>
      </c>
      <c r="T30" s="112">
        <f t="shared" ref="T30:T35" si="6">IF(M30&gt;K30,M30-K30, ($N$1-K30+M30-$M$1))</f>
        <v>0.375</v>
      </c>
      <c r="U30" s="111">
        <f t="shared" ref="U30:U35" si="7">IF(O30=N30,1,O30-N30+1)</f>
        <v>1</v>
      </c>
      <c r="V30" s="111">
        <f t="shared" ref="V30:V35" si="8">IF(U30&gt;1,(U30-1)*($N$2-$M$2),0)</f>
        <v>0</v>
      </c>
      <c r="W30" s="111">
        <f t="shared" ref="W30:W35" si="9">IF(S30&lt;R30,Q30-1-P30,Q30-P30)</f>
        <v>0</v>
      </c>
      <c r="X30" s="111">
        <f t="shared" ref="X30:X35" si="10">MINUTE(T30)</f>
        <v>0</v>
      </c>
      <c r="Y30" s="111" t="str">
        <f t="shared" ref="Y30:Y35" si="11">IF(X30&lt;10,"0"&amp;X30,X30)</f>
        <v>00</v>
      </c>
      <c r="Z30" s="113" t="str">
        <f t="shared" ref="Z30:Z35" si="12">SUM(V30:W30)&amp;":"&amp;Y30</f>
        <v>0:00</v>
      </c>
      <c r="AA30" s="148">
        <f t="shared" ref="AA30:AA35" si="13">VALUE(Z30)</f>
        <v>0</v>
      </c>
      <c r="AB30" s="21"/>
      <c r="AC30" s="66"/>
      <c r="AD30" s="300"/>
      <c r="AE30" s="66"/>
      <c r="AF30" s="89" t="str">
        <f t="shared" ref="AF30:AF119" si="14">IF($AE30="Sim","aaaa-mm-dd","0000-00-00")</f>
        <v>0000-00-00</v>
      </c>
      <c r="AG30" s="90" t="str">
        <f t="shared" ref="AG30:AG119" si="15">IF($AE30="Sim","hh:mm","00:00")</f>
        <v>00:00</v>
      </c>
      <c r="AH30" s="91" t="str">
        <f t="shared" ref="AH30:AH119" si="16">IF($AE30="Sim","aaaa-mm-dd","0000-00-00")</f>
        <v>0000-00-00</v>
      </c>
      <c r="AI30" s="92" t="str">
        <f t="shared" ref="AI30:AI119" si="17">IF($AE30="Sim","hh:mm","00:00")</f>
        <v>00:00</v>
      </c>
      <c r="AJ30" s="93" t="str">
        <f t="shared" ref="AJ30:AJ119" si="18">+AF30</f>
        <v>0000-00-00</v>
      </c>
      <c r="AK30" s="93" t="str">
        <f t="shared" ref="AK30:AK119" si="19">+AH30</f>
        <v>0000-00-00</v>
      </c>
      <c r="AL30" s="93">
        <f t="shared" ref="AL30:AL119" si="20">HOUR(AG30)</f>
        <v>0</v>
      </c>
      <c r="AM30" s="93">
        <f t="shared" ref="AM30:AM119" si="21">HOUR(AI30)</f>
        <v>0</v>
      </c>
      <c r="AN30" s="93">
        <f t="shared" ref="AN30:AN119" si="22">MINUTE(AG30)</f>
        <v>0</v>
      </c>
      <c r="AO30" s="93">
        <f t="shared" ref="AO30:AO119" si="23">MINUTE(AI30)</f>
        <v>0</v>
      </c>
      <c r="AP30" s="85">
        <f t="shared" ref="AP30:AP119" si="24">IF(AI30&gt;AG30,AI30-AG30, ($N$1-AG30+AI30-$M$1))</f>
        <v>0.375</v>
      </c>
      <c r="AQ30" s="93">
        <f t="shared" ref="AQ30:AQ119" si="25">IF(AK30=AJ30,1,AK30-AJ30+1)</f>
        <v>1</v>
      </c>
      <c r="AR30" s="93">
        <f t="shared" ref="AR30:AR119" si="26">IF(AQ30&gt;1,(AQ30-1)*($N$2-$M$2),0)</f>
        <v>0</v>
      </c>
      <c r="AS30" s="93">
        <f t="shared" ref="AS30:AS119" si="27">IF(AO30&lt;AN30,AM30-1-AL30,AM30-AL30)</f>
        <v>0</v>
      </c>
      <c r="AT30" s="93">
        <f t="shared" ref="AT30:AT119" si="28">MINUTE(AP30)</f>
        <v>0</v>
      </c>
      <c r="AU30" s="93" t="str">
        <f t="shared" ref="AU30:AU119" si="29">IF(AT30&lt;10,"0"&amp;AT30,AT30)</f>
        <v>00</v>
      </c>
      <c r="AV30" s="85" t="str">
        <f t="shared" ref="AV30:AV119" si="30">SUM(AR30:AS30)&amp;":"&amp;AU30</f>
        <v>0:00</v>
      </c>
      <c r="AW30" s="133">
        <f t="shared" ref="AW30:AW119" si="31">VALUE(AV30)</f>
        <v>0</v>
      </c>
      <c r="AX30" s="424">
        <f>SUM(AW30:AW32)+SUM(AA30:AA32)</f>
        <v>0</v>
      </c>
      <c r="AY30" s="427"/>
      <c r="AZ30" s="428"/>
      <c r="BA30" s="428"/>
      <c r="BB30" s="428"/>
      <c r="BC30" s="428"/>
      <c r="BD30" s="429"/>
    </row>
    <row r="31" spans="1:56" x14ac:dyDescent="0.25">
      <c r="A31" s="414"/>
      <c r="B31" s="418"/>
      <c r="C31" s="419"/>
      <c r="D31" s="419"/>
      <c r="E31" s="419"/>
      <c r="F31" s="419"/>
      <c r="G31" s="420"/>
      <c r="H31" s="284" t="s">
        <v>126</v>
      </c>
      <c r="I31" s="281"/>
      <c r="J31" s="114"/>
      <c r="K31" s="115"/>
      <c r="L31" s="114"/>
      <c r="M31" s="115"/>
      <c r="N31" s="116">
        <f t="shared" si="0"/>
        <v>0</v>
      </c>
      <c r="O31" s="116">
        <f t="shared" si="1"/>
        <v>0</v>
      </c>
      <c r="P31" s="116">
        <f t="shared" si="2"/>
        <v>0</v>
      </c>
      <c r="Q31" s="116">
        <f t="shared" si="3"/>
        <v>0</v>
      </c>
      <c r="R31" s="116">
        <f t="shared" si="4"/>
        <v>0</v>
      </c>
      <c r="S31" s="116">
        <f t="shared" si="5"/>
        <v>0</v>
      </c>
      <c r="T31" s="117">
        <f t="shared" si="6"/>
        <v>0.375</v>
      </c>
      <c r="U31" s="116">
        <f t="shared" si="7"/>
        <v>1</v>
      </c>
      <c r="V31" s="116">
        <f t="shared" si="8"/>
        <v>0</v>
      </c>
      <c r="W31" s="116">
        <f t="shared" si="9"/>
        <v>0</v>
      </c>
      <c r="X31" s="116">
        <f t="shared" si="10"/>
        <v>0</v>
      </c>
      <c r="Y31" s="116" t="str">
        <f t="shared" si="11"/>
        <v>00</v>
      </c>
      <c r="Z31" s="117" t="str">
        <f t="shared" si="12"/>
        <v>0:00</v>
      </c>
      <c r="AA31" s="149">
        <f t="shared" si="13"/>
        <v>0</v>
      </c>
      <c r="AB31" s="23"/>
      <c r="AC31" s="24"/>
      <c r="AD31" s="319"/>
      <c r="AE31" s="24"/>
      <c r="AF31" s="94" t="str">
        <f t="shared" si="14"/>
        <v>0000-00-00</v>
      </c>
      <c r="AG31" s="95" t="str">
        <f t="shared" si="15"/>
        <v>00:00</v>
      </c>
      <c r="AH31" s="94" t="str">
        <f t="shared" si="16"/>
        <v>0000-00-00</v>
      </c>
      <c r="AI31" s="96" t="str">
        <f t="shared" si="17"/>
        <v>00:00</v>
      </c>
      <c r="AJ31" s="97" t="str">
        <f t="shared" si="18"/>
        <v>0000-00-00</v>
      </c>
      <c r="AK31" s="97" t="str">
        <f t="shared" si="19"/>
        <v>0000-00-00</v>
      </c>
      <c r="AL31" s="97">
        <f t="shared" si="20"/>
        <v>0</v>
      </c>
      <c r="AM31" s="97">
        <f t="shared" si="21"/>
        <v>0</v>
      </c>
      <c r="AN31" s="97">
        <f t="shared" si="22"/>
        <v>0</v>
      </c>
      <c r="AO31" s="97">
        <f t="shared" si="23"/>
        <v>0</v>
      </c>
      <c r="AP31" s="86">
        <f t="shared" si="24"/>
        <v>0.375</v>
      </c>
      <c r="AQ31" s="97">
        <f t="shared" si="25"/>
        <v>1</v>
      </c>
      <c r="AR31" s="97">
        <f t="shared" si="26"/>
        <v>0</v>
      </c>
      <c r="AS31" s="97">
        <f t="shared" si="27"/>
        <v>0</v>
      </c>
      <c r="AT31" s="97">
        <f t="shared" si="28"/>
        <v>0</v>
      </c>
      <c r="AU31" s="97" t="str">
        <f t="shared" si="29"/>
        <v>00</v>
      </c>
      <c r="AV31" s="86" t="str">
        <f t="shared" si="30"/>
        <v>0:00</v>
      </c>
      <c r="AW31" s="134">
        <f t="shared" si="31"/>
        <v>0</v>
      </c>
      <c r="AX31" s="425"/>
      <c r="AY31" s="446"/>
      <c r="AZ31" s="452"/>
      <c r="BA31" s="452"/>
      <c r="BB31" s="452"/>
      <c r="BC31" s="452"/>
      <c r="BD31" s="453"/>
    </row>
    <row r="32" spans="1:56" x14ac:dyDescent="0.25">
      <c r="A32" s="414"/>
      <c r="B32" s="421"/>
      <c r="C32" s="422"/>
      <c r="D32" s="422"/>
      <c r="E32" s="422"/>
      <c r="F32" s="422"/>
      <c r="G32" s="423"/>
      <c r="H32" s="285"/>
      <c r="I32" s="282"/>
      <c r="J32" s="118"/>
      <c r="K32" s="119"/>
      <c r="L32" s="118"/>
      <c r="M32" s="119"/>
      <c r="N32" s="120">
        <f t="shared" si="0"/>
        <v>0</v>
      </c>
      <c r="O32" s="120">
        <f t="shared" si="1"/>
        <v>0</v>
      </c>
      <c r="P32" s="120">
        <f t="shared" si="2"/>
        <v>0</v>
      </c>
      <c r="Q32" s="120">
        <f t="shared" si="3"/>
        <v>0</v>
      </c>
      <c r="R32" s="120">
        <f t="shared" si="4"/>
        <v>0</v>
      </c>
      <c r="S32" s="120">
        <f t="shared" si="5"/>
        <v>0</v>
      </c>
      <c r="T32" s="121">
        <f t="shared" si="6"/>
        <v>0.375</v>
      </c>
      <c r="U32" s="120">
        <f t="shared" si="7"/>
        <v>1</v>
      </c>
      <c r="V32" s="120">
        <f t="shared" si="8"/>
        <v>0</v>
      </c>
      <c r="W32" s="120">
        <f t="shared" si="9"/>
        <v>0</v>
      </c>
      <c r="X32" s="120">
        <f t="shared" si="10"/>
        <v>0</v>
      </c>
      <c r="Y32" s="120" t="str">
        <f t="shared" si="11"/>
        <v>00</v>
      </c>
      <c r="Z32" s="121" t="str">
        <f t="shared" si="12"/>
        <v>0:00</v>
      </c>
      <c r="AA32" s="150">
        <f t="shared" si="13"/>
        <v>0</v>
      </c>
      <c r="AB32" s="22"/>
      <c r="AC32" s="67"/>
      <c r="AD32" s="22"/>
      <c r="AE32" s="67"/>
      <c r="AF32" s="98" t="str">
        <f t="shared" si="14"/>
        <v>0000-00-00</v>
      </c>
      <c r="AG32" s="99" t="str">
        <f t="shared" si="15"/>
        <v>00:00</v>
      </c>
      <c r="AH32" s="98" t="str">
        <f t="shared" si="16"/>
        <v>0000-00-00</v>
      </c>
      <c r="AI32" s="100" t="str">
        <f t="shared" si="17"/>
        <v>00:00</v>
      </c>
      <c r="AJ32" s="101" t="str">
        <f t="shared" si="18"/>
        <v>0000-00-00</v>
      </c>
      <c r="AK32" s="101" t="str">
        <f t="shared" si="19"/>
        <v>0000-00-00</v>
      </c>
      <c r="AL32" s="101">
        <f t="shared" si="20"/>
        <v>0</v>
      </c>
      <c r="AM32" s="101">
        <f t="shared" si="21"/>
        <v>0</v>
      </c>
      <c r="AN32" s="101">
        <f t="shared" si="22"/>
        <v>0</v>
      </c>
      <c r="AO32" s="101">
        <f t="shared" si="23"/>
        <v>0</v>
      </c>
      <c r="AP32" s="87">
        <f t="shared" si="24"/>
        <v>0.375</v>
      </c>
      <c r="AQ32" s="101">
        <f t="shared" si="25"/>
        <v>1</v>
      </c>
      <c r="AR32" s="101">
        <f t="shared" si="26"/>
        <v>0</v>
      </c>
      <c r="AS32" s="101">
        <f t="shared" si="27"/>
        <v>0</v>
      </c>
      <c r="AT32" s="101">
        <f t="shared" si="28"/>
        <v>0</v>
      </c>
      <c r="AU32" s="101" t="str">
        <f t="shared" si="29"/>
        <v>00</v>
      </c>
      <c r="AV32" s="87" t="str">
        <f t="shared" si="30"/>
        <v>0:00</v>
      </c>
      <c r="AW32" s="135">
        <f t="shared" si="31"/>
        <v>0</v>
      </c>
      <c r="AX32" s="426"/>
      <c r="AY32" s="454"/>
      <c r="AZ32" s="455"/>
      <c r="BA32" s="455"/>
      <c r="BB32" s="455"/>
      <c r="BC32" s="455"/>
      <c r="BD32" s="456"/>
    </row>
    <row r="33" spans="1:56" x14ac:dyDescent="0.25">
      <c r="A33" s="414">
        <v>2</v>
      </c>
      <c r="B33" s="415" t="s">
        <v>188</v>
      </c>
      <c r="C33" s="416"/>
      <c r="D33" s="416"/>
      <c r="E33" s="416"/>
      <c r="F33" s="416"/>
      <c r="G33" s="417"/>
      <c r="H33" s="324" t="s">
        <v>124</v>
      </c>
      <c r="I33" s="331" t="s">
        <v>185</v>
      </c>
      <c r="J33" s="109"/>
      <c r="K33" s="110"/>
      <c r="L33" s="109"/>
      <c r="M33" s="110"/>
      <c r="N33" s="111">
        <f t="shared" si="0"/>
        <v>0</v>
      </c>
      <c r="O33" s="111">
        <f t="shared" si="1"/>
        <v>0</v>
      </c>
      <c r="P33" s="111">
        <f t="shared" si="2"/>
        <v>0</v>
      </c>
      <c r="Q33" s="111">
        <f t="shared" si="3"/>
        <v>0</v>
      </c>
      <c r="R33" s="111">
        <f t="shared" si="4"/>
        <v>0</v>
      </c>
      <c r="S33" s="111">
        <f t="shared" si="5"/>
        <v>0</v>
      </c>
      <c r="T33" s="112">
        <f t="shared" si="6"/>
        <v>0.375</v>
      </c>
      <c r="U33" s="111">
        <f t="shared" si="7"/>
        <v>1</v>
      </c>
      <c r="V33" s="111">
        <f t="shared" si="8"/>
        <v>0</v>
      </c>
      <c r="W33" s="111">
        <f t="shared" si="9"/>
        <v>0</v>
      </c>
      <c r="X33" s="111">
        <f t="shared" si="10"/>
        <v>0</v>
      </c>
      <c r="Y33" s="111" t="str">
        <f t="shared" si="11"/>
        <v>00</v>
      </c>
      <c r="Z33" s="113" t="str">
        <f t="shared" si="12"/>
        <v>0:00</v>
      </c>
      <c r="AA33" s="148">
        <f t="shared" si="13"/>
        <v>0</v>
      </c>
      <c r="AB33" s="21"/>
      <c r="AC33" s="66"/>
      <c r="AD33" s="21"/>
      <c r="AE33" s="66"/>
      <c r="AF33" s="91" t="str">
        <f t="shared" si="14"/>
        <v>0000-00-00</v>
      </c>
      <c r="AG33" s="90" t="str">
        <f t="shared" si="15"/>
        <v>00:00</v>
      </c>
      <c r="AH33" s="91" t="str">
        <f t="shared" si="16"/>
        <v>0000-00-00</v>
      </c>
      <c r="AI33" s="92" t="str">
        <f t="shared" si="17"/>
        <v>00:00</v>
      </c>
      <c r="AJ33" s="93" t="str">
        <f t="shared" si="18"/>
        <v>0000-00-00</v>
      </c>
      <c r="AK33" s="93" t="str">
        <f t="shared" si="19"/>
        <v>0000-00-00</v>
      </c>
      <c r="AL33" s="93">
        <f t="shared" si="20"/>
        <v>0</v>
      </c>
      <c r="AM33" s="93">
        <f t="shared" si="21"/>
        <v>0</v>
      </c>
      <c r="AN33" s="93">
        <f t="shared" si="22"/>
        <v>0</v>
      </c>
      <c r="AO33" s="93">
        <f t="shared" si="23"/>
        <v>0</v>
      </c>
      <c r="AP33" s="85">
        <f t="shared" si="24"/>
        <v>0.375</v>
      </c>
      <c r="AQ33" s="93">
        <f t="shared" si="25"/>
        <v>1</v>
      </c>
      <c r="AR33" s="93">
        <f t="shared" si="26"/>
        <v>0</v>
      </c>
      <c r="AS33" s="93">
        <f t="shared" si="27"/>
        <v>0</v>
      </c>
      <c r="AT33" s="93">
        <f t="shared" si="28"/>
        <v>0</v>
      </c>
      <c r="AU33" s="93" t="str">
        <f t="shared" si="29"/>
        <v>00</v>
      </c>
      <c r="AV33" s="85" t="str">
        <f t="shared" si="30"/>
        <v>0:00</v>
      </c>
      <c r="AW33" s="133">
        <f t="shared" si="31"/>
        <v>0</v>
      </c>
      <c r="AX33" s="424">
        <f>SUM(AW33:AW35)+SUM(AA33:AA35)</f>
        <v>0</v>
      </c>
      <c r="AY33" s="427"/>
      <c r="AZ33" s="428"/>
      <c r="BA33" s="428"/>
      <c r="BB33" s="428"/>
      <c r="BC33" s="428"/>
      <c r="BD33" s="429"/>
    </row>
    <row r="34" spans="1:56" x14ac:dyDescent="0.25">
      <c r="A34" s="414"/>
      <c r="B34" s="418"/>
      <c r="C34" s="419"/>
      <c r="D34" s="419"/>
      <c r="E34" s="419"/>
      <c r="F34" s="419"/>
      <c r="G34" s="420"/>
      <c r="H34" s="324" t="s">
        <v>132</v>
      </c>
      <c r="I34" s="281" t="s">
        <v>186</v>
      </c>
      <c r="J34" s="114"/>
      <c r="K34" s="115"/>
      <c r="L34" s="114"/>
      <c r="M34" s="115"/>
      <c r="N34" s="116">
        <f t="shared" si="0"/>
        <v>0</v>
      </c>
      <c r="O34" s="116">
        <f t="shared" si="1"/>
        <v>0</v>
      </c>
      <c r="P34" s="116">
        <f t="shared" si="2"/>
        <v>0</v>
      </c>
      <c r="Q34" s="116">
        <f t="shared" si="3"/>
        <v>0</v>
      </c>
      <c r="R34" s="116">
        <f t="shared" si="4"/>
        <v>0</v>
      </c>
      <c r="S34" s="116">
        <f t="shared" si="5"/>
        <v>0</v>
      </c>
      <c r="T34" s="117">
        <f t="shared" si="6"/>
        <v>0.375</v>
      </c>
      <c r="U34" s="116">
        <f t="shared" si="7"/>
        <v>1</v>
      </c>
      <c r="V34" s="116">
        <f t="shared" si="8"/>
        <v>0</v>
      </c>
      <c r="W34" s="116">
        <f t="shared" si="9"/>
        <v>0</v>
      </c>
      <c r="X34" s="116">
        <f t="shared" si="10"/>
        <v>0</v>
      </c>
      <c r="Y34" s="116" t="str">
        <f t="shared" si="11"/>
        <v>00</v>
      </c>
      <c r="Z34" s="117" t="str">
        <f t="shared" si="12"/>
        <v>0:00</v>
      </c>
      <c r="AA34" s="149">
        <f t="shared" si="13"/>
        <v>0</v>
      </c>
      <c r="AB34" s="23"/>
      <c r="AC34" s="24"/>
      <c r="AD34" s="299"/>
      <c r="AE34" s="24"/>
      <c r="AF34" s="94" t="str">
        <f t="shared" si="14"/>
        <v>0000-00-00</v>
      </c>
      <c r="AG34" s="95" t="str">
        <f t="shared" si="15"/>
        <v>00:00</v>
      </c>
      <c r="AH34" s="94" t="str">
        <f t="shared" si="16"/>
        <v>0000-00-00</v>
      </c>
      <c r="AI34" s="96" t="str">
        <f t="shared" si="17"/>
        <v>00:00</v>
      </c>
      <c r="AJ34" s="97" t="str">
        <f t="shared" si="18"/>
        <v>0000-00-00</v>
      </c>
      <c r="AK34" s="97" t="str">
        <f t="shared" si="19"/>
        <v>0000-00-00</v>
      </c>
      <c r="AL34" s="97">
        <f t="shared" si="20"/>
        <v>0</v>
      </c>
      <c r="AM34" s="97">
        <f t="shared" si="21"/>
        <v>0</v>
      </c>
      <c r="AN34" s="97">
        <f t="shared" si="22"/>
        <v>0</v>
      </c>
      <c r="AO34" s="97">
        <f t="shared" si="23"/>
        <v>0</v>
      </c>
      <c r="AP34" s="86">
        <f t="shared" si="24"/>
        <v>0.375</v>
      </c>
      <c r="AQ34" s="97">
        <f t="shared" si="25"/>
        <v>1</v>
      </c>
      <c r="AR34" s="97">
        <f t="shared" si="26"/>
        <v>0</v>
      </c>
      <c r="AS34" s="97">
        <f t="shared" si="27"/>
        <v>0</v>
      </c>
      <c r="AT34" s="97">
        <f t="shared" si="28"/>
        <v>0</v>
      </c>
      <c r="AU34" s="97" t="str">
        <f t="shared" si="29"/>
        <v>00</v>
      </c>
      <c r="AV34" s="86" t="str">
        <f t="shared" si="30"/>
        <v>0:00</v>
      </c>
      <c r="AW34" s="134">
        <f t="shared" si="31"/>
        <v>0</v>
      </c>
      <c r="AX34" s="425"/>
      <c r="AY34" s="430"/>
      <c r="AZ34" s="431"/>
      <c r="BA34" s="431"/>
      <c r="BB34" s="431"/>
      <c r="BC34" s="431"/>
      <c r="BD34" s="432"/>
    </row>
    <row r="35" spans="1:56" x14ac:dyDescent="0.25">
      <c r="A35" s="414"/>
      <c r="B35" s="421"/>
      <c r="C35" s="422"/>
      <c r="D35" s="422"/>
      <c r="E35" s="422"/>
      <c r="F35" s="422"/>
      <c r="G35" s="423"/>
      <c r="H35" s="285"/>
      <c r="I35" s="282" t="s">
        <v>197</v>
      </c>
      <c r="J35" s="118"/>
      <c r="K35" s="119"/>
      <c r="L35" s="118"/>
      <c r="M35" s="119"/>
      <c r="N35" s="120">
        <f t="shared" si="0"/>
        <v>0</v>
      </c>
      <c r="O35" s="120">
        <f t="shared" si="1"/>
        <v>0</v>
      </c>
      <c r="P35" s="120">
        <f t="shared" si="2"/>
        <v>0</v>
      </c>
      <c r="Q35" s="120">
        <f t="shared" si="3"/>
        <v>0</v>
      </c>
      <c r="R35" s="120">
        <f t="shared" si="4"/>
        <v>0</v>
      </c>
      <c r="S35" s="120">
        <f t="shared" si="5"/>
        <v>0</v>
      </c>
      <c r="T35" s="121">
        <f t="shared" si="6"/>
        <v>0.375</v>
      </c>
      <c r="U35" s="120">
        <f t="shared" si="7"/>
        <v>1</v>
      </c>
      <c r="V35" s="120">
        <f t="shared" si="8"/>
        <v>0</v>
      </c>
      <c r="W35" s="120">
        <f t="shared" si="9"/>
        <v>0</v>
      </c>
      <c r="X35" s="120">
        <f t="shared" si="10"/>
        <v>0</v>
      </c>
      <c r="Y35" s="120" t="str">
        <f t="shared" si="11"/>
        <v>00</v>
      </c>
      <c r="Z35" s="121" t="str">
        <f t="shared" si="12"/>
        <v>0:00</v>
      </c>
      <c r="AA35" s="150">
        <f t="shared" si="13"/>
        <v>0</v>
      </c>
      <c r="AB35" s="22"/>
      <c r="AC35" s="67"/>
      <c r="AD35" s="22"/>
      <c r="AE35" s="67"/>
      <c r="AF35" s="102" t="str">
        <f t="shared" si="14"/>
        <v>0000-00-00</v>
      </c>
      <c r="AG35" s="103" t="str">
        <f t="shared" si="15"/>
        <v>00:00</v>
      </c>
      <c r="AH35" s="102" t="str">
        <f t="shared" si="16"/>
        <v>0000-00-00</v>
      </c>
      <c r="AI35" s="104" t="str">
        <f t="shared" si="17"/>
        <v>00:00</v>
      </c>
      <c r="AJ35" s="105" t="str">
        <f t="shared" si="18"/>
        <v>0000-00-00</v>
      </c>
      <c r="AK35" s="105" t="str">
        <f t="shared" si="19"/>
        <v>0000-00-00</v>
      </c>
      <c r="AL35" s="105">
        <f t="shared" si="20"/>
        <v>0</v>
      </c>
      <c r="AM35" s="105">
        <f t="shared" si="21"/>
        <v>0</v>
      </c>
      <c r="AN35" s="105">
        <f t="shared" si="22"/>
        <v>0</v>
      </c>
      <c r="AO35" s="105">
        <f t="shared" si="23"/>
        <v>0</v>
      </c>
      <c r="AP35" s="88">
        <f t="shared" si="24"/>
        <v>0.375</v>
      </c>
      <c r="AQ35" s="105">
        <f t="shared" si="25"/>
        <v>1</v>
      </c>
      <c r="AR35" s="105">
        <f t="shared" si="26"/>
        <v>0</v>
      </c>
      <c r="AS35" s="105">
        <f t="shared" si="27"/>
        <v>0</v>
      </c>
      <c r="AT35" s="105">
        <f t="shared" si="28"/>
        <v>0</v>
      </c>
      <c r="AU35" s="105" t="str">
        <f t="shared" si="29"/>
        <v>00</v>
      </c>
      <c r="AV35" s="88" t="str">
        <f t="shared" si="30"/>
        <v>0:00</v>
      </c>
      <c r="AW35" s="136">
        <f t="shared" si="31"/>
        <v>0</v>
      </c>
      <c r="AX35" s="426"/>
      <c r="AY35" s="433"/>
      <c r="AZ35" s="434"/>
      <c r="BA35" s="434"/>
      <c r="BB35" s="434"/>
      <c r="BC35" s="434"/>
      <c r="BD35" s="435"/>
    </row>
    <row r="36" spans="1:56" x14ac:dyDescent="0.25">
      <c r="A36" s="414">
        <v>3</v>
      </c>
      <c r="B36" s="415" t="s">
        <v>206</v>
      </c>
      <c r="C36" s="416"/>
      <c r="D36" s="416"/>
      <c r="E36" s="416"/>
      <c r="F36" s="416"/>
      <c r="G36" s="417"/>
      <c r="H36" s="347" t="s">
        <v>124</v>
      </c>
      <c r="I36" s="331" t="s">
        <v>185</v>
      </c>
      <c r="J36" s="109"/>
      <c r="K36" s="110"/>
      <c r="L36" s="109"/>
      <c r="M36" s="110"/>
      <c r="N36" s="111">
        <f t="shared" ref="N36:N38" si="32">+J36</f>
        <v>0</v>
      </c>
      <c r="O36" s="111">
        <f t="shared" ref="O36:O38" si="33">+L36</f>
        <v>0</v>
      </c>
      <c r="P36" s="111">
        <f t="shared" ref="P36:P38" si="34">HOUR(K36)</f>
        <v>0</v>
      </c>
      <c r="Q36" s="111">
        <f t="shared" ref="Q36:Q38" si="35">HOUR(M36)</f>
        <v>0</v>
      </c>
      <c r="R36" s="111">
        <f t="shared" ref="R36:R38" si="36">MINUTE(K36)</f>
        <v>0</v>
      </c>
      <c r="S36" s="111">
        <f t="shared" ref="S36:S38" si="37">MINUTE(M36)</f>
        <v>0</v>
      </c>
      <c r="T36" s="112">
        <f t="shared" ref="T36:T38" si="38">IF(M36&gt;K36,M36-K36, ($N$1-K36+M36-$M$1))</f>
        <v>0.375</v>
      </c>
      <c r="U36" s="111">
        <f t="shared" ref="U36:U38" si="39">IF(O36=N36,1,O36-N36+1)</f>
        <v>1</v>
      </c>
      <c r="V36" s="111">
        <f t="shared" ref="V36:V38" si="40">IF(U36&gt;1,(U36-1)*($N$2-$M$2),0)</f>
        <v>0</v>
      </c>
      <c r="W36" s="111">
        <f t="shared" ref="W36:W38" si="41">IF(S36&lt;R36,Q36-1-P36,Q36-P36)</f>
        <v>0</v>
      </c>
      <c r="X36" s="111">
        <f t="shared" ref="X36:X38" si="42">MINUTE(T36)</f>
        <v>0</v>
      </c>
      <c r="Y36" s="111" t="str">
        <f t="shared" ref="Y36:Y38" si="43">IF(X36&lt;10,"0"&amp;X36,X36)</f>
        <v>00</v>
      </c>
      <c r="Z36" s="113" t="str">
        <f t="shared" ref="Z36:Z38" si="44">SUM(V36:W36)&amp;":"&amp;Y36</f>
        <v>0:00</v>
      </c>
      <c r="AA36" s="148">
        <f t="shared" ref="AA36:AA38" si="45">VALUE(Z36)</f>
        <v>0</v>
      </c>
      <c r="AB36" s="21"/>
      <c r="AC36" s="66"/>
      <c r="AD36" s="21"/>
      <c r="AE36" s="66"/>
      <c r="AF36" s="91" t="str">
        <f t="shared" si="14"/>
        <v>0000-00-00</v>
      </c>
      <c r="AG36" s="90" t="str">
        <f t="shared" si="15"/>
        <v>00:00</v>
      </c>
      <c r="AH36" s="91" t="str">
        <f t="shared" si="16"/>
        <v>0000-00-00</v>
      </c>
      <c r="AI36" s="92" t="str">
        <f t="shared" si="17"/>
        <v>00:00</v>
      </c>
      <c r="AJ36" s="93" t="str">
        <f t="shared" ref="AJ36:AJ38" si="46">+AF36</f>
        <v>0000-00-00</v>
      </c>
      <c r="AK36" s="93" t="str">
        <f t="shared" ref="AK36:AK38" si="47">+AH36</f>
        <v>0000-00-00</v>
      </c>
      <c r="AL36" s="93">
        <f t="shared" ref="AL36:AL38" si="48">HOUR(AG36)</f>
        <v>0</v>
      </c>
      <c r="AM36" s="93">
        <f t="shared" ref="AM36:AM38" si="49">HOUR(AI36)</f>
        <v>0</v>
      </c>
      <c r="AN36" s="93">
        <f t="shared" ref="AN36:AN38" si="50">MINUTE(AG36)</f>
        <v>0</v>
      </c>
      <c r="AO36" s="93">
        <f t="shared" ref="AO36:AO38" si="51">MINUTE(AI36)</f>
        <v>0</v>
      </c>
      <c r="AP36" s="85">
        <f t="shared" ref="AP36:AP38" si="52">IF(AI36&gt;AG36,AI36-AG36, ($N$1-AG36+AI36-$M$1))</f>
        <v>0.375</v>
      </c>
      <c r="AQ36" s="93">
        <f t="shared" ref="AQ36:AQ38" si="53">IF(AK36=AJ36,1,AK36-AJ36+1)</f>
        <v>1</v>
      </c>
      <c r="AR36" s="93">
        <f t="shared" ref="AR36:AR38" si="54">IF(AQ36&gt;1,(AQ36-1)*($N$2-$M$2),0)</f>
        <v>0</v>
      </c>
      <c r="AS36" s="93">
        <f t="shared" ref="AS36:AS38" si="55">IF(AO36&lt;AN36,AM36-1-AL36,AM36-AL36)</f>
        <v>0</v>
      </c>
      <c r="AT36" s="93">
        <f t="shared" ref="AT36:AT38" si="56">MINUTE(AP36)</f>
        <v>0</v>
      </c>
      <c r="AU36" s="93" t="str">
        <f t="shared" ref="AU36:AU38" si="57">IF(AT36&lt;10,"0"&amp;AT36,AT36)</f>
        <v>00</v>
      </c>
      <c r="AV36" s="85" t="str">
        <f t="shared" ref="AV36:AV38" si="58">SUM(AR36:AS36)&amp;":"&amp;AU36</f>
        <v>0:00</v>
      </c>
      <c r="AW36" s="133">
        <f t="shared" ref="AW36:AW38" si="59">VALUE(AV36)</f>
        <v>0</v>
      </c>
      <c r="AX36" s="424">
        <f>SUM(AW36:AW38)+SUM(AA36:AA38)</f>
        <v>0</v>
      </c>
      <c r="AY36" s="427"/>
      <c r="AZ36" s="428"/>
      <c r="BA36" s="428"/>
      <c r="BB36" s="428"/>
      <c r="BC36" s="428"/>
      <c r="BD36" s="429"/>
    </row>
    <row r="37" spans="1:56" x14ac:dyDescent="0.25">
      <c r="A37" s="414"/>
      <c r="B37" s="418"/>
      <c r="C37" s="419"/>
      <c r="D37" s="419"/>
      <c r="E37" s="419"/>
      <c r="F37" s="419"/>
      <c r="G37" s="420"/>
      <c r="H37" s="347" t="s">
        <v>132</v>
      </c>
      <c r="I37" s="281" t="s">
        <v>207</v>
      </c>
      <c r="J37" s="114"/>
      <c r="K37" s="115"/>
      <c r="L37" s="114"/>
      <c r="M37" s="115"/>
      <c r="N37" s="116">
        <f t="shared" si="32"/>
        <v>0</v>
      </c>
      <c r="O37" s="116">
        <f t="shared" si="33"/>
        <v>0</v>
      </c>
      <c r="P37" s="116">
        <f t="shared" si="34"/>
        <v>0</v>
      </c>
      <c r="Q37" s="116">
        <f t="shared" si="35"/>
        <v>0</v>
      </c>
      <c r="R37" s="116">
        <f t="shared" si="36"/>
        <v>0</v>
      </c>
      <c r="S37" s="116">
        <f t="shared" si="37"/>
        <v>0</v>
      </c>
      <c r="T37" s="117">
        <f t="shared" si="38"/>
        <v>0.375</v>
      </c>
      <c r="U37" s="116">
        <f t="shared" si="39"/>
        <v>1</v>
      </c>
      <c r="V37" s="116">
        <f t="shared" si="40"/>
        <v>0</v>
      </c>
      <c r="W37" s="116">
        <f t="shared" si="41"/>
        <v>0</v>
      </c>
      <c r="X37" s="116">
        <f t="shared" si="42"/>
        <v>0</v>
      </c>
      <c r="Y37" s="116" t="str">
        <f t="shared" si="43"/>
        <v>00</v>
      </c>
      <c r="Z37" s="117" t="str">
        <f t="shared" si="44"/>
        <v>0:00</v>
      </c>
      <c r="AA37" s="149">
        <f t="shared" si="45"/>
        <v>0</v>
      </c>
      <c r="AB37" s="23"/>
      <c r="AC37" s="24"/>
      <c r="AD37" s="299"/>
      <c r="AE37" s="24"/>
      <c r="AF37" s="94" t="str">
        <f t="shared" si="14"/>
        <v>0000-00-00</v>
      </c>
      <c r="AG37" s="95" t="str">
        <f t="shared" si="15"/>
        <v>00:00</v>
      </c>
      <c r="AH37" s="94" t="str">
        <f t="shared" si="16"/>
        <v>0000-00-00</v>
      </c>
      <c r="AI37" s="96" t="str">
        <f t="shared" si="17"/>
        <v>00:00</v>
      </c>
      <c r="AJ37" s="97" t="str">
        <f t="shared" si="46"/>
        <v>0000-00-00</v>
      </c>
      <c r="AK37" s="97" t="str">
        <f t="shared" si="47"/>
        <v>0000-00-00</v>
      </c>
      <c r="AL37" s="97">
        <f t="shared" si="48"/>
        <v>0</v>
      </c>
      <c r="AM37" s="97">
        <f t="shared" si="49"/>
        <v>0</v>
      </c>
      <c r="AN37" s="97">
        <f t="shared" si="50"/>
        <v>0</v>
      </c>
      <c r="AO37" s="97">
        <f t="shared" si="51"/>
        <v>0</v>
      </c>
      <c r="AP37" s="86">
        <f t="shared" si="52"/>
        <v>0.375</v>
      </c>
      <c r="AQ37" s="97">
        <f t="shared" si="53"/>
        <v>1</v>
      </c>
      <c r="AR37" s="97">
        <f t="shared" si="54"/>
        <v>0</v>
      </c>
      <c r="AS37" s="97">
        <f t="shared" si="55"/>
        <v>0</v>
      </c>
      <c r="AT37" s="97">
        <f t="shared" si="56"/>
        <v>0</v>
      </c>
      <c r="AU37" s="97" t="str">
        <f t="shared" si="57"/>
        <v>00</v>
      </c>
      <c r="AV37" s="86" t="str">
        <f t="shared" si="58"/>
        <v>0:00</v>
      </c>
      <c r="AW37" s="134">
        <f t="shared" si="59"/>
        <v>0</v>
      </c>
      <c r="AX37" s="425"/>
      <c r="AY37" s="430"/>
      <c r="AZ37" s="431"/>
      <c r="BA37" s="431"/>
      <c r="BB37" s="431"/>
      <c r="BC37" s="431"/>
      <c r="BD37" s="432"/>
    </row>
    <row r="38" spans="1:56" x14ac:dyDescent="0.25">
      <c r="A38" s="414"/>
      <c r="B38" s="421"/>
      <c r="C38" s="422"/>
      <c r="D38" s="422"/>
      <c r="E38" s="422"/>
      <c r="F38" s="422"/>
      <c r="G38" s="423"/>
      <c r="H38" s="285"/>
      <c r="I38" s="282" t="s">
        <v>197</v>
      </c>
      <c r="J38" s="118"/>
      <c r="K38" s="119"/>
      <c r="L38" s="118"/>
      <c r="M38" s="119"/>
      <c r="N38" s="120">
        <f t="shared" si="32"/>
        <v>0</v>
      </c>
      <c r="O38" s="120">
        <f t="shared" si="33"/>
        <v>0</v>
      </c>
      <c r="P38" s="120">
        <f t="shared" si="34"/>
        <v>0</v>
      </c>
      <c r="Q38" s="120">
        <f t="shared" si="35"/>
        <v>0</v>
      </c>
      <c r="R38" s="120">
        <f t="shared" si="36"/>
        <v>0</v>
      </c>
      <c r="S38" s="120">
        <f t="shared" si="37"/>
        <v>0</v>
      </c>
      <c r="T38" s="121">
        <f t="shared" si="38"/>
        <v>0.375</v>
      </c>
      <c r="U38" s="120">
        <f t="shared" si="39"/>
        <v>1</v>
      </c>
      <c r="V38" s="120">
        <f t="shared" si="40"/>
        <v>0</v>
      </c>
      <c r="W38" s="120">
        <f t="shared" si="41"/>
        <v>0</v>
      </c>
      <c r="X38" s="120">
        <f t="shared" si="42"/>
        <v>0</v>
      </c>
      <c r="Y38" s="120" t="str">
        <f t="shared" si="43"/>
        <v>00</v>
      </c>
      <c r="Z38" s="121" t="str">
        <f t="shared" si="44"/>
        <v>0:00</v>
      </c>
      <c r="AA38" s="150">
        <f t="shared" si="45"/>
        <v>0</v>
      </c>
      <c r="AB38" s="22"/>
      <c r="AC38" s="67"/>
      <c r="AD38" s="22"/>
      <c r="AE38" s="67"/>
      <c r="AF38" s="102" t="str">
        <f t="shared" si="14"/>
        <v>0000-00-00</v>
      </c>
      <c r="AG38" s="103" t="str">
        <f t="shared" si="15"/>
        <v>00:00</v>
      </c>
      <c r="AH38" s="102" t="str">
        <f t="shared" si="16"/>
        <v>0000-00-00</v>
      </c>
      <c r="AI38" s="104" t="str">
        <f t="shared" si="17"/>
        <v>00:00</v>
      </c>
      <c r="AJ38" s="105" t="str">
        <f t="shared" si="46"/>
        <v>0000-00-00</v>
      </c>
      <c r="AK38" s="105" t="str">
        <f t="shared" si="47"/>
        <v>0000-00-00</v>
      </c>
      <c r="AL38" s="105">
        <f t="shared" si="48"/>
        <v>0</v>
      </c>
      <c r="AM38" s="105">
        <f t="shared" si="49"/>
        <v>0</v>
      </c>
      <c r="AN38" s="105">
        <f t="shared" si="50"/>
        <v>0</v>
      </c>
      <c r="AO38" s="105">
        <f t="shared" si="51"/>
        <v>0</v>
      </c>
      <c r="AP38" s="88">
        <f t="shared" si="52"/>
        <v>0.375</v>
      </c>
      <c r="AQ38" s="105">
        <f t="shared" si="53"/>
        <v>1</v>
      </c>
      <c r="AR38" s="105">
        <f t="shared" si="54"/>
        <v>0</v>
      </c>
      <c r="AS38" s="105">
        <f t="shared" si="55"/>
        <v>0</v>
      </c>
      <c r="AT38" s="105">
        <f t="shared" si="56"/>
        <v>0</v>
      </c>
      <c r="AU38" s="105" t="str">
        <f t="shared" si="57"/>
        <v>00</v>
      </c>
      <c r="AV38" s="88" t="str">
        <f t="shared" si="58"/>
        <v>0:00</v>
      </c>
      <c r="AW38" s="136">
        <f t="shared" si="59"/>
        <v>0</v>
      </c>
      <c r="AX38" s="426"/>
      <c r="AY38" s="433"/>
      <c r="AZ38" s="434"/>
      <c r="BA38" s="434"/>
      <c r="BB38" s="434"/>
      <c r="BC38" s="434"/>
      <c r="BD38" s="435"/>
    </row>
    <row r="39" spans="1:56" x14ac:dyDescent="0.25">
      <c r="A39" s="414">
        <v>4</v>
      </c>
      <c r="B39" s="415" t="s">
        <v>189</v>
      </c>
      <c r="C39" s="416"/>
      <c r="D39" s="416"/>
      <c r="E39" s="416"/>
      <c r="F39" s="416"/>
      <c r="G39" s="417"/>
      <c r="H39" s="324" t="s">
        <v>124</v>
      </c>
      <c r="I39" s="331" t="s">
        <v>185</v>
      </c>
      <c r="J39" s="109"/>
      <c r="K39" s="110"/>
      <c r="L39" s="109"/>
      <c r="M39" s="110"/>
      <c r="N39" s="111">
        <f t="shared" ref="N39:N119" si="60">+J39</f>
        <v>0</v>
      </c>
      <c r="O39" s="111">
        <f t="shared" ref="O39:O119" si="61">+L39</f>
        <v>0</v>
      </c>
      <c r="P39" s="111">
        <f t="shared" ref="P39:P119" si="62">HOUR(K39)</f>
        <v>0</v>
      </c>
      <c r="Q39" s="111">
        <f t="shared" ref="Q39:Q119" si="63">HOUR(M39)</f>
        <v>0</v>
      </c>
      <c r="R39" s="111">
        <f t="shared" ref="R39:R119" si="64">MINUTE(K39)</f>
        <v>0</v>
      </c>
      <c r="S39" s="111">
        <f t="shared" ref="S39:S119" si="65">MINUTE(M39)</f>
        <v>0</v>
      </c>
      <c r="T39" s="112">
        <f t="shared" ref="T39:T119" si="66">IF(M39&gt;K39,M39-K39, ($N$1-K39+M39-$M$1))</f>
        <v>0.375</v>
      </c>
      <c r="U39" s="111">
        <f t="shared" ref="U39:U119" si="67">IF(O39=N39,1,O39-N39+1)</f>
        <v>1</v>
      </c>
      <c r="V39" s="111">
        <f t="shared" ref="V39:V119" si="68">IF(U39&gt;1,(U39-1)*($N$2-$M$2),0)</f>
        <v>0</v>
      </c>
      <c r="W39" s="111">
        <f t="shared" ref="W39:W119" si="69">IF(S39&lt;R39,Q39-1-P39,Q39-P39)</f>
        <v>0</v>
      </c>
      <c r="X39" s="111">
        <f t="shared" ref="X39:X119" si="70">MINUTE(T39)</f>
        <v>0</v>
      </c>
      <c r="Y39" s="111" t="str">
        <f t="shared" ref="Y39:Y119" si="71">IF(X39&lt;10,"0"&amp;X39,X39)</f>
        <v>00</v>
      </c>
      <c r="Z39" s="113" t="str">
        <f t="shared" ref="Z39:Z119" si="72">SUM(V39:W39)&amp;":"&amp;Y39</f>
        <v>0:00</v>
      </c>
      <c r="AA39" s="148">
        <f t="shared" ref="AA39:AA119" si="73">VALUE(Z39)</f>
        <v>0</v>
      </c>
      <c r="AB39" s="21"/>
      <c r="AC39" s="66"/>
      <c r="AD39" s="21"/>
      <c r="AE39" s="66"/>
      <c r="AF39" s="94" t="str">
        <f t="shared" si="14"/>
        <v>0000-00-00</v>
      </c>
      <c r="AG39" s="95" t="str">
        <f t="shared" si="15"/>
        <v>00:00</v>
      </c>
      <c r="AH39" s="94" t="str">
        <f t="shared" si="16"/>
        <v>0000-00-00</v>
      </c>
      <c r="AI39" s="96" t="str">
        <f t="shared" si="17"/>
        <v>00:00</v>
      </c>
      <c r="AJ39" s="97" t="str">
        <f t="shared" si="18"/>
        <v>0000-00-00</v>
      </c>
      <c r="AK39" s="97" t="str">
        <f t="shared" si="19"/>
        <v>0000-00-00</v>
      </c>
      <c r="AL39" s="97">
        <f t="shared" si="20"/>
        <v>0</v>
      </c>
      <c r="AM39" s="97">
        <f t="shared" si="21"/>
        <v>0</v>
      </c>
      <c r="AN39" s="97">
        <f t="shared" si="22"/>
        <v>0</v>
      </c>
      <c r="AO39" s="97">
        <f t="shared" si="23"/>
        <v>0</v>
      </c>
      <c r="AP39" s="86">
        <f t="shared" si="24"/>
        <v>0.375</v>
      </c>
      <c r="AQ39" s="97">
        <f t="shared" si="25"/>
        <v>1</v>
      </c>
      <c r="AR39" s="97">
        <f t="shared" si="26"/>
        <v>0</v>
      </c>
      <c r="AS39" s="97">
        <f t="shared" si="27"/>
        <v>0</v>
      </c>
      <c r="AT39" s="97">
        <f t="shared" si="28"/>
        <v>0</v>
      </c>
      <c r="AU39" s="97" t="str">
        <f t="shared" si="29"/>
        <v>00</v>
      </c>
      <c r="AV39" s="86" t="str">
        <f t="shared" si="30"/>
        <v>0:00</v>
      </c>
      <c r="AW39" s="134">
        <f t="shared" si="31"/>
        <v>0</v>
      </c>
      <c r="AX39" s="424">
        <f>SUM(AW39:AW41)+SUM(AA39:AA41)</f>
        <v>0</v>
      </c>
      <c r="AY39" s="427"/>
      <c r="AZ39" s="428"/>
      <c r="BA39" s="428"/>
      <c r="BB39" s="428"/>
      <c r="BC39" s="428"/>
      <c r="BD39" s="429"/>
    </row>
    <row r="40" spans="1:56" x14ac:dyDescent="0.25">
      <c r="A40" s="414"/>
      <c r="B40" s="418"/>
      <c r="C40" s="419"/>
      <c r="D40" s="419"/>
      <c r="E40" s="419"/>
      <c r="F40" s="419"/>
      <c r="G40" s="420"/>
      <c r="H40" s="324" t="s">
        <v>132</v>
      </c>
      <c r="I40" s="281" t="s">
        <v>197</v>
      </c>
      <c r="J40" s="114"/>
      <c r="K40" s="115"/>
      <c r="L40" s="114"/>
      <c r="M40" s="115"/>
      <c r="N40" s="116">
        <f t="shared" si="60"/>
        <v>0</v>
      </c>
      <c r="O40" s="116">
        <f t="shared" si="61"/>
        <v>0</v>
      </c>
      <c r="P40" s="116">
        <f t="shared" si="62"/>
        <v>0</v>
      </c>
      <c r="Q40" s="116">
        <f t="shared" si="63"/>
        <v>0</v>
      </c>
      <c r="R40" s="116">
        <f t="shared" si="64"/>
        <v>0</v>
      </c>
      <c r="S40" s="116">
        <f t="shared" si="65"/>
        <v>0</v>
      </c>
      <c r="T40" s="117">
        <f t="shared" si="66"/>
        <v>0.375</v>
      </c>
      <c r="U40" s="116">
        <f t="shared" si="67"/>
        <v>1</v>
      </c>
      <c r="V40" s="116">
        <f t="shared" si="68"/>
        <v>0</v>
      </c>
      <c r="W40" s="116">
        <f t="shared" si="69"/>
        <v>0</v>
      </c>
      <c r="X40" s="116">
        <f t="shared" si="70"/>
        <v>0</v>
      </c>
      <c r="Y40" s="116" t="str">
        <f t="shared" si="71"/>
        <v>00</v>
      </c>
      <c r="Z40" s="117" t="str">
        <f t="shared" si="72"/>
        <v>0:00</v>
      </c>
      <c r="AA40" s="149">
        <f t="shared" si="73"/>
        <v>0</v>
      </c>
      <c r="AB40" s="23"/>
      <c r="AC40" s="24"/>
      <c r="AD40" s="68"/>
      <c r="AE40" s="24"/>
      <c r="AF40" s="94" t="str">
        <f t="shared" si="14"/>
        <v>0000-00-00</v>
      </c>
      <c r="AG40" s="95" t="str">
        <f t="shared" si="15"/>
        <v>00:00</v>
      </c>
      <c r="AH40" s="94" t="str">
        <f t="shared" si="16"/>
        <v>0000-00-00</v>
      </c>
      <c r="AI40" s="96" t="str">
        <f t="shared" si="17"/>
        <v>00:00</v>
      </c>
      <c r="AJ40" s="97" t="str">
        <f t="shared" si="18"/>
        <v>0000-00-00</v>
      </c>
      <c r="AK40" s="97" t="str">
        <f t="shared" si="19"/>
        <v>0000-00-00</v>
      </c>
      <c r="AL40" s="97">
        <f t="shared" si="20"/>
        <v>0</v>
      </c>
      <c r="AM40" s="97">
        <f t="shared" si="21"/>
        <v>0</v>
      </c>
      <c r="AN40" s="97">
        <f t="shared" si="22"/>
        <v>0</v>
      </c>
      <c r="AO40" s="97">
        <f t="shared" si="23"/>
        <v>0</v>
      </c>
      <c r="AP40" s="86">
        <f t="shared" si="24"/>
        <v>0.375</v>
      </c>
      <c r="AQ40" s="97">
        <f t="shared" si="25"/>
        <v>1</v>
      </c>
      <c r="AR40" s="97">
        <f t="shared" si="26"/>
        <v>0</v>
      </c>
      <c r="AS40" s="97">
        <f t="shared" si="27"/>
        <v>0</v>
      </c>
      <c r="AT40" s="97">
        <f t="shared" si="28"/>
        <v>0</v>
      </c>
      <c r="AU40" s="97" t="str">
        <f t="shared" si="29"/>
        <v>00</v>
      </c>
      <c r="AV40" s="86" t="str">
        <f t="shared" si="30"/>
        <v>0:00</v>
      </c>
      <c r="AW40" s="134">
        <f t="shared" si="31"/>
        <v>0</v>
      </c>
      <c r="AX40" s="425"/>
      <c r="AY40" s="430"/>
      <c r="AZ40" s="431"/>
      <c r="BA40" s="431"/>
      <c r="BB40" s="431"/>
      <c r="BC40" s="431"/>
      <c r="BD40" s="432"/>
    </row>
    <row r="41" spans="1:56" x14ac:dyDescent="0.25">
      <c r="A41" s="414"/>
      <c r="B41" s="421"/>
      <c r="C41" s="422"/>
      <c r="D41" s="422"/>
      <c r="E41" s="422"/>
      <c r="F41" s="422"/>
      <c r="G41" s="423"/>
      <c r="H41" s="285"/>
      <c r="I41" s="282"/>
      <c r="J41" s="118"/>
      <c r="K41" s="119"/>
      <c r="L41" s="118"/>
      <c r="M41" s="119"/>
      <c r="N41" s="120">
        <f t="shared" si="60"/>
        <v>0</v>
      </c>
      <c r="O41" s="120">
        <f t="shared" si="61"/>
        <v>0</v>
      </c>
      <c r="P41" s="120">
        <f t="shared" si="62"/>
        <v>0</v>
      </c>
      <c r="Q41" s="120">
        <f t="shared" si="63"/>
        <v>0</v>
      </c>
      <c r="R41" s="120">
        <f t="shared" si="64"/>
        <v>0</v>
      </c>
      <c r="S41" s="120">
        <f t="shared" si="65"/>
        <v>0</v>
      </c>
      <c r="T41" s="121">
        <f t="shared" si="66"/>
        <v>0.375</v>
      </c>
      <c r="U41" s="120">
        <f t="shared" si="67"/>
        <v>1</v>
      </c>
      <c r="V41" s="120">
        <f t="shared" si="68"/>
        <v>0</v>
      </c>
      <c r="W41" s="120">
        <f t="shared" si="69"/>
        <v>0</v>
      </c>
      <c r="X41" s="120">
        <f t="shared" si="70"/>
        <v>0</v>
      </c>
      <c r="Y41" s="120" t="str">
        <f t="shared" si="71"/>
        <v>00</v>
      </c>
      <c r="Z41" s="121" t="str">
        <f t="shared" si="72"/>
        <v>0:00</v>
      </c>
      <c r="AA41" s="150">
        <f t="shared" si="73"/>
        <v>0</v>
      </c>
      <c r="AB41" s="22"/>
      <c r="AC41" s="67"/>
      <c r="AD41" s="22"/>
      <c r="AE41" s="67"/>
      <c r="AF41" s="98" t="str">
        <f t="shared" si="14"/>
        <v>0000-00-00</v>
      </c>
      <c r="AG41" s="99" t="str">
        <f t="shared" si="15"/>
        <v>00:00</v>
      </c>
      <c r="AH41" s="98" t="str">
        <f t="shared" si="16"/>
        <v>0000-00-00</v>
      </c>
      <c r="AI41" s="100" t="str">
        <f t="shared" si="17"/>
        <v>00:00</v>
      </c>
      <c r="AJ41" s="101" t="str">
        <f t="shared" si="18"/>
        <v>0000-00-00</v>
      </c>
      <c r="AK41" s="101" t="str">
        <f t="shared" si="19"/>
        <v>0000-00-00</v>
      </c>
      <c r="AL41" s="101">
        <f t="shared" si="20"/>
        <v>0</v>
      </c>
      <c r="AM41" s="101">
        <f t="shared" si="21"/>
        <v>0</v>
      </c>
      <c r="AN41" s="101">
        <f t="shared" si="22"/>
        <v>0</v>
      </c>
      <c r="AO41" s="101">
        <f t="shared" si="23"/>
        <v>0</v>
      </c>
      <c r="AP41" s="87">
        <f t="shared" si="24"/>
        <v>0.375</v>
      </c>
      <c r="AQ41" s="101">
        <f t="shared" si="25"/>
        <v>1</v>
      </c>
      <c r="AR41" s="101">
        <f t="shared" si="26"/>
        <v>0</v>
      </c>
      <c r="AS41" s="101">
        <f t="shared" si="27"/>
        <v>0</v>
      </c>
      <c r="AT41" s="101">
        <f t="shared" si="28"/>
        <v>0</v>
      </c>
      <c r="AU41" s="101" t="str">
        <f t="shared" si="29"/>
        <v>00</v>
      </c>
      <c r="AV41" s="87" t="str">
        <f t="shared" si="30"/>
        <v>0:00</v>
      </c>
      <c r="AW41" s="135">
        <f t="shared" si="31"/>
        <v>0</v>
      </c>
      <c r="AX41" s="426"/>
      <c r="AY41" s="433"/>
      <c r="AZ41" s="434"/>
      <c r="BA41" s="434"/>
      <c r="BB41" s="434"/>
      <c r="BC41" s="434"/>
      <c r="BD41" s="435"/>
    </row>
    <row r="42" spans="1:56" x14ac:dyDescent="0.25">
      <c r="A42" s="414">
        <v>5</v>
      </c>
      <c r="B42" s="415" t="s">
        <v>190</v>
      </c>
      <c r="C42" s="416"/>
      <c r="D42" s="416"/>
      <c r="E42" s="416"/>
      <c r="F42" s="416"/>
      <c r="G42" s="417"/>
      <c r="H42" s="324" t="s">
        <v>124</v>
      </c>
      <c r="I42" s="331" t="s">
        <v>185</v>
      </c>
      <c r="J42" s="109"/>
      <c r="K42" s="110"/>
      <c r="L42" s="109"/>
      <c r="M42" s="110"/>
      <c r="N42" s="111">
        <f t="shared" si="60"/>
        <v>0</v>
      </c>
      <c r="O42" s="111">
        <f t="shared" si="61"/>
        <v>0</v>
      </c>
      <c r="P42" s="111">
        <f t="shared" si="62"/>
        <v>0</v>
      </c>
      <c r="Q42" s="111">
        <f t="shared" si="63"/>
        <v>0</v>
      </c>
      <c r="R42" s="111">
        <f t="shared" si="64"/>
        <v>0</v>
      </c>
      <c r="S42" s="111">
        <f t="shared" si="65"/>
        <v>0</v>
      </c>
      <c r="T42" s="112">
        <f t="shared" si="66"/>
        <v>0.375</v>
      </c>
      <c r="U42" s="111">
        <f t="shared" si="67"/>
        <v>1</v>
      </c>
      <c r="V42" s="111">
        <f t="shared" si="68"/>
        <v>0</v>
      </c>
      <c r="W42" s="111">
        <f t="shared" si="69"/>
        <v>0</v>
      </c>
      <c r="X42" s="111">
        <f t="shared" si="70"/>
        <v>0</v>
      </c>
      <c r="Y42" s="111" t="str">
        <f t="shared" si="71"/>
        <v>00</v>
      </c>
      <c r="Z42" s="113" t="str">
        <f t="shared" ref="Z42:Z44" si="74">SUM(V42:W42)&amp;":"&amp;Y42</f>
        <v>0:00</v>
      </c>
      <c r="AA42" s="148">
        <f t="shared" si="73"/>
        <v>0</v>
      </c>
      <c r="AB42" s="21"/>
      <c r="AC42" s="66"/>
      <c r="AD42" s="291"/>
      <c r="AE42" s="66"/>
      <c r="AF42" s="94" t="str">
        <f t="shared" si="14"/>
        <v>0000-00-00</v>
      </c>
      <c r="AG42" s="95" t="str">
        <f t="shared" si="15"/>
        <v>00:00</v>
      </c>
      <c r="AH42" s="94" t="str">
        <f t="shared" si="16"/>
        <v>0000-00-00</v>
      </c>
      <c r="AI42" s="96" t="str">
        <f t="shared" si="17"/>
        <v>00:00</v>
      </c>
      <c r="AJ42" s="97" t="str">
        <f t="shared" si="18"/>
        <v>0000-00-00</v>
      </c>
      <c r="AK42" s="97" t="str">
        <f t="shared" si="19"/>
        <v>0000-00-00</v>
      </c>
      <c r="AL42" s="97">
        <f t="shared" si="20"/>
        <v>0</v>
      </c>
      <c r="AM42" s="97">
        <f t="shared" si="21"/>
        <v>0</v>
      </c>
      <c r="AN42" s="97">
        <f t="shared" si="22"/>
        <v>0</v>
      </c>
      <c r="AO42" s="97">
        <f t="shared" si="23"/>
        <v>0</v>
      </c>
      <c r="AP42" s="86">
        <f t="shared" si="24"/>
        <v>0.375</v>
      </c>
      <c r="AQ42" s="97">
        <f t="shared" si="25"/>
        <v>1</v>
      </c>
      <c r="AR42" s="97">
        <f t="shared" si="26"/>
        <v>0</v>
      </c>
      <c r="AS42" s="97">
        <f t="shared" si="27"/>
        <v>0</v>
      </c>
      <c r="AT42" s="97">
        <f t="shared" si="28"/>
        <v>0</v>
      </c>
      <c r="AU42" s="97" t="str">
        <f t="shared" si="29"/>
        <v>00</v>
      </c>
      <c r="AV42" s="86" t="str">
        <f t="shared" si="30"/>
        <v>0:00</v>
      </c>
      <c r="AW42" s="134">
        <f t="shared" si="31"/>
        <v>0</v>
      </c>
      <c r="AX42" s="424">
        <f>SUM(AW42:AW44)+SUM(AA42:AA44)</f>
        <v>0</v>
      </c>
      <c r="AY42" s="427"/>
      <c r="AZ42" s="428"/>
      <c r="BA42" s="428"/>
      <c r="BB42" s="428"/>
      <c r="BC42" s="428"/>
      <c r="BD42" s="429"/>
    </row>
    <row r="43" spans="1:56" x14ac:dyDescent="0.25">
      <c r="A43" s="414"/>
      <c r="B43" s="418"/>
      <c r="C43" s="419"/>
      <c r="D43" s="419"/>
      <c r="E43" s="419"/>
      <c r="F43" s="419"/>
      <c r="G43" s="420"/>
      <c r="H43" s="324" t="s">
        <v>132</v>
      </c>
      <c r="I43" s="281" t="s">
        <v>187</v>
      </c>
      <c r="J43" s="114"/>
      <c r="K43" s="115"/>
      <c r="L43" s="114"/>
      <c r="M43" s="115"/>
      <c r="N43" s="116">
        <f t="shared" si="60"/>
        <v>0</v>
      </c>
      <c r="O43" s="116">
        <f t="shared" si="61"/>
        <v>0</v>
      </c>
      <c r="P43" s="116">
        <f t="shared" si="62"/>
        <v>0</v>
      </c>
      <c r="Q43" s="116">
        <f t="shared" si="63"/>
        <v>0</v>
      </c>
      <c r="R43" s="116">
        <f t="shared" si="64"/>
        <v>0</v>
      </c>
      <c r="S43" s="116">
        <f t="shared" si="65"/>
        <v>0</v>
      </c>
      <c r="T43" s="117">
        <f t="shared" si="66"/>
        <v>0.375</v>
      </c>
      <c r="U43" s="116">
        <f t="shared" si="67"/>
        <v>1</v>
      </c>
      <c r="V43" s="116">
        <f t="shared" si="68"/>
        <v>0</v>
      </c>
      <c r="W43" s="116">
        <f t="shared" si="69"/>
        <v>0</v>
      </c>
      <c r="X43" s="116">
        <f t="shared" si="70"/>
        <v>0</v>
      </c>
      <c r="Y43" s="116" t="str">
        <f t="shared" si="71"/>
        <v>00</v>
      </c>
      <c r="Z43" s="117" t="str">
        <f t="shared" si="74"/>
        <v>0:00</v>
      </c>
      <c r="AA43" s="149">
        <f t="shared" si="73"/>
        <v>0</v>
      </c>
      <c r="AB43" s="23"/>
      <c r="AC43" s="24"/>
      <c r="AD43" s="299"/>
      <c r="AE43" s="24"/>
      <c r="AF43" s="94" t="str">
        <f t="shared" si="14"/>
        <v>0000-00-00</v>
      </c>
      <c r="AG43" s="95" t="str">
        <f t="shared" si="15"/>
        <v>00:00</v>
      </c>
      <c r="AH43" s="94" t="str">
        <f t="shared" si="16"/>
        <v>0000-00-00</v>
      </c>
      <c r="AI43" s="96" t="str">
        <f t="shared" si="17"/>
        <v>00:00</v>
      </c>
      <c r="AJ43" s="97" t="str">
        <f t="shared" si="18"/>
        <v>0000-00-00</v>
      </c>
      <c r="AK43" s="97" t="str">
        <f t="shared" si="19"/>
        <v>0000-00-00</v>
      </c>
      <c r="AL43" s="97">
        <f t="shared" si="20"/>
        <v>0</v>
      </c>
      <c r="AM43" s="97">
        <f t="shared" si="21"/>
        <v>0</v>
      </c>
      <c r="AN43" s="97">
        <f t="shared" si="22"/>
        <v>0</v>
      </c>
      <c r="AO43" s="97">
        <f t="shared" si="23"/>
        <v>0</v>
      </c>
      <c r="AP43" s="86">
        <f t="shared" si="24"/>
        <v>0.375</v>
      </c>
      <c r="AQ43" s="97">
        <f t="shared" si="25"/>
        <v>1</v>
      </c>
      <c r="AR43" s="97">
        <f t="shared" si="26"/>
        <v>0</v>
      </c>
      <c r="AS43" s="97">
        <f t="shared" si="27"/>
        <v>0</v>
      </c>
      <c r="AT43" s="97">
        <f t="shared" si="28"/>
        <v>0</v>
      </c>
      <c r="AU43" s="97" t="str">
        <f t="shared" si="29"/>
        <v>00</v>
      </c>
      <c r="AV43" s="86" t="str">
        <f t="shared" si="30"/>
        <v>0:00</v>
      </c>
      <c r="AW43" s="134">
        <f t="shared" si="31"/>
        <v>0</v>
      </c>
      <c r="AX43" s="425"/>
      <c r="AY43" s="430"/>
      <c r="AZ43" s="431"/>
      <c r="BA43" s="431"/>
      <c r="BB43" s="431"/>
      <c r="BC43" s="431"/>
      <c r="BD43" s="432"/>
    </row>
    <row r="44" spans="1:56" x14ac:dyDescent="0.25">
      <c r="A44" s="414"/>
      <c r="B44" s="421"/>
      <c r="C44" s="422"/>
      <c r="D44" s="422"/>
      <c r="E44" s="422"/>
      <c r="F44" s="422"/>
      <c r="G44" s="423"/>
      <c r="H44" s="285"/>
      <c r="I44" s="282" t="s">
        <v>197</v>
      </c>
      <c r="J44" s="118"/>
      <c r="K44" s="119"/>
      <c r="L44" s="118"/>
      <c r="M44" s="119"/>
      <c r="N44" s="120">
        <f t="shared" si="60"/>
        <v>0</v>
      </c>
      <c r="O44" s="120">
        <f t="shared" si="61"/>
        <v>0</v>
      </c>
      <c r="P44" s="120">
        <f t="shared" si="62"/>
        <v>0</v>
      </c>
      <c r="Q44" s="120">
        <f t="shared" si="63"/>
        <v>0</v>
      </c>
      <c r="R44" s="120">
        <f t="shared" si="64"/>
        <v>0</v>
      </c>
      <c r="S44" s="120">
        <f t="shared" si="65"/>
        <v>0</v>
      </c>
      <c r="T44" s="121">
        <f t="shared" si="66"/>
        <v>0.375</v>
      </c>
      <c r="U44" s="120">
        <f t="shared" si="67"/>
        <v>1</v>
      </c>
      <c r="V44" s="120">
        <f t="shared" si="68"/>
        <v>0</v>
      </c>
      <c r="W44" s="120">
        <f t="shared" si="69"/>
        <v>0</v>
      </c>
      <c r="X44" s="120">
        <f t="shared" si="70"/>
        <v>0</v>
      </c>
      <c r="Y44" s="120" t="str">
        <f t="shared" si="71"/>
        <v>00</v>
      </c>
      <c r="Z44" s="121" t="str">
        <f t="shared" si="74"/>
        <v>0:00</v>
      </c>
      <c r="AA44" s="150">
        <f t="shared" si="73"/>
        <v>0</v>
      </c>
      <c r="AB44" s="22"/>
      <c r="AC44" s="67"/>
      <c r="AD44" s="22"/>
      <c r="AE44" s="67"/>
      <c r="AF44" s="98" t="str">
        <f t="shared" si="14"/>
        <v>0000-00-00</v>
      </c>
      <c r="AG44" s="99" t="str">
        <f t="shared" si="15"/>
        <v>00:00</v>
      </c>
      <c r="AH44" s="98" t="str">
        <f t="shared" si="16"/>
        <v>0000-00-00</v>
      </c>
      <c r="AI44" s="100" t="str">
        <f t="shared" si="17"/>
        <v>00:00</v>
      </c>
      <c r="AJ44" s="101" t="str">
        <f t="shared" si="18"/>
        <v>0000-00-00</v>
      </c>
      <c r="AK44" s="101" t="str">
        <f t="shared" si="19"/>
        <v>0000-00-00</v>
      </c>
      <c r="AL44" s="101">
        <f t="shared" si="20"/>
        <v>0</v>
      </c>
      <c r="AM44" s="101">
        <f t="shared" si="21"/>
        <v>0</v>
      </c>
      <c r="AN44" s="101">
        <f t="shared" si="22"/>
        <v>0</v>
      </c>
      <c r="AO44" s="101">
        <f t="shared" si="23"/>
        <v>0</v>
      </c>
      <c r="AP44" s="87">
        <f t="shared" si="24"/>
        <v>0.375</v>
      </c>
      <c r="AQ44" s="101">
        <f t="shared" si="25"/>
        <v>1</v>
      </c>
      <c r="AR44" s="101">
        <f t="shared" si="26"/>
        <v>0</v>
      </c>
      <c r="AS44" s="101">
        <f t="shared" si="27"/>
        <v>0</v>
      </c>
      <c r="AT44" s="101">
        <f t="shared" si="28"/>
        <v>0</v>
      </c>
      <c r="AU44" s="101" t="str">
        <f t="shared" si="29"/>
        <v>00</v>
      </c>
      <c r="AV44" s="87" t="str">
        <f t="shared" si="30"/>
        <v>0:00</v>
      </c>
      <c r="AW44" s="135">
        <f t="shared" si="31"/>
        <v>0</v>
      </c>
      <c r="AX44" s="426"/>
      <c r="AY44" s="433"/>
      <c r="AZ44" s="434"/>
      <c r="BA44" s="434"/>
      <c r="BB44" s="434"/>
      <c r="BC44" s="434"/>
      <c r="BD44" s="435"/>
    </row>
    <row r="45" spans="1:56" ht="15" customHeight="1" x14ac:dyDescent="0.25">
      <c r="A45" s="414">
        <v>6</v>
      </c>
      <c r="B45" s="415" t="s">
        <v>191</v>
      </c>
      <c r="C45" s="416"/>
      <c r="D45" s="416"/>
      <c r="E45" s="416"/>
      <c r="F45" s="416"/>
      <c r="G45" s="417"/>
      <c r="H45" s="324" t="s">
        <v>124</v>
      </c>
      <c r="I45" s="331" t="s">
        <v>185</v>
      </c>
      <c r="J45" s="109"/>
      <c r="K45" s="110"/>
      <c r="L45" s="109"/>
      <c r="M45" s="110"/>
      <c r="N45" s="111">
        <f t="shared" ref="N45:N48" si="75">+J45</f>
        <v>0</v>
      </c>
      <c r="O45" s="111">
        <f t="shared" ref="O45:O48" si="76">+L45</f>
        <v>0</v>
      </c>
      <c r="P45" s="111">
        <f t="shared" ref="P45:P48" si="77">HOUR(K45)</f>
        <v>0</v>
      </c>
      <c r="Q45" s="111">
        <f t="shared" ref="Q45:Q48" si="78">HOUR(M45)</f>
        <v>0</v>
      </c>
      <c r="R45" s="111">
        <f t="shared" ref="R45:R48" si="79">MINUTE(K45)</f>
        <v>0</v>
      </c>
      <c r="S45" s="111">
        <f t="shared" ref="S45:S48" si="80">MINUTE(M45)</f>
        <v>0</v>
      </c>
      <c r="T45" s="112">
        <f t="shared" ref="T45:T48" si="81">IF(M45&gt;K45,M45-K45, ($N$1-K45+M45-$M$1))</f>
        <v>0.375</v>
      </c>
      <c r="U45" s="111">
        <f t="shared" ref="U45:U48" si="82">IF(O45=N45,1,O45-N45+1)</f>
        <v>1</v>
      </c>
      <c r="V45" s="111">
        <f t="shared" ref="V45:V48" si="83">IF(U45&gt;1,(U45-1)*($N$2-$M$2),0)</f>
        <v>0</v>
      </c>
      <c r="W45" s="111">
        <f t="shared" ref="W45:W48" si="84">IF(S45&lt;R45,Q45-1-P45,Q45-P45)</f>
        <v>0</v>
      </c>
      <c r="X45" s="111">
        <f t="shared" ref="X45:X48" si="85">MINUTE(T45)</f>
        <v>0</v>
      </c>
      <c r="Y45" s="111" t="str">
        <f t="shared" ref="Y45:Y48" si="86">IF(X45&lt;10,"0"&amp;X45,X45)</f>
        <v>00</v>
      </c>
      <c r="Z45" s="113" t="str">
        <f t="shared" ref="Z45:Z48" si="87">SUM(V45:W45)&amp;":"&amp;Y45</f>
        <v>0:00</v>
      </c>
      <c r="AA45" s="148">
        <f t="shared" ref="AA45:AA48" si="88">VALUE(Z45)</f>
        <v>0</v>
      </c>
      <c r="AB45" s="21"/>
      <c r="AC45" s="66"/>
      <c r="AD45" s="21"/>
      <c r="AE45" s="66"/>
      <c r="AF45" s="94" t="str">
        <f t="shared" si="14"/>
        <v>0000-00-00</v>
      </c>
      <c r="AG45" s="95" t="str">
        <f t="shared" si="15"/>
        <v>00:00</v>
      </c>
      <c r="AH45" s="94" t="str">
        <f t="shared" si="16"/>
        <v>0000-00-00</v>
      </c>
      <c r="AI45" s="96" t="str">
        <f t="shared" si="17"/>
        <v>00:00</v>
      </c>
      <c r="AJ45" s="97" t="str">
        <f t="shared" ref="AJ45:AJ48" si="89">+AF45</f>
        <v>0000-00-00</v>
      </c>
      <c r="AK45" s="97" t="str">
        <f t="shared" ref="AK45:AK48" si="90">+AH45</f>
        <v>0000-00-00</v>
      </c>
      <c r="AL45" s="97">
        <f t="shared" ref="AL45:AL48" si="91">HOUR(AG45)</f>
        <v>0</v>
      </c>
      <c r="AM45" s="97">
        <f t="shared" ref="AM45:AM48" si="92">HOUR(AI45)</f>
        <v>0</v>
      </c>
      <c r="AN45" s="97">
        <f t="shared" ref="AN45:AN48" si="93">MINUTE(AG45)</f>
        <v>0</v>
      </c>
      <c r="AO45" s="97">
        <f t="shared" ref="AO45:AO48" si="94">MINUTE(AI45)</f>
        <v>0</v>
      </c>
      <c r="AP45" s="86">
        <f t="shared" ref="AP45:AP48" si="95">IF(AI45&gt;AG45,AI45-AG45, ($N$1-AG45+AI45-$M$1))</f>
        <v>0.375</v>
      </c>
      <c r="AQ45" s="97">
        <f t="shared" ref="AQ45:AQ48" si="96">IF(AK45=AJ45,1,AK45-AJ45+1)</f>
        <v>1</v>
      </c>
      <c r="AR45" s="97">
        <f t="shared" ref="AR45:AR48" si="97">IF(AQ45&gt;1,(AQ45-1)*($N$2-$M$2),0)</f>
        <v>0</v>
      </c>
      <c r="AS45" s="97">
        <f t="shared" ref="AS45:AS48" si="98">IF(AO45&lt;AN45,AM45-1-AL45,AM45-AL45)</f>
        <v>0</v>
      </c>
      <c r="AT45" s="97">
        <f t="shared" ref="AT45:AT48" si="99">MINUTE(AP45)</f>
        <v>0</v>
      </c>
      <c r="AU45" s="97" t="str">
        <f t="shared" ref="AU45:AU48" si="100">IF(AT45&lt;10,"0"&amp;AT45,AT45)</f>
        <v>00</v>
      </c>
      <c r="AV45" s="86" t="str">
        <f t="shared" ref="AV45:AV48" si="101">SUM(AR45:AS45)&amp;":"&amp;AU45</f>
        <v>0:00</v>
      </c>
      <c r="AW45" s="134">
        <f t="shared" ref="AW45:AW48" si="102">VALUE(AV45)</f>
        <v>0</v>
      </c>
      <c r="AX45" s="424">
        <f>SUM(AW45:AW48)+SUM(AA45:AA48)</f>
        <v>0</v>
      </c>
      <c r="AY45" s="427"/>
      <c r="AZ45" s="428"/>
      <c r="BA45" s="428"/>
      <c r="BB45" s="428"/>
      <c r="BC45" s="428"/>
      <c r="BD45" s="429"/>
    </row>
    <row r="46" spans="1:56" ht="15" customHeight="1" x14ac:dyDescent="0.25">
      <c r="A46" s="414"/>
      <c r="B46" s="418"/>
      <c r="C46" s="419"/>
      <c r="D46" s="419"/>
      <c r="E46" s="419"/>
      <c r="F46" s="419"/>
      <c r="G46" s="420"/>
      <c r="H46" s="338" t="s">
        <v>132</v>
      </c>
      <c r="I46" s="281" t="s">
        <v>187</v>
      </c>
      <c r="J46" s="114"/>
      <c r="K46" s="115"/>
      <c r="L46" s="114"/>
      <c r="M46" s="115"/>
      <c r="N46" s="116">
        <f t="shared" ref="N46" si="103">+J46</f>
        <v>0</v>
      </c>
      <c r="O46" s="116">
        <f t="shared" ref="O46" si="104">+L46</f>
        <v>0</v>
      </c>
      <c r="P46" s="116">
        <f t="shared" ref="P46" si="105">HOUR(K46)</f>
        <v>0</v>
      </c>
      <c r="Q46" s="116">
        <f t="shared" ref="Q46" si="106">HOUR(M46)</f>
        <v>0</v>
      </c>
      <c r="R46" s="116">
        <f t="shared" ref="R46" si="107">MINUTE(K46)</f>
        <v>0</v>
      </c>
      <c r="S46" s="116">
        <f t="shared" ref="S46" si="108">MINUTE(M46)</f>
        <v>0</v>
      </c>
      <c r="T46" s="117">
        <f t="shared" ref="T46" si="109">IF(M46&gt;K46,M46-K46, ($N$1-K46+M46-$M$1))</f>
        <v>0.375</v>
      </c>
      <c r="U46" s="116">
        <f t="shared" ref="U46" si="110">IF(O46=N46,1,O46-N46+1)</f>
        <v>1</v>
      </c>
      <c r="V46" s="116">
        <f t="shared" ref="V46" si="111">IF(U46&gt;1,(U46-1)*($N$2-$M$2),0)</f>
        <v>0</v>
      </c>
      <c r="W46" s="116">
        <f t="shared" ref="W46" si="112">IF(S46&lt;R46,Q46-1-P46,Q46-P46)</f>
        <v>0</v>
      </c>
      <c r="X46" s="116">
        <f t="shared" ref="X46" si="113">MINUTE(T46)</f>
        <v>0</v>
      </c>
      <c r="Y46" s="116" t="str">
        <f t="shared" ref="Y46" si="114">IF(X46&lt;10,"0"&amp;X46,X46)</f>
        <v>00</v>
      </c>
      <c r="Z46" s="117" t="str">
        <f t="shared" ref="Z46" si="115">SUM(V46:W46)&amp;":"&amp;Y46</f>
        <v>0:00</v>
      </c>
      <c r="AA46" s="149">
        <f t="shared" ref="AA46" si="116">VALUE(Z46)</f>
        <v>0</v>
      </c>
      <c r="AB46" s="23"/>
      <c r="AC46" s="24"/>
      <c r="AD46" s="68"/>
      <c r="AE46" s="24"/>
      <c r="AF46" s="94" t="str">
        <f t="shared" si="14"/>
        <v>0000-00-00</v>
      </c>
      <c r="AG46" s="95" t="str">
        <f t="shared" si="15"/>
        <v>00:00</v>
      </c>
      <c r="AH46" s="94" t="str">
        <f t="shared" si="16"/>
        <v>0000-00-00</v>
      </c>
      <c r="AI46" s="96" t="str">
        <f t="shared" si="17"/>
        <v>00:00</v>
      </c>
      <c r="AJ46" s="97" t="str">
        <f t="shared" ref="AJ46" si="117">+AF46</f>
        <v>0000-00-00</v>
      </c>
      <c r="AK46" s="97" t="str">
        <f t="shared" ref="AK46" si="118">+AH46</f>
        <v>0000-00-00</v>
      </c>
      <c r="AL46" s="97">
        <f t="shared" ref="AL46" si="119">HOUR(AG46)</f>
        <v>0</v>
      </c>
      <c r="AM46" s="97">
        <f t="shared" ref="AM46" si="120">HOUR(AI46)</f>
        <v>0</v>
      </c>
      <c r="AN46" s="97">
        <f t="shared" ref="AN46" si="121">MINUTE(AG46)</f>
        <v>0</v>
      </c>
      <c r="AO46" s="97">
        <f t="shared" ref="AO46" si="122">MINUTE(AI46)</f>
        <v>0</v>
      </c>
      <c r="AP46" s="86">
        <f t="shared" ref="AP46" si="123">IF(AI46&gt;AG46,AI46-AG46, ($N$1-AG46+AI46-$M$1))</f>
        <v>0.375</v>
      </c>
      <c r="AQ46" s="97">
        <f t="shared" ref="AQ46" si="124">IF(AK46=AJ46,1,AK46-AJ46+1)</f>
        <v>1</v>
      </c>
      <c r="AR46" s="97">
        <f t="shared" ref="AR46" si="125">IF(AQ46&gt;1,(AQ46-1)*($N$2-$M$2),0)</f>
        <v>0</v>
      </c>
      <c r="AS46" s="97">
        <f t="shared" ref="AS46" si="126">IF(AO46&lt;AN46,AM46-1-AL46,AM46-AL46)</f>
        <v>0</v>
      </c>
      <c r="AT46" s="97">
        <f t="shared" ref="AT46" si="127">MINUTE(AP46)</f>
        <v>0</v>
      </c>
      <c r="AU46" s="97" t="str">
        <f t="shared" ref="AU46" si="128">IF(AT46&lt;10,"0"&amp;AT46,AT46)</f>
        <v>00</v>
      </c>
      <c r="AV46" s="86" t="str">
        <f t="shared" ref="AV46" si="129">SUM(AR46:AS46)&amp;":"&amp;AU46</f>
        <v>0:00</v>
      </c>
      <c r="AW46" s="134">
        <f t="shared" ref="AW46" si="130">VALUE(AV46)</f>
        <v>0</v>
      </c>
      <c r="AX46" s="425"/>
      <c r="AY46" s="430"/>
      <c r="AZ46" s="431"/>
      <c r="BA46" s="431"/>
      <c r="BB46" s="431"/>
      <c r="BC46" s="431"/>
      <c r="BD46" s="432"/>
    </row>
    <row r="47" spans="1:56" ht="15" customHeight="1" x14ac:dyDescent="0.25">
      <c r="A47" s="414"/>
      <c r="B47" s="418"/>
      <c r="C47" s="419"/>
      <c r="D47" s="419"/>
      <c r="E47" s="419"/>
      <c r="F47" s="419"/>
      <c r="G47" s="420"/>
      <c r="H47" s="324"/>
      <c r="I47" s="281" t="s">
        <v>197</v>
      </c>
      <c r="J47" s="114"/>
      <c r="K47" s="115"/>
      <c r="L47" s="114"/>
      <c r="M47" s="115"/>
      <c r="N47" s="116">
        <f t="shared" si="75"/>
        <v>0</v>
      </c>
      <c r="O47" s="116">
        <f t="shared" si="76"/>
        <v>0</v>
      </c>
      <c r="P47" s="116">
        <f t="shared" si="77"/>
        <v>0</v>
      </c>
      <c r="Q47" s="116">
        <f t="shared" si="78"/>
        <v>0</v>
      </c>
      <c r="R47" s="116">
        <f t="shared" si="79"/>
        <v>0</v>
      </c>
      <c r="S47" s="116">
        <f t="shared" si="80"/>
        <v>0</v>
      </c>
      <c r="T47" s="117">
        <f t="shared" si="81"/>
        <v>0.375</v>
      </c>
      <c r="U47" s="116">
        <f t="shared" si="82"/>
        <v>1</v>
      </c>
      <c r="V47" s="116">
        <f t="shared" si="83"/>
        <v>0</v>
      </c>
      <c r="W47" s="116">
        <f t="shared" si="84"/>
        <v>0</v>
      </c>
      <c r="X47" s="116">
        <f t="shared" si="85"/>
        <v>0</v>
      </c>
      <c r="Y47" s="116" t="str">
        <f t="shared" si="86"/>
        <v>00</v>
      </c>
      <c r="Z47" s="117" t="str">
        <f t="shared" si="87"/>
        <v>0:00</v>
      </c>
      <c r="AA47" s="149">
        <f t="shared" si="88"/>
        <v>0</v>
      </c>
      <c r="AB47" s="23"/>
      <c r="AC47" s="24"/>
      <c r="AD47" s="68"/>
      <c r="AE47" s="24"/>
      <c r="AF47" s="94" t="str">
        <f t="shared" si="14"/>
        <v>0000-00-00</v>
      </c>
      <c r="AG47" s="95" t="str">
        <f t="shared" si="15"/>
        <v>00:00</v>
      </c>
      <c r="AH47" s="94" t="str">
        <f t="shared" si="16"/>
        <v>0000-00-00</v>
      </c>
      <c r="AI47" s="96" t="str">
        <f t="shared" si="17"/>
        <v>00:00</v>
      </c>
      <c r="AJ47" s="97" t="str">
        <f t="shared" si="89"/>
        <v>0000-00-00</v>
      </c>
      <c r="AK47" s="97" t="str">
        <f t="shared" si="90"/>
        <v>0000-00-00</v>
      </c>
      <c r="AL47" s="97">
        <f t="shared" si="91"/>
        <v>0</v>
      </c>
      <c r="AM47" s="97">
        <f t="shared" si="92"/>
        <v>0</v>
      </c>
      <c r="AN47" s="97">
        <f t="shared" si="93"/>
        <v>0</v>
      </c>
      <c r="AO47" s="97">
        <f t="shared" si="94"/>
        <v>0</v>
      </c>
      <c r="AP47" s="86">
        <f t="shared" si="95"/>
        <v>0.375</v>
      </c>
      <c r="AQ47" s="97">
        <f t="shared" si="96"/>
        <v>1</v>
      </c>
      <c r="AR47" s="97">
        <f t="shared" si="97"/>
        <v>0</v>
      </c>
      <c r="AS47" s="97">
        <f t="shared" si="98"/>
        <v>0</v>
      </c>
      <c r="AT47" s="97">
        <f t="shared" si="99"/>
        <v>0</v>
      </c>
      <c r="AU47" s="97" t="str">
        <f t="shared" si="100"/>
        <v>00</v>
      </c>
      <c r="AV47" s="86" t="str">
        <f t="shared" si="101"/>
        <v>0:00</v>
      </c>
      <c r="AW47" s="134">
        <f t="shared" si="102"/>
        <v>0</v>
      </c>
      <c r="AX47" s="425"/>
      <c r="AY47" s="430"/>
      <c r="AZ47" s="431"/>
      <c r="BA47" s="431"/>
      <c r="BB47" s="431"/>
      <c r="BC47" s="431"/>
      <c r="BD47" s="432"/>
    </row>
    <row r="48" spans="1:56" x14ac:dyDescent="0.25">
      <c r="A48" s="414"/>
      <c r="B48" s="421"/>
      <c r="C48" s="422"/>
      <c r="D48" s="422"/>
      <c r="E48" s="422"/>
      <c r="F48" s="422"/>
      <c r="G48" s="423"/>
      <c r="H48" s="285"/>
      <c r="I48" s="282" t="s">
        <v>196</v>
      </c>
      <c r="J48" s="118"/>
      <c r="K48" s="119"/>
      <c r="L48" s="118"/>
      <c r="M48" s="119"/>
      <c r="N48" s="120">
        <f t="shared" si="75"/>
        <v>0</v>
      </c>
      <c r="O48" s="120">
        <f t="shared" si="76"/>
        <v>0</v>
      </c>
      <c r="P48" s="120">
        <f t="shared" si="77"/>
        <v>0</v>
      </c>
      <c r="Q48" s="120">
        <f t="shared" si="78"/>
        <v>0</v>
      </c>
      <c r="R48" s="120">
        <f t="shared" si="79"/>
        <v>0</v>
      </c>
      <c r="S48" s="120">
        <f t="shared" si="80"/>
        <v>0</v>
      </c>
      <c r="T48" s="121">
        <f t="shared" si="81"/>
        <v>0.375</v>
      </c>
      <c r="U48" s="120">
        <f t="shared" si="82"/>
        <v>1</v>
      </c>
      <c r="V48" s="120">
        <f t="shared" si="83"/>
        <v>0</v>
      </c>
      <c r="W48" s="120">
        <f t="shared" si="84"/>
        <v>0</v>
      </c>
      <c r="X48" s="120">
        <f t="shared" si="85"/>
        <v>0</v>
      </c>
      <c r="Y48" s="120" t="str">
        <f t="shared" si="86"/>
        <v>00</v>
      </c>
      <c r="Z48" s="121" t="str">
        <f t="shared" si="87"/>
        <v>0:00</v>
      </c>
      <c r="AA48" s="150">
        <f t="shared" si="88"/>
        <v>0</v>
      </c>
      <c r="AB48" s="22"/>
      <c r="AC48" s="67"/>
      <c r="AD48" s="22"/>
      <c r="AE48" s="67"/>
      <c r="AF48" s="98" t="str">
        <f t="shared" si="14"/>
        <v>0000-00-00</v>
      </c>
      <c r="AG48" s="99" t="str">
        <f t="shared" si="15"/>
        <v>00:00</v>
      </c>
      <c r="AH48" s="98" t="str">
        <f t="shared" si="16"/>
        <v>0000-00-00</v>
      </c>
      <c r="AI48" s="100" t="str">
        <f t="shared" si="17"/>
        <v>00:00</v>
      </c>
      <c r="AJ48" s="101" t="str">
        <f t="shared" si="89"/>
        <v>0000-00-00</v>
      </c>
      <c r="AK48" s="101" t="str">
        <f t="shared" si="90"/>
        <v>0000-00-00</v>
      </c>
      <c r="AL48" s="101">
        <f t="shared" si="91"/>
        <v>0</v>
      </c>
      <c r="AM48" s="101">
        <f t="shared" si="92"/>
        <v>0</v>
      </c>
      <c r="AN48" s="101">
        <f t="shared" si="93"/>
        <v>0</v>
      </c>
      <c r="AO48" s="101">
        <f t="shared" si="94"/>
        <v>0</v>
      </c>
      <c r="AP48" s="87">
        <f t="shared" si="95"/>
        <v>0.375</v>
      </c>
      <c r="AQ48" s="101">
        <f t="shared" si="96"/>
        <v>1</v>
      </c>
      <c r="AR48" s="101">
        <f t="shared" si="97"/>
        <v>0</v>
      </c>
      <c r="AS48" s="101">
        <f t="shared" si="98"/>
        <v>0</v>
      </c>
      <c r="AT48" s="101">
        <f t="shared" si="99"/>
        <v>0</v>
      </c>
      <c r="AU48" s="101" t="str">
        <f t="shared" si="100"/>
        <v>00</v>
      </c>
      <c r="AV48" s="87" t="str">
        <f t="shared" si="101"/>
        <v>0:00</v>
      </c>
      <c r="AW48" s="135">
        <f t="shared" si="102"/>
        <v>0</v>
      </c>
      <c r="AX48" s="426"/>
      <c r="AY48" s="433"/>
      <c r="AZ48" s="434"/>
      <c r="BA48" s="434"/>
      <c r="BB48" s="434"/>
      <c r="BC48" s="434"/>
      <c r="BD48" s="435"/>
    </row>
    <row r="49" spans="1:56" x14ac:dyDescent="0.25">
      <c r="A49" s="414">
        <v>7</v>
      </c>
      <c r="B49" s="415" t="s">
        <v>192</v>
      </c>
      <c r="C49" s="416"/>
      <c r="D49" s="416"/>
      <c r="E49" s="416"/>
      <c r="F49" s="416"/>
      <c r="G49" s="417"/>
      <c r="H49" s="338" t="s">
        <v>124</v>
      </c>
      <c r="I49" s="331" t="s">
        <v>160</v>
      </c>
      <c r="J49" s="109"/>
      <c r="K49" s="110"/>
      <c r="L49" s="109"/>
      <c r="M49" s="110"/>
      <c r="N49" s="111">
        <f t="shared" ref="N49:N113" si="131">+J49</f>
        <v>0</v>
      </c>
      <c r="O49" s="111">
        <f t="shared" ref="O49:O113" si="132">+L49</f>
        <v>0</v>
      </c>
      <c r="P49" s="111">
        <f t="shared" ref="P49:P113" si="133">HOUR(K49)</f>
        <v>0</v>
      </c>
      <c r="Q49" s="111">
        <f t="shared" ref="Q49:Q113" si="134">HOUR(M49)</f>
        <v>0</v>
      </c>
      <c r="R49" s="111">
        <f t="shared" ref="R49:R113" si="135">MINUTE(K49)</f>
        <v>0</v>
      </c>
      <c r="S49" s="111">
        <f t="shared" ref="S49:S113" si="136">MINUTE(M49)</f>
        <v>0</v>
      </c>
      <c r="T49" s="112">
        <f t="shared" ref="T49:T113" si="137">IF(M49&gt;K49,M49-K49, ($N$1-K49+M49-$M$1))</f>
        <v>0.375</v>
      </c>
      <c r="U49" s="111">
        <f t="shared" ref="U49:U113" si="138">IF(O49=N49,1,O49-N49+1)</f>
        <v>1</v>
      </c>
      <c r="V49" s="111">
        <f t="shared" ref="V49:V113" si="139">IF(U49&gt;1,(U49-1)*($N$2-$M$2),0)</f>
        <v>0</v>
      </c>
      <c r="W49" s="111">
        <f t="shared" ref="W49:W113" si="140">IF(S49&lt;R49,Q49-1-P49,Q49-P49)</f>
        <v>0</v>
      </c>
      <c r="X49" s="111">
        <f t="shared" ref="X49:X113" si="141">MINUTE(T49)</f>
        <v>0</v>
      </c>
      <c r="Y49" s="111" t="str">
        <f t="shared" ref="Y49:Y113" si="142">IF(X49&lt;10,"0"&amp;X49,X49)</f>
        <v>00</v>
      </c>
      <c r="Z49" s="113" t="str">
        <f t="shared" ref="Z49:Z113" si="143">SUM(V49:W49)&amp;":"&amp;Y49</f>
        <v>0:00</v>
      </c>
      <c r="AA49" s="148">
        <f t="shared" ref="AA49:AA113" si="144">VALUE(Z49)</f>
        <v>0</v>
      </c>
      <c r="AB49" s="21"/>
      <c r="AC49" s="66"/>
      <c r="AD49" s="21"/>
      <c r="AE49" s="66"/>
      <c r="AF49" s="94" t="str">
        <f t="shared" si="14"/>
        <v>0000-00-00</v>
      </c>
      <c r="AG49" s="95" t="str">
        <f t="shared" si="15"/>
        <v>00:00</v>
      </c>
      <c r="AH49" s="94" t="str">
        <f t="shared" si="16"/>
        <v>0000-00-00</v>
      </c>
      <c r="AI49" s="96" t="str">
        <f t="shared" si="17"/>
        <v>00:00</v>
      </c>
      <c r="AJ49" s="97" t="str">
        <f t="shared" ref="AJ49:AJ113" si="145">+AF49</f>
        <v>0000-00-00</v>
      </c>
      <c r="AK49" s="97" t="str">
        <f t="shared" ref="AK49:AK113" si="146">+AH49</f>
        <v>0000-00-00</v>
      </c>
      <c r="AL49" s="97">
        <f t="shared" ref="AL49:AL113" si="147">HOUR(AG49)</f>
        <v>0</v>
      </c>
      <c r="AM49" s="97">
        <f t="shared" ref="AM49:AM113" si="148">HOUR(AI49)</f>
        <v>0</v>
      </c>
      <c r="AN49" s="97">
        <f t="shared" ref="AN49:AN113" si="149">MINUTE(AG49)</f>
        <v>0</v>
      </c>
      <c r="AO49" s="97">
        <f t="shared" ref="AO49:AO113" si="150">MINUTE(AI49)</f>
        <v>0</v>
      </c>
      <c r="AP49" s="86">
        <f t="shared" ref="AP49:AP113" si="151">IF(AI49&gt;AG49,AI49-AG49, ($N$1-AG49+AI49-$M$1))</f>
        <v>0.375</v>
      </c>
      <c r="AQ49" s="97">
        <f t="shared" ref="AQ49:AQ113" si="152">IF(AK49=AJ49,1,AK49-AJ49+1)</f>
        <v>1</v>
      </c>
      <c r="AR49" s="97">
        <f t="shared" ref="AR49:AR113" si="153">IF(AQ49&gt;1,(AQ49-1)*($N$2-$M$2),0)</f>
        <v>0</v>
      </c>
      <c r="AS49" s="97">
        <f t="shared" ref="AS49:AS113" si="154">IF(AO49&lt;AN49,AM49-1-AL49,AM49-AL49)</f>
        <v>0</v>
      </c>
      <c r="AT49" s="97">
        <f t="shared" ref="AT49:AT113" si="155">MINUTE(AP49)</f>
        <v>0</v>
      </c>
      <c r="AU49" s="97" t="str">
        <f t="shared" ref="AU49:AU113" si="156">IF(AT49&lt;10,"0"&amp;AT49,AT49)</f>
        <v>00</v>
      </c>
      <c r="AV49" s="86" t="str">
        <f t="shared" ref="AV49:AV113" si="157">SUM(AR49:AS49)&amp;":"&amp;AU49</f>
        <v>0:00</v>
      </c>
      <c r="AW49" s="134">
        <f t="shared" ref="AW49:AW113" si="158">VALUE(AV49)</f>
        <v>0</v>
      </c>
      <c r="AX49" s="424">
        <f>SUM(AW49:AW51)+SUM(AA49:AA51)</f>
        <v>0</v>
      </c>
      <c r="AY49" s="427"/>
      <c r="AZ49" s="428"/>
      <c r="BA49" s="428"/>
      <c r="BB49" s="428"/>
      <c r="BC49" s="428"/>
      <c r="BD49" s="429"/>
    </row>
    <row r="50" spans="1:56" x14ac:dyDescent="0.25">
      <c r="A50" s="414"/>
      <c r="B50" s="418"/>
      <c r="C50" s="419"/>
      <c r="D50" s="419"/>
      <c r="E50" s="419"/>
      <c r="F50" s="419"/>
      <c r="G50" s="420"/>
      <c r="H50" s="338" t="s">
        <v>132</v>
      </c>
      <c r="I50" s="281"/>
      <c r="J50" s="114"/>
      <c r="K50" s="115"/>
      <c r="L50" s="114"/>
      <c r="M50" s="115"/>
      <c r="N50" s="116">
        <f t="shared" si="131"/>
        <v>0</v>
      </c>
      <c r="O50" s="116">
        <f t="shared" si="132"/>
        <v>0</v>
      </c>
      <c r="P50" s="116">
        <f t="shared" si="133"/>
        <v>0</v>
      </c>
      <c r="Q50" s="116">
        <f t="shared" si="134"/>
        <v>0</v>
      </c>
      <c r="R50" s="116">
        <f t="shared" si="135"/>
        <v>0</v>
      </c>
      <c r="S50" s="116">
        <f t="shared" si="136"/>
        <v>0</v>
      </c>
      <c r="T50" s="117">
        <f t="shared" si="137"/>
        <v>0.375</v>
      </c>
      <c r="U50" s="116">
        <f t="shared" si="138"/>
        <v>1</v>
      </c>
      <c r="V50" s="116">
        <f t="shared" si="139"/>
        <v>0</v>
      </c>
      <c r="W50" s="116">
        <f t="shared" si="140"/>
        <v>0</v>
      </c>
      <c r="X50" s="116">
        <f t="shared" si="141"/>
        <v>0</v>
      </c>
      <c r="Y50" s="116" t="str">
        <f t="shared" si="142"/>
        <v>00</v>
      </c>
      <c r="Z50" s="117" t="str">
        <f t="shared" si="143"/>
        <v>0:00</v>
      </c>
      <c r="AA50" s="149">
        <f t="shared" si="144"/>
        <v>0</v>
      </c>
      <c r="AB50" s="23"/>
      <c r="AC50" s="24"/>
      <c r="AD50" s="68"/>
      <c r="AE50" s="24"/>
      <c r="AF50" s="94" t="str">
        <f t="shared" si="14"/>
        <v>0000-00-00</v>
      </c>
      <c r="AG50" s="95" t="str">
        <f t="shared" si="15"/>
        <v>00:00</v>
      </c>
      <c r="AH50" s="94" t="str">
        <f t="shared" si="16"/>
        <v>0000-00-00</v>
      </c>
      <c r="AI50" s="96" t="str">
        <f t="shared" si="17"/>
        <v>00:00</v>
      </c>
      <c r="AJ50" s="97" t="str">
        <f t="shared" si="145"/>
        <v>0000-00-00</v>
      </c>
      <c r="AK50" s="97" t="str">
        <f t="shared" si="146"/>
        <v>0000-00-00</v>
      </c>
      <c r="AL50" s="97">
        <f t="shared" si="147"/>
        <v>0</v>
      </c>
      <c r="AM50" s="97">
        <f t="shared" si="148"/>
        <v>0</v>
      </c>
      <c r="AN50" s="97">
        <f t="shared" si="149"/>
        <v>0</v>
      </c>
      <c r="AO50" s="97">
        <f t="shared" si="150"/>
        <v>0</v>
      </c>
      <c r="AP50" s="86">
        <f t="shared" si="151"/>
        <v>0.375</v>
      </c>
      <c r="AQ50" s="97">
        <f t="shared" si="152"/>
        <v>1</v>
      </c>
      <c r="AR50" s="97">
        <f t="shared" si="153"/>
        <v>0</v>
      </c>
      <c r="AS50" s="97">
        <f t="shared" si="154"/>
        <v>0</v>
      </c>
      <c r="AT50" s="97">
        <f t="shared" si="155"/>
        <v>0</v>
      </c>
      <c r="AU50" s="97" t="str">
        <f t="shared" si="156"/>
        <v>00</v>
      </c>
      <c r="AV50" s="86" t="str">
        <f t="shared" si="157"/>
        <v>0:00</v>
      </c>
      <c r="AW50" s="134">
        <f t="shared" si="158"/>
        <v>0</v>
      </c>
      <c r="AX50" s="425"/>
      <c r="AY50" s="430"/>
      <c r="AZ50" s="431"/>
      <c r="BA50" s="431"/>
      <c r="BB50" s="431"/>
      <c r="BC50" s="431"/>
      <c r="BD50" s="432"/>
    </row>
    <row r="51" spans="1:56" x14ac:dyDescent="0.25">
      <c r="A51" s="414"/>
      <c r="B51" s="421"/>
      <c r="C51" s="422"/>
      <c r="D51" s="422"/>
      <c r="E51" s="422"/>
      <c r="F51" s="422"/>
      <c r="G51" s="423"/>
      <c r="H51" s="285"/>
      <c r="I51" s="282"/>
      <c r="J51" s="118"/>
      <c r="K51" s="119"/>
      <c r="L51" s="118"/>
      <c r="M51" s="119"/>
      <c r="N51" s="120">
        <f t="shared" si="131"/>
        <v>0</v>
      </c>
      <c r="O51" s="120">
        <f t="shared" si="132"/>
        <v>0</v>
      </c>
      <c r="P51" s="120">
        <f t="shared" si="133"/>
        <v>0</v>
      </c>
      <c r="Q51" s="120">
        <f t="shared" si="134"/>
        <v>0</v>
      </c>
      <c r="R51" s="120">
        <f t="shared" si="135"/>
        <v>0</v>
      </c>
      <c r="S51" s="120">
        <f t="shared" si="136"/>
        <v>0</v>
      </c>
      <c r="T51" s="121">
        <f t="shared" si="137"/>
        <v>0.375</v>
      </c>
      <c r="U51" s="120">
        <f t="shared" si="138"/>
        <v>1</v>
      </c>
      <c r="V51" s="120">
        <f t="shared" si="139"/>
        <v>0</v>
      </c>
      <c r="W51" s="120">
        <f t="shared" si="140"/>
        <v>0</v>
      </c>
      <c r="X51" s="120">
        <f t="shared" si="141"/>
        <v>0</v>
      </c>
      <c r="Y51" s="120" t="str">
        <f t="shared" si="142"/>
        <v>00</v>
      </c>
      <c r="Z51" s="121" t="str">
        <f t="shared" si="143"/>
        <v>0:00</v>
      </c>
      <c r="AA51" s="150">
        <f t="shared" si="144"/>
        <v>0</v>
      </c>
      <c r="AB51" s="22"/>
      <c r="AC51" s="67"/>
      <c r="AD51" s="22"/>
      <c r="AE51" s="67"/>
      <c r="AF51" s="98" t="str">
        <f t="shared" si="14"/>
        <v>0000-00-00</v>
      </c>
      <c r="AG51" s="99" t="str">
        <f t="shared" si="15"/>
        <v>00:00</v>
      </c>
      <c r="AH51" s="98" t="str">
        <f t="shared" si="16"/>
        <v>0000-00-00</v>
      </c>
      <c r="AI51" s="100" t="str">
        <f t="shared" si="17"/>
        <v>00:00</v>
      </c>
      <c r="AJ51" s="101" t="str">
        <f t="shared" si="145"/>
        <v>0000-00-00</v>
      </c>
      <c r="AK51" s="101" t="str">
        <f t="shared" si="146"/>
        <v>0000-00-00</v>
      </c>
      <c r="AL51" s="101">
        <f t="shared" si="147"/>
        <v>0</v>
      </c>
      <c r="AM51" s="101">
        <f t="shared" si="148"/>
        <v>0</v>
      </c>
      <c r="AN51" s="101">
        <f t="shared" si="149"/>
        <v>0</v>
      </c>
      <c r="AO51" s="101">
        <f t="shared" si="150"/>
        <v>0</v>
      </c>
      <c r="AP51" s="87">
        <f t="shared" si="151"/>
        <v>0.375</v>
      </c>
      <c r="AQ51" s="101">
        <f t="shared" si="152"/>
        <v>1</v>
      </c>
      <c r="AR51" s="101">
        <f t="shared" si="153"/>
        <v>0</v>
      </c>
      <c r="AS51" s="101">
        <f t="shared" si="154"/>
        <v>0</v>
      </c>
      <c r="AT51" s="101">
        <f t="shared" si="155"/>
        <v>0</v>
      </c>
      <c r="AU51" s="101" t="str">
        <f t="shared" si="156"/>
        <v>00</v>
      </c>
      <c r="AV51" s="87" t="str">
        <f t="shared" si="157"/>
        <v>0:00</v>
      </c>
      <c r="AW51" s="135">
        <f t="shared" si="158"/>
        <v>0</v>
      </c>
      <c r="AX51" s="426"/>
      <c r="AY51" s="433"/>
      <c r="AZ51" s="434"/>
      <c r="BA51" s="434"/>
      <c r="BB51" s="434"/>
      <c r="BC51" s="434"/>
      <c r="BD51" s="435"/>
    </row>
    <row r="52" spans="1:56" x14ac:dyDescent="0.25">
      <c r="A52" s="414">
        <v>8</v>
      </c>
      <c r="B52" s="415" t="s">
        <v>193</v>
      </c>
      <c r="C52" s="416"/>
      <c r="D52" s="416"/>
      <c r="E52" s="416"/>
      <c r="F52" s="416"/>
      <c r="G52" s="417"/>
      <c r="H52" s="338" t="s">
        <v>124</v>
      </c>
      <c r="I52" s="331" t="s">
        <v>160</v>
      </c>
      <c r="J52" s="109"/>
      <c r="K52" s="110"/>
      <c r="L52" s="109"/>
      <c r="M52" s="110"/>
      <c r="N52" s="111">
        <f t="shared" ref="N52:N54" si="159">+J52</f>
        <v>0</v>
      </c>
      <c r="O52" s="111">
        <f t="shared" ref="O52:O54" si="160">+L52</f>
        <v>0</v>
      </c>
      <c r="P52" s="111">
        <f t="shared" ref="P52:P54" si="161">HOUR(K52)</f>
        <v>0</v>
      </c>
      <c r="Q52" s="111">
        <f t="shared" ref="Q52:Q54" si="162">HOUR(M52)</f>
        <v>0</v>
      </c>
      <c r="R52" s="111">
        <f t="shared" ref="R52:R54" si="163">MINUTE(K52)</f>
        <v>0</v>
      </c>
      <c r="S52" s="111">
        <f t="shared" ref="S52:S54" si="164">MINUTE(M52)</f>
        <v>0</v>
      </c>
      <c r="T52" s="112">
        <f t="shared" ref="T52:T54" si="165">IF(M52&gt;K52,M52-K52, ($N$1-K52+M52-$M$1))</f>
        <v>0.375</v>
      </c>
      <c r="U52" s="111">
        <f t="shared" ref="U52:U54" si="166">IF(O52=N52,1,O52-N52+1)</f>
        <v>1</v>
      </c>
      <c r="V52" s="111">
        <f t="shared" ref="V52:V54" si="167">IF(U52&gt;1,(U52-1)*($N$2-$M$2),0)</f>
        <v>0</v>
      </c>
      <c r="W52" s="111">
        <f t="shared" ref="W52:W54" si="168">IF(S52&lt;R52,Q52-1-P52,Q52-P52)</f>
        <v>0</v>
      </c>
      <c r="X52" s="111">
        <f t="shared" ref="X52:X54" si="169">MINUTE(T52)</f>
        <v>0</v>
      </c>
      <c r="Y52" s="111" t="str">
        <f t="shared" ref="Y52:Y54" si="170">IF(X52&lt;10,"0"&amp;X52,X52)</f>
        <v>00</v>
      </c>
      <c r="Z52" s="113" t="str">
        <f t="shared" ref="Z52:Z54" si="171">SUM(V52:W52)&amp;":"&amp;Y52</f>
        <v>0:00</v>
      </c>
      <c r="AA52" s="148">
        <f t="shared" ref="AA52:AA54" si="172">VALUE(Z52)</f>
        <v>0</v>
      </c>
      <c r="AB52" s="21"/>
      <c r="AC52" s="66"/>
      <c r="AD52" s="21"/>
      <c r="AE52" s="66"/>
      <c r="AF52" s="94" t="str">
        <f t="shared" si="14"/>
        <v>0000-00-00</v>
      </c>
      <c r="AG52" s="95" t="str">
        <f t="shared" si="15"/>
        <v>00:00</v>
      </c>
      <c r="AH52" s="94" t="str">
        <f t="shared" si="16"/>
        <v>0000-00-00</v>
      </c>
      <c r="AI52" s="96" t="str">
        <f t="shared" si="17"/>
        <v>00:00</v>
      </c>
      <c r="AJ52" s="97" t="str">
        <f t="shared" ref="AJ52:AJ54" si="173">+AF52</f>
        <v>0000-00-00</v>
      </c>
      <c r="AK52" s="97" t="str">
        <f t="shared" ref="AK52:AK54" si="174">+AH52</f>
        <v>0000-00-00</v>
      </c>
      <c r="AL52" s="97">
        <f t="shared" ref="AL52:AL54" si="175">HOUR(AG52)</f>
        <v>0</v>
      </c>
      <c r="AM52" s="97">
        <f t="shared" ref="AM52:AM54" si="176">HOUR(AI52)</f>
        <v>0</v>
      </c>
      <c r="AN52" s="97">
        <f t="shared" ref="AN52:AN54" si="177">MINUTE(AG52)</f>
        <v>0</v>
      </c>
      <c r="AO52" s="97">
        <f t="shared" ref="AO52:AO54" si="178">MINUTE(AI52)</f>
        <v>0</v>
      </c>
      <c r="AP52" s="86">
        <f t="shared" ref="AP52:AP54" si="179">IF(AI52&gt;AG52,AI52-AG52, ($N$1-AG52+AI52-$M$1))</f>
        <v>0.375</v>
      </c>
      <c r="AQ52" s="97">
        <f t="shared" ref="AQ52:AQ54" si="180">IF(AK52=AJ52,1,AK52-AJ52+1)</f>
        <v>1</v>
      </c>
      <c r="AR52" s="97">
        <f t="shared" ref="AR52:AR54" si="181">IF(AQ52&gt;1,(AQ52-1)*($N$2-$M$2),0)</f>
        <v>0</v>
      </c>
      <c r="AS52" s="97">
        <f t="shared" ref="AS52:AS54" si="182">IF(AO52&lt;AN52,AM52-1-AL52,AM52-AL52)</f>
        <v>0</v>
      </c>
      <c r="AT52" s="97">
        <f t="shared" ref="AT52:AT54" si="183">MINUTE(AP52)</f>
        <v>0</v>
      </c>
      <c r="AU52" s="97" t="str">
        <f t="shared" ref="AU52:AU54" si="184">IF(AT52&lt;10,"0"&amp;AT52,AT52)</f>
        <v>00</v>
      </c>
      <c r="AV52" s="86" t="str">
        <f t="shared" ref="AV52:AV54" si="185">SUM(AR52:AS52)&amp;":"&amp;AU52</f>
        <v>0:00</v>
      </c>
      <c r="AW52" s="134">
        <f t="shared" ref="AW52:AW54" si="186">VALUE(AV52)</f>
        <v>0</v>
      </c>
      <c r="AX52" s="424">
        <f>SUM(AW52:AW54)+SUM(AA52:AA54)</f>
        <v>0</v>
      </c>
      <c r="AY52" s="427"/>
      <c r="AZ52" s="428"/>
      <c r="BA52" s="428"/>
      <c r="BB52" s="428"/>
      <c r="BC52" s="428"/>
      <c r="BD52" s="429"/>
    </row>
    <row r="53" spans="1:56" x14ac:dyDescent="0.25">
      <c r="A53" s="414"/>
      <c r="B53" s="418"/>
      <c r="C53" s="419"/>
      <c r="D53" s="419"/>
      <c r="E53" s="419"/>
      <c r="F53" s="419"/>
      <c r="G53" s="420"/>
      <c r="H53" s="338" t="s">
        <v>132</v>
      </c>
      <c r="I53" s="281"/>
      <c r="J53" s="114"/>
      <c r="K53" s="115"/>
      <c r="L53" s="114"/>
      <c r="M53" s="115"/>
      <c r="N53" s="116">
        <f t="shared" si="159"/>
        <v>0</v>
      </c>
      <c r="O53" s="116">
        <f t="shared" si="160"/>
        <v>0</v>
      </c>
      <c r="P53" s="116">
        <f t="shared" si="161"/>
        <v>0</v>
      </c>
      <c r="Q53" s="116">
        <f t="shared" si="162"/>
        <v>0</v>
      </c>
      <c r="R53" s="116">
        <f t="shared" si="163"/>
        <v>0</v>
      </c>
      <c r="S53" s="116">
        <f t="shared" si="164"/>
        <v>0</v>
      </c>
      <c r="T53" s="117">
        <f t="shared" si="165"/>
        <v>0.375</v>
      </c>
      <c r="U53" s="116">
        <f t="shared" si="166"/>
        <v>1</v>
      </c>
      <c r="V53" s="116">
        <f t="shared" si="167"/>
        <v>0</v>
      </c>
      <c r="W53" s="116">
        <f t="shared" si="168"/>
        <v>0</v>
      </c>
      <c r="X53" s="116">
        <f t="shared" si="169"/>
        <v>0</v>
      </c>
      <c r="Y53" s="116" t="str">
        <f t="shared" si="170"/>
        <v>00</v>
      </c>
      <c r="Z53" s="117" t="str">
        <f t="shared" si="171"/>
        <v>0:00</v>
      </c>
      <c r="AA53" s="149">
        <f t="shared" si="172"/>
        <v>0</v>
      </c>
      <c r="AB53" s="23"/>
      <c r="AC53" s="24"/>
      <c r="AD53" s="68"/>
      <c r="AE53" s="24"/>
      <c r="AF53" s="94" t="str">
        <f t="shared" si="14"/>
        <v>0000-00-00</v>
      </c>
      <c r="AG53" s="95" t="str">
        <f t="shared" si="15"/>
        <v>00:00</v>
      </c>
      <c r="AH53" s="94" t="str">
        <f t="shared" si="16"/>
        <v>0000-00-00</v>
      </c>
      <c r="AI53" s="96" t="str">
        <f t="shared" si="17"/>
        <v>00:00</v>
      </c>
      <c r="AJ53" s="97" t="str">
        <f t="shared" si="173"/>
        <v>0000-00-00</v>
      </c>
      <c r="AK53" s="97" t="str">
        <f t="shared" si="174"/>
        <v>0000-00-00</v>
      </c>
      <c r="AL53" s="97">
        <f t="shared" si="175"/>
        <v>0</v>
      </c>
      <c r="AM53" s="97">
        <f t="shared" si="176"/>
        <v>0</v>
      </c>
      <c r="AN53" s="97">
        <f t="shared" si="177"/>
        <v>0</v>
      </c>
      <c r="AO53" s="97">
        <f t="shared" si="178"/>
        <v>0</v>
      </c>
      <c r="AP53" s="86">
        <f t="shared" si="179"/>
        <v>0.375</v>
      </c>
      <c r="AQ53" s="97">
        <f t="shared" si="180"/>
        <v>1</v>
      </c>
      <c r="AR53" s="97">
        <f t="shared" si="181"/>
        <v>0</v>
      </c>
      <c r="AS53" s="97">
        <f t="shared" si="182"/>
        <v>0</v>
      </c>
      <c r="AT53" s="97">
        <f t="shared" si="183"/>
        <v>0</v>
      </c>
      <c r="AU53" s="97" t="str">
        <f t="shared" si="184"/>
        <v>00</v>
      </c>
      <c r="AV53" s="86" t="str">
        <f t="shared" si="185"/>
        <v>0:00</v>
      </c>
      <c r="AW53" s="134">
        <f t="shared" si="186"/>
        <v>0</v>
      </c>
      <c r="AX53" s="425"/>
      <c r="AY53" s="430"/>
      <c r="AZ53" s="431"/>
      <c r="BA53" s="431"/>
      <c r="BB53" s="431"/>
      <c r="BC53" s="431"/>
      <c r="BD53" s="432"/>
    </row>
    <row r="54" spans="1:56" x14ac:dyDescent="0.25">
      <c r="A54" s="414"/>
      <c r="B54" s="421"/>
      <c r="C54" s="422"/>
      <c r="D54" s="422"/>
      <c r="E54" s="422"/>
      <c r="F54" s="422"/>
      <c r="G54" s="423"/>
      <c r="H54" s="285"/>
      <c r="I54" s="282"/>
      <c r="J54" s="118"/>
      <c r="K54" s="119"/>
      <c r="L54" s="118"/>
      <c r="M54" s="119"/>
      <c r="N54" s="120">
        <f t="shared" si="159"/>
        <v>0</v>
      </c>
      <c r="O54" s="120">
        <f t="shared" si="160"/>
        <v>0</v>
      </c>
      <c r="P54" s="120">
        <f t="shared" si="161"/>
        <v>0</v>
      </c>
      <c r="Q54" s="120">
        <f t="shared" si="162"/>
        <v>0</v>
      </c>
      <c r="R54" s="120">
        <f t="shared" si="163"/>
        <v>0</v>
      </c>
      <c r="S54" s="120">
        <f t="shared" si="164"/>
        <v>0</v>
      </c>
      <c r="T54" s="121">
        <f t="shared" si="165"/>
        <v>0.375</v>
      </c>
      <c r="U54" s="120">
        <f t="shared" si="166"/>
        <v>1</v>
      </c>
      <c r="V54" s="120">
        <f t="shared" si="167"/>
        <v>0</v>
      </c>
      <c r="W54" s="120">
        <f t="shared" si="168"/>
        <v>0</v>
      </c>
      <c r="X54" s="120">
        <f t="shared" si="169"/>
        <v>0</v>
      </c>
      <c r="Y54" s="120" t="str">
        <f t="shared" si="170"/>
        <v>00</v>
      </c>
      <c r="Z54" s="121" t="str">
        <f t="shared" si="171"/>
        <v>0:00</v>
      </c>
      <c r="AA54" s="150">
        <f t="shared" si="172"/>
        <v>0</v>
      </c>
      <c r="AB54" s="22"/>
      <c r="AC54" s="67"/>
      <c r="AD54" s="22"/>
      <c r="AE54" s="67"/>
      <c r="AF54" s="98" t="str">
        <f t="shared" si="14"/>
        <v>0000-00-00</v>
      </c>
      <c r="AG54" s="99" t="str">
        <f t="shared" si="15"/>
        <v>00:00</v>
      </c>
      <c r="AH54" s="98" t="str">
        <f t="shared" si="16"/>
        <v>0000-00-00</v>
      </c>
      <c r="AI54" s="100" t="str">
        <f t="shared" si="17"/>
        <v>00:00</v>
      </c>
      <c r="AJ54" s="101" t="str">
        <f t="shared" si="173"/>
        <v>0000-00-00</v>
      </c>
      <c r="AK54" s="101" t="str">
        <f t="shared" si="174"/>
        <v>0000-00-00</v>
      </c>
      <c r="AL54" s="101">
        <f t="shared" si="175"/>
        <v>0</v>
      </c>
      <c r="AM54" s="101">
        <f t="shared" si="176"/>
        <v>0</v>
      </c>
      <c r="AN54" s="101">
        <f t="shared" si="177"/>
        <v>0</v>
      </c>
      <c r="AO54" s="101">
        <f t="shared" si="178"/>
        <v>0</v>
      </c>
      <c r="AP54" s="87">
        <f t="shared" si="179"/>
        <v>0.375</v>
      </c>
      <c r="AQ54" s="101">
        <f t="shared" si="180"/>
        <v>1</v>
      </c>
      <c r="AR54" s="101">
        <f t="shared" si="181"/>
        <v>0</v>
      </c>
      <c r="AS54" s="101">
        <f t="shared" si="182"/>
        <v>0</v>
      </c>
      <c r="AT54" s="101">
        <f t="shared" si="183"/>
        <v>0</v>
      </c>
      <c r="AU54" s="101" t="str">
        <f t="shared" si="184"/>
        <v>00</v>
      </c>
      <c r="AV54" s="87" t="str">
        <f t="shared" si="185"/>
        <v>0:00</v>
      </c>
      <c r="AW54" s="135">
        <f t="shared" si="186"/>
        <v>0</v>
      </c>
      <c r="AX54" s="426"/>
      <c r="AY54" s="433"/>
      <c r="AZ54" s="434"/>
      <c r="BA54" s="434"/>
      <c r="BB54" s="434"/>
      <c r="BC54" s="434"/>
      <c r="BD54" s="435"/>
    </row>
    <row r="55" spans="1:56" x14ac:dyDescent="0.25">
      <c r="A55" s="414">
        <v>9</v>
      </c>
      <c r="B55" s="415" t="s">
        <v>194</v>
      </c>
      <c r="C55" s="416"/>
      <c r="D55" s="416"/>
      <c r="E55" s="416"/>
      <c r="F55" s="416"/>
      <c r="G55" s="417"/>
      <c r="H55" s="338" t="s">
        <v>124</v>
      </c>
      <c r="I55" s="331" t="s">
        <v>160</v>
      </c>
      <c r="J55" s="109"/>
      <c r="K55" s="110"/>
      <c r="L55" s="109"/>
      <c r="M55" s="110"/>
      <c r="N55" s="111">
        <f t="shared" si="131"/>
        <v>0</v>
      </c>
      <c r="O55" s="111">
        <f t="shared" si="132"/>
        <v>0</v>
      </c>
      <c r="P55" s="111">
        <f t="shared" si="133"/>
        <v>0</v>
      </c>
      <c r="Q55" s="111">
        <f t="shared" si="134"/>
        <v>0</v>
      </c>
      <c r="R55" s="111">
        <f t="shared" si="135"/>
        <v>0</v>
      </c>
      <c r="S55" s="111">
        <f t="shared" si="136"/>
        <v>0</v>
      </c>
      <c r="T55" s="112">
        <f t="shared" si="137"/>
        <v>0.375</v>
      </c>
      <c r="U55" s="111">
        <f t="shared" si="138"/>
        <v>1</v>
      </c>
      <c r="V55" s="111">
        <f t="shared" si="139"/>
        <v>0</v>
      </c>
      <c r="W55" s="111">
        <f t="shared" si="140"/>
        <v>0</v>
      </c>
      <c r="X55" s="111">
        <f t="shared" si="141"/>
        <v>0</v>
      </c>
      <c r="Y55" s="111" t="str">
        <f t="shared" si="142"/>
        <v>00</v>
      </c>
      <c r="Z55" s="113" t="str">
        <f t="shared" si="143"/>
        <v>0:00</v>
      </c>
      <c r="AA55" s="148">
        <f t="shared" si="144"/>
        <v>0</v>
      </c>
      <c r="AB55" s="21"/>
      <c r="AC55" s="66"/>
      <c r="AD55" s="21"/>
      <c r="AE55" s="66"/>
      <c r="AF55" s="94" t="str">
        <f t="shared" si="14"/>
        <v>0000-00-00</v>
      </c>
      <c r="AG55" s="95" t="str">
        <f t="shared" si="15"/>
        <v>00:00</v>
      </c>
      <c r="AH55" s="94" t="str">
        <f t="shared" si="16"/>
        <v>0000-00-00</v>
      </c>
      <c r="AI55" s="96" t="str">
        <f t="shared" si="17"/>
        <v>00:00</v>
      </c>
      <c r="AJ55" s="97" t="str">
        <f t="shared" si="145"/>
        <v>0000-00-00</v>
      </c>
      <c r="AK55" s="97" t="str">
        <f t="shared" si="146"/>
        <v>0000-00-00</v>
      </c>
      <c r="AL55" s="97">
        <f t="shared" si="147"/>
        <v>0</v>
      </c>
      <c r="AM55" s="97">
        <f t="shared" si="148"/>
        <v>0</v>
      </c>
      <c r="AN55" s="97">
        <f t="shared" si="149"/>
        <v>0</v>
      </c>
      <c r="AO55" s="97">
        <f t="shared" si="150"/>
        <v>0</v>
      </c>
      <c r="AP55" s="86">
        <f t="shared" si="151"/>
        <v>0.375</v>
      </c>
      <c r="AQ55" s="97">
        <f t="shared" si="152"/>
        <v>1</v>
      </c>
      <c r="AR55" s="97">
        <f t="shared" si="153"/>
        <v>0</v>
      </c>
      <c r="AS55" s="97">
        <f t="shared" si="154"/>
        <v>0</v>
      </c>
      <c r="AT55" s="97">
        <f t="shared" si="155"/>
        <v>0</v>
      </c>
      <c r="AU55" s="97" t="str">
        <f t="shared" si="156"/>
        <v>00</v>
      </c>
      <c r="AV55" s="86" t="str">
        <f t="shared" si="157"/>
        <v>0:00</v>
      </c>
      <c r="AW55" s="134">
        <f t="shared" si="158"/>
        <v>0</v>
      </c>
      <c r="AX55" s="424">
        <f>SUM(AW55:AW57)+SUM(AA55:AA57)</f>
        <v>0</v>
      </c>
      <c r="AY55" s="427"/>
      <c r="AZ55" s="428"/>
      <c r="BA55" s="428"/>
      <c r="BB55" s="428"/>
      <c r="BC55" s="428"/>
      <c r="BD55" s="429"/>
    </row>
    <row r="56" spans="1:56" x14ac:dyDescent="0.25">
      <c r="A56" s="414"/>
      <c r="B56" s="418"/>
      <c r="C56" s="419"/>
      <c r="D56" s="419"/>
      <c r="E56" s="419"/>
      <c r="F56" s="419"/>
      <c r="G56" s="420"/>
      <c r="H56" s="338" t="s">
        <v>132</v>
      </c>
      <c r="I56" s="281"/>
      <c r="J56" s="114"/>
      <c r="K56" s="115"/>
      <c r="L56" s="114"/>
      <c r="M56" s="115"/>
      <c r="N56" s="116">
        <f t="shared" si="131"/>
        <v>0</v>
      </c>
      <c r="O56" s="116">
        <f t="shared" si="132"/>
        <v>0</v>
      </c>
      <c r="P56" s="116">
        <f t="shared" si="133"/>
        <v>0</v>
      </c>
      <c r="Q56" s="116">
        <f t="shared" si="134"/>
        <v>0</v>
      </c>
      <c r="R56" s="116">
        <f t="shared" si="135"/>
        <v>0</v>
      </c>
      <c r="S56" s="116">
        <f t="shared" si="136"/>
        <v>0</v>
      </c>
      <c r="T56" s="117">
        <f t="shared" si="137"/>
        <v>0.375</v>
      </c>
      <c r="U56" s="116">
        <f t="shared" si="138"/>
        <v>1</v>
      </c>
      <c r="V56" s="116">
        <f t="shared" si="139"/>
        <v>0</v>
      </c>
      <c r="W56" s="116">
        <f t="shared" si="140"/>
        <v>0</v>
      </c>
      <c r="X56" s="116">
        <f t="shared" si="141"/>
        <v>0</v>
      </c>
      <c r="Y56" s="116" t="str">
        <f t="shared" si="142"/>
        <v>00</v>
      </c>
      <c r="Z56" s="117" t="str">
        <f t="shared" si="143"/>
        <v>0:00</v>
      </c>
      <c r="AA56" s="149">
        <f t="shared" si="144"/>
        <v>0</v>
      </c>
      <c r="AB56" s="23"/>
      <c r="AC56" s="24"/>
      <c r="AD56" s="68"/>
      <c r="AE56" s="24"/>
      <c r="AF56" s="94" t="str">
        <f t="shared" si="14"/>
        <v>0000-00-00</v>
      </c>
      <c r="AG56" s="95" t="str">
        <f t="shared" si="15"/>
        <v>00:00</v>
      </c>
      <c r="AH56" s="94" t="str">
        <f t="shared" si="16"/>
        <v>0000-00-00</v>
      </c>
      <c r="AI56" s="96" t="str">
        <f t="shared" si="17"/>
        <v>00:00</v>
      </c>
      <c r="AJ56" s="97" t="str">
        <f t="shared" si="145"/>
        <v>0000-00-00</v>
      </c>
      <c r="AK56" s="97" t="str">
        <f t="shared" si="146"/>
        <v>0000-00-00</v>
      </c>
      <c r="AL56" s="97">
        <f t="shared" si="147"/>
        <v>0</v>
      </c>
      <c r="AM56" s="97">
        <f t="shared" si="148"/>
        <v>0</v>
      </c>
      <c r="AN56" s="97">
        <f t="shared" si="149"/>
        <v>0</v>
      </c>
      <c r="AO56" s="97">
        <f t="shared" si="150"/>
        <v>0</v>
      </c>
      <c r="AP56" s="86">
        <f t="shared" si="151"/>
        <v>0.375</v>
      </c>
      <c r="AQ56" s="97">
        <f t="shared" si="152"/>
        <v>1</v>
      </c>
      <c r="AR56" s="97">
        <f t="shared" si="153"/>
        <v>0</v>
      </c>
      <c r="AS56" s="97">
        <f t="shared" si="154"/>
        <v>0</v>
      </c>
      <c r="AT56" s="97">
        <f t="shared" si="155"/>
        <v>0</v>
      </c>
      <c r="AU56" s="97" t="str">
        <f t="shared" si="156"/>
        <v>00</v>
      </c>
      <c r="AV56" s="86" t="str">
        <f t="shared" si="157"/>
        <v>0:00</v>
      </c>
      <c r="AW56" s="134">
        <f t="shared" si="158"/>
        <v>0</v>
      </c>
      <c r="AX56" s="425"/>
      <c r="AY56" s="430"/>
      <c r="AZ56" s="431"/>
      <c r="BA56" s="431"/>
      <c r="BB56" s="431"/>
      <c r="BC56" s="431"/>
      <c r="BD56" s="432"/>
    </row>
    <row r="57" spans="1:56" x14ac:dyDescent="0.25">
      <c r="A57" s="414"/>
      <c r="B57" s="421"/>
      <c r="C57" s="422"/>
      <c r="D57" s="422"/>
      <c r="E57" s="422"/>
      <c r="F57" s="422"/>
      <c r="G57" s="423"/>
      <c r="H57" s="285"/>
      <c r="I57" s="282"/>
      <c r="J57" s="118"/>
      <c r="K57" s="119"/>
      <c r="L57" s="118"/>
      <c r="M57" s="119"/>
      <c r="N57" s="120">
        <f t="shared" si="131"/>
        <v>0</v>
      </c>
      <c r="O57" s="120">
        <f t="shared" si="132"/>
        <v>0</v>
      </c>
      <c r="P57" s="120">
        <f t="shared" si="133"/>
        <v>0</v>
      </c>
      <c r="Q57" s="120">
        <f t="shared" si="134"/>
        <v>0</v>
      </c>
      <c r="R57" s="120">
        <f t="shared" si="135"/>
        <v>0</v>
      </c>
      <c r="S57" s="120">
        <f t="shared" si="136"/>
        <v>0</v>
      </c>
      <c r="T57" s="121">
        <f t="shared" si="137"/>
        <v>0.375</v>
      </c>
      <c r="U57" s="120">
        <f t="shared" si="138"/>
        <v>1</v>
      </c>
      <c r="V57" s="120">
        <f t="shared" si="139"/>
        <v>0</v>
      </c>
      <c r="W57" s="120">
        <f t="shared" si="140"/>
        <v>0</v>
      </c>
      <c r="X57" s="120">
        <f t="shared" si="141"/>
        <v>0</v>
      </c>
      <c r="Y57" s="120" t="str">
        <f t="shared" si="142"/>
        <v>00</v>
      </c>
      <c r="Z57" s="121" t="str">
        <f t="shared" si="143"/>
        <v>0:00</v>
      </c>
      <c r="AA57" s="150">
        <f t="shared" si="144"/>
        <v>0</v>
      </c>
      <c r="AB57" s="22"/>
      <c r="AC57" s="67"/>
      <c r="AD57" s="22"/>
      <c r="AE57" s="67"/>
      <c r="AF57" s="98" t="str">
        <f t="shared" si="14"/>
        <v>0000-00-00</v>
      </c>
      <c r="AG57" s="99" t="str">
        <f t="shared" si="15"/>
        <v>00:00</v>
      </c>
      <c r="AH57" s="98" t="str">
        <f t="shared" si="16"/>
        <v>0000-00-00</v>
      </c>
      <c r="AI57" s="100" t="str">
        <f t="shared" si="17"/>
        <v>00:00</v>
      </c>
      <c r="AJ57" s="101" t="str">
        <f t="shared" si="145"/>
        <v>0000-00-00</v>
      </c>
      <c r="AK57" s="101" t="str">
        <f t="shared" si="146"/>
        <v>0000-00-00</v>
      </c>
      <c r="AL57" s="101">
        <f t="shared" si="147"/>
        <v>0</v>
      </c>
      <c r="AM57" s="101">
        <f t="shared" si="148"/>
        <v>0</v>
      </c>
      <c r="AN57" s="101">
        <f t="shared" si="149"/>
        <v>0</v>
      </c>
      <c r="AO57" s="101">
        <f t="shared" si="150"/>
        <v>0</v>
      </c>
      <c r="AP57" s="87">
        <f t="shared" si="151"/>
        <v>0.375</v>
      </c>
      <c r="AQ57" s="101">
        <f t="shared" si="152"/>
        <v>1</v>
      </c>
      <c r="AR57" s="101">
        <f t="shared" si="153"/>
        <v>0</v>
      </c>
      <c r="AS57" s="101">
        <f t="shared" si="154"/>
        <v>0</v>
      </c>
      <c r="AT57" s="101">
        <f t="shared" si="155"/>
        <v>0</v>
      </c>
      <c r="AU57" s="101" t="str">
        <f t="shared" si="156"/>
        <v>00</v>
      </c>
      <c r="AV57" s="87" t="str">
        <f t="shared" si="157"/>
        <v>0:00</v>
      </c>
      <c r="AW57" s="135">
        <f t="shared" si="158"/>
        <v>0</v>
      </c>
      <c r="AX57" s="426"/>
      <c r="AY57" s="433"/>
      <c r="AZ57" s="434"/>
      <c r="BA57" s="434"/>
      <c r="BB57" s="434"/>
      <c r="BC57" s="434"/>
      <c r="BD57" s="435"/>
    </row>
    <row r="58" spans="1:56" x14ac:dyDescent="0.25">
      <c r="A58" s="414">
        <v>10</v>
      </c>
      <c r="B58" s="415" t="s">
        <v>195</v>
      </c>
      <c r="C58" s="416"/>
      <c r="D58" s="416"/>
      <c r="E58" s="416"/>
      <c r="F58" s="416"/>
      <c r="G58" s="417"/>
      <c r="H58" s="338" t="s">
        <v>124</v>
      </c>
      <c r="I58" s="331" t="s">
        <v>160</v>
      </c>
      <c r="J58" s="109"/>
      <c r="K58" s="110"/>
      <c r="L58" s="109"/>
      <c r="M58" s="110"/>
      <c r="N58" s="111">
        <f t="shared" ref="N58:N60" si="187">+J58</f>
        <v>0</v>
      </c>
      <c r="O58" s="111">
        <f t="shared" ref="O58:O60" si="188">+L58</f>
        <v>0</v>
      </c>
      <c r="P58" s="111">
        <f t="shared" ref="P58:P60" si="189">HOUR(K58)</f>
        <v>0</v>
      </c>
      <c r="Q58" s="111">
        <f t="shared" ref="Q58:Q60" si="190">HOUR(M58)</f>
        <v>0</v>
      </c>
      <c r="R58" s="111">
        <f t="shared" ref="R58:R60" si="191">MINUTE(K58)</f>
        <v>0</v>
      </c>
      <c r="S58" s="111">
        <f t="shared" ref="S58:S60" si="192">MINUTE(M58)</f>
        <v>0</v>
      </c>
      <c r="T58" s="112">
        <f t="shared" ref="T58:T60" si="193">IF(M58&gt;K58,M58-K58, ($N$1-K58+M58-$M$1))</f>
        <v>0.375</v>
      </c>
      <c r="U58" s="111">
        <f t="shared" ref="U58:U60" si="194">IF(O58=N58,1,O58-N58+1)</f>
        <v>1</v>
      </c>
      <c r="V58" s="111">
        <f t="shared" ref="V58:V60" si="195">IF(U58&gt;1,(U58-1)*($N$2-$M$2),0)</f>
        <v>0</v>
      </c>
      <c r="W58" s="111">
        <f t="shared" ref="W58:W60" si="196">IF(S58&lt;R58,Q58-1-P58,Q58-P58)</f>
        <v>0</v>
      </c>
      <c r="X58" s="111">
        <f t="shared" ref="X58:X60" si="197">MINUTE(T58)</f>
        <v>0</v>
      </c>
      <c r="Y58" s="111" t="str">
        <f t="shared" ref="Y58:Y60" si="198">IF(X58&lt;10,"0"&amp;X58,X58)</f>
        <v>00</v>
      </c>
      <c r="Z58" s="113" t="str">
        <f t="shared" ref="Z58:Z60" si="199">SUM(V58:W58)&amp;":"&amp;Y58</f>
        <v>0:00</v>
      </c>
      <c r="AA58" s="148">
        <f t="shared" ref="AA58:AA60" si="200">VALUE(Z58)</f>
        <v>0</v>
      </c>
      <c r="AB58" s="21"/>
      <c r="AC58" s="66"/>
      <c r="AD58" s="21"/>
      <c r="AE58" s="66"/>
      <c r="AF58" s="94" t="str">
        <f t="shared" si="14"/>
        <v>0000-00-00</v>
      </c>
      <c r="AG58" s="95" t="str">
        <f t="shared" si="15"/>
        <v>00:00</v>
      </c>
      <c r="AH58" s="94" t="str">
        <f t="shared" si="16"/>
        <v>0000-00-00</v>
      </c>
      <c r="AI58" s="96" t="str">
        <f t="shared" si="17"/>
        <v>00:00</v>
      </c>
      <c r="AJ58" s="97" t="str">
        <f t="shared" ref="AJ58:AJ60" si="201">+AF58</f>
        <v>0000-00-00</v>
      </c>
      <c r="AK58" s="97" t="str">
        <f t="shared" ref="AK58:AK60" si="202">+AH58</f>
        <v>0000-00-00</v>
      </c>
      <c r="AL58" s="97">
        <f t="shared" ref="AL58:AL60" si="203">HOUR(AG58)</f>
        <v>0</v>
      </c>
      <c r="AM58" s="97">
        <f t="shared" ref="AM58:AM60" si="204">HOUR(AI58)</f>
        <v>0</v>
      </c>
      <c r="AN58" s="97">
        <f t="shared" ref="AN58:AN60" si="205">MINUTE(AG58)</f>
        <v>0</v>
      </c>
      <c r="AO58" s="97">
        <f t="shared" ref="AO58:AO60" si="206">MINUTE(AI58)</f>
        <v>0</v>
      </c>
      <c r="AP58" s="86">
        <f t="shared" ref="AP58:AP60" si="207">IF(AI58&gt;AG58,AI58-AG58, ($N$1-AG58+AI58-$M$1))</f>
        <v>0.375</v>
      </c>
      <c r="AQ58" s="97">
        <f t="shared" ref="AQ58:AQ60" si="208">IF(AK58=AJ58,1,AK58-AJ58+1)</f>
        <v>1</v>
      </c>
      <c r="AR58" s="97">
        <f t="shared" ref="AR58:AR60" si="209">IF(AQ58&gt;1,(AQ58-1)*($N$2-$M$2),0)</f>
        <v>0</v>
      </c>
      <c r="AS58" s="97">
        <f t="shared" ref="AS58:AS60" si="210">IF(AO58&lt;AN58,AM58-1-AL58,AM58-AL58)</f>
        <v>0</v>
      </c>
      <c r="AT58" s="97">
        <f t="shared" ref="AT58:AT60" si="211">MINUTE(AP58)</f>
        <v>0</v>
      </c>
      <c r="AU58" s="97" t="str">
        <f t="shared" ref="AU58:AU60" si="212">IF(AT58&lt;10,"0"&amp;AT58,AT58)</f>
        <v>00</v>
      </c>
      <c r="AV58" s="86" t="str">
        <f t="shared" ref="AV58:AV60" si="213">SUM(AR58:AS58)&amp;":"&amp;AU58</f>
        <v>0:00</v>
      </c>
      <c r="AW58" s="134">
        <f t="shared" ref="AW58:AW60" si="214">VALUE(AV58)</f>
        <v>0</v>
      </c>
      <c r="AX58" s="424">
        <f>SUM(AW58:AW60)+SUM(AA58:AA60)</f>
        <v>0</v>
      </c>
      <c r="AY58" s="427"/>
      <c r="AZ58" s="428"/>
      <c r="BA58" s="428"/>
      <c r="BB58" s="428"/>
      <c r="BC58" s="428"/>
      <c r="BD58" s="429"/>
    </row>
    <row r="59" spans="1:56" x14ac:dyDescent="0.25">
      <c r="A59" s="414"/>
      <c r="B59" s="418"/>
      <c r="C59" s="419"/>
      <c r="D59" s="419"/>
      <c r="E59" s="419"/>
      <c r="F59" s="419"/>
      <c r="G59" s="420"/>
      <c r="H59" s="338" t="s">
        <v>132</v>
      </c>
      <c r="I59" s="281" t="s">
        <v>168</v>
      </c>
      <c r="J59" s="114"/>
      <c r="K59" s="115"/>
      <c r="L59" s="114"/>
      <c r="M59" s="115"/>
      <c r="N59" s="116">
        <f t="shared" si="187"/>
        <v>0</v>
      </c>
      <c r="O59" s="116">
        <f t="shared" si="188"/>
        <v>0</v>
      </c>
      <c r="P59" s="116">
        <f t="shared" si="189"/>
        <v>0</v>
      </c>
      <c r="Q59" s="116">
        <f t="shared" si="190"/>
        <v>0</v>
      </c>
      <c r="R59" s="116">
        <f t="shared" si="191"/>
        <v>0</v>
      </c>
      <c r="S59" s="116">
        <f t="shared" si="192"/>
        <v>0</v>
      </c>
      <c r="T59" s="117">
        <f t="shared" si="193"/>
        <v>0.375</v>
      </c>
      <c r="U59" s="116">
        <f t="shared" si="194"/>
        <v>1</v>
      </c>
      <c r="V59" s="116">
        <f t="shared" si="195"/>
        <v>0</v>
      </c>
      <c r="W59" s="116">
        <f t="shared" si="196"/>
        <v>0</v>
      </c>
      <c r="X59" s="116">
        <f t="shared" si="197"/>
        <v>0</v>
      </c>
      <c r="Y59" s="116" t="str">
        <f t="shared" si="198"/>
        <v>00</v>
      </c>
      <c r="Z59" s="117" t="str">
        <f t="shared" si="199"/>
        <v>0:00</v>
      </c>
      <c r="AA59" s="149">
        <f t="shared" si="200"/>
        <v>0</v>
      </c>
      <c r="AB59" s="23"/>
      <c r="AC59" s="24"/>
      <c r="AD59" s="68"/>
      <c r="AE59" s="24"/>
      <c r="AF59" s="94" t="str">
        <f t="shared" si="14"/>
        <v>0000-00-00</v>
      </c>
      <c r="AG59" s="95" t="str">
        <f t="shared" si="15"/>
        <v>00:00</v>
      </c>
      <c r="AH59" s="94" t="str">
        <f t="shared" si="16"/>
        <v>0000-00-00</v>
      </c>
      <c r="AI59" s="96" t="str">
        <f t="shared" si="17"/>
        <v>00:00</v>
      </c>
      <c r="AJ59" s="97" t="str">
        <f t="shared" si="201"/>
        <v>0000-00-00</v>
      </c>
      <c r="AK59" s="97" t="str">
        <f t="shared" si="202"/>
        <v>0000-00-00</v>
      </c>
      <c r="AL59" s="97">
        <f t="shared" si="203"/>
        <v>0</v>
      </c>
      <c r="AM59" s="97">
        <f t="shared" si="204"/>
        <v>0</v>
      </c>
      <c r="AN59" s="97">
        <f t="shared" si="205"/>
        <v>0</v>
      </c>
      <c r="AO59" s="97">
        <f t="shared" si="206"/>
        <v>0</v>
      </c>
      <c r="AP59" s="86">
        <f t="shared" si="207"/>
        <v>0.375</v>
      </c>
      <c r="AQ59" s="97">
        <f t="shared" si="208"/>
        <v>1</v>
      </c>
      <c r="AR59" s="97">
        <f t="shared" si="209"/>
        <v>0</v>
      </c>
      <c r="AS59" s="97">
        <f t="shared" si="210"/>
        <v>0</v>
      </c>
      <c r="AT59" s="97">
        <f t="shared" si="211"/>
        <v>0</v>
      </c>
      <c r="AU59" s="97" t="str">
        <f t="shared" si="212"/>
        <v>00</v>
      </c>
      <c r="AV59" s="86" t="str">
        <f t="shared" si="213"/>
        <v>0:00</v>
      </c>
      <c r="AW59" s="134">
        <f t="shared" si="214"/>
        <v>0</v>
      </c>
      <c r="AX59" s="425"/>
      <c r="AY59" s="430"/>
      <c r="AZ59" s="431"/>
      <c r="BA59" s="431"/>
      <c r="BB59" s="431"/>
      <c r="BC59" s="431"/>
      <c r="BD59" s="432"/>
    </row>
    <row r="60" spans="1:56" x14ac:dyDescent="0.25">
      <c r="A60" s="414"/>
      <c r="B60" s="421"/>
      <c r="C60" s="422"/>
      <c r="D60" s="422"/>
      <c r="E60" s="422"/>
      <c r="F60" s="422"/>
      <c r="G60" s="423"/>
      <c r="H60" s="285"/>
      <c r="I60" s="282"/>
      <c r="J60" s="118"/>
      <c r="K60" s="119"/>
      <c r="L60" s="118"/>
      <c r="M60" s="119"/>
      <c r="N60" s="120">
        <f t="shared" si="187"/>
        <v>0</v>
      </c>
      <c r="O60" s="120">
        <f t="shared" si="188"/>
        <v>0</v>
      </c>
      <c r="P60" s="120">
        <f t="shared" si="189"/>
        <v>0</v>
      </c>
      <c r="Q60" s="120">
        <f t="shared" si="190"/>
        <v>0</v>
      </c>
      <c r="R60" s="120">
        <f t="shared" si="191"/>
        <v>0</v>
      </c>
      <c r="S60" s="120">
        <f t="shared" si="192"/>
        <v>0</v>
      </c>
      <c r="T60" s="121">
        <f t="shared" si="193"/>
        <v>0.375</v>
      </c>
      <c r="U60" s="120">
        <f t="shared" si="194"/>
        <v>1</v>
      </c>
      <c r="V60" s="120">
        <f t="shared" si="195"/>
        <v>0</v>
      </c>
      <c r="W60" s="120">
        <f t="shared" si="196"/>
        <v>0</v>
      </c>
      <c r="X60" s="120">
        <f t="shared" si="197"/>
        <v>0</v>
      </c>
      <c r="Y60" s="120" t="str">
        <f t="shared" si="198"/>
        <v>00</v>
      </c>
      <c r="Z60" s="121" t="str">
        <f t="shared" si="199"/>
        <v>0:00</v>
      </c>
      <c r="AA60" s="150">
        <f t="shared" si="200"/>
        <v>0</v>
      </c>
      <c r="AB60" s="22"/>
      <c r="AC60" s="67"/>
      <c r="AD60" s="22"/>
      <c r="AE60" s="67"/>
      <c r="AF60" s="98" t="str">
        <f t="shared" si="14"/>
        <v>0000-00-00</v>
      </c>
      <c r="AG60" s="99" t="str">
        <f t="shared" si="15"/>
        <v>00:00</v>
      </c>
      <c r="AH60" s="98" t="str">
        <f t="shared" si="16"/>
        <v>0000-00-00</v>
      </c>
      <c r="AI60" s="100" t="str">
        <f t="shared" si="17"/>
        <v>00:00</v>
      </c>
      <c r="AJ60" s="101" t="str">
        <f t="shared" si="201"/>
        <v>0000-00-00</v>
      </c>
      <c r="AK60" s="101" t="str">
        <f t="shared" si="202"/>
        <v>0000-00-00</v>
      </c>
      <c r="AL60" s="101">
        <f t="shared" si="203"/>
        <v>0</v>
      </c>
      <c r="AM60" s="101">
        <f t="shared" si="204"/>
        <v>0</v>
      </c>
      <c r="AN60" s="101">
        <f t="shared" si="205"/>
        <v>0</v>
      </c>
      <c r="AO60" s="101">
        <f t="shared" si="206"/>
        <v>0</v>
      </c>
      <c r="AP60" s="87">
        <f t="shared" si="207"/>
        <v>0.375</v>
      </c>
      <c r="AQ60" s="101">
        <f t="shared" si="208"/>
        <v>1</v>
      </c>
      <c r="AR60" s="101">
        <f t="shared" si="209"/>
        <v>0</v>
      </c>
      <c r="AS60" s="101">
        <f t="shared" si="210"/>
        <v>0</v>
      </c>
      <c r="AT60" s="101">
        <f t="shared" si="211"/>
        <v>0</v>
      </c>
      <c r="AU60" s="101" t="str">
        <f t="shared" si="212"/>
        <v>00</v>
      </c>
      <c r="AV60" s="87" t="str">
        <f t="shared" si="213"/>
        <v>0:00</v>
      </c>
      <c r="AW60" s="135">
        <f t="shared" si="214"/>
        <v>0</v>
      </c>
      <c r="AX60" s="426"/>
      <c r="AY60" s="433"/>
      <c r="AZ60" s="434"/>
      <c r="BA60" s="434"/>
      <c r="BB60" s="434"/>
      <c r="BC60" s="434"/>
      <c r="BD60" s="435"/>
    </row>
    <row r="61" spans="1:56" x14ac:dyDescent="0.25">
      <c r="A61" s="414">
        <v>11</v>
      </c>
      <c r="B61" s="415" t="s">
        <v>220</v>
      </c>
      <c r="C61" s="416"/>
      <c r="D61" s="416"/>
      <c r="E61" s="416"/>
      <c r="F61" s="416"/>
      <c r="G61" s="417"/>
      <c r="H61" s="347" t="s">
        <v>124</v>
      </c>
      <c r="I61" s="331" t="s">
        <v>160</v>
      </c>
      <c r="J61" s="109"/>
      <c r="K61" s="110"/>
      <c r="L61" s="109"/>
      <c r="M61" s="110"/>
      <c r="N61" s="111">
        <f t="shared" ref="N61:N63" si="215">+J61</f>
        <v>0</v>
      </c>
      <c r="O61" s="111">
        <f t="shared" ref="O61:O63" si="216">+L61</f>
        <v>0</v>
      </c>
      <c r="P61" s="111">
        <f t="shared" ref="P61:P63" si="217">HOUR(K61)</f>
        <v>0</v>
      </c>
      <c r="Q61" s="111">
        <f t="shared" ref="Q61:Q63" si="218">HOUR(M61)</f>
        <v>0</v>
      </c>
      <c r="R61" s="111">
        <f t="shared" ref="R61:R63" si="219">MINUTE(K61)</f>
        <v>0</v>
      </c>
      <c r="S61" s="111">
        <f t="shared" ref="S61:S63" si="220">MINUTE(M61)</f>
        <v>0</v>
      </c>
      <c r="T61" s="112">
        <f t="shared" ref="T61:T63" si="221">IF(M61&gt;K61,M61-K61, ($N$1-K61+M61-$M$1))</f>
        <v>0.375</v>
      </c>
      <c r="U61" s="111">
        <f t="shared" ref="U61:U63" si="222">IF(O61=N61,1,O61-N61+1)</f>
        <v>1</v>
      </c>
      <c r="V61" s="111">
        <f t="shared" ref="V61:V63" si="223">IF(U61&gt;1,(U61-1)*($N$2-$M$2),0)</f>
        <v>0</v>
      </c>
      <c r="W61" s="111">
        <f t="shared" ref="W61:W63" si="224">IF(S61&lt;R61,Q61-1-P61,Q61-P61)</f>
        <v>0</v>
      </c>
      <c r="X61" s="111">
        <f t="shared" ref="X61:X63" si="225">MINUTE(T61)</f>
        <v>0</v>
      </c>
      <c r="Y61" s="111" t="str">
        <f t="shared" ref="Y61:Y63" si="226">IF(X61&lt;10,"0"&amp;X61,X61)</f>
        <v>00</v>
      </c>
      <c r="Z61" s="113" t="str">
        <f t="shared" ref="Z61:Z63" si="227">SUM(V61:W61)&amp;":"&amp;Y61</f>
        <v>0:00</v>
      </c>
      <c r="AA61" s="148">
        <f t="shared" ref="AA61:AA63" si="228">VALUE(Z61)</f>
        <v>0</v>
      </c>
      <c r="AB61" s="21"/>
      <c r="AC61" s="66"/>
      <c r="AD61" s="21"/>
      <c r="AE61" s="66"/>
      <c r="AF61" s="94" t="str">
        <f t="shared" si="14"/>
        <v>0000-00-00</v>
      </c>
      <c r="AG61" s="95" t="str">
        <f t="shared" si="15"/>
        <v>00:00</v>
      </c>
      <c r="AH61" s="94" t="str">
        <f t="shared" si="16"/>
        <v>0000-00-00</v>
      </c>
      <c r="AI61" s="96" t="str">
        <f t="shared" si="17"/>
        <v>00:00</v>
      </c>
      <c r="AJ61" s="97" t="str">
        <f t="shared" ref="AJ61:AJ63" si="229">+AF61</f>
        <v>0000-00-00</v>
      </c>
      <c r="AK61" s="97" t="str">
        <f t="shared" ref="AK61:AK63" si="230">+AH61</f>
        <v>0000-00-00</v>
      </c>
      <c r="AL61" s="97">
        <f t="shared" ref="AL61:AL63" si="231">HOUR(AG61)</f>
        <v>0</v>
      </c>
      <c r="AM61" s="97">
        <f t="shared" ref="AM61:AM63" si="232">HOUR(AI61)</f>
        <v>0</v>
      </c>
      <c r="AN61" s="97">
        <f t="shared" ref="AN61:AN63" si="233">MINUTE(AG61)</f>
        <v>0</v>
      </c>
      <c r="AO61" s="97">
        <f t="shared" ref="AO61:AO63" si="234">MINUTE(AI61)</f>
        <v>0</v>
      </c>
      <c r="AP61" s="86">
        <f t="shared" ref="AP61:AP63" si="235">IF(AI61&gt;AG61,AI61-AG61, ($N$1-AG61+AI61-$M$1))</f>
        <v>0.375</v>
      </c>
      <c r="AQ61" s="97">
        <f t="shared" ref="AQ61:AQ63" si="236">IF(AK61=AJ61,1,AK61-AJ61+1)</f>
        <v>1</v>
      </c>
      <c r="AR61" s="97">
        <f t="shared" ref="AR61:AR63" si="237">IF(AQ61&gt;1,(AQ61-1)*($N$2-$M$2),0)</f>
        <v>0</v>
      </c>
      <c r="AS61" s="97">
        <f t="shared" ref="AS61:AS63" si="238">IF(AO61&lt;AN61,AM61-1-AL61,AM61-AL61)</f>
        <v>0</v>
      </c>
      <c r="AT61" s="97">
        <f t="shared" ref="AT61:AT63" si="239">MINUTE(AP61)</f>
        <v>0</v>
      </c>
      <c r="AU61" s="97" t="str">
        <f t="shared" ref="AU61:AU63" si="240">IF(AT61&lt;10,"0"&amp;AT61,AT61)</f>
        <v>00</v>
      </c>
      <c r="AV61" s="86" t="str">
        <f t="shared" ref="AV61:AV63" si="241">SUM(AR61:AS61)&amp;":"&amp;AU61</f>
        <v>0:00</v>
      </c>
      <c r="AW61" s="134">
        <f t="shared" ref="AW61:AW63" si="242">VALUE(AV61)</f>
        <v>0</v>
      </c>
      <c r="AX61" s="424">
        <f>SUM(AW61:AW63)+SUM(AA61:AA63)</f>
        <v>0</v>
      </c>
      <c r="AY61" s="427"/>
      <c r="AZ61" s="428"/>
      <c r="BA61" s="428"/>
      <c r="BB61" s="428"/>
      <c r="BC61" s="428"/>
      <c r="BD61" s="429"/>
    </row>
    <row r="62" spans="1:56" ht="24" x14ac:dyDescent="0.25">
      <c r="A62" s="414"/>
      <c r="B62" s="418"/>
      <c r="C62" s="419"/>
      <c r="D62" s="419"/>
      <c r="E62" s="419"/>
      <c r="F62" s="419"/>
      <c r="G62" s="420"/>
      <c r="H62" s="347" t="s">
        <v>132</v>
      </c>
      <c r="I62" s="281" t="s">
        <v>221</v>
      </c>
      <c r="J62" s="114"/>
      <c r="K62" s="115"/>
      <c r="L62" s="114"/>
      <c r="M62" s="115"/>
      <c r="N62" s="116">
        <f t="shared" si="215"/>
        <v>0</v>
      </c>
      <c r="O62" s="116">
        <f t="shared" si="216"/>
        <v>0</v>
      </c>
      <c r="P62" s="116">
        <f t="shared" si="217"/>
        <v>0</v>
      </c>
      <c r="Q62" s="116">
        <f t="shared" si="218"/>
        <v>0</v>
      </c>
      <c r="R62" s="116">
        <f t="shared" si="219"/>
        <v>0</v>
      </c>
      <c r="S62" s="116">
        <f t="shared" si="220"/>
        <v>0</v>
      </c>
      <c r="T62" s="117">
        <f t="shared" si="221"/>
        <v>0.375</v>
      </c>
      <c r="U62" s="116">
        <f t="shared" si="222"/>
        <v>1</v>
      </c>
      <c r="V62" s="116">
        <f t="shared" si="223"/>
        <v>0</v>
      </c>
      <c r="W62" s="116">
        <f t="shared" si="224"/>
        <v>0</v>
      </c>
      <c r="X62" s="116">
        <f t="shared" si="225"/>
        <v>0</v>
      </c>
      <c r="Y62" s="116" t="str">
        <f t="shared" si="226"/>
        <v>00</v>
      </c>
      <c r="Z62" s="117" t="str">
        <f t="shared" si="227"/>
        <v>0:00</v>
      </c>
      <c r="AA62" s="149">
        <f t="shared" si="228"/>
        <v>0</v>
      </c>
      <c r="AB62" s="23"/>
      <c r="AC62" s="24"/>
      <c r="AD62" s="68"/>
      <c r="AE62" s="24"/>
      <c r="AF62" s="94" t="str">
        <f t="shared" si="14"/>
        <v>0000-00-00</v>
      </c>
      <c r="AG62" s="95" t="str">
        <f t="shared" si="15"/>
        <v>00:00</v>
      </c>
      <c r="AH62" s="94" t="str">
        <f t="shared" si="16"/>
        <v>0000-00-00</v>
      </c>
      <c r="AI62" s="96" t="str">
        <f t="shared" si="17"/>
        <v>00:00</v>
      </c>
      <c r="AJ62" s="97" t="str">
        <f t="shared" si="229"/>
        <v>0000-00-00</v>
      </c>
      <c r="AK62" s="97" t="str">
        <f t="shared" si="230"/>
        <v>0000-00-00</v>
      </c>
      <c r="AL62" s="97">
        <f t="shared" si="231"/>
        <v>0</v>
      </c>
      <c r="AM62" s="97">
        <f t="shared" si="232"/>
        <v>0</v>
      </c>
      <c r="AN62" s="97">
        <f t="shared" si="233"/>
        <v>0</v>
      </c>
      <c r="AO62" s="97">
        <f t="shared" si="234"/>
        <v>0</v>
      </c>
      <c r="AP62" s="86">
        <f t="shared" si="235"/>
        <v>0.375</v>
      </c>
      <c r="AQ62" s="97">
        <f t="shared" si="236"/>
        <v>1</v>
      </c>
      <c r="AR62" s="97">
        <f t="shared" si="237"/>
        <v>0</v>
      </c>
      <c r="AS62" s="97">
        <f t="shared" si="238"/>
        <v>0</v>
      </c>
      <c r="AT62" s="97">
        <f t="shared" si="239"/>
        <v>0</v>
      </c>
      <c r="AU62" s="97" t="str">
        <f t="shared" si="240"/>
        <v>00</v>
      </c>
      <c r="AV62" s="86" t="str">
        <f t="shared" si="241"/>
        <v>0:00</v>
      </c>
      <c r="AW62" s="134">
        <f t="shared" si="242"/>
        <v>0</v>
      </c>
      <c r="AX62" s="425"/>
      <c r="AY62" s="430"/>
      <c r="AZ62" s="431"/>
      <c r="BA62" s="431"/>
      <c r="BB62" s="431"/>
      <c r="BC62" s="431"/>
      <c r="BD62" s="432"/>
    </row>
    <row r="63" spans="1:56" x14ac:dyDescent="0.25">
      <c r="A63" s="414"/>
      <c r="B63" s="421"/>
      <c r="C63" s="422"/>
      <c r="D63" s="422"/>
      <c r="E63" s="422"/>
      <c r="F63" s="422"/>
      <c r="G63" s="423"/>
      <c r="H63" s="285"/>
      <c r="I63" s="282"/>
      <c r="J63" s="118"/>
      <c r="K63" s="119"/>
      <c r="L63" s="118"/>
      <c r="M63" s="119"/>
      <c r="N63" s="120">
        <f t="shared" si="215"/>
        <v>0</v>
      </c>
      <c r="O63" s="120">
        <f t="shared" si="216"/>
        <v>0</v>
      </c>
      <c r="P63" s="120">
        <f t="shared" si="217"/>
        <v>0</v>
      </c>
      <c r="Q63" s="120">
        <f t="shared" si="218"/>
        <v>0</v>
      </c>
      <c r="R63" s="120">
        <f t="shared" si="219"/>
        <v>0</v>
      </c>
      <c r="S63" s="120">
        <f t="shared" si="220"/>
        <v>0</v>
      </c>
      <c r="T63" s="121">
        <f t="shared" si="221"/>
        <v>0.375</v>
      </c>
      <c r="U63" s="120">
        <f t="shared" si="222"/>
        <v>1</v>
      </c>
      <c r="V63" s="120">
        <f t="shared" si="223"/>
        <v>0</v>
      </c>
      <c r="W63" s="120">
        <f t="shared" si="224"/>
        <v>0</v>
      </c>
      <c r="X63" s="120">
        <f t="shared" si="225"/>
        <v>0</v>
      </c>
      <c r="Y63" s="120" t="str">
        <f t="shared" si="226"/>
        <v>00</v>
      </c>
      <c r="Z63" s="121" t="str">
        <f t="shared" si="227"/>
        <v>0:00</v>
      </c>
      <c r="AA63" s="150">
        <f t="shared" si="228"/>
        <v>0</v>
      </c>
      <c r="AB63" s="22"/>
      <c r="AC63" s="67"/>
      <c r="AD63" s="22"/>
      <c r="AE63" s="67"/>
      <c r="AF63" s="98" t="str">
        <f t="shared" si="14"/>
        <v>0000-00-00</v>
      </c>
      <c r="AG63" s="99" t="str">
        <f t="shared" si="15"/>
        <v>00:00</v>
      </c>
      <c r="AH63" s="98" t="str">
        <f t="shared" si="16"/>
        <v>0000-00-00</v>
      </c>
      <c r="AI63" s="100" t="str">
        <f t="shared" si="17"/>
        <v>00:00</v>
      </c>
      <c r="AJ63" s="101" t="str">
        <f t="shared" si="229"/>
        <v>0000-00-00</v>
      </c>
      <c r="AK63" s="101" t="str">
        <f t="shared" si="230"/>
        <v>0000-00-00</v>
      </c>
      <c r="AL63" s="101">
        <f t="shared" si="231"/>
        <v>0</v>
      </c>
      <c r="AM63" s="101">
        <f t="shared" si="232"/>
        <v>0</v>
      </c>
      <c r="AN63" s="101">
        <f t="shared" si="233"/>
        <v>0</v>
      </c>
      <c r="AO63" s="101">
        <f t="shared" si="234"/>
        <v>0</v>
      </c>
      <c r="AP63" s="87">
        <f t="shared" si="235"/>
        <v>0.375</v>
      </c>
      <c r="AQ63" s="101">
        <f t="shared" si="236"/>
        <v>1</v>
      </c>
      <c r="AR63" s="101">
        <f t="shared" si="237"/>
        <v>0</v>
      </c>
      <c r="AS63" s="101">
        <f t="shared" si="238"/>
        <v>0</v>
      </c>
      <c r="AT63" s="101">
        <f t="shared" si="239"/>
        <v>0</v>
      </c>
      <c r="AU63" s="101" t="str">
        <f t="shared" si="240"/>
        <v>00</v>
      </c>
      <c r="AV63" s="87" t="str">
        <f t="shared" si="241"/>
        <v>0:00</v>
      </c>
      <c r="AW63" s="135">
        <f t="shared" si="242"/>
        <v>0</v>
      </c>
      <c r="AX63" s="426"/>
      <c r="AY63" s="433"/>
      <c r="AZ63" s="434"/>
      <c r="BA63" s="434"/>
      <c r="BB63" s="434"/>
      <c r="BC63" s="434"/>
      <c r="BD63" s="435"/>
    </row>
    <row r="64" spans="1:56" x14ac:dyDescent="0.25">
      <c r="A64" s="414">
        <v>12</v>
      </c>
      <c r="B64" s="415" t="s">
        <v>198</v>
      </c>
      <c r="C64" s="416"/>
      <c r="D64" s="416"/>
      <c r="E64" s="416"/>
      <c r="F64" s="416"/>
      <c r="G64" s="417"/>
      <c r="H64" s="338" t="s">
        <v>124</v>
      </c>
      <c r="I64" s="331" t="s">
        <v>185</v>
      </c>
      <c r="J64" s="109"/>
      <c r="K64" s="110"/>
      <c r="L64" s="109"/>
      <c r="M64" s="110"/>
      <c r="N64" s="111">
        <f t="shared" si="131"/>
        <v>0</v>
      </c>
      <c r="O64" s="111">
        <f t="shared" si="132"/>
        <v>0</v>
      </c>
      <c r="P64" s="111">
        <f t="shared" si="133"/>
        <v>0</v>
      </c>
      <c r="Q64" s="111">
        <f t="shared" si="134"/>
        <v>0</v>
      </c>
      <c r="R64" s="111">
        <f t="shared" si="135"/>
        <v>0</v>
      </c>
      <c r="S64" s="111">
        <f t="shared" si="136"/>
        <v>0</v>
      </c>
      <c r="T64" s="112">
        <f t="shared" si="137"/>
        <v>0.375</v>
      </c>
      <c r="U64" s="111">
        <f t="shared" si="138"/>
        <v>1</v>
      </c>
      <c r="V64" s="111">
        <f t="shared" si="139"/>
        <v>0</v>
      </c>
      <c r="W64" s="111">
        <f t="shared" si="140"/>
        <v>0</v>
      </c>
      <c r="X64" s="111">
        <f t="shared" si="141"/>
        <v>0</v>
      </c>
      <c r="Y64" s="111" t="str">
        <f t="shared" si="142"/>
        <v>00</v>
      </c>
      <c r="Z64" s="113" t="str">
        <f t="shared" si="143"/>
        <v>0:00</v>
      </c>
      <c r="AA64" s="148">
        <f t="shared" si="144"/>
        <v>0</v>
      </c>
      <c r="AB64" s="21"/>
      <c r="AC64" s="66"/>
      <c r="AD64" s="21"/>
      <c r="AE64" s="66"/>
      <c r="AF64" s="94" t="str">
        <f t="shared" si="14"/>
        <v>0000-00-00</v>
      </c>
      <c r="AG64" s="95" t="str">
        <f t="shared" si="15"/>
        <v>00:00</v>
      </c>
      <c r="AH64" s="94" t="str">
        <f t="shared" si="16"/>
        <v>0000-00-00</v>
      </c>
      <c r="AI64" s="96" t="str">
        <f t="shared" si="17"/>
        <v>00:00</v>
      </c>
      <c r="AJ64" s="97" t="str">
        <f t="shared" si="145"/>
        <v>0000-00-00</v>
      </c>
      <c r="AK64" s="97" t="str">
        <f t="shared" si="146"/>
        <v>0000-00-00</v>
      </c>
      <c r="AL64" s="97">
        <f t="shared" si="147"/>
        <v>0</v>
      </c>
      <c r="AM64" s="97">
        <f t="shared" si="148"/>
        <v>0</v>
      </c>
      <c r="AN64" s="97">
        <f t="shared" si="149"/>
        <v>0</v>
      </c>
      <c r="AO64" s="97">
        <f t="shared" si="150"/>
        <v>0</v>
      </c>
      <c r="AP64" s="86">
        <f t="shared" si="151"/>
        <v>0.375</v>
      </c>
      <c r="AQ64" s="97">
        <f t="shared" si="152"/>
        <v>1</v>
      </c>
      <c r="AR64" s="97">
        <f t="shared" si="153"/>
        <v>0</v>
      </c>
      <c r="AS64" s="97">
        <f t="shared" si="154"/>
        <v>0</v>
      </c>
      <c r="AT64" s="97">
        <f t="shared" si="155"/>
        <v>0</v>
      </c>
      <c r="AU64" s="97" t="str">
        <f t="shared" si="156"/>
        <v>00</v>
      </c>
      <c r="AV64" s="86" t="str">
        <f t="shared" si="157"/>
        <v>0:00</v>
      </c>
      <c r="AW64" s="134">
        <f t="shared" si="158"/>
        <v>0</v>
      </c>
      <c r="AX64" s="424">
        <f>SUM(AW64:AW66)+SUM(AA64:AA66)</f>
        <v>0</v>
      </c>
      <c r="AY64" s="427"/>
      <c r="AZ64" s="428"/>
      <c r="BA64" s="428"/>
      <c r="BB64" s="428"/>
      <c r="BC64" s="428"/>
      <c r="BD64" s="429"/>
    </row>
    <row r="65" spans="1:56" x14ac:dyDescent="0.25">
      <c r="A65" s="414"/>
      <c r="B65" s="418"/>
      <c r="C65" s="419"/>
      <c r="D65" s="419"/>
      <c r="E65" s="419"/>
      <c r="F65" s="419"/>
      <c r="G65" s="420"/>
      <c r="H65" s="338" t="s">
        <v>132</v>
      </c>
      <c r="I65" s="281" t="s">
        <v>186</v>
      </c>
      <c r="J65" s="114"/>
      <c r="K65" s="115"/>
      <c r="L65" s="114"/>
      <c r="M65" s="115"/>
      <c r="N65" s="116">
        <f t="shared" si="131"/>
        <v>0</v>
      </c>
      <c r="O65" s="116">
        <f t="shared" si="132"/>
        <v>0</v>
      </c>
      <c r="P65" s="116">
        <f t="shared" si="133"/>
        <v>0</v>
      </c>
      <c r="Q65" s="116">
        <f t="shared" si="134"/>
        <v>0</v>
      </c>
      <c r="R65" s="116">
        <f t="shared" si="135"/>
        <v>0</v>
      </c>
      <c r="S65" s="116">
        <f t="shared" si="136"/>
        <v>0</v>
      </c>
      <c r="T65" s="117">
        <f t="shared" si="137"/>
        <v>0.375</v>
      </c>
      <c r="U65" s="116">
        <f t="shared" si="138"/>
        <v>1</v>
      </c>
      <c r="V65" s="116">
        <f t="shared" si="139"/>
        <v>0</v>
      </c>
      <c r="W65" s="116">
        <f t="shared" si="140"/>
        <v>0</v>
      </c>
      <c r="X65" s="116">
        <f t="shared" si="141"/>
        <v>0</v>
      </c>
      <c r="Y65" s="116" t="str">
        <f t="shared" si="142"/>
        <v>00</v>
      </c>
      <c r="Z65" s="117" t="str">
        <f t="shared" si="143"/>
        <v>0:00</v>
      </c>
      <c r="AA65" s="149">
        <f t="shared" si="144"/>
        <v>0</v>
      </c>
      <c r="AB65" s="23"/>
      <c r="AC65" s="24"/>
      <c r="AD65" s="68"/>
      <c r="AE65" s="24"/>
      <c r="AF65" s="94" t="str">
        <f t="shared" si="14"/>
        <v>0000-00-00</v>
      </c>
      <c r="AG65" s="95" t="str">
        <f t="shared" si="15"/>
        <v>00:00</v>
      </c>
      <c r="AH65" s="94" t="str">
        <f t="shared" si="16"/>
        <v>0000-00-00</v>
      </c>
      <c r="AI65" s="96" t="str">
        <f t="shared" si="17"/>
        <v>00:00</v>
      </c>
      <c r="AJ65" s="97" t="str">
        <f t="shared" si="145"/>
        <v>0000-00-00</v>
      </c>
      <c r="AK65" s="97" t="str">
        <f t="shared" si="146"/>
        <v>0000-00-00</v>
      </c>
      <c r="AL65" s="97">
        <f t="shared" si="147"/>
        <v>0</v>
      </c>
      <c r="AM65" s="97">
        <f t="shared" si="148"/>
        <v>0</v>
      </c>
      <c r="AN65" s="97">
        <f t="shared" si="149"/>
        <v>0</v>
      </c>
      <c r="AO65" s="97">
        <f t="shared" si="150"/>
        <v>0</v>
      </c>
      <c r="AP65" s="86">
        <f t="shared" si="151"/>
        <v>0.375</v>
      </c>
      <c r="AQ65" s="97">
        <f t="shared" si="152"/>
        <v>1</v>
      </c>
      <c r="AR65" s="97">
        <f t="shared" si="153"/>
        <v>0</v>
      </c>
      <c r="AS65" s="97">
        <f t="shared" si="154"/>
        <v>0</v>
      </c>
      <c r="AT65" s="97">
        <f t="shared" si="155"/>
        <v>0</v>
      </c>
      <c r="AU65" s="97" t="str">
        <f t="shared" si="156"/>
        <v>00</v>
      </c>
      <c r="AV65" s="86" t="str">
        <f t="shared" si="157"/>
        <v>0:00</v>
      </c>
      <c r="AW65" s="134">
        <f t="shared" si="158"/>
        <v>0</v>
      </c>
      <c r="AX65" s="425"/>
      <c r="AY65" s="430"/>
      <c r="AZ65" s="431"/>
      <c r="BA65" s="431"/>
      <c r="BB65" s="431"/>
      <c r="BC65" s="431"/>
      <c r="BD65" s="432"/>
    </row>
    <row r="66" spans="1:56" x14ac:dyDescent="0.25">
      <c r="A66" s="414"/>
      <c r="B66" s="421"/>
      <c r="C66" s="422"/>
      <c r="D66" s="422"/>
      <c r="E66" s="422"/>
      <c r="F66" s="422"/>
      <c r="G66" s="423"/>
      <c r="H66" s="285"/>
      <c r="I66" s="282" t="s">
        <v>197</v>
      </c>
      <c r="J66" s="118"/>
      <c r="K66" s="119"/>
      <c r="L66" s="118"/>
      <c r="M66" s="119"/>
      <c r="N66" s="120">
        <f t="shared" si="131"/>
        <v>0</v>
      </c>
      <c r="O66" s="120">
        <f t="shared" si="132"/>
        <v>0</v>
      </c>
      <c r="P66" s="120">
        <f t="shared" si="133"/>
        <v>0</v>
      </c>
      <c r="Q66" s="120">
        <f t="shared" si="134"/>
        <v>0</v>
      </c>
      <c r="R66" s="120">
        <f t="shared" si="135"/>
        <v>0</v>
      </c>
      <c r="S66" s="120">
        <f t="shared" si="136"/>
        <v>0</v>
      </c>
      <c r="T66" s="121">
        <f t="shared" si="137"/>
        <v>0.375</v>
      </c>
      <c r="U66" s="120">
        <f t="shared" si="138"/>
        <v>1</v>
      </c>
      <c r="V66" s="120">
        <f t="shared" si="139"/>
        <v>0</v>
      </c>
      <c r="W66" s="120">
        <f t="shared" si="140"/>
        <v>0</v>
      </c>
      <c r="X66" s="120">
        <f t="shared" si="141"/>
        <v>0</v>
      </c>
      <c r="Y66" s="120" t="str">
        <f t="shared" si="142"/>
        <v>00</v>
      </c>
      <c r="Z66" s="121" t="str">
        <f t="shared" si="143"/>
        <v>0:00</v>
      </c>
      <c r="AA66" s="150">
        <f t="shared" si="144"/>
        <v>0</v>
      </c>
      <c r="AB66" s="22"/>
      <c r="AC66" s="67"/>
      <c r="AD66" s="22"/>
      <c r="AE66" s="67"/>
      <c r="AF66" s="98" t="str">
        <f t="shared" si="14"/>
        <v>0000-00-00</v>
      </c>
      <c r="AG66" s="99" t="str">
        <f t="shared" si="15"/>
        <v>00:00</v>
      </c>
      <c r="AH66" s="98" t="str">
        <f t="shared" si="16"/>
        <v>0000-00-00</v>
      </c>
      <c r="AI66" s="100" t="str">
        <f t="shared" si="17"/>
        <v>00:00</v>
      </c>
      <c r="AJ66" s="101" t="str">
        <f t="shared" si="145"/>
        <v>0000-00-00</v>
      </c>
      <c r="AK66" s="101" t="str">
        <f t="shared" si="146"/>
        <v>0000-00-00</v>
      </c>
      <c r="AL66" s="101">
        <f t="shared" si="147"/>
        <v>0</v>
      </c>
      <c r="AM66" s="101">
        <f t="shared" si="148"/>
        <v>0</v>
      </c>
      <c r="AN66" s="101">
        <f t="shared" si="149"/>
        <v>0</v>
      </c>
      <c r="AO66" s="101">
        <f t="shared" si="150"/>
        <v>0</v>
      </c>
      <c r="AP66" s="87">
        <f t="shared" si="151"/>
        <v>0.375</v>
      </c>
      <c r="AQ66" s="101">
        <f t="shared" si="152"/>
        <v>1</v>
      </c>
      <c r="AR66" s="101">
        <f t="shared" si="153"/>
        <v>0</v>
      </c>
      <c r="AS66" s="101">
        <f t="shared" si="154"/>
        <v>0</v>
      </c>
      <c r="AT66" s="101">
        <f t="shared" si="155"/>
        <v>0</v>
      </c>
      <c r="AU66" s="101" t="str">
        <f t="shared" si="156"/>
        <v>00</v>
      </c>
      <c r="AV66" s="87" t="str">
        <f t="shared" si="157"/>
        <v>0:00</v>
      </c>
      <c r="AW66" s="135">
        <f t="shared" si="158"/>
        <v>0</v>
      </c>
      <c r="AX66" s="426"/>
      <c r="AY66" s="433"/>
      <c r="AZ66" s="434"/>
      <c r="BA66" s="434"/>
      <c r="BB66" s="434"/>
      <c r="BC66" s="434"/>
      <c r="BD66" s="435"/>
    </row>
    <row r="67" spans="1:56" x14ac:dyDescent="0.25">
      <c r="A67" s="414">
        <v>13</v>
      </c>
      <c r="B67" s="415" t="s">
        <v>199</v>
      </c>
      <c r="C67" s="416"/>
      <c r="D67" s="416"/>
      <c r="E67" s="416"/>
      <c r="F67" s="416"/>
      <c r="G67" s="417"/>
      <c r="H67" s="338" t="s">
        <v>124</v>
      </c>
      <c r="I67" s="331" t="s">
        <v>185</v>
      </c>
      <c r="J67" s="109"/>
      <c r="K67" s="110"/>
      <c r="L67" s="109"/>
      <c r="M67" s="110"/>
      <c r="N67" s="111">
        <f t="shared" ref="N67:N69" si="243">+J67</f>
        <v>0</v>
      </c>
      <c r="O67" s="111">
        <f t="shared" ref="O67:O69" si="244">+L67</f>
        <v>0</v>
      </c>
      <c r="P67" s="111">
        <f t="shared" ref="P67:P69" si="245">HOUR(K67)</f>
        <v>0</v>
      </c>
      <c r="Q67" s="111">
        <f t="shared" ref="Q67:Q69" si="246">HOUR(M67)</f>
        <v>0</v>
      </c>
      <c r="R67" s="111">
        <f t="shared" ref="R67:R69" si="247">MINUTE(K67)</f>
        <v>0</v>
      </c>
      <c r="S67" s="111">
        <f t="shared" ref="S67:S69" si="248">MINUTE(M67)</f>
        <v>0</v>
      </c>
      <c r="T67" s="112">
        <f t="shared" ref="T67:T69" si="249">IF(M67&gt;K67,M67-K67, ($N$1-K67+M67-$M$1))</f>
        <v>0.375</v>
      </c>
      <c r="U67" s="111">
        <f t="shared" ref="U67:U69" si="250">IF(O67=N67,1,O67-N67+1)</f>
        <v>1</v>
      </c>
      <c r="V67" s="111">
        <f t="shared" ref="V67:V69" si="251">IF(U67&gt;1,(U67-1)*($N$2-$M$2),0)</f>
        <v>0</v>
      </c>
      <c r="W67" s="111">
        <f t="shared" ref="W67:W69" si="252">IF(S67&lt;R67,Q67-1-P67,Q67-P67)</f>
        <v>0</v>
      </c>
      <c r="X67" s="111">
        <f t="shared" ref="X67:X69" si="253">MINUTE(T67)</f>
        <v>0</v>
      </c>
      <c r="Y67" s="111" t="str">
        <f t="shared" ref="Y67:Y69" si="254">IF(X67&lt;10,"0"&amp;X67,X67)</f>
        <v>00</v>
      </c>
      <c r="Z67" s="113" t="str">
        <f t="shared" ref="Z67:Z69" si="255">SUM(V67:W67)&amp;":"&amp;Y67</f>
        <v>0:00</v>
      </c>
      <c r="AA67" s="148">
        <f t="shared" ref="AA67:AA69" si="256">VALUE(Z67)</f>
        <v>0</v>
      </c>
      <c r="AB67" s="21"/>
      <c r="AC67" s="66"/>
      <c r="AD67" s="21"/>
      <c r="AE67" s="66"/>
      <c r="AF67" s="94" t="str">
        <f t="shared" si="14"/>
        <v>0000-00-00</v>
      </c>
      <c r="AG67" s="95" t="str">
        <f t="shared" si="15"/>
        <v>00:00</v>
      </c>
      <c r="AH67" s="94" t="str">
        <f t="shared" si="16"/>
        <v>0000-00-00</v>
      </c>
      <c r="AI67" s="96" t="str">
        <f t="shared" si="17"/>
        <v>00:00</v>
      </c>
      <c r="AJ67" s="97" t="str">
        <f t="shared" ref="AJ67:AJ69" si="257">+AF67</f>
        <v>0000-00-00</v>
      </c>
      <c r="AK67" s="97" t="str">
        <f t="shared" ref="AK67:AK69" si="258">+AH67</f>
        <v>0000-00-00</v>
      </c>
      <c r="AL67" s="97">
        <f t="shared" ref="AL67:AL69" si="259">HOUR(AG67)</f>
        <v>0</v>
      </c>
      <c r="AM67" s="97">
        <f t="shared" ref="AM67:AM69" si="260">HOUR(AI67)</f>
        <v>0</v>
      </c>
      <c r="AN67" s="97">
        <f t="shared" ref="AN67:AN69" si="261">MINUTE(AG67)</f>
        <v>0</v>
      </c>
      <c r="AO67" s="97">
        <f t="shared" ref="AO67:AO69" si="262">MINUTE(AI67)</f>
        <v>0</v>
      </c>
      <c r="AP67" s="86">
        <f t="shared" ref="AP67:AP69" si="263">IF(AI67&gt;AG67,AI67-AG67, ($N$1-AG67+AI67-$M$1))</f>
        <v>0.375</v>
      </c>
      <c r="AQ67" s="97">
        <f t="shared" ref="AQ67:AQ69" si="264">IF(AK67=AJ67,1,AK67-AJ67+1)</f>
        <v>1</v>
      </c>
      <c r="AR67" s="97">
        <f t="shared" ref="AR67:AR69" si="265">IF(AQ67&gt;1,(AQ67-1)*($N$2-$M$2),0)</f>
        <v>0</v>
      </c>
      <c r="AS67" s="97">
        <f t="shared" ref="AS67:AS69" si="266">IF(AO67&lt;AN67,AM67-1-AL67,AM67-AL67)</f>
        <v>0</v>
      </c>
      <c r="AT67" s="97">
        <f t="shared" ref="AT67:AT69" si="267">MINUTE(AP67)</f>
        <v>0</v>
      </c>
      <c r="AU67" s="97" t="str">
        <f t="shared" ref="AU67:AU69" si="268">IF(AT67&lt;10,"0"&amp;AT67,AT67)</f>
        <v>00</v>
      </c>
      <c r="AV67" s="86" t="str">
        <f t="shared" ref="AV67:AV69" si="269">SUM(AR67:AS67)&amp;":"&amp;AU67</f>
        <v>0:00</v>
      </c>
      <c r="AW67" s="134">
        <f t="shared" ref="AW67:AW69" si="270">VALUE(AV67)</f>
        <v>0</v>
      </c>
      <c r="AX67" s="424">
        <f>SUM(AW67:AW69)+SUM(AA67:AA69)</f>
        <v>0</v>
      </c>
      <c r="AY67" s="427"/>
      <c r="AZ67" s="428"/>
      <c r="BA67" s="428"/>
      <c r="BB67" s="428"/>
      <c r="BC67" s="428"/>
      <c r="BD67" s="429"/>
    </row>
    <row r="68" spans="1:56" x14ac:dyDescent="0.25">
      <c r="A68" s="414"/>
      <c r="B68" s="418"/>
      <c r="C68" s="419"/>
      <c r="D68" s="419"/>
      <c r="E68" s="419"/>
      <c r="F68" s="419"/>
      <c r="G68" s="420"/>
      <c r="H68" s="338" t="s">
        <v>132</v>
      </c>
      <c r="I68" s="281" t="s">
        <v>197</v>
      </c>
      <c r="J68" s="114"/>
      <c r="K68" s="115"/>
      <c r="L68" s="114"/>
      <c r="M68" s="115"/>
      <c r="N68" s="116">
        <f t="shared" si="243"/>
        <v>0</v>
      </c>
      <c r="O68" s="116">
        <f t="shared" si="244"/>
        <v>0</v>
      </c>
      <c r="P68" s="116">
        <f t="shared" si="245"/>
        <v>0</v>
      </c>
      <c r="Q68" s="116">
        <f t="shared" si="246"/>
        <v>0</v>
      </c>
      <c r="R68" s="116">
        <f t="shared" si="247"/>
        <v>0</v>
      </c>
      <c r="S68" s="116">
        <f t="shared" si="248"/>
        <v>0</v>
      </c>
      <c r="T68" s="117">
        <f t="shared" si="249"/>
        <v>0.375</v>
      </c>
      <c r="U68" s="116">
        <f t="shared" si="250"/>
        <v>1</v>
      </c>
      <c r="V68" s="116">
        <f t="shared" si="251"/>
        <v>0</v>
      </c>
      <c r="W68" s="116">
        <f t="shared" si="252"/>
        <v>0</v>
      </c>
      <c r="X68" s="116">
        <f t="shared" si="253"/>
        <v>0</v>
      </c>
      <c r="Y68" s="116" t="str">
        <f t="shared" si="254"/>
        <v>00</v>
      </c>
      <c r="Z68" s="117" t="str">
        <f t="shared" si="255"/>
        <v>0:00</v>
      </c>
      <c r="AA68" s="149">
        <f t="shared" si="256"/>
        <v>0</v>
      </c>
      <c r="AB68" s="23"/>
      <c r="AC68" s="24"/>
      <c r="AD68" s="68"/>
      <c r="AE68" s="24"/>
      <c r="AF68" s="94" t="str">
        <f t="shared" si="14"/>
        <v>0000-00-00</v>
      </c>
      <c r="AG68" s="95" t="str">
        <f t="shared" si="15"/>
        <v>00:00</v>
      </c>
      <c r="AH68" s="94" t="str">
        <f t="shared" si="16"/>
        <v>0000-00-00</v>
      </c>
      <c r="AI68" s="96" t="str">
        <f t="shared" si="17"/>
        <v>00:00</v>
      </c>
      <c r="AJ68" s="97" t="str">
        <f t="shared" si="257"/>
        <v>0000-00-00</v>
      </c>
      <c r="AK68" s="97" t="str">
        <f t="shared" si="258"/>
        <v>0000-00-00</v>
      </c>
      <c r="AL68" s="97">
        <f t="shared" si="259"/>
        <v>0</v>
      </c>
      <c r="AM68" s="97">
        <f t="shared" si="260"/>
        <v>0</v>
      </c>
      <c r="AN68" s="97">
        <f t="shared" si="261"/>
        <v>0</v>
      </c>
      <c r="AO68" s="97">
        <f t="shared" si="262"/>
        <v>0</v>
      </c>
      <c r="AP68" s="86">
        <f t="shared" si="263"/>
        <v>0.375</v>
      </c>
      <c r="AQ68" s="97">
        <f t="shared" si="264"/>
        <v>1</v>
      </c>
      <c r="AR68" s="97">
        <f t="shared" si="265"/>
        <v>0</v>
      </c>
      <c r="AS68" s="97">
        <f t="shared" si="266"/>
        <v>0</v>
      </c>
      <c r="AT68" s="97">
        <f t="shared" si="267"/>
        <v>0</v>
      </c>
      <c r="AU68" s="97" t="str">
        <f t="shared" si="268"/>
        <v>00</v>
      </c>
      <c r="AV68" s="86" t="str">
        <f t="shared" si="269"/>
        <v>0:00</v>
      </c>
      <c r="AW68" s="134">
        <f t="shared" si="270"/>
        <v>0</v>
      </c>
      <c r="AX68" s="425"/>
      <c r="AY68" s="430"/>
      <c r="AZ68" s="431"/>
      <c r="BA68" s="431"/>
      <c r="BB68" s="431"/>
      <c r="BC68" s="431"/>
      <c r="BD68" s="432"/>
    </row>
    <row r="69" spans="1:56" x14ac:dyDescent="0.25">
      <c r="A69" s="414"/>
      <c r="B69" s="421"/>
      <c r="C69" s="422"/>
      <c r="D69" s="422"/>
      <c r="E69" s="422"/>
      <c r="F69" s="422"/>
      <c r="G69" s="423"/>
      <c r="H69" s="285"/>
      <c r="I69" s="282"/>
      <c r="J69" s="118"/>
      <c r="K69" s="119"/>
      <c r="L69" s="118"/>
      <c r="M69" s="119"/>
      <c r="N69" s="120">
        <f t="shared" si="243"/>
        <v>0</v>
      </c>
      <c r="O69" s="120">
        <f t="shared" si="244"/>
        <v>0</v>
      </c>
      <c r="P69" s="120">
        <f t="shared" si="245"/>
        <v>0</v>
      </c>
      <c r="Q69" s="120">
        <f t="shared" si="246"/>
        <v>0</v>
      </c>
      <c r="R69" s="120">
        <f t="shared" si="247"/>
        <v>0</v>
      </c>
      <c r="S69" s="120">
        <f t="shared" si="248"/>
        <v>0</v>
      </c>
      <c r="T69" s="121">
        <f t="shared" si="249"/>
        <v>0.375</v>
      </c>
      <c r="U69" s="120">
        <f t="shared" si="250"/>
        <v>1</v>
      </c>
      <c r="V69" s="120">
        <f t="shared" si="251"/>
        <v>0</v>
      </c>
      <c r="W69" s="120">
        <f t="shared" si="252"/>
        <v>0</v>
      </c>
      <c r="X69" s="120">
        <f t="shared" si="253"/>
        <v>0</v>
      </c>
      <c r="Y69" s="120" t="str">
        <f t="shared" si="254"/>
        <v>00</v>
      </c>
      <c r="Z69" s="121" t="str">
        <f t="shared" si="255"/>
        <v>0:00</v>
      </c>
      <c r="AA69" s="150">
        <f t="shared" si="256"/>
        <v>0</v>
      </c>
      <c r="AB69" s="22"/>
      <c r="AC69" s="67"/>
      <c r="AD69" s="22"/>
      <c r="AE69" s="67"/>
      <c r="AF69" s="98" t="str">
        <f t="shared" si="14"/>
        <v>0000-00-00</v>
      </c>
      <c r="AG69" s="99" t="str">
        <f t="shared" si="15"/>
        <v>00:00</v>
      </c>
      <c r="AH69" s="98" t="str">
        <f t="shared" si="16"/>
        <v>0000-00-00</v>
      </c>
      <c r="AI69" s="100" t="str">
        <f t="shared" si="17"/>
        <v>00:00</v>
      </c>
      <c r="AJ69" s="101" t="str">
        <f t="shared" si="257"/>
        <v>0000-00-00</v>
      </c>
      <c r="AK69" s="101" t="str">
        <f t="shared" si="258"/>
        <v>0000-00-00</v>
      </c>
      <c r="AL69" s="101">
        <f t="shared" si="259"/>
        <v>0</v>
      </c>
      <c r="AM69" s="101">
        <f t="shared" si="260"/>
        <v>0</v>
      </c>
      <c r="AN69" s="101">
        <f t="shared" si="261"/>
        <v>0</v>
      </c>
      <c r="AO69" s="101">
        <f t="shared" si="262"/>
        <v>0</v>
      </c>
      <c r="AP69" s="87">
        <f t="shared" si="263"/>
        <v>0.375</v>
      </c>
      <c r="AQ69" s="101">
        <f t="shared" si="264"/>
        <v>1</v>
      </c>
      <c r="AR69" s="101">
        <f t="shared" si="265"/>
        <v>0</v>
      </c>
      <c r="AS69" s="101">
        <f t="shared" si="266"/>
        <v>0</v>
      </c>
      <c r="AT69" s="101">
        <f t="shared" si="267"/>
        <v>0</v>
      </c>
      <c r="AU69" s="101" t="str">
        <f t="shared" si="268"/>
        <v>00</v>
      </c>
      <c r="AV69" s="87" t="str">
        <f t="shared" si="269"/>
        <v>0:00</v>
      </c>
      <c r="AW69" s="135">
        <f t="shared" si="270"/>
        <v>0</v>
      </c>
      <c r="AX69" s="426"/>
      <c r="AY69" s="433"/>
      <c r="AZ69" s="434"/>
      <c r="BA69" s="434"/>
      <c r="BB69" s="434"/>
      <c r="BC69" s="434"/>
      <c r="BD69" s="435"/>
    </row>
    <row r="70" spans="1:56" x14ac:dyDescent="0.25">
      <c r="A70" s="414">
        <v>14</v>
      </c>
      <c r="B70" s="415" t="s">
        <v>200</v>
      </c>
      <c r="C70" s="416"/>
      <c r="D70" s="416"/>
      <c r="E70" s="416"/>
      <c r="F70" s="416"/>
      <c r="G70" s="417"/>
      <c r="H70" s="338" t="s">
        <v>124</v>
      </c>
      <c r="I70" s="331" t="s">
        <v>185</v>
      </c>
      <c r="J70" s="109"/>
      <c r="K70" s="110"/>
      <c r="L70" s="109"/>
      <c r="M70" s="110"/>
      <c r="N70" s="111">
        <f t="shared" ref="N70:N72" si="271">+J70</f>
        <v>0</v>
      </c>
      <c r="O70" s="111">
        <f t="shared" ref="O70:O72" si="272">+L70</f>
        <v>0</v>
      </c>
      <c r="P70" s="111">
        <f t="shared" ref="P70:P72" si="273">HOUR(K70)</f>
        <v>0</v>
      </c>
      <c r="Q70" s="111">
        <f t="shared" ref="Q70:Q72" si="274">HOUR(M70)</f>
        <v>0</v>
      </c>
      <c r="R70" s="111">
        <f t="shared" ref="R70:R72" si="275">MINUTE(K70)</f>
        <v>0</v>
      </c>
      <c r="S70" s="111">
        <f t="shared" ref="S70:S72" si="276">MINUTE(M70)</f>
        <v>0</v>
      </c>
      <c r="T70" s="112">
        <f t="shared" ref="T70:T72" si="277">IF(M70&gt;K70,M70-K70, ($N$1-K70+M70-$M$1))</f>
        <v>0.375</v>
      </c>
      <c r="U70" s="111">
        <f t="shared" ref="U70:U72" si="278">IF(O70=N70,1,O70-N70+1)</f>
        <v>1</v>
      </c>
      <c r="V70" s="111">
        <f t="shared" ref="V70:V72" si="279">IF(U70&gt;1,(U70-1)*($N$2-$M$2),0)</f>
        <v>0</v>
      </c>
      <c r="W70" s="111">
        <f t="shared" ref="W70:W72" si="280">IF(S70&lt;R70,Q70-1-P70,Q70-P70)</f>
        <v>0</v>
      </c>
      <c r="X70" s="111">
        <f t="shared" ref="X70:X72" si="281">MINUTE(T70)</f>
        <v>0</v>
      </c>
      <c r="Y70" s="111" t="str">
        <f t="shared" ref="Y70:Y72" si="282">IF(X70&lt;10,"0"&amp;X70,X70)</f>
        <v>00</v>
      </c>
      <c r="Z70" s="113" t="str">
        <f t="shared" ref="Z70:Z72" si="283">SUM(V70:W70)&amp;":"&amp;Y70</f>
        <v>0:00</v>
      </c>
      <c r="AA70" s="148">
        <f t="shared" ref="AA70:AA72" si="284">VALUE(Z70)</f>
        <v>0</v>
      </c>
      <c r="AB70" s="21"/>
      <c r="AC70" s="66"/>
      <c r="AD70" s="21"/>
      <c r="AE70" s="66"/>
      <c r="AF70" s="94" t="str">
        <f t="shared" si="14"/>
        <v>0000-00-00</v>
      </c>
      <c r="AG70" s="95" t="str">
        <f t="shared" si="15"/>
        <v>00:00</v>
      </c>
      <c r="AH70" s="94" t="str">
        <f t="shared" si="16"/>
        <v>0000-00-00</v>
      </c>
      <c r="AI70" s="96" t="str">
        <f t="shared" si="17"/>
        <v>00:00</v>
      </c>
      <c r="AJ70" s="97" t="str">
        <f t="shared" ref="AJ70:AJ72" si="285">+AF70</f>
        <v>0000-00-00</v>
      </c>
      <c r="AK70" s="97" t="str">
        <f t="shared" ref="AK70:AK72" si="286">+AH70</f>
        <v>0000-00-00</v>
      </c>
      <c r="AL70" s="97">
        <f t="shared" ref="AL70:AL72" si="287">HOUR(AG70)</f>
        <v>0</v>
      </c>
      <c r="AM70" s="97">
        <f t="shared" ref="AM70:AM72" si="288">HOUR(AI70)</f>
        <v>0</v>
      </c>
      <c r="AN70" s="97">
        <f t="shared" ref="AN70:AN72" si="289">MINUTE(AG70)</f>
        <v>0</v>
      </c>
      <c r="AO70" s="97">
        <f t="shared" ref="AO70:AO72" si="290">MINUTE(AI70)</f>
        <v>0</v>
      </c>
      <c r="AP70" s="86">
        <f t="shared" ref="AP70:AP72" si="291">IF(AI70&gt;AG70,AI70-AG70, ($N$1-AG70+AI70-$M$1))</f>
        <v>0.375</v>
      </c>
      <c r="AQ70" s="97">
        <f t="shared" ref="AQ70:AQ72" si="292">IF(AK70=AJ70,1,AK70-AJ70+1)</f>
        <v>1</v>
      </c>
      <c r="AR70" s="97">
        <f t="shared" ref="AR70:AR72" si="293">IF(AQ70&gt;1,(AQ70-1)*($N$2-$M$2),0)</f>
        <v>0</v>
      </c>
      <c r="AS70" s="97">
        <f t="shared" ref="AS70:AS72" si="294">IF(AO70&lt;AN70,AM70-1-AL70,AM70-AL70)</f>
        <v>0</v>
      </c>
      <c r="AT70" s="97">
        <f t="shared" ref="AT70:AT72" si="295">MINUTE(AP70)</f>
        <v>0</v>
      </c>
      <c r="AU70" s="97" t="str">
        <f t="shared" ref="AU70:AU72" si="296">IF(AT70&lt;10,"0"&amp;AT70,AT70)</f>
        <v>00</v>
      </c>
      <c r="AV70" s="86" t="str">
        <f t="shared" ref="AV70:AV72" si="297">SUM(AR70:AS70)&amp;":"&amp;AU70</f>
        <v>0:00</v>
      </c>
      <c r="AW70" s="134">
        <f t="shared" ref="AW70:AW72" si="298">VALUE(AV70)</f>
        <v>0</v>
      </c>
      <c r="AX70" s="424">
        <f>SUM(AW70:AW72)+SUM(AA70:AA72)</f>
        <v>0</v>
      </c>
      <c r="AY70" s="427"/>
      <c r="AZ70" s="428"/>
      <c r="BA70" s="428"/>
      <c r="BB70" s="428"/>
      <c r="BC70" s="428"/>
      <c r="BD70" s="429"/>
    </row>
    <row r="71" spans="1:56" x14ac:dyDescent="0.25">
      <c r="A71" s="414"/>
      <c r="B71" s="418"/>
      <c r="C71" s="419"/>
      <c r="D71" s="419"/>
      <c r="E71" s="419"/>
      <c r="F71" s="419"/>
      <c r="G71" s="420"/>
      <c r="H71" s="338" t="s">
        <v>132</v>
      </c>
      <c r="I71" s="281" t="s">
        <v>187</v>
      </c>
      <c r="J71" s="114"/>
      <c r="K71" s="115"/>
      <c r="L71" s="114"/>
      <c r="M71" s="115"/>
      <c r="N71" s="116">
        <f t="shared" si="271"/>
        <v>0</v>
      </c>
      <c r="O71" s="116">
        <f t="shared" si="272"/>
        <v>0</v>
      </c>
      <c r="P71" s="116">
        <f t="shared" si="273"/>
        <v>0</v>
      </c>
      <c r="Q71" s="116">
        <f t="shared" si="274"/>
        <v>0</v>
      </c>
      <c r="R71" s="116">
        <f t="shared" si="275"/>
        <v>0</v>
      </c>
      <c r="S71" s="116">
        <f t="shared" si="276"/>
        <v>0</v>
      </c>
      <c r="T71" s="117">
        <f t="shared" si="277"/>
        <v>0.375</v>
      </c>
      <c r="U71" s="116">
        <f t="shared" si="278"/>
        <v>1</v>
      </c>
      <c r="V71" s="116">
        <f t="shared" si="279"/>
        <v>0</v>
      </c>
      <c r="W71" s="116">
        <f t="shared" si="280"/>
        <v>0</v>
      </c>
      <c r="X71" s="116">
        <f t="shared" si="281"/>
        <v>0</v>
      </c>
      <c r="Y71" s="116" t="str">
        <f t="shared" si="282"/>
        <v>00</v>
      </c>
      <c r="Z71" s="117" t="str">
        <f t="shared" si="283"/>
        <v>0:00</v>
      </c>
      <c r="AA71" s="149">
        <f t="shared" si="284"/>
        <v>0</v>
      </c>
      <c r="AB71" s="23"/>
      <c r="AC71" s="24"/>
      <c r="AD71" s="68"/>
      <c r="AE71" s="24"/>
      <c r="AF71" s="94" t="str">
        <f t="shared" si="14"/>
        <v>0000-00-00</v>
      </c>
      <c r="AG71" s="95" t="str">
        <f t="shared" si="15"/>
        <v>00:00</v>
      </c>
      <c r="AH71" s="94" t="str">
        <f t="shared" si="16"/>
        <v>0000-00-00</v>
      </c>
      <c r="AI71" s="96" t="str">
        <f t="shared" si="17"/>
        <v>00:00</v>
      </c>
      <c r="AJ71" s="97" t="str">
        <f t="shared" si="285"/>
        <v>0000-00-00</v>
      </c>
      <c r="AK71" s="97" t="str">
        <f t="shared" si="286"/>
        <v>0000-00-00</v>
      </c>
      <c r="AL71" s="97">
        <f t="shared" si="287"/>
        <v>0</v>
      </c>
      <c r="AM71" s="97">
        <f t="shared" si="288"/>
        <v>0</v>
      </c>
      <c r="AN71" s="97">
        <f t="shared" si="289"/>
        <v>0</v>
      </c>
      <c r="AO71" s="97">
        <f t="shared" si="290"/>
        <v>0</v>
      </c>
      <c r="AP71" s="86">
        <f t="shared" si="291"/>
        <v>0.375</v>
      </c>
      <c r="AQ71" s="97">
        <f t="shared" si="292"/>
        <v>1</v>
      </c>
      <c r="AR71" s="97">
        <f t="shared" si="293"/>
        <v>0</v>
      </c>
      <c r="AS71" s="97">
        <f t="shared" si="294"/>
        <v>0</v>
      </c>
      <c r="AT71" s="97">
        <f t="shared" si="295"/>
        <v>0</v>
      </c>
      <c r="AU71" s="97" t="str">
        <f t="shared" si="296"/>
        <v>00</v>
      </c>
      <c r="AV71" s="86" t="str">
        <f t="shared" si="297"/>
        <v>0:00</v>
      </c>
      <c r="AW71" s="134">
        <f t="shared" si="298"/>
        <v>0</v>
      </c>
      <c r="AX71" s="425"/>
      <c r="AY71" s="430"/>
      <c r="AZ71" s="431"/>
      <c r="BA71" s="431"/>
      <c r="BB71" s="431"/>
      <c r="BC71" s="431"/>
      <c r="BD71" s="432"/>
    </row>
    <row r="72" spans="1:56" x14ac:dyDescent="0.25">
      <c r="A72" s="414"/>
      <c r="B72" s="421"/>
      <c r="C72" s="422"/>
      <c r="D72" s="422"/>
      <c r="E72" s="422"/>
      <c r="F72" s="422"/>
      <c r="G72" s="423"/>
      <c r="H72" s="285"/>
      <c r="I72" s="282" t="s">
        <v>197</v>
      </c>
      <c r="J72" s="118"/>
      <c r="K72" s="119"/>
      <c r="L72" s="118"/>
      <c r="M72" s="119"/>
      <c r="N72" s="120">
        <f t="shared" si="271"/>
        <v>0</v>
      </c>
      <c r="O72" s="120">
        <f t="shared" si="272"/>
        <v>0</v>
      </c>
      <c r="P72" s="120">
        <f t="shared" si="273"/>
        <v>0</v>
      </c>
      <c r="Q72" s="120">
        <f t="shared" si="274"/>
        <v>0</v>
      </c>
      <c r="R72" s="120">
        <f t="shared" si="275"/>
        <v>0</v>
      </c>
      <c r="S72" s="120">
        <f t="shared" si="276"/>
        <v>0</v>
      </c>
      <c r="T72" s="121">
        <f t="shared" si="277"/>
        <v>0.375</v>
      </c>
      <c r="U72" s="120">
        <f t="shared" si="278"/>
        <v>1</v>
      </c>
      <c r="V72" s="120">
        <f t="shared" si="279"/>
        <v>0</v>
      </c>
      <c r="W72" s="120">
        <f t="shared" si="280"/>
        <v>0</v>
      </c>
      <c r="X72" s="120">
        <f t="shared" si="281"/>
        <v>0</v>
      </c>
      <c r="Y72" s="120" t="str">
        <f t="shared" si="282"/>
        <v>00</v>
      </c>
      <c r="Z72" s="121" t="str">
        <f t="shared" si="283"/>
        <v>0:00</v>
      </c>
      <c r="AA72" s="150">
        <f t="shared" si="284"/>
        <v>0</v>
      </c>
      <c r="AB72" s="22"/>
      <c r="AC72" s="67"/>
      <c r="AD72" s="22"/>
      <c r="AE72" s="67"/>
      <c r="AF72" s="98" t="str">
        <f t="shared" si="14"/>
        <v>0000-00-00</v>
      </c>
      <c r="AG72" s="99" t="str">
        <f t="shared" si="15"/>
        <v>00:00</v>
      </c>
      <c r="AH72" s="98" t="str">
        <f t="shared" si="16"/>
        <v>0000-00-00</v>
      </c>
      <c r="AI72" s="100" t="str">
        <f t="shared" si="17"/>
        <v>00:00</v>
      </c>
      <c r="AJ72" s="101" t="str">
        <f t="shared" si="285"/>
        <v>0000-00-00</v>
      </c>
      <c r="AK72" s="101" t="str">
        <f t="shared" si="286"/>
        <v>0000-00-00</v>
      </c>
      <c r="AL72" s="101">
        <f t="shared" si="287"/>
        <v>0</v>
      </c>
      <c r="AM72" s="101">
        <f t="shared" si="288"/>
        <v>0</v>
      </c>
      <c r="AN72" s="101">
        <f t="shared" si="289"/>
        <v>0</v>
      </c>
      <c r="AO72" s="101">
        <f t="shared" si="290"/>
        <v>0</v>
      </c>
      <c r="AP72" s="87">
        <f t="shared" si="291"/>
        <v>0.375</v>
      </c>
      <c r="AQ72" s="101">
        <f t="shared" si="292"/>
        <v>1</v>
      </c>
      <c r="AR72" s="101">
        <f t="shared" si="293"/>
        <v>0</v>
      </c>
      <c r="AS72" s="101">
        <f t="shared" si="294"/>
        <v>0</v>
      </c>
      <c r="AT72" s="101">
        <f t="shared" si="295"/>
        <v>0</v>
      </c>
      <c r="AU72" s="101" t="str">
        <f t="shared" si="296"/>
        <v>00</v>
      </c>
      <c r="AV72" s="87" t="str">
        <f t="shared" si="297"/>
        <v>0:00</v>
      </c>
      <c r="AW72" s="135">
        <f t="shared" si="298"/>
        <v>0</v>
      </c>
      <c r="AX72" s="426"/>
      <c r="AY72" s="433"/>
      <c r="AZ72" s="434"/>
      <c r="BA72" s="434"/>
      <c r="BB72" s="434"/>
      <c r="BC72" s="434"/>
      <c r="BD72" s="435"/>
    </row>
    <row r="73" spans="1:56" x14ac:dyDescent="0.25">
      <c r="A73" s="414">
        <v>15</v>
      </c>
      <c r="B73" s="415" t="s">
        <v>201</v>
      </c>
      <c r="C73" s="416"/>
      <c r="D73" s="416"/>
      <c r="E73" s="416"/>
      <c r="F73" s="416"/>
      <c r="G73" s="417"/>
      <c r="H73" s="338" t="s">
        <v>124</v>
      </c>
      <c r="I73" s="331" t="s">
        <v>185</v>
      </c>
      <c r="J73" s="109"/>
      <c r="K73" s="110"/>
      <c r="L73" s="109"/>
      <c r="M73" s="110"/>
      <c r="N73" s="111">
        <f t="shared" ref="N73:N101" si="299">+J73</f>
        <v>0</v>
      </c>
      <c r="O73" s="111">
        <f t="shared" ref="O73:O101" si="300">+L73</f>
        <v>0</v>
      </c>
      <c r="P73" s="111">
        <f t="shared" ref="P73:P101" si="301">HOUR(K73)</f>
        <v>0</v>
      </c>
      <c r="Q73" s="111">
        <f t="shared" ref="Q73:Q101" si="302">HOUR(M73)</f>
        <v>0</v>
      </c>
      <c r="R73" s="111">
        <f t="shared" ref="R73:R101" si="303">MINUTE(K73)</f>
        <v>0</v>
      </c>
      <c r="S73" s="111">
        <f t="shared" ref="S73:S101" si="304">MINUTE(M73)</f>
        <v>0</v>
      </c>
      <c r="T73" s="112">
        <f t="shared" ref="T73:T101" si="305">IF(M73&gt;K73,M73-K73, ($N$1-K73+M73-$M$1))</f>
        <v>0.375</v>
      </c>
      <c r="U73" s="111">
        <f t="shared" ref="U73:U101" si="306">IF(O73=N73,1,O73-N73+1)</f>
        <v>1</v>
      </c>
      <c r="V73" s="111">
        <f t="shared" ref="V73:V101" si="307">IF(U73&gt;1,(U73-1)*($N$2-$M$2),0)</f>
        <v>0</v>
      </c>
      <c r="W73" s="111">
        <f t="shared" ref="W73:W101" si="308">IF(S73&lt;R73,Q73-1-P73,Q73-P73)</f>
        <v>0</v>
      </c>
      <c r="X73" s="111">
        <f t="shared" ref="X73:X101" si="309">MINUTE(T73)</f>
        <v>0</v>
      </c>
      <c r="Y73" s="111" t="str">
        <f t="shared" ref="Y73:Y101" si="310">IF(X73&lt;10,"0"&amp;X73,X73)</f>
        <v>00</v>
      </c>
      <c r="Z73" s="113" t="str">
        <f t="shared" ref="Z73:Z101" si="311">SUM(V73:W73)&amp;":"&amp;Y73</f>
        <v>0:00</v>
      </c>
      <c r="AA73" s="148">
        <f t="shared" ref="AA73:AA101" si="312">VALUE(Z73)</f>
        <v>0</v>
      </c>
      <c r="AB73" s="21"/>
      <c r="AC73" s="66"/>
      <c r="AD73" s="21"/>
      <c r="AE73" s="66"/>
      <c r="AF73" s="94" t="str">
        <f t="shared" si="14"/>
        <v>0000-00-00</v>
      </c>
      <c r="AG73" s="95" t="str">
        <f t="shared" si="15"/>
        <v>00:00</v>
      </c>
      <c r="AH73" s="94" t="str">
        <f t="shared" si="16"/>
        <v>0000-00-00</v>
      </c>
      <c r="AI73" s="96" t="str">
        <f t="shared" si="17"/>
        <v>00:00</v>
      </c>
      <c r="AJ73" s="97" t="str">
        <f t="shared" ref="AJ73:AJ101" si="313">+AF73</f>
        <v>0000-00-00</v>
      </c>
      <c r="AK73" s="97" t="str">
        <f t="shared" ref="AK73:AK101" si="314">+AH73</f>
        <v>0000-00-00</v>
      </c>
      <c r="AL73" s="97">
        <f t="shared" ref="AL73:AL101" si="315">HOUR(AG73)</f>
        <v>0</v>
      </c>
      <c r="AM73" s="97">
        <f t="shared" ref="AM73:AM101" si="316">HOUR(AI73)</f>
        <v>0</v>
      </c>
      <c r="AN73" s="97">
        <f t="shared" ref="AN73:AN101" si="317">MINUTE(AG73)</f>
        <v>0</v>
      </c>
      <c r="AO73" s="97">
        <f t="shared" ref="AO73:AO101" si="318">MINUTE(AI73)</f>
        <v>0</v>
      </c>
      <c r="AP73" s="86">
        <f t="shared" ref="AP73:AP101" si="319">IF(AI73&gt;AG73,AI73-AG73, ($N$1-AG73+AI73-$M$1))</f>
        <v>0.375</v>
      </c>
      <c r="AQ73" s="97">
        <f t="shared" ref="AQ73:AQ101" si="320">IF(AK73=AJ73,1,AK73-AJ73+1)</f>
        <v>1</v>
      </c>
      <c r="AR73" s="97">
        <f t="shared" ref="AR73:AR101" si="321">IF(AQ73&gt;1,(AQ73-1)*($N$2-$M$2),0)</f>
        <v>0</v>
      </c>
      <c r="AS73" s="97">
        <f t="shared" ref="AS73:AS101" si="322">IF(AO73&lt;AN73,AM73-1-AL73,AM73-AL73)</f>
        <v>0</v>
      </c>
      <c r="AT73" s="97">
        <f t="shared" ref="AT73:AT101" si="323">MINUTE(AP73)</f>
        <v>0</v>
      </c>
      <c r="AU73" s="97" t="str">
        <f t="shared" ref="AU73:AU101" si="324">IF(AT73&lt;10,"0"&amp;AT73,AT73)</f>
        <v>00</v>
      </c>
      <c r="AV73" s="86" t="str">
        <f t="shared" ref="AV73:AV101" si="325">SUM(AR73:AS73)&amp;":"&amp;AU73</f>
        <v>0:00</v>
      </c>
      <c r="AW73" s="134">
        <f t="shared" ref="AW73:AW101" si="326">VALUE(AV73)</f>
        <v>0</v>
      </c>
      <c r="AX73" s="424">
        <f>SUM(AW73:AW76)+SUM(AA73:AA76)</f>
        <v>0</v>
      </c>
      <c r="AY73" s="427"/>
      <c r="AZ73" s="428"/>
      <c r="BA73" s="428"/>
      <c r="BB73" s="428"/>
      <c r="BC73" s="428"/>
      <c r="BD73" s="429"/>
    </row>
    <row r="74" spans="1:56" x14ac:dyDescent="0.25">
      <c r="A74" s="414"/>
      <c r="B74" s="418"/>
      <c r="C74" s="419"/>
      <c r="D74" s="419"/>
      <c r="E74" s="419"/>
      <c r="F74" s="419"/>
      <c r="G74" s="420"/>
      <c r="H74" s="338" t="s">
        <v>132</v>
      </c>
      <c r="I74" s="281" t="s">
        <v>187</v>
      </c>
      <c r="J74" s="114"/>
      <c r="K74" s="115"/>
      <c r="L74" s="114"/>
      <c r="M74" s="115"/>
      <c r="N74" s="116">
        <f t="shared" ref="N74" si="327">+J74</f>
        <v>0</v>
      </c>
      <c r="O74" s="116">
        <f t="shared" ref="O74" si="328">+L74</f>
        <v>0</v>
      </c>
      <c r="P74" s="116">
        <f t="shared" ref="P74" si="329">HOUR(K74)</f>
        <v>0</v>
      </c>
      <c r="Q74" s="116">
        <f t="shared" ref="Q74" si="330">HOUR(M74)</f>
        <v>0</v>
      </c>
      <c r="R74" s="116">
        <f t="shared" ref="R74" si="331">MINUTE(K74)</f>
        <v>0</v>
      </c>
      <c r="S74" s="116">
        <f t="shared" ref="S74" si="332">MINUTE(M74)</f>
        <v>0</v>
      </c>
      <c r="T74" s="117">
        <f t="shared" ref="T74" si="333">IF(M74&gt;K74,M74-K74, ($N$1-K74+M74-$M$1))</f>
        <v>0.375</v>
      </c>
      <c r="U74" s="116">
        <f t="shared" ref="U74" si="334">IF(O74=N74,1,O74-N74+1)</f>
        <v>1</v>
      </c>
      <c r="V74" s="116">
        <f t="shared" ref="V74" si="335">IF(U74&gt;1,(U74-1)*($N$2-$M$2),0)</f>
        <v>0</v>
      </c>
      <c r="W74" s="116">
        <f t="shared" ref="W74" si="336">IF(S74&lt;R74,Q74-1-P74,Q74-P74)</f>
        <v>0</v>
      </c>
      <c r="X74" s="116">
        <f t="shared" ref="X74" si="337">MINUTE(T74)</f>
        <v>0</v>
      </c>
      <c r="Y74" s="116" t="str">
        <f t="shared" ref="Y74" si="338">IF(X74&lt;10,"0"&amp;X74,X74)</f>
        <v>00</v>
      </c>
      <c r="Z74" s="117" t="str">
        <f t="shared" ref="Z74" si="339">SUM(V74:W74)&amp;":"&amp;Y74</f>
        <v>0:00</v>
      </c>
      <c r="AA74" s="149">
        <f t="shared" ref="AA74" si="340">VALUE(Z74)</f>
        <v>0</v>
      </c>
      <c r="AB74" s="23"/>
      <c r="AC74" s="24"/>
      <c r="AD74" s="68"/>
      <c r="AE74" s="24"/>
      <c r="AF74" s="94" t="str">
        <f t="shared" si="14"/>
        <v>0000-00-00</v>
      </c>
      <c r="AG74" s="95" t="str">
        <f t="shared" si="15"/>
        <v>00:00</v>
      </c>
      <c r="AH74" s="94" t="str">
        <f t="shared" si="16"/>
        <v>0000-00-00</v>
      </c>
      <c r="AI74" s="96" t="str">
        <f t="shared" si="17"/>
        <v>00:00</v>
      </c>
      <c r="AJ74" s="97" t="str">
        <f t="shared" ref="AJ74" si="341">+AF74</f>
        <v>0000-00-00</v>
      </c>
      <c r="AK74" s="97" t="str">
        <f t="shared" ref="AK74" si="342">+AH74</f>
        <v>0000-00-00</v>
      </c>
      <c r="AL74" s="97">
        <f t="shared" ref="AL74" si="343">HOUR(AG74)</f>
        <v>0</v>
      </c>
      <c r="AM74" s="97">
        <f t="shared" ref="AM74" si="344">HOUR(AI74)</f>
        <v>0</v>
      </c>
      <c r="AN74" s="97">
        <f t="shared" ref="AN74" si="345">MINUTE(AG74)</f>
        <v>0</v>
      </c>
      <c r="AO74" s="97">
        <f t="shared" ref="AO74" si="346">MINUTE(AI74)</f>
        <v>0</v>
      </c>
      <c r="AP74" s="86">
        <f t="shared" ref="AP74" si="347">IF(AI74&gt;AG74,AI74-AG74, ($N$1-AG74+AI74-$M$1))</f>
        <v>0.375</v>
      </c>
      <c r="AQ74" s="97">
        <f t="shared" ref="AQ74" si="348">IF(AK74=AJ74,1,AK74-AJ74+1)</f>
        <v>1</v>
      </c>
      <c r="AR74" s="97">
        <f t="shared" ref="AR74" si="349">IF(AQ74&gt;1,(AQ74-1)*($N$2-$M$2),0)</f>
        <v>0</v>
      </c>
      <c r="AS74" s="97">
        <f t="shared" ref="AS74" si="350">IF(AO74&lt;AN74,AM74-1-AL74,AM74-AL74)</f>
        <v>0</v>
      </c>
      <c r="AT74" s="97">
        <f t="shared" ref="AT74" si="351">MINUTE(AP74)</f>
        <v>0</v>
      </c>
      <c r="AU74" s="97" t="str">
        <f t="shared" ref="AU74" si="352">IF(AT74&lt;10,"0"&amp;AT74,AT74)</f>
        <v>00</v>
      </c>
      <c r="AV74" s="86" t="str">
        <f t="shared" ref="AV74" si="353">SUM(AR74:AS74)&amp;":"&amp;AU74</f>
        <v>0:00</v>
      </c>
      <c r="AW74" s="134">
        <f t="shared" ref="AW74" si="354">VALUE(AV74)</f>
        <v>0</v>
      </c>
      <c r="AX74" s="425"/>
      <c r="AY74" s="430"/>
      <c r="AZ74" s="431"/>
      <c r="BA74" s="431"/>
      <c r="BB74" s="431"/>
      <c r="BC74" s="431"/>
      <c r="BD74" s="432"/>
    </row>
    <row r="75" spans="1:56" x14ac:dyDescent="0.25">
      <c r="A75" s="414"/>
      <c r="B75" s="418"/>
      <c r="C75" s="419"/>
      <c r="D75" s="419"/>
      <c r="E75" s="419"/>
      <c r="F75" s="419"/>
      <c r="G75" s="420"/>
      <c r="H75" s="338"/>
      <c r="I75" s="281" t="s">
        <v>197</v>
      </c>
      <c r="J75" s="114"/>
      <c r="K75" s="115"/>
      <c r="L75" s="114"/>
      <c r="M75" s="115"/>
      <c r="N75" s="116">
        <f t="shared" si="299"/>
        <v>0</v>
      </c>
      <c r="O75" s="116">
        <f t="shared" si="300"/>
        <v>0</v>
      </c>
      <c r="P75" s="116">
        <f t="shared" si="301"/>
        <v>0</v>
      </c>
      <c r="Q75" s="116">
        <f t="shared" si="302"/>
        <v>0</v>
      </c>
      <c r="R75" s="116">
        <f t="shared" si="303"/>
        <v>0</v>
      </c>
      <c r="S75" s="116">
        <f t="shared" si="304"/>
        <v>0</v>
      </c>
      <c r="T75" s="117">
        <f t="shared" si="305"/>
        <v>0.375</v>
      </c>
      <c r="U75" s="116">
        <f t="shared" si="306"/>
        <v>1</v>
      </c>
      <c r="V75" s="116">
        <f t="shared" si="307"/>
        <v>0</v>
      </c>
      <c r="W75" s="116">
        <f t="shared" si="308"/>
        <v>0</v>
      </c>
      <c r="X75" s="116">
        <f t="shared" si="309"/>
        <v>0</v>
      </c>
      <c r="Y75" s="116" t="str">
        <f t="shared" si="310"/>
        <v>00</v>
      </c>
      <c r="Z75" s="117" t="str">
        <f t="shared" si="311"/>
        <v>0:00</v>
      </c>
      <c r="AA75" s="149">
        <f t="shared" si="312"/>
        <v>0</v>
      </c>
      <c r="AB75" s="23"/>
      <c r="AC75" s="24"/>
      <c r="AD75" s="68"/>
      <c r="AE75" s="24"/>
      <c r="AF75" s="94" t="str">
        <f t="shared" si="14"/>
        <v>0000-00-00</v>
      </c>
      <c r="AG75" s="95" t="str">
        <f t="shared" si="15"/>
        <v>00:00</v>
      </c>
      <c r="AH75" s="94" t="str">
        <f t="shared" si="16"/>
        <v>0000-00-00</v>
      </c>
      <c r="AI75" s="96" t="str">
        <f t="shared" si="17"/>
        <v>00:00</v>
      </c>
      <c r="AJ75" s="97" t="str">
        <f t="shared" si="313"/>
        <v>0000-00-00</v>
      </c>
      <c r="AK75" s="97" t="str">
        <f t="shared" si="314"/>
        <v>0000-00-00</v>
      </c>
      <c r="AL75" s="97">
        <f t="shared" si="315"/>
        <v>0</v>
      </c>
      <c r="AM75" s="97">
        <f t="shared" si="316"/>
        <v>0</v>
      </c>
      <c r="AN75" s="97">
        <f t="shared" si="317"/>
        <v>0</v>
      </c>
      <c r="AO75" s="97">
        <f t="shared" si="318"/>
        <v>0</v>
      </c>
      <c r="AP75" s="86">
        <f t="shared" si="319"/>
        <v>0.375</v>
      </c>
      <c r="AQ75" s="97">
        <f t="shared" si="320"/>
        <v>1</v>
      </c>
      <c r="AR75" s="97">
        <f t="shared" si="321"/>
        <v>0</v>
      </c>
      <c r="AS75" s="97">
        <f t="shared" si="322"/>
        <v>0</v>
      </c>
      <c r="AT75" s="97">
        <f t="shared" si="323"/>
        <v>0</v>
      </c>
      <c r="AU75" s="97" t="str">
        <f t="shared" si="324"/>
        <v>00</v>
      </c>
      <c r="AV75" s="86" t="str">
        <f t="shared" si="325"/>
        <v>0:00</v>
      </c>
      <c r="AW75" s="134">
        <f t="shared" si="326"/>
        <v>0</v>
      </c>
      <c r="AX75" s="425"/>
      <c r="AY75" s="430"/>
      <c r="AZ75" s="431"/>
      <c r="BA75" s="431"/>
      <c r="BB75" s="431"/>
      <c r="BC75" s="431"/>
      <c r="BD75" s="432"/>
    </row>
    <row r="76" spans="1:56" x14ac:dyDescent="0.25">
      <c r="A76" s="414"/>
      <c r="B76" s="421"/>
      <c r="C76" s="422"/>
      <c r="D76" s="422"/>
      <c r="E76" s="422"/>
      <c r="F76" s="422"/>
      <c r="G76" s="423"/>
      <c r="H76" s="285"/>
      <c r="I76" s="282" t="s">
        <v>196</v>
      </c>
      <c r="J76" s="118"/>
      <c r="K76" s="119"/>
      <c r="L76" s="118"/>
      <c r="M76" s="119"/>
      <c r="N76" s="120">
        <f t="shared" si="299"/>
        <v>0</v>
      </c>
      <c r="O76" s="120">
        <f t="shared" si="300"/>
        <v>0</v>
      </c>
      <c r="P76" s="120">
        <f t="shared" si="301"/>
        <v>0</v>
      </c>
      <c r="Q76" s="120">
        <f t="shared" si="302"/>
        <v>0</v>
      </c>
      <c r="R76" s="120">
        <f t="shared" si="303"/>
        <v>0</v>
      </c>
      <c r="S76" s="120">
        <f t="shared" si="304"/>
        <v>0</v>
      </c>
      <c r="T76" s="121">
        <f t="shared" si="305"/>
        <v>0.375</v>
      </c>
      <c r="U76" s="120">
        <f t="shared" si="306"/>
        <v>1</v>
      </c>
      <c r="V76" s="120">
        <f t="shared" si="307"/>
        <v>0</v>
      </c>
      <c r="W76" s="120">
        <f t="shared" si="308"/>
        <v>0</v>
      </c>
      <c r="X76" s="120">
        <f t="shared" si="309"/>
        <v>0</v>
      </c>
      <c r="Y76" s="120" t="str">
        <f t="shared" si="310"/>
        <v>00</v>
      </c>
      <c r="Z76" s="121" t="str">
        <f t="shared" si="311"/>
        <v>0:00</v>
      </c>
      <c r="AA76" s="150">
        <f t="shared" si="312"/>
        <v>0</v>
      </c>
      <c r="AB76" s="22"/>
      <c r="AC76" s="67"/>
      <c r="AD76" s="22"/>
      <c r="AE76" s="67"/>
      <c r="AF76" s="98" t="str">
        <f t="shared" si="14"/>
        <v>0000-00-00</v>
      </c>
      <c r="AG76" s="99" t="str">
        <f t="shared" si="15"/>
        <v>00:00</v>
      </c>
      <c r="AH76" s="98" t="str">
        <f t="shared" si="16"/>
        <v>0000-00-00</v>
      </c>
      <c r="AI76" s="100" t="str">
        <f t="shared" si="17"/>
        <v>00:00</v>
      </c>
      <c r="AJ76" s="101" t="str">
        <f t="shared" si="313"/>
        <v>0000-00-00</v>
      </c>
      <c r="AK76" s="101" t="str">
        <f t="shared" si="314"/>
        <v>0000-00-00</v>
      </c>
      <c r="AL76" s="101">
        <f t="shared" si="315"/>
        <v>0</v>
      </c>
      <c r="AM76" s="101">
        <f t="shared" si="316"/>
        <v>0</v>
      </c>
      <c r="AN76" s="101">
        <f t="shared" si="317"/>
        <v>0</v>
      </c>
      <c r="AO76" s="101">
        <f t="shared" si="318"/>
        <v>0</v>
      </c>
      <c r="AP76" s="87">
        <f t="shared" si="319"/>
        <v>0.375</v>
      </c>
      <c r="AQ76" s="101">
        <f t="shared" si="320"/>
        <v>1</v>
      </c>
      <c r="AR76" s="101">
        <f t="shared" si="321"/>
        <v>0</v>
      </c>
      <c r="AS76" s="101">
        <f t="shared" si="322"/>
        <v>0</v>
      </c>
      <c r="AT76" s="101">
        <f t="shared" si="323"/>
        <v>0</v>
      </c>
      <c r="AU76" s="101" t="str">
        <f t="shared" si="324"/>
        <v>00</v>
      </c>
      <c r="AV76" s="87" t="str">
        <f t="shared" si="325"/>
        <v>0:00</v>
      </c>
      <c r="AW76" s="135">
        <f t="shared" si="326"/>
        <v>0</v>
      </c>
      <c r="AX76" s="426"/>
      <c r="AY76" s="433"/>
      <c r="AZ76" s="434"/>
      <c r="BA76" s="434"/>
      <c r="BB76" s="434"/>
      <c r="BC76" s="434"/>
      <c r="BD76" s="435"/>
    </row>
    <row r="77" spans="1:56" x14ac:dyDescent="0.25">
      <c r="A77" s="414">
        <v>16</v>
      </c>
      <c r="B77" s="415" t="s">
        <v>202</v>
      </c>
      <c r="C77" s="416"/>
      <c r="D77" s="416"/>
      <c r="E77" s="416"/>
      <c r="F77" s="416"/>
      <c r="G77" s="417"/>
      <c r="H77" s="338" t="s">
        <v>124</v>
      </c>
      <c r="I77" s="331" t="s">
        <v>160</v>
      </c>
      <c r="J77" s="109"/>
      <c r="K77" s="110"/>
      <c r="L77" s="109"/>
      <c r="M77" s="110"/>
      <c r="N77" s="111">
        <f t="shared" ref="N77:N79" si="355">+J77</f>
        <v>0</v>
      </c>
      <c r="O77" s="111">
        <f t="shared" ref="O77:O79" si="356">+L77</f>
        <v>0</v>
      </c>
      <c r="P77" s="111">
        <f t="shared" ref="P77:P79" si="357">HOUR(K77)</f>
        <v>0</v>
      </c>
      <c r="Q77" s="111">
        <f t="shared" ref="Q77:Q79" si="358">HOUR(M77)</f>
        <v>0</v>
      </c>
      <c r="R77" s="111">
        <f t="shared" ref="R77:R79" si="359">MINUTE(K77)</f>
        <v>0</v>
      </c>
      <c r="S77" s="111">
        <f t="shared" ref="S77:S79" si="360">MINUTE(M77)</f>
        <v>0</v>
      </c>
      <c r="T77" s="112">
        <f t="shared" ref="T77:T79" si="361">IF(M77&gt;K77,M77-K77, ($N$1-K77+M77-$M$1))</f>
        <v>0.375</v>
      </c>
      <c r="U77" s="111">
        <f t="shared" ref="U77:U79" si="362">IF(O77=N77,1,O77-N77+1)</f>
        <v>1</v>
      </c>
      <c r="V77" s="111">
        <f t="shared" ref="V77:V79" si="363">IF(U77&gt;1,(U77-1)*($N$2-$M$2),0)</f>
        <v>0</v>
      </c>
      <c r="W77" s="111">
        <f t="shared" ref="W77:W79" si="364">IF(S77&lt;R77,Q77-1-P77,Q77-P77)</f>
        <v>0</v>
      </c>
      <c r="X77" s="111">
        <f t="shared" ref="X77:X79" si="365">MINUTE(T77)</f>
        <v>0</v>
      </c>
      <c r="Y77" s="111" t="str">
        <f t="shared" ref="Y77:Y79" si="366">IF(X77&lt;10,"0"&amp;X77,X77)</f>
        <v>00</v>
      </c>
      <c r="Z77" s="113" t="str">
        <f t="shared" ref="Z77:Z79" si="367">SUM(V77:W77)&amp;":"&amp;Y77</f>
        <v>0:00</v>
      </c>
      <c r="AA77" s="148">
        <f t="shared" ref="AA77:AA79" si="368">VALUE(Z77)</f>
        <v>0</v>
      </c>
      <c r="AB77" s="21"/>
      <c r="AC77" s="66"/>
      <c r="AD77" s="21"/>
      <c r="AE77" s="66"/>
      <c r="AF77" s="94" t="str">
        <f t="shared" si="14"/>
        <v>0000-00-00</v>
      </c>
      <c r="AG77" s="95" t="str">
        <f t="shared" si="15"/>
        <v>00:00</v>
      </c>
      <c r="AH77" s="94" t="str">
        <f t="shared" si="16"/>
        <v>0000-00-00</v>
      </c>
      <c r="AI77" s="96" t="str">
        <f t="shared" si="17"/>
        <v>00:00</v>
      </c>
      <c r="AJ77" s="97" t="str">
        <f t="shared" ref="AJ77:AJ79" si="369">+AF77</f>
        <v>0000-00-00</v>
      </c>
      <c r="AK77" s="97" t="str">
        <f t="shared" ref="AK77:AK79" si="370">+AH77</f>
        <v>0000-00-00</v>
      </c>
      <c r="AL77" s="97">
        <f t="shared" ref="AL77:AL79" si="371">HOUR(AG77)</f>
        <v>0</v>
      </c>
      <c r="AM77" s="97">
        <f t="shared" ref="AM77:AM79" si="372">HOUR(AI77)</f>
        <v>0</v>
      </c>
      <c r="AN77" s="97">
        <f t="shared" ref="AN77:AN79" si="373">MINUTE(AG77)</f>
        <v>0</v>
      </c>
      <c r="AO77" s="97">
        <f t="shared" ref="AO77:AO79" si="374">MINUTE(AI77)</f>
        <v>0</v>
      </c>
      <c r="AP77" s="86">
        <f t="shared" ref="AP77:AP79" si="375">IF(AI77&gt;AG77,AI77-AG77, ($N$1-AG77+AI77-$M$1))</f>
        <v>0.375</v>
      </c>
      <c r="AQ77" s="97">
        <f t="shared" ref="AQ77:AQ79" si="376">IF(AK77=AJ77,1,AK77-AJ77+1)</f>
        <v>1</v>
      </c>
      <c r="AR77" s="97">
        <f t="shared" ref="AR77:AR79" si="377">IF(AQ77&gt;1,(AQ77-1)*($N$2-$M$2),0)</f>
        <v>0</v>
      </c>
      <c r="AS77" s="97">
        <f t="shared" ref="AS77:AS79" si="378">IF(AO77&lt;AN77,AM77-1-AL77,AM77-AL77)</f>
        <v>0</v>
      </c>
      <c r="AT77" s="97">
        <f t="shared" ref="AT77:AT79" si="379">MINUTE(AP77)</f>
        <v>0</v>
      </c>
      <c r="AU77" s="97" t="str">
        <f t="shared" ref="AU77:AU79" si="380">IF(AT77&lt;10,"0"&amp;AT77,AT77)</f>
        <v>00</v>
      </c>
      <c r="AV77" s="86" t="str">
        <f t="shared" ref="AV77:AV79" si="381">SUM(AR77:AS77)&amp;":"&amp;AU77</f>
        <v>0:00</v>
      </c>
      <c r="AW77" s="134">
        <f t="shared" ref="AW77:AW79" si="382">VALUE(AV77)</f>
        <v>0</v>
      </c>
      <c r="AX77" s="424">
        <f>SUM(AW77:AW79)+SUM(AA77:AA79)</f>
        <v>0</v>
      </c>
      <c r="AY77" s="427"/>
      <c r="AZ77" s="428"/>
      <c r="BA77" s="428"/>
      <c r="BB77" s="428"/>
      <c r="BC77" s="428"/>
      <c r="BD77" s="429"/>
    </row>
    <row r="78" spans="1:56" x14ac:dyDescent="0.25">
      <c r="A78" s="414"/>
      <c r="B78" s="418"/>
      <c r="C78" s="419"/>
      <c r="D78" s="419"/>
      <c r="E78" s="419"/>
      <c r="F78" s="419"/>
      <c r="G78" s="420"/>
      <c r="H78" s="338" t="s">
        <v>132</v>
      </c>
      <c r="I78" s="281"/>
      <c r="J78" s="114"/>
      <c r="K78" s="115"/>
      <c r="L78" s="114"/>
      <c r="M78" s="115"/>
      <c r="N78" s="116">
        <f t="shared" si="355"/>
        <v>0</v>
      </c>
      <c r="O78" s="116">
        <f t="shared" si="356"/>
        <v>0</v>
      </c>
      <c r="P78" s="116">
        <f t="shared" si="357"/>
        <v>0</v>
      </c>
      <c r="Q78" s="116">
        <f t="shared" si="358"/>
        <v>0</v>
      </c>
      <c r="R78" s="116">
        <f t="shared" si="359"/>
        <v>0</v>
      </c>
      <c r="S78" s="116">
        <f t="shared" si="360"/>
        <v>0</v>
      </c>
      <c r="T78" s="117">
        <f t="shared" si="361"/>
        <v>0.375</v>
      </c>
      <c r="U78" s="116">
        <f t="shared" si="362"/>
        <v>1</v>
      </c>
      <c r="V78" s="116">
        <f t="shared" si="363"/>
        <v>0</v>
      </c>
      <c r="W78" s="116">
        <f t="shared" si="364"/>
        <v>0</v>
      </c>
      <c r="X78" s="116">
        <f t="shared" si="365"/>
        <v>0</v>
      </c>
      <c r="Y78" s="116" t="str">
        <f t="shared" si="366"/>
        <v>00</v>
      </c>
      <c r="Z78" s="117" t="str">
        <f t="shared" si="367"/>
        <v>0:00</v>
      </c>
      <c r="AA78" s="149">
        <f t="shared" si="368"/>
        <v>0</v>
      </c>
      <c r="AB78" s="23"/>
      <c r="AC78" s="24"/>
      <c r="AD78" s="68"/>
      <c r="AE78" s="24"/>
      <c r="AF78" s="94" t="str">
        <f t="shared" si="14"/>
        <v>0000-00-00</v>
      </c>
      <c r="AG78" s="95" t="str">
        <f t="shared" si="15"/>
        <v>00:00</v>
      </c>
      <c r="AH78" s="94" t="str">
        <f t="shared" si="16"/>
        <v>0000-00-00</v>
      </c>
      <c r="AI78" s="96" t="str">
        <f t="shared" si="17"/>
        <v>00:00</v>
      </c>
      <c r="AJ78" s="97" t="str">
        <f t="shared" si="369"/>
        <v>0000-00-00</v>
      </c>
      <c r="AK78" s="97" t="str">
        <f t="shared" si="370"/>
        <v>0000-00-00</v>
      </c>
      <c r="AL78" s="97">
        <f t="shared" si="371"/>
        <v>0</v>
      </c>
      <c r="AM78" s="97">
        <f t="shared" si="372"/>
        <v>0</v>
      </c>
      <c r="AN78" s="97">
        <f t="shared" si="373"/>
        <v>0</v>
      </c>
      <c r="AO78" s="97">
        <f t="shared" si="374"/>
        <v>0</v>
      </c>
      <c r="AP78" s="86">
        <f t="shared" si="375"/>
        <v>0.375</v>
      </c>
      <c r="AQ78" s="97">
        <f t="shared" si="376"/>
        <v>1</v>
      </c>
      <c r="AR78" s="97">
        <f t="shared" si="377"/>
        <v>0</v>
      </c>
      <c r="AS78" s="97">
        <f t="shared" si="378"/>
        <v>0</v>
      </c>
      <c r="AT78" s="97">
        <f t="shared" si="379"/>
        <v>0</v>
      </c>
      <c r="AU78" s="97" t="str">
        <f t="shared" si="380"/>
        <v>00</v>
      </c>
      <c r="AV78" s="86" t="str">
        <f t="shared" si="381"/>
        <v>0:00</v>
      </c>
      <c r="AW78" s="134">
        <f t="shared" si="382"/>
        <v>0</v>
      </c>
      <c r="AX78" s="425"/>
      <c r="AY78" s="430"/>
      <c r="AZ78" s="431"/>
      <c r="BA78" s="431"/>
      <c r="BB78" s="431"/>
      <c r="BC78" s="431"/>
      <c r="BD78" s="432"/>
    </row>
    <row r="79" spans="1:56" x14ac:dyDescent="0.25">
      <c r="A79" s="414"/>
      <c r="B79" s="421"/>
      <c r="C79" s="422"/>
      <c r="D79" s="422"/>
      <c r="E79" s="422"/>
      <c r="F79" s="422"/>
      <c r="G79" s="423"/>
      <c r="H79" s="285"/>
      <c r="I79" s="282"/>
      <c r="J79" s="118"/>
      <c r="K79" s="119"/>
      <c r="L79" s="118"/>
      <c r="M79" s="119"/>
      <c r="N79" s="120">
        <f t="shared" si="355"/>
        <v>0</v>
      </c>
      <c r="O79" s="120">
        <f t="shared" si="356"/>
        <v>0</v>
      </c>
      <c r="P79" s="120">
        <f t="shared" si="357"/>
        <v>0</v>
      </c>
      <c r="Q79" s="120">
        <f t="shared" si="358"/>
        <v>0</v>
      </c>
      <c r="R79" s="120">
        <f t="shared" si="359"/>
        <v>0</v>
      </c>
      <c r="S79" s="120">
        <f t="shared" si="360"/>
        <v>0</v>
      </c>
      <c r="T79" s="121">
        <f t="shared" si="361"/>
        <v>0.375</v>
      </c>
      <c r="U79" s="120">
        <f t="shared" si="362"/>
        <v>1</v>
      </c>
      <c r="V79" s="120">
        <f t="shared" si="363"/>
        <v>0</v>
      </c>
      <c r="W79" s="120">
        <f t="shared" si="364"/>
        <v>0</v>
      </c>
      <c r="X79" s="120">
        <f t="shared" si="365"/>
        <v>0</v>
      </c>
      <c r="Y79" s="120" t="str">
        <f t="shared" si="366"/>
        <v>00</v>
      </c>
      <c r="Z79" s="121" t="str">
        <f t="shared" si="367"/>
        <v>0:00</v>
      </c>
      <c r="AA79" s="150">
        <f t="shared" si="368"/>
        <v>0</v>
      </c>
      <c r="AB79" s="22"/>
      <c r="AC79" s="67"/>
      <c r="AD79" s="22"/>
      <c r="AE79" s="67"/>
      <c r="AF79" s="98" t="str">
        <f t="shared" si="14"/>
        <v>0000-00-00</v>
      </c>
      <c r="AG79" s="99" t="str">
        <f t="shared" si="15"/>
        <v>00:00</v>
      </c>
      <c r="AH79" s="98" t="str">
        <f t="shared" si="16"/>
        <v>0000-00-00</v>
      </c>
      <c r="AI79" s="100" t="str">
        <f t="shared" si="17"/>
        <v>00:00</v>
      </c>
      <c r="AJ79" s="101" t="str">
        <f t="shared" si="369"/>
        <v>0000-00-00</v>
      </c>
      <c r="AK79" s="101" t="str">
        <f t="shared" si="370"/>
        <v>0000-00-00</v>
      </c>
      <c r="AL79" s="101">
        <f t="shared" si="371"/>
        <v>0</v>
      </c>
      <c r="AM79" s="101">
        <f t="shared" si="372"/>
        <v>0</v>
      </c>
      <c r="AN79" s="101">
        <f t="shared" si="373"/>
        <v>0</v>
      </c>
      <c r="AO79" s="101">
        <f t="shared" si="374"/>
        <v>0</v>
      </c>
      <c r="AP79" s="87">
        <f t="shared" si="375"/>
        <v>0.375</v>
      </c>
      <c r="AQ79" s="101">
        <f t="shared" si="376"/>
        <v>1</v>
      </c>
      <c r="AR79" s="101">
        <f t="shared" si="377"/>
        <v>0</v>
      </c>
      <c r="AS79" s="101">
        <f t="shared" si="378"/>
        <v>0</v>
      </c>
      <c r="AT79" s="101">
        <f t="shared" si="379"/>
        <v>0</v>
      </c>
      <c r="AU79" s="101" t="str">
        <f t="shared" si="380"/>
        <v>00</v>
      </c>
      <c r="AV79" s="87" t="str">
        <f t="shared" si="381"/>
        <v>0:00</v>
      </c>
      <c r="AW79" s="135">
        <f t="shared" si="382"/>
        <v>0</v>
      </c>
      <c r="AX79" s="426"/>
      <c r="AY79" s="433"/>
      <c r="AZ79" s="434"/>
      <c r="BA79" s="434"/>
      <c r="BB79" s="434"/>
      <c r="BC79" s="434"/>
      <c r="BD79" s="435"/>
    </row>
    <row r="80" spans="1:56" x14ac:dyDescent="0.25">
      <c r="A80" s="414">
        <v>17</v>
      </c>
      <c r="B80" s="415" t="s">
        <v>203</v>
      </c>
      <c r="C80" s="416"/>
      <c r="D80" s="416"/>
      <c r="E80" s="416"/>
      <c r="F80" s="416"/>
      <c r="G80" s="417"/>
      <c r="H80" s="338" t="s">
        <v>124</v>
      </c>
      <c r="I80" s="331" t="s">
        <v>160</v>
      </c>
      <c r="J80" s="109"/>
      <c r="K80" s="110"/>
      <c r="L80" s="109"/>
      <c r="M80" s="110"/>
      <c r="N80" s="111">
        <f t="shared" ref="N80:N82" si="383">+J80</f>
        <v>0</v>
      </c>
      <c r="O80" s="111">
        <f t="shared" ref="O80:O82" si="384">+L80</f>
        <v>0</v>
      </c>
      <c r="P80" s="111">
        <f t="shared" ref="P80:P82" si="385">HOUR(K80)</f>
        <v>0</v>
      </c>
      <c r="Q80" s="111">
        <f t="shared" ref="Q80:Q82" si="386">HOUR(M80)</f>
        <v>0</v>
      </c>
      <c r="R80" s="111">
        <f t="shared" ref="R80:R82" si="387">MINUTE(K80)</f>
        <v>0</v>
      </c>
      <c r="S80" s="111">
        <f t="shared" ref="S80:S82" si="388">MINUTE(M80)</f>
        <v>0</v>
      </c>
      <c r="T80" s="112">
        <f t="shared" ref="T80:T82" si="389">IF(M80&gt;K80,M80-K80, ($N$1-K80+M80-$M$1))</f>
        <v>0.375</v>
      </c>
      <c r="U80" s="111">
        <f t="shared" ref="U80:U82" si="390">IF(O80=N80,1,O80-N80+1)</f>
        <v>1</v>
      </c>
      <c r="V80" s="111">
        <f t="shared" ref="V80:V82" si="391">IF(U80&gt;1,(U80-1)*($N$2-$M$2),0)</f>
        <v>0</v>
      </c>
      <c r="W80" s="111">
        <f t="shared" ref="W80:W82" si="392">IF(S80&lt;R80,Q80-1-P80,Q80-P80)</f>
        <v>0</v>
      </c>
      <c r="X80" s="111">
        <f t="shared" ref="X80:X82" si="393">MINUTE(T80)</f>
        <v>0</v>
      </c>
      <c r="Y80" s="111" t="str">
        <f t="shared" ref="Y80:Y82" si="394">IF(X80&lt;10,"0"&amp;X80,X80)</f>
        <v>00</v>
      </c>
      <c r="Z80" s="113" t="str">
        <f t="shared" ref="Z80:Z82" si="395">SUM(V80:W80)&amp;":"&amp;Y80</f>
        <v>0:00</v>
      </c>
      <c r="AA80" s="148">
        <f t="shared" ref="AA80:AA82" si="396">VALUE(Z80)</f>
        <v>0</v>
      </c>
      <c r="AB80" s="21"/>
      <c r="AC80" s="66"/>
      <c r="AD80" s="21"/>
      <c r="AE80" s="66"/>
      <c r="AF80" s="94" t="str">
        <f t="shared" si="14"/>
        <v>0000-00-00</v>
      </c>
      <c r="AG80" s="95" t="str">
        <f t="shared" si="15"/>
        <v>00:00</v>
      </c>
      <c r="AH80" s="94" t="str">
        <f t="shared" si="16"/>
        <v>0000-00-00</v>
      </c>
      <c r="AI80" s="96" t="str">
        <f t="shared" si="17"/>
        <v>00:00</v>
      </c>
      <c r="AJ80" s="97" t="str">
        <f t="shared" ref="AJ80:AJ82" si="397">+AF80</f>
        <v>0000-00-00</v>
      </c>
      <c r="AK80" s="97" t="str">
        <f t="shared" ref="AK80:AK82" si="398">+AH80</f>
        <v>0000-00-00</v>
      </c>
      <c r="AL80" s="97">
        <f t="shared" ref="AL80:AL82" si="399">HOUR(AG80)</f>
        <v>0</v>
      </c>
      <c r="AM80" s="97">
        <f t="shared" ref="AM80:AM82" si="400">HOUR(AI80)</f>
        <v>0</v>
      </c>
      <c r="AN80" s="97">
        <f t="shared" ref="AN80:AN82" si="401">MINUTE(AG80)</f>
        <v>0</v>
      </c>
      <c r="AO80" s="97">
        <f t="shared" ref="AO80:AO82" si="402">MINUTE(AI80)</f>
        <v>0</v>
      </c>
      <c r="AP80" s="86">
        <f t="shared" ref="AP80:AP82" si="403">IF(AI80&gt;AG80,AI80-AG80, ($N$1-AG80+AI80-$M$1))</f>
        <v>0.375</v>
      </c>
      <c r="AQ80" s="97">
        <f t="shared" ref="AQ80:AQ82" si="404">IF(AK80=AJ80,1,AK80-AJ80+1)</f>
        <v>1</v>
      </c>
      <c r="AR80" s="97">
        <f t="shared" ref="AR80:AR82" si="405">IF(AQ80&gt;1,(AQ80-1)*($N$2-$M$2),0)</f>
        <v>0</v>
      </c>
      <c r="AS80" s="97">
        <f t="shared" ref="AS80:AS82" si="406">IF(AO80&lt;AN80,AM80-1-AL80,AM80-AL80)</f>
        <v>0</v>
      </c>
      <c r="AT80" s="97">
        <f t="shared" ref="AT80:AT82" si="407">MINUTE(AP80)</f>
        <v>0</v>
      </c>
      <c r="AU80" s="97" t="str">
        <f t="shared" ref="AU80:AU82" si="408">IF(AT80&lt;10,"0"&amp;AT80,AT80)</f>
        <v>00</v>
      </c>
      <c r="AV80" s="86" t="str">
        <f t="shared" ref="AV80:AV82" si="409">SUM(AR80:AS80)&amp;":"&amp;AU80</f>
        <v>0:00</v>
      </c>
      <c r="AW80" s="134">
        <f t="shared" ref="AW80:AW82" si="410">VALUE(AV80)</f>
        <v>0</v>
      </c>
      <c r="AX80" s="424">
        <f>SUM(AW80:AW82)+SUM(AA80:AA82)</f>
        <v>0</v>
      </c>
      <c r="AY80" s="427"/>
      <c r="AZ80" s="428"/>
      <c r="BA80" s="428"/>
      <c r="BB80" s="428"/>
      <c r="BC80" s="428"/>
      <c r="BD80" s="429"/>
    </row>
    <row r="81" spans="1:56" x14ac:dyDescent="0.25">
      <c r="A81" s="414"/>
      <c r="B81" s="418"/>
      <c r="C81" s="419"/>
      <c r="D81" s="419"/>
      <c r="E81" s="419"/>
      <c r="F81" s="419"/>
      <c r="G81" s="420"/>
      <c r="H81" s="338" t="s">
        <v>132</v>
      </c>
      <c r="I81" s="281"/>
      <c r="J81" s="114"/>
      <c r="K81" s="115"/>
      <c r="L81" s="114"/>
      <c r="M81" s="115"/>
      <c r="N81" s="116">
        <f t="shared" si="383"/>
        <v>0</v>
      </c>
      <c r="O81" s="116">
        <f t="shared" si="384"/>
        <v>0</v>
      </c>
      <c r="P81" s="116">
        <f t="shared" si="385"/>
        <v>0</v>
      </c>
      <c r="Q81" s="116">
        <f t="shared" si="386"/>
        <v>0</v>
      </c>
      <c r="R81" s="116">
        <f t="shared" si="387"/>
        <v>0</v>
      </c>
      <c r="S81" s="116">
        <f t="shared" si="388"/>
        <v>0</v>
      </c>
      <c r="T81" s="117">
        <f t="shared" si="389"/>
        <v>0.375</v>
      </c>
      <c r="U81" s="116">
        <f t="shared" si="390"/>
        <v>1</v>
      </c>
      <c r="V81" s="116">
        <f t="shared" si="391"/>
        <v>0</v>
      </c>
      <c r="W81" s="116">
        <f t="shared" si="392"/>
        <v>0</v>
      </c>
      <c r="X81" s="116">
        <f t="shared" si="393"/>
        <v>0</v>
      </c>
      <c r="Y81" s="116" t="str">
        <f t="shared" si="394"/>
        <v>00</v>
      </c>
      <c r="Z81" s="117" t="str">
        <f t="shared" si="395"/>
        <v>0:00</v>
      </c>
      <c r="AA81" s="149">
        <f t="shared" si="396"/>
        <v>0</v>
      </c>
      <c r="AB81" s="23"/>
      <c r="AC81" s="24"/>
      <c r="AD81" s="68"/>
      <c r="AE81" s="24"/>
      <c r="AF81" s="94" t="str">
        <f t="shared" si="14"/>
        <v>0000-00-00</v>
      </c>
      <c r="AG81" s="95" t="str">
        <f t="shared" si="15"/>
        <v>00:00</v>
      </c>
      <c r="AH81" s="94" t="str">
        <f t="shared" si="16"/>
        <v>0000-00-00</v>
      </c>
      <c r="AI81" s="96" t="str">
        <f t="shared" si="17"/>
        <v>00:00</v>
      </c>
      <c r="AJ81" s="97" t="str">
        <f t="shared" si="397"/>
        <v>0000-00-00</v>
      </c>
      <c r="AK81" s="97" t="str">
        <f t="shared" si="398"/>
        <v>0000-00-00</v>
      </c>
      <c r="AL81" s="97">
        <f t="shared" si="399"/>
        <v>0</v>
      </c>
      <c r="AM81" s="97">
        <f t="shared" si="400"/>
        <v>0</v>
      </c>
      <c r="AN81" s="97">
        <f t="shared" si="401"/>
        <v>0</v>
      </c>
      <c r="AO81" s="97">
        <f t="shared" si="402"/>
        <v>0</v>
      </c>
      <c r="AP81" s="86">
        <f t="shared" si="403"/>
        <v>0.375</v>
      </c>
      <c r="AQ81" s="97">
        <f t="shared" si="404"/>
        <v>1</v>
      </c>
      <c r="AR81" s="97">
        <f t="shared" si="405"/>
        <v>0</v>
      </c>
      <c r="AS81" s="97">
        <f t="shared" si="406"/>
        <v>0</v>
      </c>
      <c r="AT81" s="97">
        <f t="shared" si="407"/>
        <v>0</v>
      </c>
      <c r="AU81" s="97" t="str">
        <f t="shared" si="408"/>
        <v>00</v>
      </c>
      <c r="AV81" s="86" t="str">
        <f t="shared" si="409"/>
        <v>0:00</v>
      </c>
      <c r="AW81" s="134">
        <f t="shared" si="410"/>
        <v>0</v>
      </c>
      <c r="AX81" s="425"/>
      <c r="AY81" s="430"/>
      <c r="AZ81" s="431"/>
      <c r="BA81" s="431"/>
      <c r="BB81" s="431"/>
      <c r="BC81" s="431"/>
      <c r="BD81" s="432"/>
    </row>
    <row r="82" spans="1:56" x14ac:dyDescent="0.25">
      <c r="A82" s="414"/>
      <c r="B82" s="421"/>
      <c r="C82" s="422"/>
      <c r="D82" s="422"/>
      <c r="E82" s="422"/>
      <c r="F82" s="422"/>
      <c r="G82" s="423"/>
      <c r="H82" s="285"/>
      <c r="I82" s="282"/>
      <c r="J82" s="118"/>
      <c r="K82" s="119"/>
      <c r="L82" s="118"/>
      <c r="M82" s="119"/>
      <c r="N82" s="120">
        <f t="shared" si="383"/>
        <v>0</v>
      </c>
      <c r="O82" s="120">
        <f t="shared" si="384"/>
        <v>0</v>
      </c>
      <c r="P82" s="120">
        <f t="shared" si="385"/>
        <v>0</v>
      </c>
      <c r="Q82" s="120">
        <f t="shared" si="386"/>
        <v>0</v>
      </c>
      <c r="R82" s="120">
        <f t="shared" si="387"/>
        <v>0</v>
      </c>
      <c r="S82" s="120">
        <f t="shared" si="388"/>
        <v>0</v>
      </c>
      <c r="T82" s="121">
        <f t="shared" si="389"/>
        <v>0.375</v>
      </c>
      <c r="U82" s="120">
        <f t="shared" si="390"/>
        <v>1</v>
      </c>
      <c r="V82" s="120">
        <f t="shared" si="391"/>
        <v>0</v>
      </c>
      <c r="W82" s="120">
        <f t="shared" si="392"/>
        <v>0</v>
      </c>
      <c r="X82" s="120">
        <f t="shared" si="393"/>
        <v>0</v>
      </c>
      <c r="Y82" s="120" t="str">
        <f t="shared" si="394"/>
        <v>00</v>
      </c>
      <c r="Z82" s="121" t="str">
        <f t="shared" si="395"/>
        <v>0:00</v>
      </c>
      <c r="AA82" s="150">
        <f t="shared" si="396"/>
        <v>0</v>
      </c>
      <c r="AB82" s="22"/>
      <c r="AC82" s="67"/>
      <c r="AD82" s="22"/>
      <c r="AE82" s="67"/>
      <c r="AF82" s="98" t="str">
        <f t="shared" si="14"/>
        <v>0000-00-00</v>
      </c>
      <c r="AG82" s="99" t="str">
        <f t="shared" si="15"/>
        <v>00:00</v>
      </c>
      <c r="AH82" s="98" t="str">
        <f t="shared" si="16"/>
        <v>0000-00-00</v>
      </c>
      <c r="AI82" s="100" t="str">
        <f t="shared" si="17"/>
        <v>00:00</v>
      </c>
      <c r="AJ82" s="101" t="str">
        <f t="shared" si="397"/>
        <v>0000-00-00</v>
      </c>
      <c r="AK82" s="101" t="str">
        <f t="shared" si="398"/>
        <v>0000-00-00</v>
      </c>
      <c r="AL82" s="101">
        <f t="shared" si="399"/>
        <v>0</v>
      </c>
      <c r="AM82" s="101">
        <f t="shared" si="400"/>
        <v>0</v>
      </c>
      <c r="AN82" s="101">
        <f t="shared" si="401"/>
        <v>0</v>
      </c>
      <c r="AO82" s="101">
        <f t="shared" si="402"/>
        <v>0</v>
      </c>
      <c r="AP82" s="87">
        <f t="shared" si="403"/>
        <v>0.375</v>
      </c>
      <c r="AQ82" s="101">
        <f t="shared" si="404"/>
        <v>1</v>
      </c>
      <c r="AR82" s="101">
        <f t="shared" si="405"/>
        <v>0</v>
      </c>
      <c r="AS82" s="101">
        <f t="shared" si="406"/>
        <v>0</v>
      </c>
      <c r="AT82" s="101">
        <f t="shared" si="407"/>
        <v>0</v>
      </c>
      <c r="AU82" s="101" t="str">
        <f t="shared" si="408"/>
        <v>00</v>
      </c>
      <c r="AV82" s="87" t="str">
        <f t="shared" si="409"/>
        <v>0:00</v>
      </c>
      <c r="AW82" s="135">
        <f t="shared" si="410"/>
        <v>0</v>
      </c>
      <c r="AX82" s="426"/>
      <c r="AY82" s="433"/>
      <c r="AZ82" s="434"/>
      <c r="BA82" s="434"/>
      <c r="BB82" s="434"/>
      <c r="BC82" s="434"/>
      <c r="BD82" s="435"/>
    </row>
    <row r="83" spans="1:56" x14ac:dyDescent="0.25">
      <c r="A83" s="414">
        <v>18</v>
      </c>
      <c r="B83" s="415" t="s">
        <v>204</v>
      </c>
      <c r="C83" s="416"/>
      <c r="D83" s="416"/>
      <c r="E83" s="416"/>
      <c r="F83" s="416"/>
      <c r="G83" s="417"/>
      <c r="H83" s="338" t="s">
        <v>124</v>
      </c>
      <c r="I83" s="331" t="s">
        <v>160</v>
      </c>
      <c r="J83" s="109"/>
      <c r="K83" s="110"/>
      <c r="L83" s="109"/>
      <c r="M83" s="110"/>
      <c r="N83" s="111">
        <f t="shared" ref="N83:N85" si="411">+J83</f>
        <v>0</v>
      </c>
      <c r="O83" s="111">
        <f t="shared" ref="O83:O85" si="412">+L83</f>
        <v>0</v>
      </c>
      <c r="P83" s="111">
        <f t="shared" ref="P83:P85" si="413">HOUR(K83)</f>
        <v>0</v>
      </c>
      <c r="Q83" s="111">
        <f t="shared" ref="Q83:Q85" si="414">HOUR(M83)</f>
        <v>0</v>
      </c>
      <c r="R83" s="111">
        <f t="shared" ref="R83:R85" si="415">MINUTE(K83)</f>
        <v>0</v>
      </c>
      <c r="S83" s="111">
        <f t="shared" ref="S83:S85" si="416">MINUTE(M83)</f>
        <v>0</v>
      </c>
      <c r="T83" s="112">
        <f t="shared" ref="T83:T85" si="417">IF(M83&gt;K83,M83-K83, ($N$1-K83+M83-$M$1))</f>
        <v>0.375</v>
      </c>
      <c r="U83" s="111">
        <f t="shared" ref="U83:U85" si="418">IF(O83=N83,1,O83-N83+1)</f>
        <v>1</v>
      </c>
      <c r="V83" s="111">
        <f t="shared" ref="V83:V85" si="419">IF(U83&gt;1,(U83-1)*($N$2-$M$2),0)</f>
        <v>0</v>
      </c>
      <c r="W83" s="111">
        <f t="shared" ref="W83:W85" si="420">IF(S83&lt;R83,Q83-1-P83,Q83-P83)</f>
        <v>0</v>
      </c>
      <c r="X83" s="111">
        <f t="shared" ref="X83:X85" si="421">MINUTE(T83)</f>
        <v>0</v>
      </c>
      <c r="Y83" s="111" t="str">
        <f t="shared" ref="Y83:Y85" si="422">IF(X83&lt;10,"0"&amp;X83,X83)</f>
        <v>00</v>
      </c>
      <c r="Z83" s="113" t="str">
        <f t="shared" ref="Z83:Z85" si="423">SUM(V83:W83)&amp;":"&amp;Y83</f>
        <v>0:00</v>
      </c>
      <c r="AA83" s="148">
        <f t="shared" ref="AA83:AA85" si="424">VALUE(Z83)</f>
        <v>0</v>
      </c>
      <c r="AB83" s="21"/>
      <c r="AC83" s="66"/>
      <c r="AD83" s="21"/>
      <c r="AE83" s="66"/>
      <c r="AF83" s="94" t="str">
        <f t="shared" si="14"/>
        <v>0000-00-00</v>
      </c>
      <c r="AG83" s="95" t="str">
        <f t="shared" si="15"/>
        <v>00:00</v>
      </c>
      <c r="AH83" s="94" t="str">
        <f t="shared" si="16"/>
        <v>0000-00-00</v>
      </c>
      <c r="AI83" s="96" t="str">
        <f t="shared" si="17"/>
        <v>00:00</v>
      </c>
      <c r="AJ83" s="97" t="str">
        <f t="shared" ref="AJ83:AJ85" si="425">+AF83</f>
        <v>0000-00-00</v>
      </c>
      <c r="AK83" s="97" t="str">
        <f t="shared" ref="AK83:AK85" si="426">+AH83</f>
        <v>0000-00-00</v>
      </c>
      <c r="AL83" s="97">
        <f t="shared" ref="AL83:AL85" si="427">HOUR(AG83)</f>
        <v>0</v>
      </c>
      <c r="AM83" s="97">
        <f t="shared" ref="AM83:AM85" si="428">HOUR(AI83)</f>
        <v>0</v>
      </c>
      <c r="AN83" s="97">
        <f t="shared" ref="AN83:AN85" si="429">MINUTE(AG83)</f>
        <v>0</v>
      </c>
      <c r="AO83" s="97">
        <f t="shared" ref="AO83:AO85" si="430">MINUTE(AI83)</f>
        <v>0</v>
      </c>
      <c r="AP83" s="86">
        <f t="shared" ref="AP83:AP85" si="431">IF(AI83&gt;AG83,AI83-AG83, ($N$1-AG83+AI83-$M$1))</f>
        <v>0.375</v>
      </c>
      <c r="AQ83" s="97">
        <f t="shared" ref="AQ83:AQ85" si="432">IF(AK83=AJ83,1,AK83-AJ83+1)</f>
        <v>1</v>
      </c>
      <c r="AR83" s="97">
        <f t="shared" ref="AR83:AR85" si="433">IF(AQ83&gt;1,(AQ83-1)*($N$2-$M$2),0)</f>
        <v>0</v>
      </c>
      <c r="AS83" s="97">
        <f t="shared" ref="AS83:AS85" si="434">IF(AO83&lt;AN83,AM83-1-AL83,AM83-AL83)</f>
        <v>0</v>
      </c>
      <c r="AT83" s="97">
        <f t="shared" ref="AT83:AT85" si="435">MINUTE(AP83)</f>
        <v>0</v>
      </c>
      <c r="AU83" s="97" t="str">
        <f t="shared" ref="AU83:AU85" si="436">IF(AT83&lt;10,"0"&amp;AT83,AT83)</f>
        <v>00</v>
      </c>
      <c r="AV83" s="86" t="str">
        <f t="shared" ref="AV83:AV85" si="437">SUM(AR83:AS83)&amp;":"&amp;AU83</f>
        <v>0:00</v>
      </c>
      <c r="AW83" s="134">
        <f t="shared" ref="AW83:AW85" si="438">VALUE(AV83)</f>
        <v>0</v>
      </c>
      <c r="AX83" s="424">
        <f>SUM(AW83:AW85)+SUM(AA83:AA85)</f>
        <v>0</v>
      </c>
      <c r="AY83" s="427"/>
      <c r="AZ83" s="428"/>
      <c r="BA83" s="428"/>
      <c r="BB83" s="428"/>
      <c r="BC83" s="428"/>
      <c r="BD83" s="429"/>
    </row>
    <row r="84" spans="1:56" x14ac:dyDescent="0.25">
      <c r="A84" s="414"/>
      <c r="B84" s="418"/>
      <c r="C84" s="419"/>
      <c r="D84" s="419"/>
      <c r="E84" s="419"/>
      <c r="F84" s="419"/>
      <c r="G84" s="420"/>
      <c r="H84" s="338" t="s">
        <v>132</v>
      </c>
      <c r="I84" s="281"/>
      <c r="J84" s="114"/>
      <c r="K84" s="115"/>
      <c r="L84" s="114"/>
      <c r="M84" s="115"/>
      <c r="N84" s="116">
        <f t="shared" si="411"/>
        <v>0</v>
      </c>
      <c r="O84" s="116">
        <f t="shared" si="412"/>
        <v>0</v>
      </c>
      <c r="P84" s="116">
        <f t="shared" si="413"/>
        <v>0</v>
      </c>
      <c r="Q84" s="116">
        <f t="shared" si="414"/>
        <v>0</v>
      </c>
      <c r="R84" s="116">
        <f t="shared" si="415"/>
        <v>0</v>
      </c>
      <c r="S84" s="116">
        <f t="shared" si="416"/>
        <v>0</v>
      </c>
      <c r="T84" s="117">
        <f t="shared" si="417"/>
        <v>0.375</v>
      </c>
      <c r="U84" s="116">
        <f t="shared" si="418"/>
        <v>1</v>
      </c>
      <c r="V84" s="116">
        <f t="shared" si="419"/>
        <v>0</v>
      </c>
      <c r="W84" s="116">
        <f t="shared" si="420"/>
        <v>0</v>
      </c>
      <c r="X84" s="116">
        <f t="shared" si="421"/>
        <v>0</v>
      </c>
      <c r="Y84" s="116" t="str">
        <f t="shared" si="422"/>
        <v>00</v>
      </c>
      <c r="Z84" s="117" t="str">
        <f t="shared" si="423"/>
        <v>0:00</v>
      </c>
      <c r="AA84" s="149">
        <f t="shared" si="424"/>
        <v>0</v>
      </c>
      <c r="AB84" s="23"/>
      <c r="AC84" s="24"/>
      <c r="AD84" s="68"/>
      <c r="AE84" s="24"/>
      <c r="AF84" s="94" t="str">
        <f t="shared" si="14"/>
        <v>0000-00-00</v>
      </c>
      <c r="AG84" s="95" t="str">
        <f t="shared" si="15"/>
        <v>00:00</v>
      </c>
      <c r="AH84" s="94" t="str">
        <f t="shared" si="16"/>
        <v>0000-00-00</v>
      </c>
      <c r="AI84" s="96" t="str">
        <f t="shared" si="17"/>
        <v>00:00</v>
      </c>
      <c r="AJ84" s="97" t="str">
        <f t="shared" si="425"/>
        <v>0000-00-00</v>
      </c>
      <c r="AK84" s="97" t="str">
        <f t="shared" si="426"/>
        <v>0000-00-00</v>
      </c>
      <c r="AL84" s="97">
        <f t="shared" si="427"/>
        <v>0</v>
      </c>
      <c r="AM84" s="97">
        <f t="shared" si="428"/>
        <v>0</v>
      </c>
      <c r="AN84" s="97">
        <f t="shared" si="429"/>
        <v>0</v>
      </c>
      <c r="AO84" s="97">
        <f t="shared" si="430"/>
        <v>0</v>
      </c>
      <c r="AP84" s="86">
        <f t="shared" si="431"/>
        <v>0.375</v>
      </c>
      <c r="AQ84" s="97">
        <f t="shared" si="432"/>
        <v>1</v>
      </c>
      <c r="AR84" s="97">
        <f t="shared" si="433"/>
        <v>0</v>
      </c>
      <c r="AS84" s="97">
        <f t="shared" si="434"/>
        <v>0</v>
      </c>
      <c r="AT84" s="97">
        <f t="shared" si="435"/>
        <v>0</v>
      </c>
      <c r="AU84" s="97" t="str">
        <f t="shared" si="436"/>
        <v>00</v>
      </c>
      <c r="AV84" s="86" t="str">
        <f t="shared" si="437"/>
        <v>0:00</v>
      </c>
      <c r="AW84" s="134">
        <f t="shared" si="438"/>
        <v>0</v>
      </c>
      <c r="AX84" s="425"/>
      <c r="AY84" s="430"/>
      <c r="AZ84" s="431"/>
      <c r="BA84" s="431"/>
      <c r="BB84" s="431"/>
      <c r="BC84" s="431"/>
      <c r="BD84" s="432"/>
    </row>
    <row r="85" spans="1:56" x14ac:dyDescent="0.25">
      <c r="A85" s="414"/>
      <c r="B85" s="421"/>
      <c r="C85" s="422"/>
      <c r="D85" s="422"/>
      <c r="E85" s="422"/>
      <c r="F85" s="422"/>
      <c r="G85" s="423"/>
      <c r="H85" s="285"/>
      <c r="I85" s="282"/>
      <c r="J85" s="118"/>
      <c r="K85" s="119"/>
      <c r="L85" s="118"/>
      <c r="M85" s="119"/>
      <c r="N85" s="120">
        <f t="shared" si="411"/>
        <v>0</v>
      </c>
      <c r="O85" s="120">
        <f t="shared" si="412"/>
        <v>0</v>
      </c>
      <c r="P85" s="120">
        <f t="shared" si="413"/>
        <v>0</v>
      </c>
      <c r="Q85" s="120">
        <f t="shared" si="414"/>
        <v>0</v>
      </c>
      <c r="R85" s="120">
        <f t="shared" si="415"/>
        <v>0</v>
      </c>
      <c r="S85" s="120">
        <f t="shared" si="416"/>
        <v>0</v>
      </c>
      <c r="T85" s="121">
        <f t="shared" si="417"/>
        <v>0.375</v>
      </c>
      <c r="U85" s="120">
        <f t="shared" si="418"/>
        <v>1</v>
      </c>
      <c r="V85" s="120">
        <f t="shared" si="419"/>
        <v>0</v>
      </c>
      <c r="W85" s="120">
        <f t="shared" si="420"/>
        <v>0</v>
      </c>
      <c r="X85" s="120">
        <f t="shared" si="421"/>
        <v>0</v>
      </c>
      <c r="Y85" s="120" t="str">
        <f t="shared" si="422"/>
        <v>00</v>
      </c>
      <c r="Z85" s="121" t="str">
        <f t="shared" si="423"/>
        <v>0:00</v>
      </c>
      <c r="AA85" s="150">
        <f t="shared" si="424"/>
        <v>0</v>
      </c>
      <c r="AB85" s="22"/>
      <c r="AC85" s="67"/>
      <c r="AD85" s="22"/>
      <c r="AE85" s="67"/>
      <c r="AF85" s="98" t="str">
        <f t="shared" si="14"/>
        <v>0000-00-00</v>
      </c>
      <c r="AG85" s="99" t="str">
        <f t="shared" si="15"/>
        <v>00:00</v>
      </c>
      <c r="AH85" s="98" t="str">
        <f t="shared" si="16"/>
        <v>0000-00-00</v>
      </c>
      <c r="AI85" s="100" t="str">
        <f t="shared" si="17"/>
        <v>00:00</v>
      </c>
      <c r="AJ85" s="101" t="str">
        <f t="shared" si="425"/>
        <v>0000-00-00</v>
      </c>
      <c r="AK85" s="101" t="str">
        <f t="shared" si="426"/>
        <v>0000-00-00</v>
      </c>
      <c r="AL85" s="101">
        <f t="shared" si="427"/>
        <v>0</v>
      </c>
      <c r="AM85" s="101">
        <f t="shared" si="428"/>
        <v>0</v>
      </c>
      <c r="AN85" s="101">
        <f t="shared" si="429"/>
        <v>0</v>
      </c>
      <c r="AO85" s="101">
        <f t="shared" si="430"/>
        <v>0</v>
      </c>
      <c r="AP85" s="87">
        <f t="shared" si="431"/>
        <v>0.375</v>
      </c>
      <c r="AQ85" s="101">
        <f t="shared" si="432"/>
        <v>1</v>
      </c>
      <c r="AR85" s="101">
        <f t="shared" si="433"/>
        <v>0</v>
      </c>
      <c r="AS85" s="101">
        <f t="shared" si="434"/>
        <v>0</v>
      </c>
      <c r="AT85" s="101">
        <f t="shared" si="435"/>
        <v>0</v>
      </c>
      <c r="AU85" s="101" t="str">
        <f t="shared" si="436"/>
        <v>00</v>
      </c>
      <c r="AV85" s="87" t="str">
        <f t="shared" si="437"/>
        <v>0:00</v>
      </c>
      <c r="AW85" s="135">
        <f t="shared" si="438"/>
        <v>0</v>
      </c>
      <c r="AX85" s="426"/>
      <c r="AY85" s="433"/>
      <c r="AZ85" s="434"/>
      <c r="BA85" s="434"/>
      <c r="BB85" s="434"/>
      <c r="BC85" s="434"/>
      <c r="BD85" s="435"/>
    </row>
    <row r="86" spans="1:56" x14ac:dyDescent="0.25">
      <c r="A86" s="414">
        <v>19</v>
      </c>
      <c r="B86" s="415" t="s">
        <v>205</v>
      </c>
      <c r="C86" s="416"/>
      <c r="D86" s="416"/>
      <c r="E86" s="416"/>
      <c r="F86" s="416"/>
      <c r="G86" s="417"/>
      <c r="H86" s="342" t="s">
        <v>124</v>
      </c>
      <c r="I86" s="331" t="s">
        <v>160</v>
      </c>
      <c r="J86" s="109"/>
      <c r="K86" s="110"/>
      <c r="L86" s="109"/>
      <c r="M86" s="110"/>
      <c r="N86" s="111">
        <f t="shared" si="299"/>
        <v>0</v>
      </c>
      <c r="O86" s="111">
        <f t="shared" si="300"/>
        <v>0</v>
      </c>
      <c r="P86" s="111">
        <f t="shared" si="301"/>
        <v>0</v>
      </c>
      <c r="Q86" s="111">
        <f t="shared" si="302"/>
        <v>0</v>
      </c>
      <c r="R86" s="111">
        <f t="shared" si="303"/>
        <v>0</v>
      </c>
      <c r="S86" s="111">
        <f t="shared" si="304"/>
        <v>0</v>
      </c>
      <c r="T86" s="112">
        <f t="shared" si="305"/>
        <v>0.375</v>
      </c>
      <c r="U86" s="111">
        <f t="shared" si="306"/>
        <v>1</v>
      </c>
      <c r="V86" s="111">
        <f t="shared" si="307"/>
        <v>0</v>
      </c>
      <c r="W86" s="111">
        <f t="shared" si="308"/>
        <v>0</v>
      </c>
      <c r="X86" s="111">
        <f t="shared" si="309"/>
        <v>0</v>
      </c>
      <c r="Y86" s="111" t="str">
        <f t="shared" si="310"/>
        <v>00</v>
      </c>
      <c r="Z86" s="113" t="str">
        <f t="shared" si="311"/>
        <v>0:00</v>
      </c>
      <c r="AA86" s="148">
        <f t="shared" si="312"/>
        <v>0</v>
      </c>
      <c r="AB86" s="21"/>
      <c r="AC86" s="66"/>
      <c r="AD86" s="21"/>
      <c r="AE86" s="66"/>
      <c r="AF86" s="94" t="str">
        <f t="shared" si="14"/>
        <v>0000-00-00</v>
      </c>
      <c r="AG86" s="95" t="str">
        <f t="shared" si="15"/>
        <v>00:00</v>
      </c>
      <c r="AH86" s="94" t="str">
        <f t="shared" si="16"/>
        <v>0000-00-00</v>
      </c>
      <c r="AI86" s="96" t="str">
        <f t="shared" si="17"/>
        <v>00:00</v>
      </c>
      <c r="AJ86" s="97" t="str">
        <f t="shared" si="313"/>
        <v>0000-00-00</v>
      </c>
      <c r="AK86" s="97" t="str">
        <f t="shared" si="314"/>
        <v>0000-00-00</v>
      </c>
      <c r="AL86" s="97">
        <f t="shared" si="315"/>
        <v>0</v>
      </c>
      <c r="AM86" s="97">
        <f t="shared" si="316"/>
        <v>0</v>
      </c>
      <c r="AN86" s="97">
        <f t="shared" si="317"/>
        <v>0</v>
      </c>
      <c r="AO86" s="97">
        <f t="shared" si="318"/>
        <v>0</v>
      </c>
      <c r="AP86" s="86">
        <f t="shared" si="319"/>
        <v>0.375</v>
      </c>
      <c r="AQ86" s="97">
        <f t="shared" si="320"/>
        <v>1</v>
      </c>
      <c r="AR86" s="97">
        <f t="shared" si="321"/>
        <v>0</v>
      </c>
      <c r="AS86" s="97">
        <f t="shared" si="322"/>
        <v>0</v>
      </c>
      <c r="AT86" s="97">
        <f t="shared" si="323"/>
        <v>0</v>
      </c>
      <c r="AU86" s="97" t="str">
        <f t="shared" si="324"/>
        <v>00</v>
      </c>
      <c r="AV86" s="86" t="str">
        <f t="shared" si="325"/>
        <v>0:00</v>
      </c>
      <c r="AW86" s="134">
        <f t="shared" si="326"/>
        <v>0</v>
      </c>
      <c r="AX86" s="424">
        <f>SUM(AW86:AW88)+SUM(AA86:AA88)</f>
        <v>0</v>
      </c>
      <c r="AY86" s="427"/>
      <c r="AZ86" s="428"/>
      <c r="BA86" s="428"/>
      <c r="BB86" s="428"/>
      <c r="BC86" s="428"/>
      <c r="BD86" s="429"/>
    </row>
    <row r="87" spans="1:56" x14ac:dyDescent="0.25">
      <c r="A87" s="414"/>
      <c r="B87" s="418"/>
      <c r="C87" s="419"/>
      <c r="D87" s="419"/>
      <c r="E87" s="419"/>
      <c r="F87" s="419"/>
      <c r="G87" s="420"/>
      <c r="H87" s="342" t="s">
        <v>132</v>
      </c>
      <c r="I87" s="281" t="s">
        <v>168</v>
      </c>
      <c r="J87" s="114"/>
      <c r="K87" s="115"/>
      <c r="L87" s="114"/>
      <c r="M87" s="115"/>
      <c r="N87" s="116">
        <f t="shared" si="299"/>
        <v>0</v>
      </c>
      <c r="O87" s="116">
        <f t="shared" si="300"/>
        <v>0</v>
      </c>
      <c r="P87" s="116">
        <f t="shared" si="301"/>
        <v>0</v>
      </c>
      <c r="Q87" s="116">
        <f t="shared" si="302"/>
        <v>0</v>
      </c>
      <c r="R87" s="116">
        <f t="shared" si="303"/>
        <v>0</v>
      </c>
      <c r="S87" s="116">
        <f t="shared" si="304"/>
        <v>0</v>
      </c>
      <c r="T87" s="117">
        <f t="shared" si="305"/>
        <v>0.375</v>
      </c>
      <c r="U87" s="116">
        <f t="shared" si="306"/>
        <v>1</v>
      </c>
      <c r="V87" s="116">
        <f t="shared" si="307"/>
        <v>0</v>
      </c>
      <c r="W87" s="116">
        <f t="shared" si="308"/>
        <v>0</v>
      </c>
      <c r="X87" s="116">
        <f t="shared" si="309"/>
        <v>0</v>
      </c>
      <c r="Y87" s="116" t="str">
        <f t="shared" si="310"/>
        <v>00</v>
      </c>
      <c r="Z87" s="117" t="str">
        <f t="shared" si="311"/>
        <v>0:00</v>
      </c>
      <c r="AA87" s="149">
        <f t="shared" si="312"/>
        <v>0</v>
      </c>
      <c r="AB87" s="23"/>
      <c r="AC87" s="24"/>
      <c r="AD87" s="68"/>
      <c r="AE87" s="24"/>
      <c r="AF87" s="94" t="str">
        <f t="shared" si="14"/>
        <v>0000-00-00</v>
      </c>
      <c r="AG87" s="95" t="str">
        <f t="shared" si="15"/>
        <v>00:00</v>
      </c>
      <c r="AH87" s="94" t="str">
        <f t="shared" si="16"/>
        <v>0000-00-00</v>
      </c>
      <c r="AI87" s="96" t="str">
        <f t="shared" si="17"/>
        <v>00:00</v>
      </c>
      <c r="AJ87" s="97" t="str">
        <f t="shared" si="313"/>
        <v>0000-00-00</v>
      </c>
      <c r="AK87" s="97" t="str">
        <f t="shared" si="314"/>
        <v>0000-00-00</v>
      </c>
      <c r="AL87" s="97">
        <f t="shared" si="315"/>
        <v>0</v>
      </c>
      <c r="AM87" s="97">
        <f t="shared" si="316"/>
        <v>0</v>
      </c>
      <c r="AN87" s="97">
        <f t="shared" si="317"/>
        <v>0</v>
      </c>
      <c r="AO87" s="97">
        <f t="shared" si="318"/>
        <v>0</v>
      </c>
      <c r="AP87" s="86">
        <f t="shared" si="319"/>
        <v>0.375</v>
      </c>
      <c r="AQ87" s="97">
        <f t="shared" si="320"/>
        <v>1</v>
      </c>
      <c r="AR87" s="97">
        <f t="shared" si="321"/>
        <v>0</v>
      </c>
      <c r="AS87" s="97">
        <f t="shared" si="322"/>
        <v>0</v>
      </c>
      <c r="AT87" s="97">
        <f t="shared" si="323"/>
        <v>0</v>
      </c>
      <c r="AU87" s="97" t="str">
        <f t="shared" si="324"/>
        <v>00</v>
      </c>
      <c r="AV87" s="86" t="str">
        <f t="shared" si="325"/>
        <v>0:00</v>
      </c>
      <c r="AW87" s="134">
        <f t="shared" si="326"/>
        <v>0</v>
      </c>
      <c r="AX87" s="425"/>
      <c r="AY87" s="430"/>
      <c r="AZ87" s="431"/>
      <c r="BA87" s="431"/>
      <c r="BB87" s="431"/>
      <c r="BC87" s="431"/>
      <c r="BD87" s="432"/>
    </row>
    <row r="88" spans="1:56" x14ac:dyDescent="0.25">
      <c r="A88" s="414"/>
      <c r="B88" s="421"/>
      <c r="C88" s="422"/>
      <c r="D88" s="422"/>
      <c r="E88" s="422"/>
      <c r="F88" s="422"/>
      <c r="G88" s="423"/>
      <c r="H88" s="285"/>
      <c r="I88" s="282"/>
      <c r="J88" s="118"/>
      <c r="K88" s="119"/>
      <c r="L88" s="118"/>
      <c r="M88" s="119"/>
      <c r="N88" s="120">
        <f t="shared" si="299"/>
        <v>0</v>
      </c>
      <c r="O88" s="120">
        <f t="shared" si="300"/>
        <v>0</v>
      </c>
      <c r="P88" s="120">
        <f t="shared" si="301"/>
        <v>0</v>
      </c>
      <c r="Q88" s="120">
        <f t="shared" si="302"/>
        <v>0</v>
      </c>
      <c r="R88" s="120">
        <f t="shared" si="303"/>
        <v>0</v>
      </c>
      <c r="S88" s="120">
        <f t="shared" si="304"/>
        <v>0</v>
      </c>
      <c r="T88" s="121">
        <f t="shared" si="305"/>
        <v>0.375</v>
      </c>
      <c r="U88" s="120">
        <f t="shared" si="306"/>
        <v>1</v>
      </c>
      <c r="V88" s="120">
        <f t="shared" si="307"/>
        <v>0</v>
      </c>
      <c r="W88" s="120">
        <f t="shared" si="308"/>
        <v>0</v>
      </c>
      <c r="X88" s="120">
        <f t="shared" si="309"/>
        <v>0</v>
      </c>
      <c r="Y88" s="120" t="str">
        <f t="shared" si="310"/>
        <v>00</v>
      </c>
      <c r="Z88" s="121" t="str">
        <f t="shared" si="311"/>
        <v>0:00</v>
      </c>
      <c r="AA88" s="150">
        <f t="shared" si="312"/>
        <v>0</v>
      </c>
      <c r="AB88" s="22"/>
      <c r="AC88" s="67"/>
      <c r="AD88" s="22"/>
      <c r="AE88" s="67"/>
      <c r="AF88" s="98" t="str">
        <f t="shared" si="14"/>
        <v>0000-00-00</v>
      </c>
      <c r="AG88" s="99" t="str">
        <f t="shared" si="15"/>
        <v>00:00</v>
      </c>
      <c r="AH88" s="98" t="str">
        <f t="shared" si="16"/>
        <v>0000-00-00</v>
      </c>
      <c r="AI88" s="100" t="str">
        <f t="shared" si="17"/>
        <v>00:00</v>
      </c>
      <c r="AJ88" s="101" t="str">
        <f t="shared" si="313"/>
        <v>0000-00-00</v>
      </c>
      <c r="AK88" s="101" t="str">
        <f t="shared" si="314"/>
        <v>0000-00-00</v>
      </c>
      <c r="AL88" s="101">
        <f t="shared" si="315"/>
        <v>0</v>
      </c>
      <c r="AM88" s="101">
        <f t="shared" si="316"/>
        <v>0</v>
      </c>
      <c r="AN88" s="101">
        <f t="shared" si="317"/>
        <v>0</v>
      </c>
      <c r="AO88" s="101">
        <f t="shared" si="318"/>
        <v>0</v>
      </c>
      <c r="AP88" s="87">
        <f t="shared" si="319"/>
        <v>0.375</v>
      </c>
      <c r="AQ88" s="101">
        <f t="shared" si="320"/>
        <v>1</v>
      </c>
      <c r="AR88" s="101">
        <f t="shared" si="321"/>
        <v>0</v>
      </c>
      <c r="AS88" s="101">
        <f t="shared" si="322"/>
        <v>0</v>
      </c>
      <c r="AT88" s="101">
        <f t="shared" si="323"/>
        <v>0</v>
      </c>
      <c r="AU88" s="101" t="str">
        <f t="shared" si="324"/>
        <v>00</v>
      </c>
      <c r="AV88" s="87" t="str">
        <f t="shared" si="325"/>
        <v>0:00</v>
      </c>
      <c r="AW88" s="135">
        <f t="shared" si="326"/>
        <v>0</v>
      </c>
      <c r="AX88" s="426"/>
      <c r="AY88" s="433"/>
      <c r="AZ88" s="434"/>
      <c r="BA88" s="434"/>
      <c r="BB88" s="434"/>
      <c r="BC88" s="434"/>
      <c r="BD88" s="435"/>
    </row>
    <row r="89" spans="1:56" x14ac:dyDescent="0.25">
      <c r="A89" s="414">
        <v>20</v>
      </c>
      <c r="B89" s="415" t="s">
        <v>208</v>
      </c>
      <c r="C89" s="416"/>
      <c r="D89" s="416"/>
      <c r="E89" s="416"/>
      <c r="F89" s="416"/>
      <c r="G89" s="417"/>
      <c r="H89" s="188" t="s">
        <v>124</v>
      </c>
      <c r="I89" s="368" t="s">
        <v>209</v>
      </c>
      <c r="J89" s="109"/>
      <c r="K89" s="110"/>
      <c r="L89" s="109"/>
      <c r="M89" s="110"/>
      <c r="N89" s="111">
        <f t="shared" si="299"/>
        <v>0</v>
      </c>
      <c r="O89" s="111">
        <f t="shared" si="300"/>
        <v>0</v>
      </c>
      <c r="P89" s="111">
        <f t="shared" si="301"/>
        <v>0</v>
      </c>
      <c r="Q89" s="111">
        <f t="shared" si="302"/>
        <v>0</v>
      </c>
      <c r="R89" s="111">
        <f t="shared" si="303"/>
        <v>0</v>
      </c>
      <c r="S89" s="111">
        <f t="shared" si="304"/>
        <v>0</v>
      </c>
      <c r="T89" s="112">
        <f t="shared" si="305"/>
        <v>0.375</v>
      </c>
      <c r="U89" s="111">
        <f t="shared" si="306"/>
        <v>1</v>
      </c>
      <c r="V89" s="111">
        <f t="shared" si="307"/>
        <v>0</v>
      </c>
      <c r="W89" s="111">
        <f t="shared" si="308"/>
        <v>0</v>
      </c>
      <c r="X89" s="111">
        <f t="shared" si="309"/>
        <v>0</v>
      </c>
      <c r="Y89" s="111" t="str">
        <f t="shared" si="310"/>
        <v>00</v>
      </c>
      <c r="Z89" s="113" t="str">
        <f t="shared" si="311"/>
        <v>0:00</v>
      </c>
      <c r="AA89" s="148">
        <f t="shared" si="312"/>
        <v>0</v>
      </c>
      <c r="AB89" s="21"/>
      <c r="AC89" s="66"/>
      <c r="AD89" s="21"/>
      <c r="AE89" s="66"/>
      <c r="AF89" s="94" t="str">
        <f t="shared" si="14"/>
        <v>0000-00-00</v>
      </c>
      <c r="AG89" s="95" t="str">
        <f t="shared" si="15"/>
        <v>00:00</v>
      </c>
      <c r="AH89" s="94" t="str">
        <f t="shared" si="16"/>
        <v>0000-00-00</v>
      </c>
      <c r="AI89" s="96" t="str">
        <f t="shared" si="17"/>
        <v>00:00</v>
      </c>
      <c r="AJ89" s="97" t="str">
        <f t="shared" si="313"/>
        <v>0000-00-00</v>
      </c>
      <c r="AK89" s="97" t="str">
        <f t="shared" si="314"/>
        <v>0000-00-00</v>
      </c>
      <c r="AL89" s="97">
        <f t="shared" si="315"/>
        <v>0</v>
      </c>
      <c r="AM89" s="97">
        <f t="shared" si="316"/>
        <v>0</v>
      </c>
      <c r="AN89" s="97">
        <f t="shared" si="317"/>
        <v>0</v>
      </c>
      <c r="AO89" s="97">
        <f t="shared" si="318"/>
        <v>0</v>
      </c>
      <c r="AP89" s="86">
        <f t="shared" si="319"/>
        <v>0.375</v>
      </c>
      <c r="AQ89" s="97">
        <f t="shared" si="320"/>
        <v>1</v>
      </c>
      <c r="AR89" s="97">
        <f t="shared" si="321"/>
        <v>0</v>
      </c>
      <c r="AS89" s="97">
        <f t="shared" si="322"/>
        <v>0</v>
      </c>
      <c r="AT89" s="97">
        <f t="shared" si="323"/>
        <v>0</v>
      </c>
      <c r="AU89" s="97" t="str">
        <f t="shared" si="324"/>
        <v>00</v>
      </c>
      <c r="AV89" s="86" t="str">
        <f t="shared" si="325"/>
        <v>0:00</v>
      </c>
      <c r="AW89" s="134">
        <f t="shared" si="326"/>
        <v>0</v>
      </c>
      <c r="AX89" s="424">
        <f>SUM(AW89:AW91)+SUM(AA89:AA91)</f>
        <v>0</v>
      </c>
      <c r="AY89" s="427"/>
      <c r="AZ89" s="428"/>
      <c r="BA89" s="428"/>
      <c r="BB89" s="428"/>
      <c r="BC89" s="428"/>
      <c r="BD89" s="429"/>
    </row>
    <row r="90" spans="1:56" x14ac:dyDescent="0.25">
      <c r="A90" s="414"/>
      <c r="B90" s="418"/>
      <c r="C90" s="419"/>
      <c r="D90" s="419"/>
      <c r="E90" s="419"/>
      <c r="F90" s="419"/>
      <c r="G90" s="420"/>
      <c r="H90" s="188" t="s">
        <v>132</v>
      </c>
      <c r="I90" s="283"/>
      <c r="J90" s="114"/>
      <c r="K90" s="115"/>
      <c r="L90" s="114"/>
      <c r="M90" s="115"/>
      <c r="N90" s="116">
        <f t="shared" si="299"/>
        <v>0</v>
      </c>
      <c r="O90" s="116">
        <f t="shared" si="300"/>
        <v>0</v>
      </c>
      <c r="P90" s="116">
        <f t="shared" si="301"/>
        <v>0</v>
      </c>
      <c r="Q90" s="116">
        <f t="shared" si="302"/>
        <v>0</v>
      </c>
      <c r="R90" s="116">
        <f t="shared" si="303"/>
        <v>0</v>
      </c>
      <c r="S90" s="116">
        <f t="shared" si="304"/>
        <v>0</v>
      </c>
      <c r="T90" s="117">
        <f t="shared" si="305"/>
        <v>0.375</v>
      </c>
      <c r="U90" s="116">
        <f t="shared" si="306"/>
        <v>1</v>
      </c>
      <c r="V90" s="116">
        <f t="shared" si="307"/>
        <v>0</v>
      </c>
      <c r="W90" s="116">
        <f t="shared" si="308"/>
        <v>0</v>
      </c>
      <c r="X90" s="116">
        <f t="shared" si="309"/>
        <v>0</v>
      </c>
      <c r="Y90" s="116" t="str">
        <f t="shared" si="310"/>
        <v>00</v>
      </c>
      <c r="Z90" s="117" t="str">
        <f t="shared" si="311"/>
        <v>0:00</v>
      </c>
      <c r="AA90" s="149">
        <f t="shared" si="312"/>
        <v>0</v>
      </c>
      <c r="AB90" s="23"/>
      <c r="AC90" s="24"/>
      <c r="AD90" s="68"/>
      <c r="AE90" s="24"/>
      <c r="AF90" s="94" t="str">
        <f t="shared" si="14"/>
        <v>0000-00-00</v>
      </c>
      <c r="AG90" s="95" t="str">
        <f t="shared" si="15"/>
        <v>00:00</v>
      </c>
      <c r="AH90" s="94" t="str">
        <f t="shared" si="16"/>
        <v>0000-00-00</v>
      </c>
      <c r="AI90" s="96" t="str">
        <f t="shared" si="17"/>
        <v>00:00</v>
      </c>
      <c r="AJ90" s="97" t="str">
        <f t="shared" si="313"/>
        <v>0000-00-00</v>
      </c>
      <c r="AK90" s="97" t="str">
        <f t="shared" si="314"/>
        <v>0000-00-00</v>
      </c>
      <c r="AL90" s="97">
        <f t="shared" si="315"/>
        <v>0</v>
      </c>
      <c r="AM90" s="97">
        <f t="shared" si="316"/>
        <v>0</v>
      </c>
      <c r="AN90" s="97">
        <f t="shared" si="317"/>
        <v>0</v>
      </c>
      <c r="AO90" s="97">
        <f t="shared" si="318"/>
        <v>0</v>
      </c>
      <c r="AP90" s="86">
        <f t="shared" si="319"/>
        <v>0.375</v>
      </c>
      <c r="AQ90" s="97">
        <f t="shared" si="320"/>
        <v>1</v>
      </c>
      <c r="AR90" s="97">
        <f t="shared" si="321"/>
        <v>0</v>
      </c>
      <c r="AS90" s="97">
        <f t="shared" si="322"/>
        <v>0</v>
      </c>
      <c r="AT90" s="97">
        <f t="shared" si="323"/>
        <v>0</v>
      </c>
      <c r="AU90" s="97" t="str">
        <f t="shared" si="324"/>
        <v>00</v>
      </c>
      <c r="AV90" s="86" t="str">
        <f t="shared" si="325"/>
        <v>0:00</v>
      </c>
      <c r="AW90" s="134">
        <f t="shared" si="326"/>
        <v>0</v>
      </c>
      <c r="AX90" s="425"/>
      <c r="AY90" s="430"/>
      <c r="AZ90" s="431"/>
      <c r="BA90" s="431"/>
      <c r="BB90" s="431"/>
      <c r="BC90" s="431"/>
      <c r="BD90" s="432"/>
    </row>
    <row r="91" spans="1:56" x14ac:dyDescent="0.25">
      <c r="A91" s="414"/>
      <c r="B91" s="421"/>
      <c r="C91" s="422"/>
      <c r="D91" s="422"/>
      <c r="E91" s="422"/>
      <c r="F91" s="422"/>
      <c r="G91" s="423"/>
      <c r="H91" s="369"/>
      <c r="I91" s="364"/>
      <c r="J91" s="118"/>
      <c r="K91" s="119"/>
      <c r="L91" s="118"/>
      <c r="M91" s="119"/>
      <c r="N91" s="120">
        <f t="shared" si="299"/>
        <v>0</v>
      </c>
      <c r="O91" s="120">
        <f t="shared" si="300"/>
        <v>0</v>
      </c>
      <c r="P91" s="120">
        <f t="shared" si="301"/>
        <v>0</v>
      </c>
      <c r="Q91" s="120">
        <f t="shared" si="302"/>
        <v>0</v>
      </c>
      <c r="R91" s="120">
        <f t="shared" si="303"/>
        <v>0</v>
      </c>
      <c r="S91" s="120">
        <f t="shared" si="304"/>
        <v>0</v>
      </c>
      <c r="T91" s="121">
        <f t="shared" si="305"/>
        <v>0.375</v>
      </c>
      <c r="U91" s="120">
        <f t="shared" si="306"/>
        <v>1</v>
      </c>
      <c r="V91" s="120">
        <f t="shared" si="307"/>
        <v>0</v>
      </c>
      <c r="W91" s="120">
        <f t="shared" si="308"/>
        <v>0</v>
      </c>
      <c r="X91" s="120">
        <f t="shared" si="309"/>
        <v>0</v>
      </c>
      <c r="Y91" s="120" t="str">
        <f t="shared" si="310"/>
        <v>00</v>
      </c>
      <c r="Z91" s="121" t="str">
        <f t="shared" si="311"/>
        <v>0:00</v>
      </c>
      <c r="AA91" s="150">
        <f t="shared" si="312"/>
        <v>0</v>
      </c>
      <c r="AB91" s="22"/>
      <c r="AC91" s="67"/>
      <c r="AD91" s="22"/>
      <c r="AE91" s="67"/>
      <c r="AF91" s="98" t="str">
        <f t="shared" si="14"/>
        <v>0000-00-00</v>
      </c>
      <c r="AG91" s="99" t="str">
        <f t="shared" si="15"/>
        <v>00:00</v>
      </c>
      <c r="AH91" s="98" t="str">
        <f t="shared" si="16"/>
        <v>0000-00-00</v>
      </c>
      <c r="AI91" s="100" t="str">
        <f t="shared" si="17"/>
        <v>00:00</v>
      </c>
      <c r="AJ91" s="101" t="str">
        <f t="shared" si="313"/>
        <v>0000-00-00</v>
      </c>
      <c r="AK91" s="101" t="str">
        <f t="shared" si="314"/>
        <v>0000-00-00</v>
      </c>
      <c r="AL91" s="101">
        <f t="shared" si="315"/>
        <v>0</v>
      </c>
      <c r="AM91" s="101">
        <f t="shared" si="316"/>
        <v>0</v>
      </c>
      <c r="AN91" s="101">
        <f t="shared" si="317"/>
        <v>0</v>
      </c>
      <c r="AO91" s="101">
        <f t="shared" si="318"/>
        <v>0</v>
      </c>
      <c r="AP91" s="87">
        <f t="shared" si="319"/>
        <v>0.375</v>
      </c>
      <c r="AQ91" s="101">
        <f t="shared" si="320"/>
        <v>1</v>
      </c>
      <c r="AR91" s="101">
        <f t="shared" si="321"/>
        <v>0</v>
      </c>
      <c r="AS91" s="101">
        <f t="shared" si="322"/>
        <v>0</v>
      </c>
      <c r="AT91" s="101">
        <f t="shared" si="323"/>
        <v>0</v>
      </c>
      <c r="AU91" s="101" t="str">
        <f t="shared" si="324"/>
        <v>00</v>
      </c>
      <c r="AV91" s="87" t="str">
        <f t="shared" si="325"/>
        <v>0:00</v>
      </c>
      <c r="AW91" s="135">
        <f t="shared" si="326"/>
        <v>0</v>
      </c>
      <c r="AX91" s="426"/>
      <c r="AY91" s="433"/>
      <c r="AZ91" s="434"/>
      <c r="BA91" s="434"/>
      <c r="BB91" s="434"/>
      <c r="BC91" s="434"/>
      <c r="BD91" s="435"/>
    </row>
    <row r="92" spans="1:56" x14ac:dyDescent="0.25">
      <c r="A92" s="414">
        <v>21</v>
      </c>
      <c r="B92" s="415" t="s">
        <v>210</v>
      </c>
      <c r="C92" s="416"/>
      <c r="D92" s="416"/>
      <c r="E92" s="416"/>
      <c r="F92" s="416"/>
      <c r="G92" s="417"/>
      <c r="H92" s="188" t="s">
        <v>124</v>
      </c>
      <c r="I92" s="368" t="s">
        <v>209</v>
      </c>
      <c r="J92" s="109"/>
      <c r="K92" s="110"/>
      <c r="L92" s="109"/>
      <c r="M92" s="110"/>
      <c r="N92" s="111">
        <f t="shared" ref="N92:N94" si="439">+J92</f>
        <v>0</v>
      </c>
      <c r="O92" s="111">
        <f t="shared" ref="O92:O94" si="440">+L92</f>
        <v>0</v>
      </c>
      <c r="P92" s="111">
        <f t="shared" ref="P92:P94" si="441">HOUR(K92)</f>
        <v>0</v>
      </c>
      <c r="Q92" s="111">
        <f t="shared" ref="Q92:Q94" si="442">HOUR(M92)</f>
        <v>0</v>
      </c>
      <c r="R92" s="111">
        <f t="shared" ref="R92:R94" si="443">MINUTE(K92)</f>
        <v>0</v>
      </c>
      <c r="S92" s="111">
        <f t="shared" ref="S92:S94" si="444">MINUTE(M92)</f>
        <v>0</v>
      </c>
      <c r="T92" s="112">
        <f t="shared" ref="T92:T94" si="445">IF(M92&gt;K92,M92-K92, ($N$1-K92+M92-$M$1))</f>
        <v>0.375</v>
      </c>
      <c r="U92" s="111">
        <f t="shared" ref="U92:U94" si="446">IF(O92=N92,1,O92-N92+1)</f>
        <v>1</v>
      </c>
      <c r="V92" s="111">
        <f t="shared" ref="V92:V94" si="447">IF(U92&gt;1,(U92-1)*($N$2-$M$2),0)</f>
        <v>0</v>
      </c>
      <c r="W92" s="111">
        <f t="shared" ref="W92:W94" si="448">IF(S92&lt;R92,Q92-1-P92,Q92-P92)</f>
        <v>0</v>
      </c>
      <c r="X92" s="111">
        <f t="shared" ref="X92:X94" si="449">MINUTE(T92)</f>
        <v>0</v>
      </c>
      <c r="Y92" s="111" t="str">
        <f t="shared" ref="Y92:Y94" si="450">IF(X92&lt;10,"0"&amp;X92,X92)</f>
        <v>00</v>
      </c>
      <c r="Z92" s="113" t="str">
        <f t="shared" ref="Z92:Z94" si="451">SUM(V92:W92)&amp;":"&amp;Y92</f>
        <v>0:00</v>
      </c>
      <c r="AA92" s="148">
        <f t="shared" ref="AA92:AA94" si="452">VALUE(Z92)</f>
        <v>0</v>
      </c>
      <c r="AB92" s="21"/>
      <c r="AC92" s="66"/>
      <c r="AD92" s="21"/>
      <c r="AE92" s="66"/>
      <c r="AF92" s="94" t="str">
        <f t="shared" si="14"/>
        <v>0000-00-00</v>
      </c>
      <c r="AG92" s="95" t="str">
        <f t="shared" si="15"/>
        <v>00:00</v>
      </c>
      <c r="AH92" s="94" t="str">
        <f t="shared" si="16"/>
        <v>0000-00-00</v>
      </c>
      <c r="AI92" s="96" t="str">
        <f t="shared" si="17"/>
        <v>00:00</v>
      </c>
      <c r="AJ92" s="97" t="str">
        <f t="shared" ref="AJ92:AJ94" si="453">+AF92</f>
        <v>0000-00-00</v>
      </c>
      <c r="AK92" s="97" t="str">
        <f t="shared" ref="AK92:AK94" si="454">+AH92</f>
        <v>0000-00-00</v>
      </c>
      <c r="AL92" s="97">
        <f t="shared" ref="AL92:AL94" si="455">HOUR(AG92)</f>
        <v>0</v>
      </c>
      <c r="AM92" s="97">
        <f t="shared" ref="AM92:AM94" si="456">HOUR(AI92)</f>
        <v>0</v>
      </c>
      <c r="AN92" s="97">
        <f t="shared" ref="AN92:AN94" si="457">MINUTE(AG92)</f>
        <v>0</v>
      </c>
      <c r="AO92" s="97">
        <f t="shared" ref="AO92:AO94" si="458">MINUTE(AI92)</f>
        <v>0</v>
      </c>
      <c r="AP92" s="86">
        <f t="shared" ref="AP92:AP94" si="459">IF(AI92&gt;AG92,AI92-AG92, ($N$1-AG92+AI92-$M$1))</f>
        <v>0.375</v>
      </c>
      <c r="AQ92" s="97">
        <f t="shared" ref="AQ92:AQ94" si="460">IF(AK92=AJ92,1,AK92-AJ92+1)</f>
        <v>1</v>
      </c>
      <c r="AR92" s="97">
        <f t="shared" ref="AR92:AR94" si="461">IF(AQ92&gt;1,(AQ92-1)*($N$2-$M$2),0)</f>
        <v>0</v>
      </c>
      <c r="AS92" s="97">
        <f t="shared" ref="AS92:AS94" si="462">IF(AO92&lt;AN92,AM92-1-AL92,AM92-AL92)</f>
        <v>0</v>
      </c>
      <c r="AT92" s="97">
        <f t="shared" ref="AT92:AT94" si="463">MINUTE(AP92)</f>
        <v>0</v>
      </c>
      <c r="AU92" s="97" t="str">
        <f t="shared" ref="AU92:AU94" si="464">IF(AT92&lt;10,"0"&amp;AT92,AT92)</f>
        <v>00</v>
      </c>
      <c r="AV92" s="86" t="str">
        <f t="shared" ref="AV92:AV94" si="465">SUM(AR92:AS92)&amp;":"&amp;AU92</f>
        <v>0:00</v>
      </c>
      <c r="AW92" s="134">
        <f t="shared" ref="AW92:AW94" si="466">VALUE(AV92)</f>
        <v>0</v>
      </c>
      <c r="AX92" s="424">
        <f>SUM(AW92:AW94)+SUM(AA92:AA94)</f>
        <v>0</v>
      </c>
      <c r="AY92" s="427"/>
      <c r="AZ92" s="428"/>
      <c r="BA92" s="428"/>
      <c r="BB92" s="428"/>
      <c r="BC92" s="428"/>
      <c r="BD92" s="429"/>
    </row>
    <row r="93" spans="1:56" x14ac:dyDescent="0.25">
      <c r="A93" s="414"/>
      <c r="B93" s="418"/>
      <c r="C93" s="419"/>
      <c r="D93" s="419"/>
      <c r="E93" s="419"/>
      <c r="F93" s="419"/>
      <c r="G93" s="420"/>
      <c r="H93" s="188" t="s">
        <v>132</v>
      </c>
      <c r="I93" s="283"/>
      <c r="J93" s="114"/>
      <c r="K93" s="115"/>
      <c r="L93" s="114"/>
      <c r="M93" s="115"/>
      <c r="N93" s="116">
        <f t="shared" si="439"/>
        <v>0</v>
      </c>
      <c r="O93" s="116">
        <f t="shared" si="440"/>
        <v>0</v>
      </c>
      <c r="P93" s="116">
        <f t="shared" si="441"/>
        <v>0</v>
      </c>
      <c r="Q93" s="116">
        <f t="shared" si="442"/>
        <v>0</v>
      </c>
      <c r="R93" s="116">
        <f t="shared" si="443"/>
        <v>0</v>
      </c>
      <c r="S93" s="116">
        <f t="shared" si="444"/>
        <v>0</v>
      </c>
      <c r="T93" s="117">
        <f t="shared" si="445"/>
        <v>0.375</v>
      </c>
      <c r="U93" s="116">
        <f t="shared" si="446"/>
        <v>1</v>
      </c>
      <c r="V93" s="116">
        <f t="shared" si="447"/>
        <v>0</v>
      </c>
      <c r="W93" s="116">
        <f t="shared" si="448"/>
        <v>0</v>
      </c>
      <c r="X93" s="116">
        <f t="shared" si="449"/>
        <v>0</v>
      </c>
      <c r="Y93" s="116" t="str">
        <f t="shared" si="450"/>
        <v>00</v>
      </c>
      <c r="Z93" s="117" t="str">
        <f t="shared" si="451"/>
        <v>0:00</v>
      </c>
      <c r="AA93" s="149">
        <f t="shared" si="452"/>
        <v>0</v>
      </c>
      <c r="AB93" s="23"/>
      <c r="AC93" s="24"/>
      <c r="AD93" s="68"/>
      <c r="AE93" s="24"/>
      <c r="AF93" s="94" t="str">
        <f t="shared" si="14"/>
        <v>0000-00-00</v>
      </c>
      <c r="AG93" s="95" t="str">
        <f t="shared" si="15"/>
        <v>00:00</v>
      </c>
      <c r="AH93" s="94" t="str">
        <f t="shared" si="16"/>
        <v>0000-00-00</v>
      </c>
      <c r="AI93" s="96" t="str">
        <f t="shared" si="17"/>
        <v>00:00</v>
      </c>
      <c r="AJ93" s="97" t="str">
        <f t="shared" si="453"/>
        <v>0000-00-00</v>
      </c>
      <c r="AK93" s="97" t="str">
        <f t="shared" si="454"/>
        <v>0000-00-00</v>
      </c>
      <c r="AL93" s="97">
        <f t="shared" si="455"/>
        <v>0</v>
      </c>
      <c r="AM93" s="97">
        <f t="shared" si="456"/>
        <v>0</v>
      </c>
      <c r="AN93" s="97">
        <f t="shared" si="457"/>
        <v>0</v>
      </c>
      <c r="AO93" s="97">
        <f t="shared" si="458"/>
        <v>0</v>
      </c>
      <c r="AP93" s="86">
        <f t="shared" si="459"/>
        <v>0.375</v>
      </c>
      <c r="AQ93" s="97">
        <f t="shared" si="460"/>
        <v>1</v>
      </c>
      <c r="AR93" s="97">
        <f t="shared" si="461"/>
        <v>0</v>
      </c>
      <c r="AS93" s="97">
        <f t="shared" si="462"/>
        <v>0</v>
      </c>
      <c r="AT93" s="97">
        <f t="shared" si="463"/>
        <v>0</v>
      </c>
      <c r="AU93" s="97" t="str">
        <f t="shared" si="464"/>
        <v>00</v>
      </c>
      <c r="AV93" s="86" t="str">
        <f t="shared" si="465"/>
        <v>0:00</v>
      </c>
      <c r="AW93" s="134">
        <f t="shared" si="466"/>
        <v>0</v>
      </c>
      <c r="AX93" s="425"/>
      <c r="AY93" s="430"/>
      <c r="AZ93" s="431"/>
      <c r="BA93" s="431"/>
      <c r="BB93" s="431"/>
      <c r="BC93" s="431"/>
      <c r="BD93" s="432"/>
    </row>
    <row r="94" spans="1:56" x14ac:dyDescent="0.25">
      <c r="A94" s="414"/>
      <c r="B94" s="421"/>
      <c r="C94" s="422"/>
      <c r="D94" s="422"/>
      <c r="E94" s="422"/>
      <c r="F94" s="422"/>
      <c r="G94" s="423"/>
      <c r="H94" s="369"/>
      <c r="I94" s="364"/>
      <c r="J94" s="118"/>
      <c r="K94" s="119"/>
      <c r="L94" s="118"/>
      <c r="M94" s="119"/>
      <c r="N94" s="120">
        <f t="shared" si="439"/>
        <v>0</v>
      </c>
      <c r="O94" s="120">
        <f t="shared" si="440"/>
        <v>0</v>
      </c>
      <c r="P94" s="120">
        <f t="shared" si="441"/>
        <v>0</v>
      </c>
      <c r="Q94" s="120">
        <f t="shared" si="442"/>
        <v>0</v>
      </c>
      <c r="R94" s="120">
        <f t="shared" si="443"/>
        <v>0</v>
      </c>
      <c r="S94" s="120">
        <f t="shared" si="444"/>
        <v>0</v>
      </c>
      <c r="T94" s="121">
        <f t="shared" si="445"/>
        <v>0.375</v>
      </c>
      <c r="U94" s="120">
        <f t="shared" si="446"/>
        <v>1</v>
      </c>
      <c r="V94" s="120">
        <f t="shared" si="447"/>
        <v>0</v>
      </c>
      <c r="W94" s="120">
        <f t="shared" si="448"/>
        <v>0</v>
      </c>
      <c r="X94" s="120">
        <f t="shared" si="449"/>
        <v>0</v>
      </c>
      <c r="Y94" s="120" t="str">
        <f t="shared" si="450"/>
        <v>00</v>
      </c>
      <c r="Z94" s="121" t="str">
        <f t="shared" si="451"/>
        <v>0:00</v>
      </c>
      <c r="AA94" s="150">
        <f t="shared" si="452"/>
        <v>0</v>
      </c>
      <c r="AB94" s="22"/>
      <c r="AC94" s="67"/>
      <c r="AD94" s="22"/>
      <c r="AE94" s="67"/>
      <c r="AF94" s="98" t="str">
        <f t="shared" si="14"/>
        <v>0000-00-00</v>
      </c>
      <c r="AG94" s="99" t="str">
        <f t="shared" si="15"/>
        <v>00:00</v>
      </c>
      <c r="AH94" s="98" t="str">
        <f t="shared" si="16"/>
        <v>0000-00-00</v>
      </c>
      <c r="AI94" s="100" t="str">
        <f t="shared" si="17"/>
        <v>00:00</v>
      </c>
      <c r="AJ94" s="101" t="str">
        <f t="shared" si="453"/>
        <v>0000-00-00</v>
      </c>
      <c r="AK94" s="101" t="str">
        <f t="shared" si="454"/>
        <v>0000-00-00</v>
      </c>
      <c r="AL94" s="101">
        <f t="shared" si="455"/>
        <v>0</v>
      </c>
      <c r="AM94" s="101">
        <f t="shared" si="456"/>
        <v>0</v>
      </c>
      <c r="AN94" s="101">
        <f t="shared" si="457"/>
        <v>0</v>
      </c>
      <c r="AO94" s="101">
        <f t="shared" si="458"/>
        <v>0</v>
      </c>
      <c r="AP94" s="87">
        <f t="shared" si="459"/>
        <v>0.375</v>
      </c>
      <c r="AQ94" s="101">
        <f t="shared" si="460"/>
        <v>1</v>
      </c>
      <c r="AR94" s="101">
        <f t="shared" si="461"/>
        <v>0</v>
      </c>
      <c r="AS94" s="101">
        <f t="shared" si="462"/>
        <v>0</v>
      </c>
      <c r="AT94" s="101">
        <f t="shared" si="463"/>
        <v>0</v>
      </c>
      <c r="AU94" s="101" t="str">
        <f t="shared" si="464"/>
        <v>00</v>
      </c>
      <c r="AV94" s="87" t="str">
        <f t="shared" si="465"/>
        <v>0:00</v>
      </c>
      <c r="AW94" s="135">
        <f t="shared" si="466"/>
        <v>0</v>
      </c>
      <c r="AX94" s="426"/>
      <c r="AY94" s="433"/>
      <c r="AZ94" s="434"/>
      <c r="BA94" s="434"/>
      <c r="BB94" s="434"/>
      <c r="BC94" s="434"/>
      <c r="BD94" s="435"/>
    </row>
    <row r="95" spans="1:56" x14ac:dyDescent="0.25">
      <c r="A95" s="414">
        <v>22</v>
      </c>
      <c r="B95" s="415" t="s">
        <v>211</v>
      </c>
      <c r="C95" s="416"/>
      <c r="D95" s="416"/>
      <c r="E95" s="416"/>
      <c r="F95" s="416"/>
      <c r="G95" s="417"/>
      <c r="H95" s="188" t="s">
        <v>124</v>
      </c>
      <c r="I95" s="368" t="s">
        <v>209</v>
      </c>
      <c r="J95" s="109"/>
      <c r="K95" s="110"/>
      <c r="L95" s="109"/>
      <c r="M95" s="110"/>
      <c r="N95" s="111">
        <f t="shared" ref="N95:N97" si="467">+J95</f>
        <v>0</v>
      </c>
      <c r="O95" s="111">
        <f t="shared" ref="O95:O97" si="468">+L95</f>
        <v>0</v>
      </c>
      <c r="P95" s="111">
        <f t="shared" ref="P95:P97" si="469">HOUR(K95)</f>
        <v>0</v>
      </c>
      <c r="Q95" s="111">
        <f t="shared" ref="Q95:Q97" si="470">HOUR(M95)</f>
        <v>0</v>
      </c>
      <c r="R95" s="111">
        <f t="shared" ref="R95:R97" si="471">MINUTE(K95)</f>
        <v>0</v>
      </c>
      <c r="S95" s="111">
        <f t="shared" ref="S95:S97" si="472">MINUTE(M95)</f>
        <v>0</v>
      </c>
      <c r="T95" s="112">
        <f t="shared" ref="T95:T97" si="473">IF(M95&gt;K95,M95-K95, ($N$1-K95+M95-$M$1))</f>
        <v>0.375</v>
      </c>
      <c r="U95" s="111">
        <f t="shared" ref="U95:U97" si="474">IF(O95=N95,1,O95-N95+1)</f>
        <v>1</v>
      </c>
      <c r="V95" s="111">
        <f t="shared" ref="V95:V97" si="475">IF(U95&gt;1,(U95-1)*($N$2-$M$2),0)</f>
        <v>0</v>
      </c>
      <c r="W95" s="111">
        <f t="shared" ref="W95:W97" si="476">IF(S95&lt;R95,Q95-1-P95,Q95-P95)</f>
        <v>0</v>
      </c>
      <c r="X95" s="111">
        <f t="shared" ref="X95:X97" si="477">MINUTE(T95)</f>
        <v>0</v>
      </c>
      <c r="Y95" s="111" t="str">
        <f t="shared" ref="Y95:Y97" si="478">IF(X95&lt;10,"0"&amp;X95,X95)</f>
        <v>00</v>
      </c>
      <c r="Z95" s="113" t="str">
        <f t="shared" ref="Z95:Z97" si="479">SUM(V95:W95)&amp;":"&amp;Y95</f>
        <v>0:00</v>
      </c>
      <c r="AA95" s="148">
        <f t="shared" ref="AA95:AA97" si="480">VALUE(Z95)</f>
        <v>0</v>
      </c>
      <c r="AB95" s="21"/>
      <c r="AC95" s="66"/>
      <c r="AD95" s="21"/>
      <c r="AE95" s="66"/>
      <c r="AF95" s="94" t="str">
        <f t="shared" si="14"/>
        <v>0000-00-00</v>
      </c>
      <c r="AG95" s="95" t="str">
        <f t="shared" si="15"/>
        <v>00:00</v>
      </c>
      <c r="AH95" s="94" t="str">
        <f t="shared" si="16"/>
        <v>0000-00-00</v>
      </c>
      <c r="AI95" s="96" t="str">
        <f t="shared" si="17"/>
        <v>00:00</v>
      </c>
      <c r="AJ95" s="97" t="str">
        <f t="shared" ref="AJ95:AJ97" si="481">+AF95</f>
        <v>0000-00-00</v>
      </c>
      <c r="AK95" s="97" t="str">
        <f t="shared" ref="AK95:AK97" si="482">+AH95</f>
        <v>0000-00-00</v>
      </c>
      <c r="AL95" s="97">
        <f t="shared" ref="AL95:AL97" si="483">HOUR(AG95)</f>
        <v>0</v>
      </c>
      <c r="AM95" s="97">
        <f t="shared" ref="AM95:AM97" si="484">HOUR(AI95)</f>
        <v>0</v>
      </c>
      <c r="AN95" s="97">
        <f t="shared" ref="AN95:AN97" si="485">MINUTE(AG95)</f>
        <v>0</v>
      </c>
      <c r="AO95" s="97">
        <f t="shared" ref="AO95:AO97" si="486">MINUTE(AI95)</f>
        <v>0</v>
      </c>
      <c r="AP95" s="86">
        <f t="shared" ref="AP95:AP97" si="487">IF(AI95&gt;AG95,AI95-AG95, ($N$1-AG95+AI95-$M$1))</f>
        <v>0.375</v>
      </c>
      <c r="AQ95" s="97">
        <f t="shared" ref="AQ95:AQ97" si="488">IF(AK95=AJ95,1,AK95-AJ95+1)</f>
        <v>1</v>
      </c>
      <c r="AR95" s="97">
        <f t="shared" ref="AR95:AR97" si="489">IF(AQ95&gt;1,(AQ95-1)*($N$2-$M$2),0)</f>
        <v>0</v>
      </c>
      <c r="AS95" s="97">
        <f t="shared" ref="AS95:AS97" si="490">IF(AO95&lt;AN95,AM95-1-AL95,AM95-AL95)</f>
        <v>0</v>
      </c>
      <c r="AT95" s="97">
        <f t="shared" ref="AT95:AT97" si="491">MINUTE(AP95)</f>
        <v>0</v>
      </c>
      <c r="AU95" s="97" t="str">
        <f t="shared" ref="AU95:AU97" si="492">IF(AT95&lt;10,"0"&amp;AT95,AT95)</f>
        <v>00</v>
      </c>
      <c r="AV95" s="86" t="str">
        <f t="shared" ref="AV95:AV97" si="493">SUM(AR95:AS95)&amp;":"&amp;AU95</f>
        <v>0:00</v>
      </c>
      <c r="AW95" s="134">
        <f t="shared" ref="AW95:AW97" si="494">VALUE(AV95)</f>
        <v>0</v>
      </c>
      <c r="AX95" s="424">
        <f>SUM(AW95:AW97)+SUM(AA95:AA97)</f>
        <v>0</v>
      </c>
      <c r="AY95" s="427"/>
      <c r="AZ95" s="428"/>
      <c r="BA95" s="428"/>
      <c r="BB95" s="428"/>
      <c r="BC95" s="428"/>
      <c r="BD95" s="429"/>
    </row>
    <row r="96" spans="1:56" x14ac:dyDescent="0.25">
      <c r="A96" s="414"/>
      <c r="B96" s="418"/>
      <c r="C96" s="419"/>
      <c r="D96" s="419"/>
      <c r="E96" s="419"/>
      <c r="F96" s="419"/>
      <c r="G96" s="420"/>
      <c r="H96" s="188" t="s">
        <v>132</v>
      </c>
      <c r="I96" s="283"/>
      <c r="J96" s="114"/>
      <c r="K96" s="115"/>
      <c r="L96" s="114"/>
      <c r="M96" s="115"/>
      <c r="N96" s="116">
        <f t="shared" si="467"/>
        <v>0</v>
      </c>
      <c r="O96" s="116">
        <f t="shared" si="468"/>
        <v>0</v>
      </c>
      <c r="P96" s="116">
        <f t="shared" si="469"/>
        <v>0</v>
      </c>
      <c r="Q96" s="116">
        <f t="shared" si="470"/>
        <v>0</v>
      </c>
      <c r="R96" s="116">
        <f t="shared" si="471"/>
        <v>0</v>
      </c>
      <c r="S96" s="116">
        <f t="shared" si="472"/>
        <v>0</v>
      </c>
      <c r="T96" s="117">
        <f t="shared" si="473"/>
        <v>0.375</v>
      </c>
      <c r="U96" s="116">
        <f t="shared" si="474"/>
        <v>1</v>
      </c>
      <c r="V96" s="116">
        <f t="shared" si="475"/>
        <v>0</v>
      </c>
      <c r="W96" s="116">
        <f t="shared" si="476"/>
        <v>0</v>
      </c>
      <c r="X96" s="116">
        <f t="shared" si="477"/>
        <v>0</v>
      </c>
      <c r="Y96" s="116" t="str">
        <f t="shared" si="478"/>
        <v>00</v>
      </c>
      <c r="Z96" s="117" t="str">
        <f t="shared" si="479"/>
        <v>0:00</v>
      </c>
      <c r="AA96" s="149">
        <f t="shared" si="480"/>
        <v>0</v>
      </c>
      <c r="AB96" s="23"/>
      <c r="AC96" s="24"/>
      <c r="AD96" s="68"/>
      <c r="AE96" s="24"/>
      <c r="AF96" s="94" t="str">
        <f t="shared" si="14"/>
        <v>0000-00-00</v>
      </c>
      <c r="AG96" s="95" t="str">
        <f t="shared" si="15"/>
        <v>00:00</v>
      </c>
      <c r="AH96" s="94" t="str">
        <f t="shared" si="16"/>
        <v>0000-00-00</v>
      </c>
      <c r="AI96" s="96" t="str">
        <f t="shared" si="17"/>
        <v>00:00</v>
      </c>
      <c r="AJ96" s="97" t="str">
        <f t="shared" si="481"/>
        <v>0000-00-00</v>
      </c>
      <c r="AK96" s="97" t="str">
        <f t="shared" si="482"/>
        <v>0000-00-00</v>
      </c>
      <c r="AL96" s="97">
        <f t="shared" si="483"/>
        <v>0</v>
      </c>
      <c r="AM96" s="97">
        <f t="shared" si="484"/>
        <v>0</v>
      </c>
      <c r="AN96" s="97">
        <f t="shared" si="485"/>
        <v>0</v>
      </c>
      <c r="AO96" s="97">
        <f t="shared" si="486"/>
        <v>0</v>
      </c>
      <c r="AP96" s="86">
        <f t="shared" si="487"/>
        <v>0.375</v>
      </c>
      <c r="AQ96" s="97">
        <f t="shared" si="488"/>
        <v>1</v>
      </c>
      <c r="AR96" s="97">
        <f t="shared" si="489"/>
        <v>0</v>
      </c>
      <c r="AS96" s="97">
        <f t="shared" si="490"/>
        <v>0</v>
      </c>
      <c r="AT96" s="97">
        <f t="shared" si="491"/>
        <v>0</v>
      </c>
      <c r="AU96" s="97" t="str">
        <f t="shared" si="492"/>
        <v>00</v>
      </c>
      <c r="AV96" s="86" t="str">
        <f t="shared" si="493"/>
        <v>0:00</v>
      </c>
      <c r="AW96" s="134">
        <f t="shared" si="494"/>
        <v>0</v>
      </c>
      <c r="AX96" s="425"/>
      <c r="AY96" s="430"/>
      <c r="AZ96" s="431"/>
      <c r="BA96" s="431"/>
      <c r="BB96" s="431"/>
      <c r="BC96" s="431"/>
      <c r="BD96" s="432"/>
    </row>
    <row r="97" spans="1:56" x14ac:dyDescent="0.25">
      <c r="A97" s="414"/>
      <c r="B97" s="421"/>
      <c r="C97" s="422"/>
      <c r="D97" s="422"/>
      <c r="E97" s="422"/>
      <c r="F97" s="422"/>
      <c r="G97" s="423"/>
      <c r="H97" s="369"/>
      <c r="I97" s="364"/>
      <c r="J97" s="118"/>
      <c r="K97" s="119"/>
      <c r="L97" s="118"/>
      <c r="M97" s="119"/>
      <c r="N97" s="120">
        <f t="shared" si="467"/>
        <v>0</v>
      </c>
      <c r="O97" s="120">
        <f t="shared" si="468"/>
        <v>0</v>
      </c>
      <c r="P97" s="120">
        <f t="shared" si="469"/>
        <v>0</v>
      </c>
      <c r="Q97" s="120">
        <f t="shared" si="470"/>
        <v>0</v>
      </c>
      <c r="R97" s="120">
        <f t="shared" si="471"/>
        <v>0</v>
      </c>
      <c r="S97" s="120">
        <f t="shared" si="472"/>
        <v>0</v>
      </c>
      <c r="T97" s="121">
        <f t="shared" si="473"/>
        <v>0.375</v>
      </c>
      <c r="U97" s="120">
        <f t="shared" si="474"/>
        <v>1</v>
      </c>
      <c r="V97" s="120">
        <f t="shared" si="475"/>
        <v>0</v>
      </c>
      <c r="W97" s="120">
        <f t="shared" si="476"/>
        <v>0</v>
      </c>
      <c r="X97" s="120">
        <f t="shared" si="477"/>
        <v>0</v>
      </c>
      <c r="Y97" s="120" t="str">
        <f t="shared" si="478"/>
        <v>00</v>
      </c>
      <c r="Z97" s="121" t="str">
        <f t="shared" si="479"/>
        <v>0:00</v>
      </c>
      <c r="AA97" s="150">
        <f t="shared" si="480"/>
        <v>0</v>
      </c>
      <c r="AB97" s="22"/>
      <c r="AC97" s="67"/>
      <c r="AD97" s="22"/>
      <c r="AE97" s="67"/>
      <c r="AF97" s="98" t="str">
        <f t="shared" si="14"/>
        <v>0000-00-00</v>
      </c>
      <c r="AG97" s="99" t="str">
        <f t="shared" si="15"/>
        <v>00:00</v>
      </c>
      <c r="AH97" s="98" t="str">
        <f t="shared" si="16"/>
        <v>0000-00-00</v>
      </c>
      <c r="AI97" s="100" t="str">
        <f t="shared" si="17"/>
        <v>00:00</v>
      </c>
      <c r="AJ97" s="101" t="str">
        <f t="shared" si="481"/>
        <v>0000-00-00</v>
      </c>
      <c r="AK97" s="101" t="str">
        <f t="shared" si="482"/>
        <v>0000-00-00</v>
      </c>
      <c r="AL97" s="101">
        <f t="shared" si="483"/>
        <v>0</v>
      </c>
      <c r="AM97" s="101">
        <f t="shared" si="484"/>
        <v>0</v>
      </c>
      <c r="AN97" s="101">
        <f t="shared" si="485"/>
        <v>0</v>
      </c>
      <c r="AO97" s="101">
        <f t="shared" si="486"/>
        <v>0</v>
      </c>
      <c r="AP97" s="87">
        <f t="shared" si="487"/>
        <v>0.375</v>
      </c>
      <c r="AQ97" s="101">
        <f t="shared" si="488"/>
        <v>1</v>
      </c>
      <c r="AR97" s="101">
        <f t="shared" si="489"/>
        <v>0</v>
      </c>
      <c r="AS97" s="101">
        <f t="shared" si="490"/>
        <v>0</v>
      </c>
      <c r="AT97" s="101">
        <f t="shared" si="491"/>
        <v>0</v>
      </c>
      <c r="AU97" s="101" t="str">
        <f t="shared" si="492"/>
        <v>00</v>
      </c>
      <c r="AV97" s="87" t="str">
        <f t="shared" si="493"/>
        <v>0:00</v>
      </c>
      <c r="AW97" s="135">
        <f t="shared" si="494"/>
        <v>0</v>
      </c>
      <c r="AX97" s="426"/>
      <c r="AY97" s="433"/>
      <c r="AZ97" s="434"/>
      <c r="BA97" s="434"/>
      <c r="BB97" s="434"/>
      <c r="BC97" s="434"/>
      <c r="BD97" s="435"/>
    </row>
    <row r="98" spans="1:56" x14ac:dyDescent="0.25">
      <c r="A98" s="414">
        <v>23</v>
      </c>
      <c r="B98" s="415" t="s">
        <v>212</v>
      </c>
      <c r="C98" s="416"/>
      <c r="D98" s="416"/>
      <c r="E98" s="416"/>
      <c r="F98" s="416"/>
      <c r="G98" s="417"/>
      <c r="H98" s="188" t="s">
        <v>124</v>
      </c>
      <c r="I98" s="368" t="s">
        <v>209</v>
      </c>
      <c r="J98" s="109"/>
      <c r="K98" s="110"/>
      <c r="L98" s="109"/>
      <c r="M98" s="110"/>
      <c r="N98" s="111">
        <f t="shared" si="299"/>
        <v>0</v>
      </c>
      <c r="O98" s="111">
        <f t="shared" si="300"/>
        <v>0</v>
      </c>
      <c r="P98" s="111">
        <f t="shared" si="301"/>
        <v>0</v>
      </c>
      <c r="Q98" s="111">
        <f t="shared" si="302"/>
        <v>0</v>
      </c>
      <c r="R98" s="111">
        <f t="shared" si="303"/>
        <v>0</v>
      </c>
      <c r="S98" s="111">
        <f t="shared" si="304"/>
        <v>0</v>
      </c>
      <c r="T98" s="112">
        <f t="shared" si="305"/>
        <v>0.375</v>
      </c>
      <c r="U98" s="111">
        <f t="shared" si="306"/>
        <v>1</v>
      </c>
      <c r="V98" s="111">
        <f t="shared" si="307"/>
        <v>0</v>
      </c>
      <c r="W98" s="111">
        <f t="shared" si="308"/>
        <v>0</v>
      </c>
      <c r="X98" s="111">
        <f t="shared" si="309"/>
        <v>0</v>
      </c>
      <c r="Y98" s="111" t="str">
        <f t="shared" si="310"/>
        <v>00</v>
      </c>
      <c r="Z98" s="113" t="str">
        <f t="shared" si="311"/>
        <v>0:00</v>
      </c>
      <c r="AA98" s="148">
        <f t="shared" si="312"/>
        <v>0</v>
      </c>
      <c r="AB98" s="21"/>
      <c r="AC98" s="66"/>
      <c r="AD98" s="21"/>
      <c r="AE98" s="66"/>
      <c r="AF98" s="94" t="str">
        <f t="shared" si="14"/>
        <v>0000-00-00</v>
      </c>
      <c r="AG98" s="95" t="str">
        <f t="shared" si="15"/>
        <v>00:00</v>
      </c>
      <c r="AH98" s="94" t="str">
        <f t="shared" si="16"/>
        <v>0000-00-00</v>
      </c>
      <c r="AI98" s="96" t="str">
        <f t="shared" si="17"/>
        <v>00:00</v>
      </c>
      <c r="AJ98" s="97" t="str">
        <f t="shared" si="313"/>
        <v>0000-00-00</v>
      </c>
      <c r="AK98" s="97" t="str">
        <f t="shared" si="314"/>
        <v>0000-00-00</v>
      </c>
      <c r="AL98" s="97">
        <f t="shared" si="315"/>
        <v>0</v>
      </c>
      <c r="AM98" s="97">
        <f t="shared" si="316"/>
        <v>0</v>
      </c>
      <c r="AN98" s="97">
        <f t="shared" si="317"/>
        <v>0</v>
      </c>
      <c r="AO98" s="97">
        <f t="shared" si="318"/>
        <v>0</v>
      </c>
      <c r="AP98" s="86">
        <f t="shared" si="319"/>
        <v>0.375</v>
      </c>
      <c r="AQ98" s="97">
        <f t="shared" si="320"/>
        <v>1</v>
      </c>
      <c r="AR98" s="97">
        <f t="shared" si="321"/>
        <v>0</v>
      </c>
      <c r="AS98" s="97">
        <f t="shared" si="322"/>
        <v>0</v>
      </c>
      <c r="AT98" s="97">
        <f t="shared" si="323"/>
        <v>0</v>
      </c>
      <c r="AU98" s="97" t="str">
        <f t="shared" si="324"/>
        <v>00</v>
      </c>
      <c r="AV98" s="86" t="str">
        <f t="shared" si="325"/>
        <v>0:00</v>
      </c>
      <c r="AW98" s="134">
        <f t="shared" si="326"/>
        <v>0</v>
      </c>
      <c r="AX98" s="424">
        <f>SUM(AW98:AW101)+SUM(AA98:AA101)</f>
        <v>0</v>
      </c>
      <c r="AY98" s="427"/>
      <c r="AZ98" s="428"/>
      <c r="BA98" s="428"/>
      <c r="BB98" s="428"/>
      <c r="BC98" s="428"/>
      <c r="BD98" s="429"/>
    </row>
    <row r="99" spans="1:56" x14ac:dyDescent="0.25">
      <c r="A99" s="414"/>
      <c r="B99" s="418"/>
      <c r="C99" s="419"/>
      <c r="D99" s="419"/>
      <c r="E99" s="419"/>
      <c r="F99" s="419"/>
      <c r="G99" s="420"/>
      <c r="H99" s="188" t="s">
        <v>132</v>
      </c>
      <c r="I99" s="283" t="s">
        <v>126</v>
      </c>
      <c r="J99" s="109"/>
      <c r="K99" s="110"/>
      <c r="L99" s="109"/>
      <c r="M99" s="110"/>
      <c r="N99" s="350"/>
      <c r="O99" s="350"/>
      <c r="P99" s="350"/>
      <c r="Q99" s="350"/>
      <c r="R99" s="350"/>
      <c r="S99" s="350"/>
      <c r="T99" s="113"/>
      <c r="U99" s="350"/>
      <c r="V99" s="350"/>
      <c r="W99" s="350"/>
      <c r="X99" s="350"/>
      <c r="Y99" s="350"/>
      <c r="Z99" s="113"/>
      <c r="AA99" s="148"/>
      <c r="AB99" s="351"/>
      <c r="AC99" s="352"/>
      <c r="AD99" s="351"/>
      <c r="AE99" s="352"/>
      <c r="AF99" s="94"/>
      <c r="AG99" s="95"/>
      <c r="AH99" s="94"/>
      <c r="AI99" s="96"/>
      <c r="AJ99" s="97"/>
      <c r="AK99" s="97"/>
      <c r="AL99" s="97"/>
      <c r="AM99" s="97"/>
      <c r="AN99" s="97"/>
      <c r="AO99" s="97"/>
      <c r="AP99" s="86"/>
      <c r="AQ99" s="97"/>
      <c r="AR99" s="97"/>
      <c r="AS99" s="97"/>
      <c r="AT99" s="97"/>
      <c r="AU99" s="97"/>
      <c r="AV99" s="86"/>
      <c r="AW99" s="134"/>
      <c r="AX99" s="425"/>
      <c r="AY99" s="353"/>
      <c r="AZ99" s="354"/>
      <c r="BA99" s="354"/>
      <c r="BB99" s="354"/>
      <c r="BC99" s="354"/>
      <c r="BD99" s="355"/>
    </row>
    <row r="100" spans="1:56" x14ac:dyDescent="0.25">
      <c r="A100" s="414"/>
      <c r="B100" s="418"/>
      <c r="C100" s="419"/>
      <c r="D100" s="419"/>
      <c r="E100" s="419"/>
      <c r="F100" s="419"/>
      <c r="G100" s="420"/>
      <c r="H100" s="188"/>
      <c r="I100" s="283" t="s">
        <v>126</v>
      </c>
      <c r="J100" s="114"/>
      <c r="K100" s="115"/>
      <c r="L100" s="114"/>
      <c r="M100" s="115"/>
      <c r="N100" s="116">
        <f t="shared" si="299"/>
        <v>0</v>
      </c>
      <c r="O100" s="116">
        <f t="shared" si="300"/>
        <v>0</v>
      </c>
      <c r="P100" s="116">
        <f t="shared" si="301"/>
        <v>0</v>
      </c>
      <c r="Q100" s="116">
        <f t="shared" si="302"/>
        <v>0</v>
      </c>
      <c r="R100" s="116">
        <f t="shared" si="303"/>
        <v>0</v>
      </c>
      <c r="S100" s="116">
        <f t="shared" si="304"/>
        <v>0</v>
      </c>
      <c r="T100" s="117">
        <f t="shared" si="305"/>
        <v>0.375</v>
      </c>
      <c r="U100" s="116">
        <f t="shared" si="306"/>
        <v>1</v>
      </c>
      <c r="V100" s="116">
        <f t="shared" si="307"/>
        <v>0</v>
      </c>
      <c r="W100" s="116">
        <f t="shared" si="308"/>
        <v>0</v>
      </c>
      <c r="X100" s="116">
        <f t="shared" si="309"/>
        <v>0</v>
      </c>
      <c r="Y100" s="116" t="str">
        <f t="shared" si="310"/>
        <v>00</v>
      </c>
      <c r="Z100" s="117" t="str">
        <f t="shared" si="311"/>
        <v>0:00</v>
      </c>
      <c r="AA100" s="149">
        <f t="shared" si="312"/>
        <v>0</v>
      </c>
      <c r="AB100" s="23"/>
      <c r="AC100" s="24"/>
      <c r="AD100" s="68"/>
      <c r="AE100" s="24"/>
      <c r="AF100" s="94" t="str">
        <f t="shared" si="14"/>
        <v>0000-00-00</v>
      </c>
      <c r="AG100" s="95" t="str">
        <f t="shared" si="15"/>
        <v>00:00</v>
      </c>
      <c r="AH100" s="94" t="str">
        <f t="shared" si="16"/>
        <v>0000-00-00</v>
      </c>
      <c r="AI100" s="96" t="str">
        <f t="shared" si="17"/>
        <v>00:00</v>
      </c>
      <c r="AJ100" s="97" t="str">
        <f t="shared" si="313"/>
        <v>0000-00-00</v>
      </c>
      <c r="AK100" s="97" t="str">
        <f t="shared" si="314"/>
        <v>0000-00-00</v>
      </c>
      <c r="AL100" s="97">
        <f t="shared" si="315"/>
        <v>0</v>
      </c>
      <c r="AM100" s="97">
        <f t="shared" si="316"/>
        <v>0</v>
      </c>
      <c r="AN100" s="97">
        <f t="shared" si="317"/>
        <v>0</v>
      </c>
      <c r="AO100" s="97">
        <f t="shared" si="318"/>
        <v>0</v>
      </c>
      <c r="AP100" s="86">
        <f t="shared" si="319"/>
        <v>0.375</v>
      </c>
      <c r="AQ100" s="97">
        <f t="shared" si="320"/>
        <v>1</v>
      </c>
      <c r="AR100" s="97">
        <f t="shared" si="321"/>
        <v>0</v>
      </c>
      <c r="AS100" s="97">
        <f t="shared" si="322"/>
        <v>0</v>
      </c>
      <c r="AT100" s="97">
        <f t="shared" si="323"/>
        <v>0</v>
      </c>
      <c r="AU100" s="97" t="str">
        <f t="shared" si="324"/>
        <v>00</v>
      </c>
      <c r="AV100" s="86" t="str">
        <f t="shared" si="325"/>
        <v>0:00</v>
      </c>
      <c r="AW100" s="134">
        <f t="shared" si="326"/>
        <v>0</v>
      </c>
      <c r="AX100" s="425"/>
      <c r="AY100" s="430"/>
      <c r="AZ100" s="431"/>
      <c r="BA100" s="431"/>
      <c r="BB100" s="431"/>
      <c r="BC100" s="431"/>
      <c r="BD100" s="432"/>
    </row>
    <row r="101" spans="1:56" x14ac:dyDescent="0.25">
      <c r="A101" s="414"/>
      <c r="B101" s="421"/>
      <c r="C101" s="422"/>
      <c r="D101" s="422"/>
      <c r="E101" s="422"/>
      <c r="F101" s="422"/>
      <c r="G101" s="423"/>
      <c r="H101" s="369"/>
      <c r="I101" s="364" t="s">
        <v>126</v>
      </c>
      <c r="J101" s="118"/>
      <c r="K101" s="119"/>
      <c r="L101" s="118"/>
      <c r="M101" s="119"/>
      <c r="N101" s="120">
        <f t="shared" si="299"/>
        <v>0</v>
      </c>
      <c r="O101" s="120">
        <f t="shared" si="300"/>
        <v>0</v>
      </c>
      <c r="P101" s="120">
        <f t="shared" si="301"/>
        <v>0</v>
      </c>
      <c r="Q101" s="120">
        <f t="shared" si="302"/>
        <v>0</v>
      </c>
      <c r="R101" s="120">
        <f t="shared" si="303"/>
        <v>0</v>
      </c>
      <c r="S101" s="120">
        <f t="shared" si="304"/>
        <v>0</v>
      </c>
      <c r="T101" s="121">
        <f t="shared" si="305"/>
        <v>0.375</v>
      </c>
      <c r="U101" s="120">
        <f t="shared" si="306"/>
        <v>1</v>
      </c>
      <c r="V101" s="120">
        <f t="shared" si="307"/>
        <v>0</v>
      </c>
      <c r="W101" s="120">
        <f t="shared" si="308"/>
        <v>0</v>
      </c>
      <c r="X101" s="120">
        <f t="shared" si="309"/>
        <v>0</v>
      </c>
      <c r="Y101" s="120" t="str">
        <f t="shared" si="310"/>
        <v>00</v>
      </c>
      <c r="Z101" s="121" t="str">
        <f t="shared" si="311"/>
        <v>0:00</v>
      </c>
      <c r="AA101" s="150">
        <f t="shared" si="312"/>
        <v>0</v>
      </c>
      <c r="AB101" s="22"/>
      <c r="AC101" s="67"/>
      <c r="AD101" s="22"/>
      <c r="AE101" s="67"/>
      <c r="AF101" s="98" t="str">
        <f t="shared" si="14"/>
        <v>0000-00-00</v>
      </c>
      <c r="AG101" s="99" t="str">
        <f t="shared" si="15"/>
        <v>00:00</v>
      </c>
      <c r="AH101" s="98" t="str">
        <f t="shared" si="16"/>
        <v>0000-00-00</v>
      </c>
      <c r="AI101" s="100" t="str">
        <f t="shared" si="17"/>
        <v>00:00</v>
      </c>
      <c r="AJ101" s="101" t="str">
        <f t="shared" si="313"/>
        <v>0000-00-00</v>
      </c>
      <c r="AK101" s="101" t="str">
        <f t="shared" si="314"/>
        <v>0000-00-00</v>
      </c>
      <c r="AL101" s="101">
        <f t="shared" si="315"/>
        <v>0</v>
      </c>
      <c r="AM101" s="101">
        <f t="shared" si="316"/>
        <v>0</v>
      </c>
      <c r="AN101" s="101">
        <f t="shared" si="317"/>
        <v>0</v>
      </c>
      <c r="AO101" s="101">
        <f t="shared" si="318"/>
        <v>0</v>
      </c>
      <c r="AP101" s="87">
        <f t="shared" si="319"/>
        <v>0.375</v>
      </c>
      <c r="AQ101" s="101">
        <f t="shared" si="320"/>
        <v>1</v>
      </c>
      <c r="AR101" s="101">
        <f t="shared" si="321"/>
        <v>0</v>
      </c>
      <c r="AS101" s="101">
        <f t="shared" si="322"/>
        <v>0</v>
      </c>
      <c r="AT101" s="101">
        <f t="shared" si="323"/>
        <v>0</v>
      </c>
      <c r="AU101" s="101" t="str">
        <f t="shared" si="324"/>
        <v>00</v>
      </c>
      <c r="AV101" s="87" t="str">
        <f t="shared" si="325"/>
        <v>0:00</v>
      </c>
      <c r="AW101" s="135">
        <f t="shared" si="326"/>
        <v>0</v>
      </c>
      <c r="AX101" s="426"/>
      <c r="AY101" s="433"/>
      <c r="AZ101" s="434"/>
      <c r="BA101" s="434"/>
      <c r="BB101" s="434"/>
      <c r="BC101" s="434"/>
      <c r="BD101" s="435"/>
    </row>
    <row r="102" spans="1:56" x14ac:dyDescent="0.25">
      <c r="A102" s="414">
        <v>24</v>
      </c>
      <c r="B102" s="415" t="s">
        <v>213</v>
      </c>
      <c r="C102" s="416"/>
      <c r="D102" s="416"/>
      <c r="E102" s="416"/>
      <c r="F102" s="416"/>
      <c r="G102" s="417"/>
      <c r="H102" s="188" t="s">
        <v>124</v>
      </c>
      <c r="I102" s="368" t="s">
        <v>160</v>
      </c>
      <c r="J102" s="109"/>
      <c r="K102" s="110"/>
      <c r="L102" s="109"/>
      <c r="M102" s="110"/>
      <c r="N102" s="111">
        <f t="shared" ref="N102:N104" si="495">+J102</f>
        <v>0</v>
      </c>
      <c r="O102" s="111">
        <f t="shared" ref="O102:O104" si="496">+L102</f>
        <v>0</v>
      </c>
      <c r="P102" s="111">
        <f t="shared" ref="P102:P104" si="497">HOUR(K102)</f>
        <v>0</v>
      </c>
      <c r="Q102" s="111">
        <f t="shared" ref="Q102:Q104" si="498">HOUR(M102)</f>
        <v>0</v>
      </c>
      <c r="R102" s="111">
        <f t="shared" ref="R102:R104" si="499">MINUTE(K102)</f>
        <v>0</v>
      </c>
      <c r="S102" s="111">
        <f t="shared" ref="S102:S104" si="500">MINUTE(M102)</f>
        <v>0</v>
      </c>
      <c r="T102" s="112">
        <f t="shared" ref="T102:T104" si="501">IF(M102&gt;K102,M102-K102, ($N$1-K102+M102-$M$1))</f>
        <v>0.375</v>
      </c>
      <c r="U102" s="111">
        <f t="shared" ref="U102:U104" si="502">IF(O102=N102,1,O102-N102+1)</f>
        <v>1</v>
      </c>
      <c r="V102" s="111">
        <f t="shared" ref="V102:V104" si="503">IF(U102&gt;1,(U102-1)*($N$2-$M$2),0)</f>
        <v>0</v>
      </c>
      <c r="W102" s="111">
        <f t="shared" ref="W102:W104" si="504">IF(S102&lt;R102,Q102-1-P102,Q102-P102)</f>
        <v>0</v>
      </c>
      <c r="X102" s="111">
        <f t="shared" ref="X102:X104" si="505">MINUTE(T102)</f>
        <v>0</v>
      </c>
      <c r="Y102" s="111" t="str">
        <f t="shared" ref="Y102:Y104" si="506">IF(X102&lt;10,"0"&amp;X102,X102)</f>
        <v>00</v>
      </c>
      <c r="Z102" s="113" t="str">
        <f t="shared" ref="Z102:Z104" si="507">SUM(V102:W102)&amp;":"&amp;Y102</f>
        <v>0:00</v>
      </c>
      <c r="AA102" s="148">
        <f t="shared" ref="AA102:AA104" si="508">VALUE(Z102)</f>
        <v>0</v>
      </c>
      <c r="AB102" s="21"/>
      <c r="AC102" s="66"/>
      <c r="AD102" s="21"/>
      <c r="AE102" s="66"/>
      <c r="AF102" s="94" t="str">
        <f t="shared" si="14"/>
        <v>0000-00-00</v>
      </c>
      <c r="AG102" s="95" t="str">
        <f t="shared" si="15"/>
        <v>00:00</v>
      </c>
      <c r="AH102" s="94" t="str">
        <f t="shared" si="16"/>
        <v>0000-00-00</v>
      </c>
      <c r="AI102" s="96" t="str">
        <f t="shared" si="17"/>
        <v>00:00</v>
      </c>
      <c r="AJ102" s="97" t="str">
        <f t="shared" ref="AJ102:AJ104" si="509">+AF102</f>
        <v>0000-00-00</v>
      </c>
      <c r="AK102" s="97" t="str">
        <f t="shared" ref="AK102:AK104" si="510">+AH102</f>
        <v>0000-00-00</v>
      </c>
      <c r="AL102" s="97">
        <f t="shared" ref="AL102:AL104" si="511">HOUR(AG102)</f>
        <v>0</v>
      </c>
      <c r="AM102" s="97">
        <f t="shared" ref="AM102:AM104" si="512">HOUR(AI102)</f>
        <v>0</v>
      </c>
      <c r="AN102" s="97">
        <f t="shared" ref="AN102:AN104" si="513">MINUTE(AG102)</f>
        <v>0</v>
      </c>
      <c r="AO102" s="97">
        <f t="shared" ref="AO102:AO104" si="514">MINUTE(AI102)</f>
        <v>0</v>
      </c>
      <c r="AP102" s="86">
        <f t="shared" ref="AP102:AP104" si="515">IF(AI102&gt;AG102,AI102-AG102, ($N$1-AG102+AI102-$M$1))</f>
        <v>0.375</v>
      </c>
      <c r="AQ102" s="97">
        <f t="shared" ref="AQ102:AQ104" si="516">IF(AK102=AJ102,1,AK102-AJ102+1)</f>
        <v>1</v>
      </c>
      <c r="AR102" s="97">
        <f t="shared" ref="AR102:AR104" si="517">IF(AQ102&gt;1,(AQ102-1)*($N$2-$M$2),0)</f>
        <v>0</v>
      </c>
      <c r="AS102" s="97">
        <f t="shared" ref="AS102:AS104" si="518">IF(AO102&lt;AN102,AM102-1-AL102,AM102-AL102)</f>
        <v>0</v>
      </c>
      <c r="AT102" s="97">
        <f t="shared" ref="AT102:AT104" si="519">MINUTE(AP102)</f>
        <v>0</v>
      </c>
      <c r="AU102" s="97" t="str">
        <f t="shared" ref="AU102:AU104" si="520">IF(AT102&lt;10,"0"&amp;AT102,AT102)</f>
        <v>00</v>
      </c>
      <c r="AV102" s="86" t="str">
        <f t="shared" ref="AV102:AV104" si="521">SUM(AR102:AS102)&amp;":"&amp;AU102</f>
        <v>0:00</v>
      </c>
      <c r="AW102" s="134">
        <f t="shared" ref="AW102:AW104" si="522">VALUE(AV102)</f>
        <v>0</v>
      </c>
      <c r="AX102" s="424">
        <f>SUM(AW102:AW104)+SUM(AA102:AA104)</f>
        <v>0</v>
      </c>
      <c r="AY102" s="427"/>
      <c r="AZ102" s="428"/>
      <c r="BA102" s="428"/>
      <c r="BB102" s="428"/>
      <c r="BC102" s="428"/>
      <c r="BD102" s="429"/>
    </row>
    <row r="103" spans="1:56" x14ac:dyDescent="0.25">
      <c r="A103" s="414"/>
      <c r="B103" s="418"/>
      <c r="C103" s="419"/>
      <c r="D103" s="419"/>
      <c r="E103" s="419"/>
      <c r="F103" s="419"/>
      <c r="G103" s="420"/>
      <c r="H103" s="188" t="s">
        <v>132</v>
      </c>
      <c r="I103" s="283" t="s">
        <v>209</v>
      </c>
      <c r="J103" s="114"/>
      <c r="K103" s="115"/>
      <c r="L103" s="114"/>
      <c r="M103" s="115"/>
      <c r="N103" s="116">
        <f t="shared" si="495"/>
        <v>0</v>
      </c>
      <c r="O103" s="116">
        <f t="shared" si="496"/>
        <v>0</v>
      </c>
      <c r="P103" s="116">
        <f t="shared" si="497"/>
        <v>0</v>
      </c>
      <c r="Q103" s="116">
        <f t="shared" si="498"/>
        <v>0</v>
      </c>
      <c r="R103" s="116">
        <f t="shared" si="499"/>
        <v>0</v>
      </c>
      <c r="S103" s="116">
        <f t="shared" si="500"/>
        <v>0</v>
      </c>
      <c r="T103" s="117">
        <f t="shared" si="501"/>
        <v>0.375</v>
      </c>
      <c r="U103" s="116">
        <f t="shared" si="502"/>
        <v>1</v>
      </c>
      <c r="V103" s="116">
        <f t="shared" si="503"/>
        <v>0</v>
      </c>
      <c r="W103" s="116">
        <f t="shared" si="504"/>
        <v>0</v>
      </c>
      <c r="X103" s="116">
        <f t="shared" si="505"/>
        <v>0</v>
      </c>
      <c r="Y103" s="116" t="str">
        <f t="shared" si="506"/>
        <v>00</v>
      </c>
      <c r="Z103" s="117" t="str">
        <f t="shared" si="507"/>
        <v>0:00</v>
      </c>
      <c r="AA103" s="149">
        <f t="shared" si="508"/>
        <v>0</v>
      </c>
      <c r="AB103" s="23"/>
      <c r="AC103" s="24"/>
      <c r="AD103" s="68"/>
      <c r="AE103" s="24"/>
      <c r="AF103" s="94" t="str">
        <f t="shared" si="14"/>
        <v>0000-00-00</v>
      </c>
      <c r="AG103" s="95" t="str">
        <f t="shared" si="15"/>
        <v>00:00</v>
      </c>
      <c r="AH103" s="94" t="str">
        <f t="shared" si="16"/>
        <v>0000-00-00</v>
      </c>
      <c r="AI103" s="96" t="str">
        <f t="shared" si="17"/>
        <v>00:00</v>
      </c>
      <c r="AJ103" s="97" t="str">
        <f t="shared" si="509"/>
        <v>0000-00-00</v>
      </c>
      <c r="AK103" s="97" t="str">
        <f t="shared" si="510"/>
        <v>0000-00-00</v>
      </c>
      <c r="AL103" s="97">
        <f t="shared" si="511"/>
        <v>0</v>
      </c>
      <c r="AM103" s="97">
        <f t="shared" si="512"/>
        <v>0</v>
      </c>
      <c r="AN103" s="97">
        <f t="shared" si="513"/>
        <v>0</v>
      </c>
      <c r="AO103" s="97">
        <f t="shared" si="514"/>
        <v>0</v>
      </c>
      <c r="AP103" s="86">
        <f t="shared" si="515"/>
        <v>0.375</v>
      </c>
      <c r="AQ103" s="97">
        <f t="shared" si="516"/>
        <v>1</v>
      </c>
      <c r="AR103" s="97">
        <f t="shared" si="517"/>
        <v>0</v>
      </c>
      <c r="AS103" s="97">
        <f t="shared" si="518"/>
        <v>0</v>
      </c>
      <c r="AT103" s="97">
        <f t="shared" si="519"/>
        <v>0</v>
      </c>
      <c r="AU103" s="97" t="str">
        <f t="shared" si="520"/>
        <v>00</v>
      </c>
      <c r="AV103" s="86" t="str">
        <f t="shared" si="521"/>
        <v>0:00</v>
      </c>
      <c r="AW103" s="134">
        <f t="shared" si="522"/>
        <v>0</v>
      </c>
      <c r="AX103" s="425"/>
      <c r="AY103" s="430"/>
      <c r="AZ103" s="431"/>
      <c r="BA103" s="431"/>
      <c r="BB103" s="431"/>
      <c r="BC103" s="431"/>
      <c r="BD103" s="432"/>
    </row>
    <row r="104" spans="1:56" x14ac:dyDescent="0.25">
      <c r="A104" s="414"/>
      <c r="B104" s="421"/>
      <c r="C104" s="422"/>
      <c r="D104" s="422"/>
      <c r="E104" s="422"/>
      <c r="F104" s="422"/>
      <c r="G104" s="423"/>
      <c r="H104" s="369"/>
      <c r="I104" s="364"/>
      <c r="J104" s="118"/>
      <c r="K104" s="119"/>
      <c r="L104" s="118"/>
      <c r="M104" s="119"/>
      <c r="N104" s="120">
        <f t="shared" si="495"/>
        <v>0</v>
      </c>
      <c r="O104" s="120">
        <f t="shared" si="496"/>
        <v>0</v>
      </c>
      <c r="P104" s="120">
        <f t="shared" si="497"/>
        <v>0</v>
      </c>
      <c r="Q104" s="120">
        <f t="shared" si="498"/>
        <v>0</v>
      </c>
      <c r="R104" s="120">
        <f t="shared" si="499"/>
        <v>0</v>
      </c>
      <c r="S104" s="120">
        <f t="shared" si="500"/>
        <v>0</v>
      </c>
      <c r="T104" s="121">
        <f t="shared" si="501"/>
        <v>0.375</v>
      </c>
      <c r="U104" s="120">
        <f t="shared" si="502"/>
        <v>1</v>
      </c>
      <c r="V104" s="120">
        <f t="shared" si="503"/>
        <v>0</v>
      </c>
      <c r="W104" s="120">
        <f t="shared" si="504"/>
        <v>0</v>
      </c>
      <c r="X104" s="120">
        <f t="shared" si="505"/>
        <v>0</v>
      </c>
      <c r="Y104" s="120" t="str">
        <f t="shared" si="506"/>
        <v>00</v>
      </c>
      <c r="Z104" s="121" t="str">
        <f t="shared" si="507"/>
        <v>0:00</v>
      </c>
      <c r="AA104" s="150">
        <f t="shared" si="508"/>
        <v>0</v>
      </c>
      <c r="AB104" s="22"/>
      <c r="AC104" s="67"/>
      <c r="AD104" s="22"/>
      <c r="AE104" s="67"/>
      <c r="AF104" s="98" t="str">
        <f t="shared" si="14"/>
        <v>0000-00-00</v>
      </c>
      <c r="AG104" s="99" t="str">
        <f t="shared" si="15"/>
        <v>00:00</v>
      </c>
      <c r="AH104" s="98" t="str">
        <f t="shared" si="16"/>
        <v>0000-00-00</v>
      </c>
      <c r="AI104" s="100" t="str">
        <f t="shared" si="17"/>
        <v>00:00</v>
      </c>
      <c r="AJ104" s="101" t="str">
        <f t="shared" si="509"/>
        <v>0000-00-00</v>
      </c>
      <c r="AK104" s="101" t="str">
        <f t="shared" si="510"/>
        <v>0000-00-00</v>
      </c>
      <c r="AL104" s="101">
        <f t="shared" si="511"/>
        <v>0</v>
      </c>
      <c r="AM104" s="101">
        <f t="shared" si="512"/>
        <v>0</v>
      </c>
      <c r="AN104" s="101">
        <f t="shared" si="513"/>
        <v>0</v>
      </c>
      <c r="AO104" s="101">
        <f t="shared" si="514"/>
        <v>0</v>
      </c>
      <c r="AP104" s="87">
        <f t="shared" si="515"/>
        <v>0.375</v>
      </c>
      <c r="AQ104" s="101">
        <f t="shared" si="516"/>
        <v>1</v>
      </c>
      <c r="AR104" s="101">
        <f t="shared" si="517"/>
        <v>0</v>
      </c>
      <c r="AS104" s="101">
        <f t="shared" si="518"/>
        <v>0</v>
      </c>
      <c r="AT104" s="101">
        <f t="shared" si="519"/>
        <v>0</v>
      </c>
      <c r="AU104" s="101" t="str">
        <f t="shared" si="520"/>
        <v>00</v>
      </c>
      <c r="AV104" s="87" t="str">
        <f t="shared" si="521"/>
        <v>0:00</v>
      </c>
      <c r="AW104" s="135">
        <f t="shared" si="522"/>
        <v>0</v>
      </c>
      <c r="AX104" s="426"/>
      <c r="AY104" s="433"/>
      <c r="AZ104" s="434"/>
      <c r="BA104" s="434"/>
      <c r="BB104" s="434"/>
      <c r="BC104" s="434"/>
      <c r="BD104" s="435"/>
    </row>
    <row r="105" spans="1:56" x14ac:dyDescent="0.25">
      <c r="A105" s="414">
        <v>25</v>
      </c>
      <c r="B105" s="415" t="s">
        <v>214</v>
      </c>
      <c r="C105" s="416"/>
      <c r="D105" s="416"/>
      <c r="E105" s="416"/>
      <c r="F105" s="416"/>
      <c r="G105" s="417"/>
      <c r="H105" s="188" t="s">
        <v>124</v>
      </c>
      <c r="I105" s="368" t="s">
        <v>160</v>
      </c>
      <c r="J105" s="109"/>
      <c r="K105" s="110"/>
      <c r="L105" s="109"/>
      <c r="M105" s="110"/>
      <c r="N105" s="111">
        <f t="shared" si="131"/>
        <v>0</v>
      </c>
      <c r="O105" s="111">
        <f t="shared" si="132"/>
        <v>0</v>
      </c>
      <c r="P105" s="111">
        <f t="shared" si="133"/>
        <v>0</v>
      </c>
      <c r="Q105" s="111">
        <f t="shared" si="134"/>
        <v>0</v>
      </c>
      <c r="R105" s="111">
        <f t="shared" si="135"/>
        <v>0</v>
      </c>
      <c r="S105" s="111">
        <f t="shared" si="136"/>
        <v>0</v>
      </c>
      <c r="T105" s="112">
        <f t="shared" si="137"/>
        <v>0.375</v>
      </c>
      <c r="U105" s="111">
        <f t="shared" si="138"/>
        <v>1</v>
      </c>
      <c r="V105" s="111">
        <f t="shared" si="139"/>
        <v>0</v>
      </c>
      <c r="W105" s="111">
        <f t="shared" si="140"/>
        <v>0</v>
      </c>
      <c r="X105" s="111">
        <f t="shared" si="141"/>
        <v>0</v>
      </c>
      <c r="Y105" s="111" t="str">
        <f t="shared" si="142"/>
        <v>00</v>
      </c>
      <c r="Z105" s="113" t="str">
        <f t="shared" si="143"/>
        <v>0:00</v>
      </c>
      <c r="AA105" s="148">
        <f t="shared" si="144"/>
        <v>0</v>
      </c>
      <c r="AB105" s="21"/>
      <c r="AC105" s="66"/>
      <c r="AD105" s="21"/>
      <c r="AE105" s="66"/>
      <c r="AF105" s="94" t="str">
        <f t="shared" si="14"/>
        <v>0000-00-00</v>
      </c>
      <c r="AG105" s="95" t="str">
        <f t="shared" si="15"/>
        <v>00:00</v>
      </c>
      <c r="AH105" s="94" t="str">
        <f t="shared" si="16"/>
        <v>0000-00-00</v>
      </c>
      <c r="AI105" s="96" t="str">
        <f t="shared" si="17"/>
        <v>00:00</v>
      </c>
      <c r="AJ105" s="97" t="str">
        <f t="shared" si="145"/>
        <v>0000-00-00</v>
      </c>
      <c r="AK105" s="97" t="str">
        <f t="shared" si="146"/>
        <v>0000-00-00</v>
      </c>
      <c r="AL105" s="97">
        <f t="shared" si="147"/>
        <v>0</v>
      </c>
      <c r="AM105" s="97">
        <f t="shared" si="148"/>
        <v>0</v>
      </c>
      <c r="AN105" s="97">
        <f t="shared" si="149"/>
        <v>0</v>
      </c>
      <c r="AO105" s="97">
        <f t="shared" si="150"/>
        <v>0</v>
      </c>
      <c r="AP105" s="86">
        <f t="shared" si="151"/>
        <v>0.375</v>
      </c>
      <c r="AQ105" s="97">
        <f t="shared" si="152"/>
        <v>1</v>
      </c>
      <c r="AR105" s="97">
        <f t="shared" si="153"/>
        <v>0</v>
      </c>
      <c r="AS105" s="97">
        <f t="shared" si="154"/>
        <v>0</v>
      </c>
      <c r="AT105" s="97">
        <f t="shared" si="155"/>
        <v>0</v>
      </c>
      <c r="AU105" s="97" t="str">
        <f t="shared" si="156"/>
        <v>00</v>
      </c>
      <c r="AV105" s="86" t="str">
        <f t="shared" si="157"/>
        <v>0:00</v>
      </c>
      <c r="AW105" s="134">
        <f t="shared" si="158"/>
        <v>0</v>
      </c>
      <c r="AX105" s="424">
        <f>SUM(AW105:AW107)+SUM(AA105:AA107)</f>
        <v>0</v>
      </c>
      <c r="AY105" s="427"/>
      <c r="AZ105" s="428"/>
      <c r="BA105" s="428"/>
      <c r="BB105" s="428"/>
      <c r="BC105" s="428"/>
      <c r="BD105" s="429"/>
    </row>
    <row r="106" spans="1:56" x14ac:dyDescent="0.25">
      <c r="A106" s="414"/>
      <c r="B106" s="418"/>
      <c r="C106" s="419"/>
      <c r="D106" s="419"/>
      <c r="E106" s="419"/>
      <c r="F106" s="419"/>
      <c r="G106" s="420"/>
      <c r="H106" s="188" t="s">
        <v>132</v>
      </c>
      <c r="I106" s="283" t="s">
        <v>209</v>
      </c>
      <c r="J106" s="114"/>
      <c r="K106" s="115"/>
      <c r="L106" s="114"/>
      <c r="M106" s="115"/>
      <c r="N106" s="116">
        <f t="shared" si="131"/>
        <v>0</v>
      </c>
      <c r="O106" s="116">
        <f t="shared" si="132"/>
        <v>0</v>
      </c>
      <c r="P106" s="116">
        <f t="shared" si="133"/>
        <v>0</v>
      </c>
      <c r="Q106" s="116">
        <f t="shared" si="134"/>
        <v>0</v>
      </c>
      <c r="R106" s="116">
        <f t="shared" si="135"/>
        <v>0</v>
      </c>
      <c r="S106" s="116">
        <f t="shared" si="136"/>
        <v>0</v>
      </c>
      <c r="T106" s="117">
        <f t="shared" si="137"/>
        <v>0.375</v>
      </c>
      <c r="U106" s="116">
        <f t="shared" si="138"/>
        <v>1</v>
      </c>
      <c r="V106" s="116">
        <f t="shared" si="139"/>
        <v>0</v>
      </c>
      <c r="W106" s="116">
        <f t="shared" si="140"/>
        <v>0</v>
      </c>
      <c r="X106" s="116">
        <f t="shared" si="141"/>
        <v>0</v>
      </c>
      <c r="Y106" s="116" t="str">
        <f t="shared" si="142"/>
        <v>00</v>
      </c>
      <c r="Z106" s="117" t="str">
        <f t="shared" si="143"/>
        <v>0:00</v>
      </c>
      <c r="AA106" s="149">
        <f t="shared" si="144"/>
        <v>0</v>
      </c>
      <c r="AB106" s="23"/>
      <c r="AC106" s="24"/>
      <c r="AD106" s="68"/>
      <c r="AE106" s="24"/>
      <c r="AF106" s="94" t="str">
        <f t="shared" si="14"/>
        <v>0000-00-00</v>
      </c>
      <c r="AG106" s="95" t="str">
        <f t="shared" si="15"/>
        <v>00:00</v>
      </c>
      <c r="AH106" s="94" t="str">
        <f t="shared" si="16"/>
        <v>0000-00-00</v>
      </c>
      <c r="AI106" s="96" t="str">
        <f t="shared" si="17"/>
        <v>00:00</v>
      </c>
      <c r="AJ106" s="97" t="str">
        <f t="shared" si="145"/>
        <v>0000-00-00</v>
      </c>
      <c r="AK106" s="97" t="str">
        <f t="shared" si="146"/>
        <v>0000-00-00</v>
      </c>
      <c r="AL106" s="97">
        <f t="shared" si="147"/>
        <v>0</v>
      </c>
      <c r="AM106" s="97">
        <f t="shared" si="148"/>
        <v>0</v>
      </c>
      <c r="AN106" s="97">
        <f t="shared" si="149"/>
        <v>0</v>
      </c>
      <c r="AO106" s="97">
        <f t="shared" si="150"/>
        <v>0</v>
      </c>
      <c r="AP106" s="86">
        <f t="shared" si="151"/>
        <v>0.375</v>
      </c>
      <c r="AQ106" s="97">
        <f t="shared" si="152"/>
        <v>1</v>
      </c>
      <c r="AR106" s="97">
        <f t="shared" si="153"/>
        <v>0</v>
      </c>
      <c r="AS106" s="97">
        <f t="shared" si="154"/>
        <v>0</v>
      </c>
      <c r="AT106" s="97">
        <f t="shared" si="155"/>
        <v>0</v>
      </c>
      <c r="AU106" s="97" t="str">
        <f t="shared" si="156"/>
        <v>00</v>
      </c>
      <c r="AV106" s="86" t="str">
        <f t="shared" si="157"/>
        <v>0:00</v>
      </c>
      <c r="AW106" s="134">
        <f t="shared" si="158"/>
        <v>0</v>
      </c>
      <c r="AX106" s="425"/>
      <c r="AY106" s="430"/>
      <c r="AZ106" s="431"/>
      <c r="BA106" s="431"/>
      <c r="BB106" s="431"/>
      <c r="BC106" s="431"/>
      <c r="BD106" s="432"/>
    </row>
    <row r="107" spans="1:56" x14ac:dyDescent="0.25">
      <c r="A107" s="414"/>
      <c r="B107" s="421"/>
      <c r="C107" s="422"/>
      <c r="D107" s="422"/>
      <c r="E107" s="422"/>
      <c r="F107" s="422"/>
      <c r="G107" s="423"/>
      <c r="H107" s="369"/>
      <c r="I107" s="364"/>
      <c r="J107" s="118"/>
      <c r="K107" s="119"/>
      <c r="L107" s="118"/>
      <c r="M107" s="119"/>
      <c r="N107" s="120">
        <f t="shared" si="131"/>
        <v>0</v>
      </c>
      <c r="O107" s="120">
        <f t="shared" si="132"/>
        <v>0</v>
      </c>
      <c r="P107" s="120">
        <f t="shared" si="133"/>
        <v>0</v>
      </c>
      <c r="Q107" s="120">
        <f t="shared" si="134"/>
        <v>0</v>
      </c>
      <c r="R107" s="120">
        <f t="shared" si="135"/>
        <v>0</v>
      </c>
      <c r="S107" s="120">
        <f t="shared" si="136"/>
        <v>0</v>
      </c>
      <c r="T107" s="121">
        <f t="shared" si="137"/>
        <v>0.375</v>
      </c>
      <c r="U107" s="120">
        <f t="shared" si="138"/>
        <v>1</v>
      </c>
      <c r="V107" s="120">
        <f t="shared" si="139"/>
        <v>0</v>
      </c>
      <c r="W107" s="120">
        <f t="shared" si="140"/>
        <v>0</v>
      </c>
      <c r="X107" s="120">
        <f t="shared" si="141"/>
        <v>0</v>
      </c>
      <c r="Y107" s="120" t="str">
        <f t="shared" si="142"/>
        <v>00</v>
      </c>
      <c r="Z107" s="121" t="str">
        <f t="shared" si="143"/>
        <v>0:00</v>
      </c>
      <c r="AA107" s="150">
        <f t="shared" si="144"/>
        <v>0</v>
      </c>
      <c r="AB107" s="22"/>
      <c r="AC107" s="67"/>
      <c r="AD107" s="22"/>
      <c r="AE107" s="67"/>
      <c r="AF107" s="98" t="str">
        <f t="shared" si="14"/>
        <v>0000-00-00</v>
      </c>
      <c r="AG107" s="99" t="str">
        <f t="shared" si="15"/>
        <v>00:00</v>
      </c>
      <c r="AH107" s="98" t="str">
        <f t="shared" si="16"/>
        <v>0000-00-00</v>
      </c>
      <c r="AI107" s="100" t="str">
        <f t="shared" si="17"/>
        <v>00:00</v>
      </c>
      <c r="AJ107" s="101" t="str">
        <f t="shared" si="145"/>
        <v>0000-00-00</v>
      </c>
      <c r="AK107" s="101" t="str">
        <f t="shared" si="146"/>
        <v>0000-00-00</v>
      </c>
      <c r="AL107" s="101">
        <f t="shared" si="147"/>
        <v>0</v>
      </c>
      <c r="AM107" s="101">
        <f t="shared" si="148"/>
        <v>0</v>
      </c>
      <c r="AN107" s="101">
        <f t="shared" si="149"/>
        <v>0</v>
      </c>
      <c r="AO107" s="101">
        <f t="shared" si="150"/>
        <v>0</v>
      </c>
      <c r="AP107" s="87">
        <f t="shared" si="151"/>
        <v>0.375</v>
      </c>
      <c r="AQ107" s="101">
        <f t="shared" si="152"/>
        <v>1</v>
      </c>
      <c r="AR107" s="101">
        <f t="shared" si="153"/>
        <v>0</v>
      </c>
      <c r="AS107" s="101">
        <f t="shared" si="154"/>
        <v>0</v>
      </c>
      <c r="AT107" s="101">
        <f t="shared" si="155"/>
        <v>0</v>
      </c>
      <c r="AU107" s="101" t="str">
        <f t="shared" si="156"/>
        <v>00</v>
      </c>
      <c r="AV107" s="87" t="str">
        <f t="shared" si="157"/>
        <v>0:00</v>
      </c>
      <c r="AW107" s="135">
        <f t="shared" si="158"/>
        <v>0</v>
      </c>
      <c r="AX107" s="426"/>
      <c r="AY107" s="433"/>
      <c r="AZ107" s="434"/>
      <c r="BA107" s="434"/>
      <c r="BB107" s="434"/>
      <c r="BC107" s="434"/>
      <c r="BD107" s="435"/>
    </row>
    <row r="108" spans="1:56" x14ac:dyDescent="0.25">
      <c r="A108" s="414">
        <v>26</v>
      </c>
      <c r="B108" s="415" t="s">
        <v>215</v>
      </c>
      <c r="C108" s="416"/>
      <c r="D108" s="416"/>
      <c r="E108" s="416"/>
      <c r="F108" s="416"/>
      <c r="G108" s="417"/>
      <c r="H108" s="188" t="s">
        <v>124</v>
      </c>
      <c r="I108" s="368" t="s">
        <v>160</v>
      </c>
      <c r="J108" s="109"/>
      <c r="K108" s="110"/>
      <c r="L108" s="109"/>
      <c r="M108" s="110"/>
      <c r="N108" s="111">
        <f t="shared" ref="N108:N110" si="523">+J108</f>
        <v>0</v>
      </c>
      <c r="O108" s="111">
        <f t="shared" ref="O108:O110" si="524">+L108</f>
        <v>0</v>
      </c>
      <c r="P108" s="111">
        <f t="shared" ref="P108:P110" si="525">HOUR(K108)</f>
        <v>0</v>
      </c>
      <c r="Q108" s="111">
        <f t="shared" ref="Q108:Q110" si="526">HOUR(M108)</f>
        <v>0</v>
      </c>
      <c r="R108" s="111">
        <f t="shared" ref="R108:R110" si="527">MINUTE(K108)</f>
        <v>0</v>
      </c>
      <c r="S108" s="111">
        <f t="shared" ref="S108:S110" si="528">MINUTE(M108)</f>
        <v>0</v>
      </c>
      <c r="T108" s="112">
        <f t="shared" ref="T108:T110" si="529">IF(M108&gt;K108,M108-K108, ($N$1-K108+M108-$M$1))</f>
        <v>0.375</v>
      </c>
      <c r="U108" s="111">
        <f t="shared" ref="U108:U110" si="530">IF(O108=N108,1,O108-N108+1)</f>
        <v>1</v>
      </c>
      <c r="V108" s="111">
        <f t="shared" ref="V108:V110" si="531">IF(U108&gt;1,(U108-1)*($N$2-$M$2),0)</f>
        <v>0</v>
      </c>
      <c r="W108" s="111">
        <f t="shared" ref="W108:W110" si="532">IF(S108&lt;R108,Q108-1-P108,Q108-P108)</f>
        <v>0</v>
      </c>
      <c r="X108" s="111">
        <f t="shared" ref="X108:X110" si="533">MINUTE(T108)</f>
        <v>0</v>
      </c>
      <c r="Y108" s="111" t="str">
        <f t="shared" ref="Y108:Y110" si="534">IF(X108&lt;10,"0"&amp;X108,X108)</f>
        <v>00</v>
      </c>
      <c r="Z108" s="113" t="str">
        <f t="shared" ref="Z108:Z110" si="535">SUM(V108:W108)&amp;":"&amp;Y108</f>
        <v>0:00</v>
      </c>
      <c r="AA108" s="148">
        <f t="shared" ref="AA108:AA110" si="536">VALUE(Z108)</f>
        <v>0</v>
      </c>
      <c r="AB108" s="21"/>
      <c r="AC108" s="66"/>
      <c r="AD108" s="21"/>
      <c r="AE108" s="66"/>
      <c r="AF108" s="94" t="str">
        <f t="shared" si="14"/>
        <v>0000-00-00</v>
      </c>
      <c r="AG108" s="95" t="str">
        <f t="shared" si="15"/>
        <v>00:00</v>
      </c>
      <c r="AH108" s="94" t="str">
        <f t="shared" si="16"/>
        <v>0000-00-00</v>
      </c>
      <c r="AI108" s="96" t="str">
        <f t="shared" si="17"/>
        <v>00:00</v>
      </c>
      <c r="AJ108" s="97" t="str">
        <f t="shared" ref="AJ108:AJ110" si="537">+AF108</f>
        <v>0000-00-00</v>
      </c>
      <c r="AK108" s="97" t="str">
        <f t="shared" ref="AK108:AK110" si="538">+AH108</f>
        <v>0000-00-00</v>
      </c>
      <c r="AL108" s="97">
        <f t="shared" ref="AL108:AL110" si="539">HOUR(AG108)</f>
        <v>0</v>
      </c>
      <c r="AM108" s="97">
        <f t="shared" ref="AM108:AM110" si="540">HOUR(AI108)</f>
        <v>0</v>
      </c>
      <c r="AN108" s="97">
        <f t="shared" ref="AN108:AN110" si="541">MINUTE(AG108)</f>
        <v>0</v>
      </c>
      <c r="AO108" s="97">
        <f t="shared" ref="AO108:AO110" si="542">MINUTE(AI108)</f>
        <v>0</v>
      </c>
      <c r="AP108" s="86">
        <f t="shared" ref="AP108:AP110" si="543">IF(AI108&gt;AG108,AI108-AG108, ($N$1-AG108+AI108-$M$1))</f>
        <v>0.375</v>
      </c>
      <c r="AQ108" s="97">
        <f t="shared" ref="AQ108:AQ110" si="544">IF(AK108=AJ108,1,AK108-AJ108+1)</f>
        <v>1</v>
      </c>
      <c r="AR108" s="97">
        <f t="shared" ref="AR108:AR110" si="545">IF(AQ108&gt;1,(AQ108-1)*($N$2-$M$2),0)</f>
        <v>0</v>
      </c>
      <c r="AS108" s="97">
        <f t="shared" ref="AS108:AS110" si="546">IF(AO108&lt;AN108,AM108-1-AL108,AM108-AL108)</f>
        <v>0</v>
      </c>
      <c r="AT108" s="97">
        <f t="shared" ref="AT108:AT110" si="547">MINUTE(AP108)</f>
        <v>0</v>
      </c>
      <c r="AU108" s="97" t="str">
        <f t="shared" ref="AU108:AU110" si="548">IF(AT108&lt;10,"0"&amp;AT108,AT108)</f>
        <v>00</v>
      </c>
      <c r="AV108" s="86" t="str">
        <f t="shared" ref="AV108:AV110" si="549">SUM(AR108:AS108)&amp;":"&amp;AU108</f>
        <v>0:00</v>
      </c>
      <c r="AW108" s="134">
        <f t="shared" ref="AW108:AW110" si="550">VALUE(AV108)</f>
        <v>0</v>
      </c>
      <c r="AX108" s="424">
        <f>SUM(AW108:AW110)+SUM(AA108:AA110)</f>
        <v>0</v>
      </c>
      <c r="AY108" s="427"/>
      <c r="AZ108" s="428"/>
      <c r="BA108" s="428"/>
      <c r="BB108" s="428"/>
      <c r="BC108" s="428"/>
      <c r="BD108" s="429"/>
    </row>
    <row r="109" spans="1:56" x14ac:dyDescent="0.25">
      <c r="A109" s="414"/>
      <c r="B109" s="418"/>
      <c r="C109" s="419"/>
      <c r="D109" s="419"/>
      <c r="E109" s="419"/>
      <c r="F109" s="419"/>
      <c r="G109" s="420"/>
      <c r="H109" s="188" t="s">
        <v>132</v>
      </c>
      <c r="I109" s="283" t="s">
        <v>209</v>
      </c>
      <c r="J109" s="114"/>
      <c r="K109" s="115"/>
      <c r="L109" s="114"/>
      <c r="M109" s="115"/>
      <c r="N109" s="116">
        <f t="shared" si="523"/>
        <v>0</v>
      </c>
      <c r="O109" s="116">
        <f t="shared" si="524"/>
        <v>0</v>
      </c>
      <c r="P109" s="116">
        <f t="shared" si="525"/>
        <v>0</v>
      </c>
      <c r="Q109" s="116">
        <f t="shared" si="526"/>
        <v>0</v>
      </c>
      <c r="R109" s="116">
        <f t="shared" si="527"/>
        <v>0</v>
      </c>
      <c r="S109" s="116">
        <f t="shared" si="528"/>
        <v>0</v>
      </c>
      <c r="T109" s="117">
        <f t="shared" si="529"/>
        <v>0.375</v>
      </c>
      <c r="U109" s="116">
        <f t="shared" si="530"/>
        <v>1</v>
      </c>
      <c r="V109" s="116">
        <f t="shared" si="531"/>
        <v>0</v>
      </c>
      <c r="W109" s="116">
        <f t="shared" si="532"/>
        <v>0</v>
      </c>
      <c r="X109" s="116">
        <f t="shared" si="533"/>
        <v>0</v>
      </c>
      <c r="Y109" s="116" t="str">
        <f t="shared" si="534"/>
        <v>00</v>
      </c>
      <c r="Z109" s="117" t="str">
        <f t="shared" si="535"/>
        <v>0:00</v>
      </c>
      <c r="AA109" s="149">
        <f t="shared" si="536"/>
        <v>0</v>
      </c>
      <c r="AB109" s="23"/>
      <c r="AC109" s="24"/>
      <c r="AD109" s="68"/>
      <c r="AE109" s="24"/>
      <c r="AF109" s="94" t="str">
        <f t="shared" si="14"/>
        <v>0000-00-00</v>
      </c>
      <c r="AG109" s="95" t="str">
        <f t="shared" si="15"/>
        <v>00:00</v>
      </c>
      <c r="AH109" s="94" t="str">
        <f t="shared" si="16"/>
        <v>0000-00-00</v>
      </c>
      <c r="AI109" s="96" t="str">
        <f t="shared" si="17"/>
        <v>00:00</v>
      </c>
      <c r="AJ109" s="97" t="str">
        <f t="shared" si="537"/>
        <v>0000-00-00</v>
      </c>
      <c r="AK109" s="97" t="str">
        <f t="shared" si="538"/>
        <v>0000-00-00</v>
      </c>
      <c r="AL109" s="97">
        <f t="shared" si="539"/>
        <v>0</v>
      </c>
      <c r="AM109" s="97">
        <f t="shared" si="540"/>
        <v>0</v>
      </c>
      <c r="AN109" s="97">
        <f t="shared" si="541"/>
        <v>0</v>
      </c>
      <c r="AO109" s="97">
        <f t="shared" si="542"/>
        <v>0</v>
      </c>
      <c r="AP109" s="86">
        <f t="shared" si="543"/>
        <v>0.375</v>
      </c>
      <c r="AQ109" s="97">
        <f t="shared" si="544"/>
        <v>1</v>
      </c>
      <c r="AR109" s="97">
        <f t="shared" si="545"/>
        <v>0</v>
      </c>
      <c r="AS109" s="97">
        <f t="shared" si="546"/>
        <v>0</v>
      </c>
      <c r="AT109" s="97">
        <f t="shared" si="547"/>
        <v>0</v>
      </c>
      <c r="AU109" s="97" t="str">
        <f t="shared" si="548"/>
        <v>00</v>
      </c>
      <c r="AV109" s="86" t="str">
        <f t="shared" si="549"/>
        <v>0:00</v>
      </c>
      <c r="AW109" s="134">
        <f t="shared" si="550"/>
        <v>0</v>
      </c>
      <c r="AX109" s="425"/>
      <c r="AY109" s="430"/>
      <c r="AZ109" s="431"/>
      <c r="BA109" s="431"/>
      <c r="BB109" s="431"/>
      <c r="BC109" s="431"/>
      <c r="BD109" s="432"/>
    </row>
    <row r="110" spans="1:56" x14ac:dyDescent="0.25">
      <c r="A110" s="414"/>
      <c r="B110" s="421"/>
      <c r="C110" s="422"/>
      <c r="D110" s="422"/>
      <c r="E110" s="422"/>
      <c r="F110" s="422"/>
      <c r="G110" s="423"/>
      <c r="H110" s="369"/>
      <c r="I110" s="364"/>
      <c r="J110" s="118"/>
      <c r="K110" s="119"/>
      <c r="L110" s="118"/>
      <c r="M110" s="119"/>
      <c r="N110" s="120">
        <f t="shared" si="523"/>
        <v>0</v>
      </c>
      <c r="O110" s="120">
        <f t="shared" si="524"/>
        <v>0</v>
      </c>
      <c r="P110" s="120">
        <f t="shared" si="525"/>
        <v>0</v>
      </c>
      <c r="Q110" s="120">
        <f t="shared" si="526"/>
        <v>0</v>
      </c>
      <c r="R110" s="120">
        <f t="shared" si="527"/>
        <v>0</v>
      </c>
      <c r="S110" s="120">
        <f t="shared" si="528"/>
        <v>0</v>
      </c>
      <c r="T110" s="121">
        <f t="shared" si="529"/>
        <v>0.375</v>
      </c>
      <c r="U110" s="120">
        <f t="shared" si="530"/>
        <v>1</v>
      </c>
      <c r="V110" s="120">
        <f t="shared" si="531"/>
        <v>0</v>
      </c>
      <c r="W110" s="120">
        <f t="shared" si="532"/>
        <v>0</v>
      </c>
      <c r="X110" s="120">
        <f t="shared" si="533"/>
        <v>0</v>
      </c>
      <c r="Y110" s="120" t="str">
        <f t="shared" si="534"/>
        <v>00</v>
      </c>
      <c r="Z110" s="121" t="str">
        <f t="shared" si="535"/>
        <v>0:00</v>
      </c>
      <c r="AA110" s="150">
        <f t="shared" si="536"/>
        <v>0</v>
      </c>
      <c r="AB110" s="22"/>
      <c r="AC110" s="67"/>
      <c r="AD110" s="22"/>
      <c r="AE110" s="67"/>
      <c r="AF110" s="98" t="str">
        <f t="shared" si="14"/>
        <v>0000-00-00</v>
      </c>
      <c r="AG110" s="99" t="str">
        <f t="shared" si="15"/>
        <v>00:00</v>
      </c>
      <c r="AH110" s="98" t="str">
        <f t="shared" si="16"/>
        <v>0000-00-00</v>
      </c>
      <c r="AI110" s="100" t="str">
        <f t="shared" si="17"/>
        <v>00:00</v>
      </c>
      <c r="AJ110" s="101" t="str">
        <f t="shared" si="537"/>
        <v>0000-00-00</v>
      </c>
      <c r="AK110" s="101" t="str">
        <f t="shared" si="538"/>
        <v>0000-00-00</v>
      </c>
      <c r="AL110" s="101">
        <f t="shared" si="539"/>
        <v>0</v>
      </c>
      <c r="AM110" s="101">
        <f t="shared" si="540"/>
        <v>0</v>
      </c>
      <c r="AN110" s="101">
        <f t="shared" si="541"/>
        <v>0</v>
      </c>
      <c r="AO110" s="101">
        <f t="shared" si="542"/>
        <v>0</v>
      </c>
      <c r="AP110" s="87">
        <f t="shared" si="543"/>
        <v>0.375</v>
      </c>
      <c r="AQ110" s="101">
        <f t="shared" si="544"/>
        <v>1</v>
      </c>
      <c r="AR110" s="101">
        <f t="shared" si="545"/>
        <v>0</v>
      </c>
      <c r="AS110" s="101">
        <f t="shared" si="546"/>
        <v>0</v>
      </c>
      <c r="AT110" s="101">
        <f t="shared" si="547"/>
        <v>0</v>
      </c>
      <c r="AU110" s="101" t="str">
        <f t="shared" si="548"/>
        <v>00</v>
      </c>
      <c r="AV110" s="87" t="str">
        <f t="shared" si="549"/>
        <v>0:00</v>
      </c>
      <c r="AW110" s="135">
        <f t="shared" si="550"/>
        <v>0</v>
      </c>
      <c r="AX110" s="426"/>
      <c r="AY110" s="433"/>
      <c r="AZ110" s="434"/>
      <c r="BA110" s="434"/>
      <c r="BB110" s="434"/>
      <c r="BC110" s="434"/>
      <c r="BD110" s="435"/>
    </row>
    <row r="111" spans="1:56" x14ac:dyDescent="0.25">
      <c r="A111" s="414">
        <v>27</v>
      </c>
      <c r="B111" s="415" t="s">
        <v>216</v>
      </c>
      <c r="C111" s="416"/>
      <c r="D111" s="416"/>
      <c r="E111" s="416"/>
      <c r="F111" s="416"/>
      <c r="G111" s="417"/>
      <c r="H111" s="188" t="s">
        <v>124</v>
      </c>
      <c r="I111" s="368" t="s">
        <v>160</v>
      </c>
      <c r="J111" s="109"/>
      <c r="K111" s="110"/>
      <c r="L111" s="109"/>
      <c r="M111" s="110"/>
      <c r="N111" s="111">
        <f t="shared" si="131"/>
        <v>0</v>
      </c>
      <c r="O111" s="111">
        <f t="shared" si="132"/>
        <v>0</v>
      </c>
      <c r="P111" s="111">
        <f t="shared" si="133"/>
        <v>0</v>
      </c>
      <c r="Q111" s="111">
        <f t="shared" si="134"/>
        <v>0</v>
      </c>
      <c r="R111" s="111">
        <f t="shared" si="135"/>
        <v>0</v>
      </c>
      <c r="S111" s="111">
        <f t="shared" si="136"/>
        <v>0</v>
      </c>
      <c r="T111" s="112">
        <f t="shared" si="137"/>
        <v>0.375</v>
      </c>
      <c r="U111" s="111">
        <f t="shared" si="138"/>
        <v>1</v>
      </c>
      <c r="V111" s="111">
        <f t="shared" si="139"/>
        <v>0</v>
      </c>
      <c r="W111" s="111">
        <f t="shared" si="140"/>
        <v>0</v>
      </c>
      <c r="X111" s="111">
        <f t="shared" si="141"/>
        <v>0</v>
      </c>
      <c r="Y111" s="111" t="str">
        <f t="shared" si="142"/>
        <v>00</v>
      </c>
      <c r="Z111" s="113" t="str">
        <f t="shared" si="143"/>
        <v>0:00</v>
      </c>
      <c r="AA111" s="148">
        <f t="shared" si="144"/>
        <v>0</v>
      </c>
      <c r="AB111" s="21"/>
      <c r="AC111" s="66"/>
      <c r="AD111" s="21"/>
      <c r="AE111" s="66"/>
      <c r="AF111" s="94" t="str">
        <f t="shared" si="14"/>
        <v>0000-00-00</v>
      </c>
      <c r="AG111" s="95" t="str">
        <f t="shared" si="15"/>
        <v>00:00</v>
      </c>
      <c r="AH111" s="94" t="str">
        <f t="shared" si="16"/>
        <v>0000-00-00</v>
      </c>
      <c r="AI111" s="96" t="str">
        <f t="shared" si="17"/>
        <v>00:00</v>
      </c>
      <c r="AJ111" s="97" t="str">
        <f t="shared" si="145"/>
        <v>0000-00-00</v>
      </c>
      <c r="AK111" s="97" t="str">
        <f t="shared" si="146"/>
        <v>0000-00-00</v>
      </c>
      <c r="AL111" s="97">
        <f t="shared" si="147"/>
        <v>0</v>
      </c>
      <c r="AM111" s="97">
        <f t="shared" si="148"/>
        <v>0</v>
      </c>
      <c r="AN111" s="97">
        <f t="shared" si="149"/>
        <v>0</v>
      </c>
      <c r="AO111" s="97">
        <f t="shared" si="150"/>
        <v>0</v>
      </c>
      <c r="AP111" s="86">
        <f t="shared" si="151"/>
        <v>0.375</v>
      </c>
      <c r="AQ111" s="97">
        <f t="shared" si="152"/>
        <v>1</v>
      </c>
      <c r="AR111" s="97">
        <f t="shared" si="153"/>
        <v>0</v>
      </c>
      <c r="AS111" s="97">
        <f t="shared" si="154"/>
        <v>0</v>
      </c>
      <c r="AT111" s="97">
        <f t="shared" si="155"/>
        <v>0</v>
      </c>
      <c r="AU111" s="97" t="str">
        <f t="shared" si="156"/>
        <v>00</v>
      </c>
      <c r="AV111" s="86" t="str">
        <f t="shared" si="157"/>
        <v>0:00</v>
      </c>
      <c r="AW111" s="134">
        <f t="shared" si="158"/>
        <v>0</v>
      </c>
      <c r="AX111" s="424">
        <f>SUM(AW111:AW113)+SUM(AA111:AA113)</f>
        <v>0</v>
      </c>
      <c r="AY111" s="427"/>
      <c r="AZ111" s="428"/>
      <c r="BA111" s="428"/>
      <c r="BB111" s="428"/>
      <c r="BC111" s="428"/>
      <c r="BD111" s="429"/>
    </row>
    <row r="112" spans="1:56" x14ac:dyDescent="0.25">
      <c r="A112" s="414"/>
      <c r="B112" s="418"/>
      <c r="C112" s="419"/>
      <c r="D112" s="419"/>
      <c r="E112" s="419"/>
      <c r="F112" s="419"/>
      <c r="G112" s="420"/>
      <c r="H112" s="188" t="s">
        <v>132</v>
      </c>
      <c r="I112" s="283" t="s">
        <v>209</v>
      </c>
      <c r="J112" s="114"/>
      <c r="K112" s="115"/>
      <c r="L112" s="114"/>
      <c r="M112" s="115"/>
      <c r="N112" s="116">
        <f t="shared" si="131"/>
        <v>0</v>
      </c>
      <c r="O112" s="116">
        <f t="shared" si="132"/>
        <v>0</v>
      </c>
      <c r="P112" s="116">
        <f t="shared" si="133"/>
        <v>0</v>
      </c>
      <c r="Q112" s="116">
        <f t="shared" si="134"/>
        <v>0</v>
      </c>
      <c r="R112" s="116">
        <f t="shared" si="135"/>
        <v>0</v>
      </c>
      <c r="S112" s="116">
        <f t="shared" si="136"/>
        <v>0</v>
      </c>
      <c r="T112" s="117">
        <f t="shared" si="137"/>
        <v>0.375</v>
      </c>
      <c r="U112" s="116">
        <f t="shared" si="138"/>
        <v>1</v>
      </c>
      <c r="V112" s="116">
        <f t="shared" si="139"/>
        <v>0</v>
      </c>
      <c r="W112" s="116">
        <f t="shared" si="140"/>
        <v>0</v>
      </c>
      <c r="X112" s="116">
        <f t="shared" si="141"/>
        <v>0</v>
      </c>
      <c r="Y112" s="116" t="str">
        <f t="shared" si="142"/>
        <v>00</v>
      </c>
      <c r="Z112" s="117" t="str">
        <f t="shared" si="143"/>
        <v>0:00</v>
      </c>
      <c r="AA112" s="149">
        <f t="shared" si="144"/>
        <v>0</v>
      </c>
      <c r="AB112" s="23"/>
      <c r="AC112" s="24"/>
      <c r="AD112" s="68"/>
      <c r="AE112" s="24"/>
      <c r="AF112" s="94" t="str">
        <f t="shared" si="14"/>
        <v>0000-00-00</v>
      </c>
      <c r="AG112" s="95" t="str">
        <f t="shared" si="15"/>
        <v>00:00</v>
      </c>
      <c r="AH112" s="94" t="str">
        <f t="shared" si="16"/>
        <v>0000-00-00</v>
      </c>
      <c r="AI112" s="96" t="str">
        <f t="shared" si="17"/>
        <v>00:00</v>
      </c>
      <c r="AJ112" s="97" t="str">
        <f t="shared" si="145"/>
        <v>0000-00-00</v>
      </c>
      <c r="AK112" s="97" t="str">
        <f t="shared" si="146"/>
        <v>0000-00-00</v>
      </c>
      <c r="AL112" s="97">
        <f t="shared" si="147"/>
        <v>0</v>
      </c>
      <c r="AM112" s="97">
        <f t="shared" si="148"/>
        <v>0</v>
      </c>
      <c r="AN112" s="97">
        <f t="shared" si="149"/>
        <v>0</v>
      </c>
      <c r="AO112" s="97">
        <f t="shared" si="150"/>
        <v>0</v>
      </c>
      <c r="AP112" s="86">
        <f t="shared" si="151"/>
        <v>0.375</v>
      </c>
      <c r="AQ112" s="97">
        <f t="shared" si="152"/>
        <v>1</v>
      </c>
      <c r="AR112" s="97">
        <f t="shared" si="153"/>
        <v>0</v>
      </c>
      <c r="AS112" s="97">
        <f t="shared" si="154"/>
        <v>0</v>
      </c>
      <c r="AT112" s="97">
        <f t="shared" si="155"/>
        <v>0</v>
      </c>
      <c r="AU112" s="97" t="str">
        <f t="shared" si="156"/>
        <v>00</v>
      </c>
      <c r="AV112" s="86" t="str">
        <f t="shared" si="157"/>
        <v>0:00</v>
      </c>
      <c r="AW112" s="134">
        <f t="shared" si="158"/>
        <v>0</v>
      </c>
      <c r="AX112" s="425"/>
      <c r="AY112" s="430"/>
      <c r="AZ112" s="431"/>
      <c r="BA112" s="431"/>
      <c r="BB112" s="431"/>
      <c r="BC112" s="431"/>
      <c r="BD112" s="432"/>
    </row>
    <row r="113" spans="1:57" x14ac:dyDescent="0.25">
      <c r="A113" s="414"/>
      <c r="B113" s="421"/>
      <c r="C113" s="422"/>
      <c r="D113" s="422"/>
      <c r="E113" s="422"/>
      <c r="F113" s="422"/>
      <c r="G113" s="423"/>
      <c r="H113" s="369"/>
      <c r="I113" s="364"/>
      <c r="J113" s="118"/>
      <c r="K113" s="119"/>
      <c r="L113" s="118"/>
      <c r="M113" s="119"/>
      <c r="N113" s="120">
        <f t="shared" si="131"/>
        <v>0</v>
      </c>
      <c r="O113" s="120">
        <f t="shared" si="132"/>
        <v>0</v>
      </c>
      <c r="P113" s="120">
        <f t="shared" si="133"/>
        <v>0</v>
      </c>
      <c r="Q113" s="120">
        <f t="shared" si="134"/>
        <v>0</v>
      </c>
      <c r="R113" s="120">
        <f t="shared" si="135"/>
        <v>0</v>
      </c>
      <c r="S113" s="120">
        <f t="shared" si="136"/>
        <v>0</v>
      </c>
      <c r="T113" s="121">
        <f t="shared" si="137"/>
        <v>0.375</v>
      </c>
      <c r="U113" s="120">
        <f t="shared" si="138"/>
        <v>1</v>
      </c>
      <c r="V113" s="120">
        <f t="shared" si="139"/>
        <v>0</v>
      </c>
      <c r="W113" s="120">
        <f t="shared" si="140"/>
        <v>0</v>
      </c>
      <c r="X113" s="120">
        <f t="shared" si="141"/>
        <v>0</v>
      </c>
      <c r="Y113" s="120" t="str">
        <f t="shared" si="142"/>
        <v>00</v>
      </c>
      <c r="Z113" s="121" t="str">
        <f t="shared" si="143"/>
        <v>0:00</v>
      </c>
      <c r="AA113" s="150">
        <f t="shared" si="144"/>
        <v>0</v>
      </c>
      <c r="AB113" s="22"/>
      <c r="AC113" s="67"/>
      <c r="AD113" s="22"/>
      <c r="AE113" s="67"/>
      <c r="AF113" s="98" t="str">
        <f t="shared" si="14"/>
        <v>0000-00-00</v>
      </c>
      <c r="AG113" s="99" t="str">
        <f t="shared" si="15"/>
        <v>00:00</v>
      </c>
      <c r="AH113" s="98" t="str">
        <f t="shared" si="16"/>
        <v>0000-00-00</v>
      </c>
      <c r="AI113" s="100" t="str">
        <f t="shared" si="17"/>
        <v>00:00</v>
      </c>
      <c r="AJ113" s="101" t="str">
        <f t="shared" si="145"/>
        <v>0000-00-00</v>
      </c>
      <c r="AK113" s="101" t="str">
        <f t="shared" si="146"/>
        <v>0000-00-00</v>
      </c>
      <c r="AL113" s="101">
        <f t="shared" si="147"/>
        <v>0</v>
      </c>
      <c r="AM113" s="101">
        <f t="shared" si="148"/>
        <v>0</v>
      </c>
      <c r="AN113" s="101">
        <f t="shared" si="149"/>
        <v>0</v>
      </c>
      <c r="AO113" s="101">
        <f t="shared" si="150"/>
        <v>0</v>
      </c>
      <c r="AP113" s="87">
        <f t="shared" si="151"/>
        <v>0.375</v>
      </c>
      <c r="AQ113" s="101">
        <f t="shared" si="152"/>
        <v>1</v>
      </c>
      <c r="AR113" s="101">
        <f t="shared" si="153"/>
        <v>0</v>
      </c>
      <c r="AS113" s="101">
        <f t="shared" si="154"/>
        <v>0</v>
      </c>
      <c r="AT113" s="101">
        <f t="shared" si="155"/>
        <v>0</v>
      </c>
      <c r="AU113" s="101" t="str">
        <f t="shared" si="156"/>
        <v>00</v>
      </c>
      <c r="AV113" s="87" t="str">
        <f t="shared" si="157"/>
        <v>0:00</v>
      </c>
      <c r="AW113" s="135">
        <f t="shared" si="158"/>
        <v>0</v>
      </c>
      <c r="AX113" s="426"/>
      <c r="AY113" s="433"/>
      <c r="AZ113" s="434"/>
      <c r="BA113" s="434"/>
      <c r="BB113" s="434"/>
      <c r="BC113" s="434"/>
      <c r="BD113" s="435"/>
    </row>
    <row r="114" spans="1:57" x14ac:dyDescent="0.25">
      <c r="A114" s="414" t="s">
        <v>126</v>
      </c>
      <c r="B114" s="483"/>
      <c r="C114" s="484"/>
      <c r="D114" s="484"/>
      <c r="E114" s="484"/>
      <c r="F114" s="484"/>
      <c r="G114" s="485"/>
      <c r="H114" s="324"/>
      <c r="I114" s="331" t="s">
        <v>126</v>
      </c>
      <c r="J114" s="109"/>
      <c r="K114" s="110"/>
      <c r="L114" s="109"/>
      <c r="M114" s="110"/>
      <c r="N114" s="111">
        <f t="shared" ref="N114:N116" si="551">+J114</f>
        <v>0</v>
      </c>
      <c r="O114" s="111">
        <f t="shared" ref="O114:O116" si="552">+L114</f>
        <v>0</v>
      </c>
      <c r="P114" s="111">
        <f t="shared" ref="P114:P116" si="553">HOUR(K114)</f>
        <v>0</v>
      </c>
      <c r="Q114" s="111">
        <f t="shared" ref="Q114:Q116" si="554">HOUR(M114)</f>
        <v>0</v>
      </c>
      <c r="R114" s="111">
        <f t="shared" ref="R114:R116" si="555">MINUTE(K114)</f>
        <v>0</v>
      </c>
      <c r="S114" s="111">
        <f t="shared" ref="S114:S116" si="556">MINUTE(M114)</f>
        <v>0</v>
      </c>
      <c r="T114" s="112">
        <f t="shared" ref="T114:T116" si="557">IF(M114&gt;K114,M114-K114, ($N$1-K114+M114-$M$1))</f>
        <v>0.375</v>
      </c>
      <c r="U114" s="111">
        <f t="shared" ref="U114:U116" si="558">IF(O114=N114,1,O114-N114+1)</f>
        <v>1</v>
      </c>
      <c r="V114" s="111">
        <f t="shared" ref="V114:V116" si="559">IF(U114&gt;1,(U114-1)*($N$2-$M$2),0)</f>
        <v>0</v>
      </c>
      <c r="W114" s="111">
        <f t="shared" ref="W114:W116" si="560">IF(S114&lt;R114,Q114-1-P114,Q114-P114)</f>
        <v>0</v>
      </c>
      <c r="X114" s="111">
        <f t="shared" ref="X114:X116" si="561">MINUTE(T114)</f>
        <v>0</v>
      </c>
      <c r="Y114" s="111" t="str">
        <f t="shared" ref="Y114:Y116" si="562">IF(X114&lt;10,"0"&amp;X114,X114)</f>
        <v>00</v>
      </c>
      <c r="Z114" s="113" t="str">
        <f t="shared" ref="Z114:Z116" si="563">SUM(V114:W114)&amp;":"&amp;Y114</f>
        <v>0:00</v>
      </c>
      <c r="AA114" s="148">
        <f t="shared" ref="AA114:AA116" si="564">VALUE(Z114)</f>
        <v>0</v>
      </c>
      <c r="AB114" s="21"/>
      <c r="AC114" s="66"/>
      <c r="AD114" s="21"/>
      <c r="AE114" s="66"/>
      <c r="AF114" s="94" t="str">
        <f t="shared" si="14"/>
        <v>0000-00-00</v>
      </c>
      <c r="AG114" s="95" t="str">
        <f t="shared" si="15"/>
        <v>00:00</v>
      </c>
      <c r="AH114" s="94" t="str">
        <f t="shared" si="16"/>
        <v>0000-00-00</v>
      </c>
      <c r="AI114" s="96" t="str">
        <f t="shared" si="17"/>
        <v>00:00</v>
      </c>
      <c r="AJ114" s="97" t="str">
        <f t="shared" ref="AJ114:AJ116" si="565">+AF114</f>
        <v>0000-00-00</v>
      </c>
      <c r="AK114" s="97" t="str">
        <f t="shared" ref="AK114:AK116" si="566">+AH114</f>
        <v>0000-00-00</v>
      </c>
      <c r="AL114" s="97">
        <f t="shared" ref="AL114:AL116" si="567">HOUR(AG114)</f>
        <v>0</v>
      </c>
      <c r="AM114" s="97">
        <f t="shared" ref="AM114:AM116" si="568">HOUR(AI114)</f>
        <v>0</v>
      </c>
      <c r="AN114" s="97">
        <f t="shared" ref="AN114:AN116" si="569">MINUTE(AG114)</f>
        <v>0</v>
      </c>
      <c r="AO114" s="97">
        <f t="shared" ref="AO114:AO116" si="570">MINUTE(AI114)</f>
        <v>0</v>
      </c>
      <c r="AP114" s="86">
        <f t="shared" ref="AP114:AP116" si="571">IF(AI114&gt;AG114,AI114-AG114, ($N$1-AG114+AI114-$M$1))</f>
        <v>0.375</v>
      </c>
      <c r="AQ114" s="97">
        <f t="shared" ref="AQ114:AQ116" si="572">IF(AK114=AJ114,1,AK114-AJ114+1)</f>
        <v>1</v>
      </c>
      <c r="AR114" s="97">
        <f t="shared" ref="AR114:AR116" si="573">IF(AQ114&gt;1,(AQ114-1)*($N$2-$M$2),0)</f>
        <v>0</v>
      </c>
      <c r="AS114" s="97">
        <f t="shared" ref="AS114:AS116" si="574">IF(AO114&lt;AN114,AM114-1-AL114,AM114-AL114)</f>
        <v>0</v>
      </c>
      <c r="AT114" s="97">
        <f t="shared" ref="AT114:AT116" si="575">MINUTE(AP114)</f>
        <v>0</v>
      </c>
      <c r="AU114" s="97" t="str">
        <f t="shared" ref="AU114:AU116" si="576">IF(AT114&lt;10,"0"&amp;AT114,AT114)</f>
        <v>00</v>
      </c>
      <c r="AV114" s="86" t="str">
        <f t="shared" ref="AV114:AV116" si="577">SUM(AR114:AS114)&amp;":"&amp;AU114</f>
        <v>0:00</v>
      </c>
      <c r="AW114" s="134">
        <f t="shared" ref="AW114:AW116" si="578">VALUE(AV114)</f>
        <v>0</v>
      </c>
      <c r="AX114" s="424">
        <f>SUM(AW114:AW116)+SUM(AA114:AA116)</f>
        <v>0</v>
      </c>
      <c r="AY114" s="427"/>
      <c r="AZ114" s="428"/>
      <c r="BA114" s="428"/>
      <c r="BB114" s="428"/>
      <c r="BC114" s="428"/>
      <c r="BD114" s="429"/>
    </row>
    <row r="115" spans="1:57" x14ac:dyDescent="0.25">
      <c r="A115" s="414"/>
      <c r="B115" s="486"/>
      <c r="C115" s="487"/>
      <c r="D115" s="487"/>
      <c r="E115" s="487"/>
      <c r="F115" s="487"/>
      <c r="G115" s="488"/>
      <c r="H115" s="324"/>
      <c r="I115" s="281"/>
      <c r="J115" s="114"/>
      <c r="K115" s="115"/>
      <c r="L115" s="114"/>
      <c r="M115" s="115"/>
      <c r="N115" s="116">
        <f t="shared" si="551"/>
        <v>0</v>
      </c>
      <c r="O115" s="116">
        <f t="shared" si="552"/>
        <v>0</v>
      </c>
      <c r="P115" s="116">
        <f t="shared" si="553"/>
        <v>0</v>
      </c>
      <c r="Q115" s="116">
        <f t="shared" si="554"/>
        <v>0</v>
      </c>
      <c r="R115" s="116">
        <f t="shared" si="555"/>
        <v>0</v>
      </c>
      <c r="S115" s="116">
        <f t="shared" si="556"/>
        <v>0</v>
      </c>
      <c r="T115" s="117">
        <f t="shared" si="557"/>
        <v>0.375</v>
      </c>
      <c r="U115" s="116">
        <f t="shared" si="558"/>
        <v>1</v>
      </c>
      <c r="V115" s="116">
        <f t="shared" si="559"/>
        <v>0</v>
      </c>
      <c r="W115" s="116">
        <f t="shared" si="560"/>
        <v>0</v>
      </c>
      <c r="X115" s="116">
        <f t="shared" si="561"/>
        <v>0</v>
      </c>
      <c r="Y115" s="116" t="str">
        <f t="shared" si="562"/>
        <v>00</v>
      </c>
      <c r="Z115" s="117" t="str">
        <f t="shared" si="563"/>
        <v>0:00</v>
      </c>
      <c r="AA115" s="149">
        <f t="shared" si="564"/>
        <v>0</v>
      </c>
      <c r="AB115" s="23"/>
      <c r="AC115" s="24"/>
      <c r="AD115" s="68"/>
      <c r="AE115" s="24"/>
      <c r="AF115" s="94" t="str">
        <f t="shared" si="14"/>
        <v>0000-00-00</v>
      </c>
      <c r="AG115" s="95" t="str">
        <f t="shared" si="15"/>
        <v>00:00</v>
      </c>
      <c r="AH115" s="94" t="str">
        <f t="shared" si="16"/>
        <v>0000-00-00</v>
      </c>
      <c r="AI115" s="96" t="str">
        <f t="shared" si="17"/>
        <v>00:00</v>
      </c>
      <c r="AJ115" s="97" t="str">
        <f t="shared" si="565"/>
        <v>0000-00-00</v>
      </c>
      <c r="AK115" s="97" t="str">
        <f t="shared" si="566"/>
        <v>0000-00-00</v>
      </c>
      <c r="AL115" s="97">
        <f t="shared" si="567"/>
        <v>0</v>
      </c>
      <c r="AM115" s="97">
        <f t="shared" si="568"/>
        <v>0</v>
      </c>
      <c r="AN115" s="97">
        <f t="shared" si="569"/>
        <v>0</v>
      </c>
      <c r="AO115" s="97">
        <f t="shared" si="570"/>
        <v>0</v>
      </c>
      <c r="AP115" s="86">
        <f t="shared" si="571"/>
        <v>0.375</v>
      </c>
      <c r="AQ115" s="97">
        <f t="shared" si="572"/>
        <v>1</v>
      </c>
      <c r="AR115" s="97">
        <f t="shared" si="573"/>
        <v>0</v>
      </c>
      <c r="AS115" s="97">
        <f t="shared" si="574"/>
        <v>0</v>
      </c>
      <c r="AT115" s="97">
        <f t="shared" si="575"/>
        <v>0</v>
      </c>
      <c r="AU115" s="97" t="str">
        <f t="shared" si="576"/>
        <v>00</v>
      </c>
      <c r="AV115" s="86" t="str">
        <f t="shared" si="577"/>
        <v>0:00</v>
      </c>
      <c r="AW115" s="134">
        <f t="shared" si="578"/>
        <v>0</v>
      </c>
      <c r="AX115" s="425"/>
      <c r="AY115" s="430"/>
      <c r="AZ115" s="431"/>
      <c r="BA115" s="431"/>
      <c r="BB115" s="431"/>
      <c r="BC115" s="431"/>
      <c r="BD115" s="432"/>
    </row>
    <row r="116" spans="1:57" x14ac:dyDescent="0.25">
      <c r="A116" s="414"/>
      <c r="B116" s="505"/>
      <c r="C116" s="506"/>
      <c r="D116" s="506"/>
      <c r="E116" s="506"/>
      <c r="F116" s="506"/>
      <c r="G116" s="507"/>
      <c r="H116" s="285"/>
      <c r="I116" s="282"/>
      <c r="J116" s="118"/>
      <c r="K116" s="119"/>
      <c r="L116" s="118"/>
      <c r="M116" s="119"/>
      <c r="N116" s="120">
        <f t="shared" si="551"/>
        <v>0</v>
      </c>
      <c r="O116" s="120">
        <f t="shared" si="552"/>
        <v>0</v>
      </c>
      <c r="P116" s="120">
        <f t="shared" si="553"/>
        <v>0</v>
      </c>
      <c r="Q116" s="120">
        <f t="shared" si="554"/>
        <v>0</v>
      </c>
      <c r="R116" s="120">
        <f t="shared" si="555"/>
        <v>0</v>
      </c>
      <c r="S116" s="120">
        <f t="shared" si="556"/>
        <v>0</v>
      </c>
      <c r="T116" s="121">
        <f t="shared" si="557"/>
        <v>0.375</v>
      </c>
      <c r="U116" s="120">
        <f t="shared" si="558"/>
        <v>1</v>
      </c>
      <c r="V116" s="120">
        <f t="shared" si="559"/>
        <v>0</v>
      </c>
      <c r="W116" s="120">
        <f t="shared" si="560"/>
        <v>0</v>
      </c>
      <c r="X116" s="120">
        <f t="shared" si="561"/>
        <v>0</v>
      </c>
      <c r="Y116" s="120" t="str">
        <f t="shared" si="562"/>
        <v>00</v>
      </c>
      <c r="Z116" s="121" t="str">
        <f t="shared" si="563"/>
        <v>0:00</v>
      </c>
      <c r="AA116" s="150">
        <f t="shared" si="564"/>
        <v>0</v>
      </c>
      <c r="AB116" s="22"/>
      <c r="AC116" s="67"/>
      <c r="AD116" s="22"/>
      <c r="AE116" s="67"/>
      <c r="AF116" s="98" t="str">
        <f t="shared" si="14"/>
        <v>0000-00-00</v>
      </c>
      <c r="AG116" s="99" t="str">
        <f t="shared" si="15"/>
        <v>00:00</v>
      </c>
      <c r="AH116" s="98" t="str">
        <f t="shared" si="16"/>
        <v>0000-00-00</v>
      </c>
      <c r="AI116" s="100" t="str">
        <f t="shared" si="17"/>
        <v>00:00</v>
      </c>
      <c r="AJ116" s="101" t="str">
        <f t="shared" si="565"/>
        <v>0000-00-00</v>
      </c>
      <c r="AK116" s="101" t="str">
        <f t="shared" si="566"/>
        <v>0000-00-00</v>
      </c>
      <c r="AL116" s="101">
        <f t="shared" si="567"/>
        <v>0</v>
      </c>
      <c r="AM116" s="101">
        <f t="shared" si="568"/>
        <v>0</v>
      </c>
      <c r="AN116" s="101">
        <f t="shared" si="569"/>
        <v>0</v>
      </c>
      <c r="AO116" s="101">
        <f t="shared" si="570"/>
        <v>0</v>
      </c>
      <c r="AP116" s="87">
        <f t="shared" si="571"/>
        <v>0.375</v>
      </c>
      <c r="AQ116" s="101">
        <f t="shared" si="572"/>
        <v>1</v>
      </c>
      <c r="AR116" s="101">
        <f t="shared" si="573"/>
        <v>0</v>
      </c>
      <c r="AS116" s="101">
        <f t="shared" si="574"/>
        <v>0</v>
      </c>
      <c r="AT116" s="101">
        <f t="shared" si="575"/>
        <v>0</v>
      </c>
      <c r="AU116" s="101" t="str">
        <f t="shared" si="576"/>
        <v>00</v>
      </c>
      <c r="AV116" s="87" t="str">
        <f t="shared" si="577"/>
        <v>0:00</v>
      </c>
      <c r="AW116" s="135">
        <f t="shared" si="578"/>
        <v>0</v>
      </c>
      <c r="AX116" s="426"/>
      <c r="AY116" s="433"/>
      <c r="AZ116" s="434"/>
      <c r="BA116" s="434"/>
      <c r="BB116" s="434"/>
      <c r="BC116" s="434"/>
      <c r="BD116" s="435"/>
    </row>
    <row r="117" spans="1:57" x14ac:dyDescent="0.25">
      <c r="A117" s="414"/>
      <c r="B117" s="483"/>
      <c r="C117" s="484"/>
      <c r="D117" s="484"/>
      <c r="E117" s="484"/>
      <c r="F117" s="484"/>
      <c r="G117" s="485"/>
      <c r="H117" s="295"/>
      <c r="I117" s="287"/>
      <c r="J117" s="122"/>
      <c r="K117" s="123"/>
      <c r="L117" s="122"/>
      <c r="M117" s="123"/>
      <c r="N117" s="111">
        <f t="shared" si="60"/>
        <v>0</v>
      </c>
      <c r="O117" s="111">
        <f t="shared" si="61"/>
        <v>0</v>
      </c>
      <c r="P117" s="111">
        <f t="shared" si="62"/>
        <v>0</v>
      </c>
      <c r="Q117" s="111">
        <f t="shared" si="63"/>
        <v>0</v>
      </c>
      <c r="R117" s="111">
        <f t="shared" si="64"/>
        <v>0</v>
      </c>
      <c r="S117" s="111">
        <f t="shared" si="65"/>
        <v>0</v>
      </c>
      <c r="T117" s="112">
        <f t="shared" si="66"/>
        <v>0.375</v>
      </c>
      <c r="U117" s="111">
        <f t="shared" si="67"/>
        <v>1</v>
      </c>
      <c r="V117" s="111">
        <f t="shared" si="68"/>
        <v>0</v>
      </c>
      <c r="W117" s="111">
        <f t="shared" si="69"/>
        <v>0</v>
      </c>
      <c r="X117" s="111">
        <f t="shared" si="70"/>
        <v>0</v>
      </c>
      <c r="Y117" s="111" t="str">
        <f t="shared" si="71"/>
        <v>00</v>
      </c>
      <c r="Z117" s="113" t="str">
        <f t="shared" si="72"/>
        <v>0:00</v>
      </c>
      <c r="AA117" s="148">
        <f t="shared" si="73"/>
        <v>0</v>
      </c>
      <c r="AB117" s="21"/>
      <c r="AC117" s="66"/>
      <c r="AD117" s="21"/>
      <c r="AE117" s="66"/>
      <c r="AF117" s="91" t="str">
        <f t="shared" si="14"/>
        <v>0000-00-00</v>
      </c>
      <c r="AG117" s="90" t="str">
        <f t="shared" si="15"/>
        <v>00:00</v>
      </c>
      <c r="AH117" s="91" t="str">
        <f t="shared" si="16"/>
        <v>0000-00-00</v>
      </c>
      <c r="AI117" s="92" t="str">
        <f t="shared" si="17"/>
        <v>00:00</v>
      </c>
      <c r="AJ117" s="93" t="str">
        <f t="shared" si="18"/>
        <v>0000-00-00</v>
      </c>
      <c r="AK117" s="93" t="str">
        <f t="shared" si="19"/>
        <v>0000-00-00</v>
      </c>
      <c r="AL117" s="93">
        <f t="shared" si="20"/>
        <v>0</v>
      </c>
      <c r="AM117" s="93">
        <f t="shared" si="21"/>
        <v>0</v>
      </c>
      <c r="AN117" s="93">
        <f t="shared" si="22"/>
        <v>0</v>
      </c>
      <c r="AO117" s="93">
        <f t="shared" si="23"/>
        <v>0</v>
      </c>
      <c r="AP117" s="85">
        <f t="shared" si="24"/>
        <v>0.375</v>
      </c>
      <c r="AQ117" s="93">
        <f t="shared" si="25"/>
        <v>1</v>
      </c>
      <c r="AR117" s="93">
        <f t="shared" si="26"/>
        <v>0</v>
      </c>
      <c r="AS117" s="93">
        <f t="shared" si="27"/>
        <v>0</v>
      </c>
      <c r="AT117" s="93">
        <f t="shared" si="28"/>
        <v>0</v>
      </c>
      <c r="AU117" s="93" t="str">
        <f t="shared" si="29"/>
        <v>00</v>
      </c>
      <c r="AV117" s="85" t="str">
        <f t="shared" si="30"/>
        <v>0:00</v>
      </c>
      <c r="AW117" s="133">
        <f t="shared" si="31"/>
        <v>0</v>
      </c>
      <c r="AX117" s="424">
        <f>SUM(AW117:AW119)+SUM(AA117:AA119)</f>
        <v>0</v>
      </c>
      <c r="AY117" s="427"/>
      <c r="AZ117" s="428"/>
      <c r="BA117" s="428"/>
      <c r="BB117" s="428"/>
      <c r="BC117" s="428"/>
      <c r="BD117" s="429"/>
    </row>
    <row r="118" spans="1:57" x14ac:dyDescent="0.25">
      <c r="A118" s="414"/>
      <c r="B118" s="486"/>
      <c r="C118" s="487"/>
      <c r="D118" s="487"/>
      <c r="E118" s="487"/>
      <c r="F118" s="487"/>
      <c r="G118" s="488"/>
      <c r="H118" s="293"/>
      <c r="I118" s="281"/>
      <c r="J118" s="114"/>
      <c r="K118" s="115"/>
      <c r="L118" s="114"/>
      <c r="M118" s="115"/>
      <c r="N118" s="116">
        <f t="shared" si="60"/>
        <v>0</v>
      </c>
      <c r="O118" s="116">
        <f t="shared" si="61"/>
        <v>0</v>
      </c>
      <c r="P118" s="116">
        <f t="shared" si="62"/>
        <v>0</v>
      </c>
      <c r="Q118" s="116">
        <f t="shared" si="63"/>
        <v>0</v>
      </c>
      <c r="R118" s="116">
        <f t="shared" si="64"/>
        <v>0</v>
      </c>
      <c r="S118" s="116">
        <f t="shared" si="65"/>
        <v>0</v>
      </c>
      <c r="T118" s="117">
        <f t="shared" si="66"/>
        <v>0.375</v>
      </c>
      <c r="U118" s="116">
        <f t="shared" si="67"/>
        <v>1</v>
      </c>
      <c r="V118" s="116">
        <f t="shared" si="68"/>
        <v>0</v>
      </c>
      <c r="W118" s="116">
        <f t="shared" si="69"/>
        <v>0</v>
      </c>
      <c r="X118" s="116">
        <f t="shared" si="70"/>
        <v>0</v>
      </c>
      <c r="Y118" s="116" t="str">
        <f t="shared" si="71"/>
        <v>00</v>
      </c>
      <c r="Z118" s="117" t="str">
        <f t="shared" si="72"/>
        <v>0:00</v>
      </c>
      <c r="AA118" s="149">
        <f t="shared" si="73"/>
        <v>0</v>
      </c>
      <c r="AB118" s="23"/>
      <c r="AC118" s="24"/>
      <c r="AD118" s="68"/>
      <c r="AE118" s="24"/>
      <c r="AF118" s="94" t="str">
        <f t="shared" si="14"/>
        <v>0000-00-00</v>
      </c>
      <c r="AG118" s="95" t="str">
        <f t="shared" si="15"/>
        <v>00:00</v>
      </c>
      <c r="AH118" s="94" t="str">
        <f t="shared" si="16"/>
        <v>0000-00-00</v>
      </c>
      <c r="AI118" s="96" t="str">
        <f t="shared" si="17"/>
        <v>00:00</v>
      </c>
      <c r="AJ118" s="97" t="str">
        <f t="shared" si="18"/>
        <v>0000-00-00</v>
      </c>
      <c r="AK118" s="97" t="str">
        <f t="shared" si="19"/>
        <v>0000-00-00</v>
      </c>
      <c r="AL118" s="97">
        <f t="shared" si="20"/>
        <v>0</v>
      </c>
      <c r="AM118" s="97">
        <f t="shared" si="21"/>
        <v>0</v>
      </c>
      <c r="AN118" s="97">
        <f t="shared" si="22"/>
        <v>0</v>
      </c>
      <c r="AO118" s="97">
        <f t="shared" si="23"/>
        <v>0</v>
      </c>
      <c r="AP118" s="86">
        <f t="shared" si="24"/>
        <v>0.375</v>
      </c>
      <c r="AQ118" s="97">
        <f t="shared" si="25"/>
        <v>1</v>
      </c>
      <c r="AR118" s="97">
        <f t="shared" si="26"/>
        <v>0</v>
      </c>
      <c r="AS118" s="97">
        <f t="shared" si="27"/>
        <v>0</v>
      </c>
      <c r="AT118" s="97">
        <f t="shared" si="28"/>
        <v>0</v>
      </c>
      <c r="AU118" s="97" t="str">
        <f t="shared" si="29"/>
        <v>00</v>
      </c>
      <c r="AV118" s="86" t="str">
        <f t="shared" si="30"/>
        <v>0:00</v>
      </c>
      <c r="AW118" s="134">
        <f t="shared" si="31"/>
        <v>0</v>
      </c>
      <c r="AX118" s="425"/>
      <c r="AY118" s="430"/>
      <c r="AZ118" s="431"/>
      <c r="BA118" s="431"/>
      <c r="BB118" s="431"/>
      <c r="BC118" s="431"/>
      <c r="BD118" s="432"/>
    </row>
    <row r="119" spans="1:57" ht="15.75" thickBot="1" x14ac:dyDescent="0.3">
      <c r="A119" s="414"/>
      <c r="B119" s="489"/>
      <c r="C119" s="490"/>
      <c r="D119" s="490"/>
      <c r="E119" s="490"/>
      <c r="F119" s="490"/>
      <c r="G119" s="491"/>
      <c r="H119" s="296"/>
      <c r="I119" s="286"/>
      <c r="J119" s="124"/>
      <c r="K119" s="125"/>
      <c r="L119" s="124"/>
      <c r="M119" s="125"/>
      <c r="N119" s="126">
        <f t="shared" si="60"/>
        <v>0</v>
      </c>
      <c r="O119" s="126">
        <f t="shared" si="61"/>
        <v>0</v>
      </c>
      <c r="P119" s="126">
        <f t="shared" si="62"/>
        <v>0</v>
      </c>
      <c r="Q119" s="126">
        <f t="shared" si="63"/>
        <v>0</v>
      </c>
      <c r="R119" s="126">
        <f t="shared" si="64"/>
        <v>0</v>
      </c>
      <c r="S119" s="126">
        <f t="shared" si="65"/>
        <v>0</v>
      </c>
      <c r="T119" s="127">
        <f t="shared" si="66"/>
        <v>0.375</v>
      </c>
      <c r="U119" s="126">
        <f t="shared" si="67"/>
        <v>1</v>
      </c>
      <c r="V119" s="126">
        <f t="shared" si="68"/>
        <v>0</v>
      </c>
      <c r="W119" s="126">
        <f t="shared" si="69"/>
        <v>0</v>
      </c>
      <c r="X119" s="126">
        <f t="shared" si="70"/>
        <v>0</v>
      </c>
      <c r="Y119" s="126" t="str">
        <f t="shared" si="71"/>
        <v>00</v>
      </c>
      <c r="Z119" s="127" t="str">
        <f t="shared" si="72"/>
        <v>0:00</v>
      </c>
      <c r="AA119" s="151">
        <f t="shared" si="73"/>
        <v>0</v>
      </c>
      <c r="AB119" s="29"/>
      <c r="AC119" s="30"/>
      <c r="AD119" s="29"/>
      <c r="AE119" s="30"/>
      <c r="AF119" s="106" t="str">
        <f t="shared" si="14"/>
        <v>0000-00-00</v>
      </c>
      <c r="AG119" s="107" t="str">
        <f t="shared" si="15"/>
        <v>00:00</v>
      </c>
      <c r="AH119" s="106" t="str">
        <f t="shared" si="16"/>
        <v>0000-00-00</v>
      </c>
      <c r="AI119" s="108" t="str">
        <f t="shared" si="17"/>
        <v>00:00</v>
      </c>
      <c r="AJ119" s="25" t="str">
        <f t="shared" si="18"/>
        <v>0000-00-00</v>
      </c>
      <c r="AK119" s="25" t="str">
        <f t="shared" si="19"/>
        <v>0000-00-00</v>
      </c>
      <c r="AL119" s="25">
        <f t="shared" si="20"/>
        <v>0</v>
      </c>
      <c r="AM119" s="25">
        <f t="shared" si="21"/>
        <v>0</v>
      </c>
      <c r="AN119" s="25">
        <f t="shared" si="22"/>
        <v>0</v>
      </c>
      <c r="AO119" s="25">
        <f t="shared" si="23"/>
        <v>0</v>
      </c>
      <c r="AP119" s="47">
        <f t="shared" si="24"/>
        <v>0.375</v>
      </c>
      <c r="AQ119" s="25">
        <f t="shared" si="25"/>
        <v>1</v>
      </c>
      <c r="AR119" s="25">
        <f t="shared" si="26"/>
        <v>0</v>
      </c>
      <c r="AS119" s="25">
        <f t="shared" si="27"/>
        <v>0</v>
      </c>
      <c r="AT119" s="25">
        <f t="shared" si="28"/>
        <v>0</v>
      </c>
      <c r="AU119" s="25" t="str">
        <f t="shared" si="29"/>
        <v>00</v>
      </c>
      <c r="AV119" s="47" t="str">
        <f t="shared" si="30"/>
        <v>0:00</v>
      </c>
      <c r="AW119" s="137">
        <f t="shared" si="31"/>
        <v>0</v>
      </c>
      <c r="AX119" s="492"/>
      <c r="AY119" s="493"/>
      <c r="AZ119" s="494"/>
      <c r="BA119" s="494"/>
      <c r="BB119" s="494"/>
      <c r="BC119" s="494"/>
      <c r="BD119" s="495"/>
    </row>
    <row r="120" spans="1:57" x14ac:dyDescent="0.25">
      <c r="B120" s="294"/>
      <c r="C120" s="482"/>
      <c r="D120" s="482"/>
      <c r="E120" s="482"/>
      <c r="F120" s="482"/>
      <c r="G120" s="482"/>
      <c r="H120" s="292"/>
      <c r="I120" s="292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292"/>
      <c r="AF120" s="292"/>
      <c r="AG120" s="292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3"/>
      <c r="BB120" s="3"/>
      <c r="BC120" s="3"/>
      <c r="BD120" s="3"/>
      <c r="BE120" s="3"/>
    </row>
    <row r="121" spans="1:57" x14ac:dyDescent="0.25">
      <c r="B121" s="294" t="s">
        <v>31</v>
      </c>
      <c r="C121" s="482"/>
      <c r="D121" s="482"/>
      <c r="E121" s="482"/>
      <c r="F121" s="482"/>
      <c r="G121" s="482"/>
      <c r="H121" s="292"/>
      <c r="I121" s="292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49"/>
      <c r="AA121" s="49"/>
      <c r="AB121" s="70"/>
      <c r="AC121" s="70"/>
      <c r="AD121" s="70"/>
      <c r="AE121" s="292"/>
      <c r="AF121" s="292"/>
      <c r="AG121" s="292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49"/>
      <c r="AW121" s="49"/>
      <c r="AX121" s="70"/>
      <c r="AY121" s="70"/>
      <c r="AZ121" s="70"/>
      <c r="BA121" s="3"/>
      <c r="BB121" s="3"/>
      <c r="BC121" s="3"/>
      <c r="BD121" s="3"/>
      <c r="BE121" s="3"/>
    </row>
    <row r="122" spans="1:57" x14ac:dyDescent="0.25">
      <c r="B122" s="292" t="s">
        <v>125</v>
      </c>
      <c r="C122" s="292"/>
      <c r="D122" s="292"/>
      <c r="E122" s="292"/>
      <c r="F122" s="292"/>
      <c r="G122" s="292"/>
      <c r="H122" s="292"/>
      <c r="I122" s="292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49"/>
      <c r="AA122" s="49"/>
      <c r="AB122" s="70"/>
      <c r="AC122" s="70"/>
      <c r="AD122" s="70"/>
      <c r="AE122" s="292"/>
      <c r="AF122" s="292"/>
      <c r="AG122" s="292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49"/>
      <c r="AW122" s="49"/>
      <c r="AX122" s="70"/>
      <c r="AY122" s="70"/>
      <c r="AZ122" s="70"/>
      <c r="BA122" s="3"/>
      <c r="BB122" s="3"/>
      <c r="BC122" s="3"/>
      <c r="BD122" s="3"/>
      <c r="BE122" s="3"/>
    </row>
    <row r="123" spans="1:57" x14ac:dyDescent="0.25">
      <c r="B123" s="292"/>
      <c r="C123" s="292"/>
      <c r="D123" s="292"/>
      <c r="E123" s="292"/>
      <c r="F123" s="292"/>
      <c r="G123" s="292"/>
      <c r="H123" s="292"/>
      <c r="I123" s="292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49"/>
      <c r="AA123" s="49"/>
      <c r="AB123" s="70"/>
      <c r="AC123" s="70"/>
      <c r="AD123" s="70"/>
      <c r="AE123" s="292"/>
      <c r="AF123" s="292"/>
      <c r="AG123" s="292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49"/>
      <c r="AW123" s="49"/>
      <c r="AX123" s="70"/>
      <c r="AY123" s="70"/>
      <c r="AZ123" s="70"/>
      <c r="BA123" s="3"/>
      <c r="BB123" s="3"/>
      <c r="BC123" s="3"/>
      <c r="BD123" s="3"/>
      <c r="BE123" s="3"/>
    </row>
    <row r="124" spans="1:57" x14ac:dyDescent="0.25">
      <c r="B124" s="292"/>
      <c r="C124" s="292"/>
      <c r="D124" s="292"/>
      <c r="E124" s="292"/>
      <c r="F124" s="292"/>
      <c r="G124" s="292"/>
      <c r="H124" s="292"/>
      <c r="I124" s="292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49"/>
      <c r="AA124" s="49"/>
      <c r="AB124" s="70"/>
      <c r="AC124" s="70"/>
      <c r="AD124" s="70"/>
      <c r="AE124" s="292"/>
      <c r="AF124" s="292"/>
      <c r="AG124" s="292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49"/>
      <c r="AW124" s="49"/>
      <c r="AX124" s="70"/>
      <c r="AY124" s="70"/>
      <c r="AZ124" s="70"/>
      <c r="BA124" s="3"/>
      <c r="BB124" s="3"/>
      <c r="BC124" s="3"/>
      <c r="BD124" s="3"/>
      <c r="BE124" s="3"/>
    </row>
    <row r="125" spans="1:57" x14ac:dyDescent="0.25">
      <c r="B125" s="292"/>
      <c r="C125" s="292"/>
      <c r="D125" s="292"/>
      <c r="E125" s="292"/>
      <c r="F125" s="292"/>
      <c r="G125" s="292"/>
      <c r="H125" s="292"/>
      <c r="I125" s="292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49"/>
      <c r="AA125" s="49"/>
      <c r="AB125" s="70"/>
      <c r="AC125" s="70"/>
      <c r="AD125" s="70"/>
      <c r="AE125" s="292"/>
      <c r="AF125" s="292"/>
      <c r="AG125" s="292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49"/>
      <c r="AW125" s="49"/>
      <c r="AX125" s="70"/>
      <c r="AY125" s="70"/>
      <c r="AZ125" s="70"/>
      <c r="BA125" s="3"/>
      <c r="BB125" s="3"/>
      <c r="BC125" s="3"/>
      <c r="BD125" s="3"/>
      <c r="BE125" s="3"/>
    </row>
    <row r="126" spans="1:57" x14ac:dyDescent="0.25">
      <c r="B126" s="292"/>
      <c r="C126" s="292"/>
      <c r="D126" s="292"/>
      <c r="E126" s="292"/>
      <c r="F126" s="292"/>
      <c r="G126" s="292"/>
      <c r="H126" s="292"/>
      <c r="I126" s="292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292"/>
      <c r="AF126" s="292"/>
      <c r="AG126" s="292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3"/>
      <c r="BB126" s="3"/>
      <c r="BC126" s="3"/>
      <c r="BD126" s="3"/>
      <c r="BE126" s="3"/>
    </row>
    <row r="127" spans="1:57" x14ac:dyDescent="0.25">
      <c r="B127" s="481" t="s">
        <v>22</v>
      </c>
      <c r="C127" s="481"/>
      <c r="D127" s="294"/>
      <c r="E127" s="294"/>
      <c r="F127" s="294"/>
      <c r="G127" s="294"/>
      <c r="H127" s="294"/>
      <c r="I127" s="294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294"/>
      <c r="AF127" s="294"/>
      <c r="AG127" s="294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1"/>
      <c r="BB127" s="11"/>
      <c r="BC127" s="11"/>
      <c r="BD127" s="11"/>
      <c r="BE127" s="11"/>
    </row>
  </sheetData>
  <mergeCells count="195">
    <mergeCell ref="A111:A113"/>
    <mergeCell ref="B111:G113"/>
    <mergeCell ref="AX111:AX113"/>
    <mergeCell ref="AY111:BD111"/>
    <mergeCell ref="AY112:BD112"/>
    <mergeCell ref="AY113:BD113"/>
    <mergeCell ref="A108:A110"/>
    <mergeCell ref="B108:G110"/>
    <mergeCell ref="AX108:AX110"/>
    <mergeCell ref="AY108:BD108"/>
    <mergeCell ref="AY109:BD109"/>
    <mergeCell ref="AY110:BD110"/>
    <mergeCell ref="A86:A88"/>
    <mergeCell ref="B86:G88"/>
    <mergeCell ref="AX86:AX88"/>
    <mergeCell ref="AY86:BD86"/>
    <mergeCell ref="AY87:BD87"/>
    <mergeCell ref="AY88:BD88"/>
    <mergeCell ref="A80:A82"/>
    <mergeCell ref="B80:G82"/>
    <mergeCell ref="AX80:AX82"/>
    <mergeCell ref="AY80:BD80"/>
    <mergeCell ref="AY81:BD81"/>
    <mergeCell ref="AY82:BD82"/>
    <mergeCell ref="A83:A85"/>
    <mergeCell ref="B83:G85"/>
    <mergeCell ref="AX83:AX85"/>
    <mergeCell ref="AY83:BD83"/>
    <mergeCell ref="AY85:BD85"/>
    <mergeCell ref="AY70:BD70"/>
    <mergeCell ref="AY62:BD62"/>
    <mergeCell ref="AY72:BD72"/>
    <mergeCell ref="A77:A79"/>
    <mergeCell ref="B77:G79"/>
    <mergeCell ref="AX77:AX79"/>
    <mergeCell ref="AY77:BD77"/>
    <mergeCell ref="AY78:BD78"/>
    <mergeCell ref="AY79:BD79"/>
    <mergeCell ref="AY63:BD63"/>
    <mergeCell ref="A61:A63"/>
    <mergeCell ref="B61:G63"/>
    <mergeCell ref="AX61:AX63"/>
    <mergeCell ref="AY61:BD61"/>
    <mergeCell ref="AY54:BD54"/>
    <mergeCell ref="A73:A76"/>
    <mergeCell ref="B73:G76"/>
    <mergeCell ref="AX73:AX76"/>
    <mergeCell ref="AY73:BD73"/>
    <mergeCell ref="AY75:BD75"/>
    <mergeCell ref="AY76:BD76"/>
    <mergeCell ref="AY74:BD74"/>
    <mergeCell ref="A52:A54"/>
    <mergeCell ref="B52:G54"/>
    <mergeCell ref="AX52:AX54"/>
    <mergeCell ref="AY52:BD52"/>
    <mergeCell ref="AY53:BD53"/>
    <mergeCell ref="A58:A60"/>
    <mergeCell ref="B58:G60"/>
    <mergeCell ref="AX58:AX60"/>
    <mergeCell ref="AY58:BD58"/>
    <mergeCell ref="AY59:BD59"/>
    <mergeCell ref="AY60:BD60"/>
    <mergeCell ref="A64:A66"/>
    <mergeCell ref="B64:G66"/>
    <mergeCell ref="AX64:AX66"/>
    <mergeCell ref="AY64:BD64"/>
    <mergeCell ref="AY65:BD65"/>
    <mergeCell ref="A105:A107"/>
    <mergeCell ref="B105:G107"/>
    <mergeCell ref="AX105:AX107"/>
    <mergeCell ref="AY105:BD105"/>
    <mergeCell ref="AY106:BD106"/>
    <mergeCell ref="AY107:BD107"/>
    <mergeCell ref="A98:A101"/>
    <mergeCell ref="B98:G101"/>
    <mergeCell ref="AX98:AX101"/>
    <mergeCell ref="AY98:BD98"/>
    <mergeCell ref="AY100:BD100"/>
    <mergeCell ref="AY101:BD101"/>
    <mergeCell ref="A92:A94"/>
    <mergeCell ref="B92:G94"/>
    <mergeCell ref="AX92:AX94"/>
    <mergeCell ref="AY92:BD92"/>
    <mergeCell ref="A55:A57"/>
    <mergeCell ref="B55:G57"/>
    <mergeCell ref="AX55:AX57"/>
    <mergeCell ref="AY55:BD55"/>
    <mergeCell ref="AY56:BD56"/>
    <mergeCell ref="AY57:BD57"/>
    <mergeCell ref="AY94:BD94"/>
    <mergeCell ref="AY71:BD71"/>
    <mergeCell ref="AY84:BD84"/>
    <mergeCell ref="AY93:BD93"/>
    <mergeCell ref="AY66:BD66"/>
    <mergeCell ref="A67:A69"/>
    <mergeCell ref="B67:G69"/>
    <mergeCell ref="AX67:AX69"/>
    <mergeCell ref="AY67:BD67"/>
    <mergeCell ref="AY68:BD68"/>
    <mergeCell ref="AY69:BD69"/>
    <mergeCell ref="A70:A72"/>
    <mergeCell ref="B70:G72"/>
    <mergeCell ref="AX70:AX72"/>
    <mergeCell ref="A45:A48"/>
    <mergeCell ref="B45:G48"/>
    <mergeCell ref="AX45:AX48"/>
    <mergeCell ref="AY45:BD45"/>
    <mergeCell ref="AY47:BD47"/>
    <mergeCell ref="AY48:BD48"/>
    <mergeCell ref="AY46:BD46"/>
    <mergeCell ref="A49:A51"/>
    <mergeCell ref="B49:G51"/>
    <mergeCell ref="AX49:AX51"/>
    <mergeCell ref="AY49:BD49"/>
    <mergeCell ref="AY50:BD50"/>
    <mergeCell ref="AY51:BD51"/>
    <mergeCell ref="C120:G120"/>
    <mergeCell ref="C121:G121"/>
    <mergeCell ref="B127:C127"/>
    <mergeCell ref="A117:A119"/>
    <mergeCell ref="B117:G119"/>
    <mergeCell ref="AX117:AX119"/>
    <mergeCell ref="AY117:BD117"/>
    <mergeCell ref="AY118:BD118"/>
    <mergeCell ref="AY119:BD119"/>
    <mergeCell ref="A114:A116"/>
    <mergeCell ref="B114:G116"/>
    <mergeCell ref="AX114:AX116"/>
    <mergeCell ref="AY114:BD114"/>
    <mergeCell ref="AY115:BD115"/>
    <mergeCell ref="AY116:BD116"/>
    <mergeCell ref="A42:A44"/>
    <mergeCell ref="B42:G44"/>
    <mergeCell ref="AX42:AX44"/>
    <mergeCell ref="AY42:BD42"/>
    <mergeCell ref="AY43:BD43"/>
    <mergeCell ref="AY44:BD44"/>
    <mergeCell ref="A89:A91"/>
    <mergeCell ref="B89:G91"/>
    <mergeCell ref="AX89:AX91"/>
    <mergeCell ref="AY89:BD89"/>
    <mergeCell ref="AY90:BD90"/>
    <mergeCell ref="AY91:BD91"/>
    <mergeCell ref="A102:A104"/>
    <mergeCell ref="B102:G104"/>
    <mergeCell ref="AX102:AX104"/>
    <mergeCell ref="AY102:BD102"/>
    <mergeCell ref="AY103:BD103"/>
    <mergeCell ref="AY104:BD104"/>
    <mergeCell ref="AY30:BD30"/>
    <mergeCell ref="AY31:BD31"/>
    <mergeCell ref="AY32:BD32"/>
    <mergeCell ref="B22:C22"/>
    <mergeCell ref="A39:A41"/>
    <mergeCell ref="B39:G41"/>
    <mergeCell ref="AX39:AX41"/>
    <mergeCell ref="AY39:BD39"/>
    <mergeCell ref="AY40:BD40"/>
    <mergeCell ref="AY41:BD41"/>
    <mergeCell ref="A33:A35"/>
    <mergeCell ref="B33:G35"/>
    <mergeCell ref="AX33:AX35"/>
    <mergeCell ref="AY33:BD33"/>
    <mergeCell ref="AY34:BD34"/>
    <mergeCell ref="AY35:BD35"/>
    <mergeCell ref="A36:A38"/>
    <mergeCell ref="B36:G38"/>
    <mergeCell ref="AX36:AX38"/>
    <mergeCell ref="AY36:BD36"/>
    <mergeCell ref="AY37:BD37"/>
    <mergeCell ref="AY38:BD38"/>
    <mergeCell ref="A95:A97"/>
    <mergeCell ref="B95:G97"/>
    <mergeCell ref="AX95:AX97"/>
    <mergeCell ref="AY95:BD95"/>
    <mergeCell ref="AY96:BD96"/>
    <mergeCell ref="AY97:BD97"/>
    <mergeCell ref="K1:L1"/>
    <mergeCell ref="K2:L2"/>
    <mergeCell ref="F6:G6"/>
    <mergeCell ref="B18:C18"/>
    <mergeCell ref="B21:C21"/>
    <mergeCell ref="C28:G28"/>
    <mergeCell ref="B23:C23"/>
    <mergeCell ref="E25:F25"/>
    <mergeCell ref="AH25:AW25"/>
    <mergeCell ref="C26:G26"/>
    <mergeCell ref="C27:G27"/>
    <mergeCell ref="K27:M27"/>
    <mergeCell ref="AH27:AW27"/>
    <mergeCell ref="B29:G29"/>
    <mergeCell ref="AY29:BD29"/>
    <mergeCell ref="A30:A32"/>
    <mergeCell ref="B30:G32"/>
    <mergeCell ref="AX30:AX32"/>
  </mergeCells>
  <conditionalFormatting sqref="AE119 AB30:AC35 AE30:AE35 AB117:AC119 AE117 AE39:AE44 AB39:AC44">
    <cfRule type="cellIs" dxfId="399" priority="228" operator="equal">
      <formula>$B$8</formula>
    </cfRule>
    <cfRule type="cellIs" dxfId="398" priority="229" operator="equal">
      <formula>$B$9</formula>
    </cfRule>
    <cfRule type="cellIs" dxfId="397" priority="230" operator="equal">
      <formula>$B$10</formula>
    </cfRule>
    <cfRule type="cellIs" dxfId="396" priority="231" operator="equal">
      <formula>$B$11</formula>
    </cfRule>
    <cfRule type="cellIs" dxfId="395" priority="232" operator="equal">
      <formula>$B$16</formula>
    </cfRule>
  </conditionalFormatting>
  <conditionalFormatting sqref="AG30:AI30 AF119:AI119 AF31:AI35 AF117:AI117 AF39:AI44">
    <cfRule type="cellIs" dxfId="394" priority="226" operator="equal">
      <formula>"hh:mm"</formula>
    </cfRule>
    <cfRule type="cellIs" dxfId="393" priority="227" operator="equal">
      <formula>"aaaa-mm-dd"</formula>
    </cfRule>
  </conditionalFormatting>
  <conditionalFormatting sqref="D22">
    <cfRule type="expression" dxfId="392" priority="224">
      <formula>$D$18&lt;$D$19</formula>
    </cfRule>
    <cfRule type="expression" dxfId="391" priority="225">
      <formula>$D$18&gt;$D$19</formula>
    </cfRule>
  </conditionalFormatting>
  <conditionalFormatting sqref="D23">
    <cfRule type="expression" dxfId="390" priority="222">
      <formula>$D$18&lt;$D$21</formula>
    </cfRule>
    <cfRule type="expression" dxfId="389" priority="223">
      <formula>$D$18&gt;$D$21</formula>
    </cfRule>
  </conditionalFormatting>
  <conditionalFormatting sqref="G18">
    <cfRule type="dataBar" priority="22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{C23F3601-A8D0-4EF4-A367-0CDE152A4337}</x14:id>
        </ext>
      </extLst>
    </cfRule>
  </conditionalFormatting>
  <conditionalFormatting sqref="AE118">
    <cfRule type="cellIs" dxfId="388" priority="216" operator="equal">
      <formula>$B$8</formula>
    </cfRule>
    <cfRule type="cellIs" dxfId="387" priority="217" operator="equal">
      <formula>$B$9</formula>
    </cfRule>
    <cfRule type="cellIs" dxfId="386" priority="218" operator="equal">
      <formula>$B$10</formula>
    </cfRule>
    <cfRule type="cellIs" dxfId="385" priority="219" operator="equal">
      <formula>$B$11</formula>
    </cfRule>
    <cfRule type="cellIs" dxfId="384" priority="220" operator="equal">
      <formula>$B$16</formula>
    </cfRule>
  </conditionalFormatting>
  <conditionalFormatting sqref="AF118:AI118">
    <cfRule type="cellIs" dxfId="383" priority="214" operator="equal">
      <formula>"hh:mm"</formula>
    </cfRule>
    <cfRule type="cellIs" dxfId="382" priority="215" operator="equal">
      <formula>"aaaa-mm-dd"</formula>
    </cfRule>
  </conditionalFormatting>
  <conditionalFormatting sqref="AE114:AE116 AB114:AC116">
    <cfRule type="cellIs" dxfId="381" priority="178" operator="equal">
      <formula>$B$8</formula>
    </cfRule>
    <cfRule type="cellIs" dxfId="380" priority="179" operator="equal">
      <formula>$B$9</formula>
    </cfRule>
    <cfRule type="cellIs" dxfId="379" priority="180" operator="equal">
      <formula>$B$10</formula>
    </cfRule>
    <cfRule type="cellIs" dxfId="378" priority="181" operator="equal">
      <formula>$B$11</formula>
    </cfRule>
    <cfRule type="cellIs" dxfId="377" priority="182" operator="equal">
      <formula>$B$16</formula>
    </cfRule>
  </conditionalFormatting>
  <conditionalFormatting sqref="AF114:AI116">
    <cfRule type="cellIs" dxfId="376" priority="176" operator="equal">
      <formula>"hh:mm"</formula>
    </cfRule>
    <cfRule type="cellIs" dxfId="375" priority="177" operator="equal">
      <formula>"aaaa-mm-dd"</formula>
    </cfRule>
  </conditionalFormatting>
  <conditionalFormatting sqref="AE45 AB45:AC45 AB47:AC48 AE47:AE48">
    <cfRule type="cellIs" dxfId="374" priority="171" operator="equal">
      <formula>$B$8</formula>
    </cfRule>
    <cfRule type="cellIs" dxfId="373" priority="172" operator="equal">
      <formula>$B$9</formula>
    </cfRule>
    <cfRule type="cellIs" dxfId="372" priority="173" operator="equal">
      <formula>$B$10</formula>
    </cfRule>
    <cfRule type="cellIs" dxfId="371" priority="174" operator="equal">
      <formula>$B$11</formula>
    </cfRule>
    <cfRule type="cellIs" dxfId="370" priority="175" operator="equal">
      <formula>$B$16</formula>
    </cfRule>
  </conditionalFormatting>
  <conditionalFormatting sqref="AF45:AI45 AF47:AI48">
    <cfRule type="cellIs" dxfId="369" priority="169" operator="equal">
      <formula>"hh:mm"</formula>
    </cfRule>
    <cfRule type="cellIs" dxfId="368" priority="170" operator="equal">
      <formula>"aaaa-mm-dd"</formula>
    </cfRule>
  </conditionalFormatting>
  <conditionalFormatting sqref="AE55:AE57 AB55:AC57">
    <cfRule type="cellIs" dxfId="367" priority="164" operator="equal">
      <formula>$B$8</formula>
    </cfRule>
    <cfRule type="cellIs" dxfId="366" priority="165" operator="equal">
      <formula>$B$9</formula>
    </cfRule>
    <cfRule type="cellIs" dxfId="365" priority="166" operator="equal">
      <formula>$B$10</formula>
    </cfRule>
    <cfRule type="cellIs" dxfId="364" priority="167" operator="equal">
      <formula>$B$11</formula>
    </cfRule>
    <cfRule type="cellIs" dxfId="363" priority="168" operator="equal">
      <formula>$B$16</formula>
    </cfRule>
  </conditionalFormatting>
  <conditionalFormatting sqref="AF55:AI57">
    <cfRule type="cellIs" dxfId="362" priority="162" operator="equal">
      <formula>"hh:mm"</formula>
    </cfRule>
    <cfRule type="cellIs" dxfId="361" priority="163" operator="equal">
      <formula>"aaaa-mm-dd"</formula>
    </cfRule>
  </conditionalFormatting>
  <conditionalFormatting sqref="AE52:AE54 AB52:AC54">
    <cfRule type="cellIs" dxfId="360" priority="157" operator="equal">
      <formula>$B$8</formula>
    </cfRule>
    <cfRule type="cellIs" dxfId="359" priority="158" operator="equal">
      <formula>$B$9</formula>
    </cfRule>
    <cfRule type="cellIs" dxfId="358" priority="159" operator="equal">
      <formula>$B$10</formula>
    </cfRule>
    <cfRule type="cellIs" dxfId="357" priority="160" operator="equal">
      <formula>$B$11</formula>
    </cfRule>
    <cfRule type="cellIs" dxfId="356" priority="161" operator="equal">
      <formula>$B$16</formula>
    </cfRule>
  </conditionalFormatting>
  <conditionalFormatting sqref="AF52:AI54">
    <cfRule type="cellIs" dxfId="355" priority="155" operator="equal">
      <formula>"hh:mm"</formula>
    </cfRule>
    <cfRule type="cellIs" dxfId="354" priority="156" operator="equal">
      <formula>"aaaa-mm-dd"</formula>
    </cfRule>
  </conditionalFormatting>
  <conditionalFormatting sqref="AE49:AE51 AB49:AC51">
    <cfRule type="cellIs" dxfId="353" priority="150" operator="equal">
      <formula>$B$8</formula>
    </cfRule>
    <cfRule type="cellIs" dxfId="352" priority="151" operator="equal">
      <formula>$B$9</formula>
    </cfRule>
    <cfRule type="cellIs" dxfId="351" priority="152" operator="equal">
      <formula>$B$10</formula>
    </cfRule>
    <cfRule type="cellIs" dxfId="350" priority="153" operator="equal">
      <formula>$B$11</formula>
    </cfRule>
    <cfRule type="cellIs" dxfId="349" priority="154" operator="equal">
      <formula>$B$16</formula>
    </cfRule>
  </conditionalFormatting>
  <conditionalFormatting sqref="AF49:AI51">
    <cfRule type="cellIs" dxfId="348" priority="148" operator="equal">
      <formula>"hh:mm"</formula>
    </cfRule>
    <cfRule type="cellIs" dxfId="347" priority="149" operator="equal">
      <formula>"aaaa-mm-dd"</formula>
    </cfRule>
  </conditionalFormatting>
  <conditionalFormatting sqref="AE105:AE107 AB105:AC107">
    <cfRule type="cellIs" dxfId="346" priority="143" operator="equal">
      <formula>$B$8</formula>
    </cfRule>
    <cfRule type="cellIs" dxfId="345" priority="144" operator="equal">
      <formula>$B$9</formula>
    </cfRule>
    <cfRule type="cellIs" dxfId="344" priority="145" operator="equal">
      <formula>$B$10</formula>
    </cfRule>
    <cfRule type="cellIs" dxfId="343" priority="146" operator="equal">
      <formula>$B$11</formula>
    </cfRule>
    <cfRule type="cellIs" dxfId="342" priority="147" operator="equal">
      <formula>$B$16</formula>
    </cfRule>
  </conditionalFormatting>
  <conditionalFormatting sqref="AF105:AI107">
    <cfRule type="cellIs" dxfId="341" priority="141" operator="equal">
      <formula>"hh:mm"</formula>
    </cfRule>
    <cfRule type="cellIs" dxfId="340" priority="142" operator="equal">
      <formula>"aaaa-mm-dd"</formula>
    </cfRule>
  </conditionalFormatting>
  <conditionalFormatting sqref="AE73 AB73:AC73 AB75:AC76 AE75:AE76">
    <cfRule type="cellIs" dxfId="339" priority="136" operator="equal">
      <formula>$B$8</formula>
    </cfRule>
    <cfRule type="cellIs" dxfId="338" priority="137" operator="equal">
      <formula>$B$9</formula>
    </cfRule>
    <cfRule type="cellIs" dxfId="337" priority="138" operator="equal">
      <formula>$B$10</formula>
    </cfRule>
    <cfRule type="cellIs" dxfId="336" priority="139" operator="equal">
      <formula>$B$11</formula>
    </cfRule>
    <cfRule type="cellIs" dxfId="335" priority="140" operator="equal">
      <formula>$B$16</formula>
    </cfRule>
  </conditionalFormatting>
  <conditionalFormatting sqref="AF73:AI73 AF75:AI76">
    <cfRule type="cellIs" dxfId="334" priority="134" operator="equal">
      <formula>"hh:mm"</formula>
    </cfRule>
    <cfRule type="cellIs" dxfId="333" priority="135" operator="equal">
      <formula>"aaaa-mm-dd"</formula>
    </cfRule>
  </conditionalFormatting>
  <conditionalFormatting sqref="AE64:AE66 AB64:AC66">
    <cfRule type="cellIs" dxfId="332" priority="129" operator="equal">
      <formula>$B$8</formula>
    </cfRule>
    <cfRule type="cellIs" dxfId="331" priority="130" operator="equal">
      <formula>$B$9</formula>
    </cfRule>
    <cfRule type="cellIs" dxfId="330" priority="131" operator="equal">
      <formula>$B$10</formula>
    </cfRule>
    <cfRule type="cellIs" dxfId="329" priority="132" operator="equal">
      <formula>$B$11</formula>
    </cfRule>
    <cfRule type="cellIs" dxfId="328" priority="133" operator="equal">
      <formula>$B$16</formula>
    </cfRule>
  </conditionalFormatting>
  <conditionalFormatting sqref="AF64:AI66">
    <cfRule type="cellIs" dxfId="327" priority="127" operator="equal">
      <formula>"hh:mm"</formula>
    </cfRule>
    <cfRule type="cellIs" dxfId="326" priority="128" operator="equal">
      <formula>"aaaa-mm-dd"</formula>
    </cfRule>
  </conditionalFormatting>
  <conditionalFormatting sqref="AE58:AE60 AB58:AC60">
    <cfRule type="cellIs" dxfId="325" priority="122" operator="equal">
      <formula>$B$8</formula>
    </cfRule>
    <cfRule type="cellIs" dxfId="324" priority="123" operator="equal">
      <formula>$B$9</formula>
    </cfRule>
    <cfRule type="cellIs" dxfId="323" priority="124" operator="equal">
      <formula>$B$10</formula>
    </cfRule>
    <cfRule type="cellIs" dxfId="322" priority="125" operator="equal">
      <formula>$B$11</formula>
    </cfRule>
    <cfRule type="cellIs" dxfId="321" priority="126" operator="equal">
      <formula>$B$16</formula>
    </cfRule>
  </conditionalFormatting>
  <conditionalFormatting sqref="AF58:AI60">
    <cfRule type="cellIs" dxfId="320" priority="120" operator="equal">
      <formula>"hh:mm"</formula>
    </cfRule>
    <cfRule type="cellIs" dxfId="319" priority="121" operator="equal">
      <formula>"aaaa-mm-dd"</formula>
    </cfRule>
  </conditionalFormatting>
  <conditionalFormatting sqref="AB46:AC46 AE46">
    <cfRule type="cellIs" dxfId="318" priority="115" operator="equal">
      <formula>$B$8</formula>
    </cfRule>
    <cfRule type="cellIs" dxfId="317" priority="116" operator="equal">
      <formula>$B$9</formula>
    </cfRule>
    <cfRule type="cellIs" dxfId="316" priority="117" operator="equal">
      <formula>$B$10</formula>
    </cfRule>
    <cfRule type="cellIs" dxfId="315" priority="118" operator="equal">
      <formula>$B$11</formula>
    </cfRule>
    <cfRule type="cellIs" dxfId="314" priority="119" operator="equal">
      <formula>$B$16</formula>
    </cfRule>
  </conditionalFormatting>
  <conditionalFormatting sqref="AF46:AI46">
    <cfRule type="cellIs" dxfId="313" priority="113" operator="equal">
      <formula>"hh:mm"</formula>
    </cfRule>
    <cfRule type="cellIs" dxfId="312" priority="114" operator="equal">
      <formula>"aaaa-mm-dd"</formula>
    </cfRule>
  </conditionalFormatting>
  <conditionalFormatting sqref="AE70:AE72 AB70:AC72">
    <cfRule type="cellIs" dxfId="311" priority="108" operator="equal">
      <formula>$B$8</formula>
    </cfRule>
    <cfRule type="cellIs" dxfId="310" priority="109" operator="equal">
      <formula>$B$9</formula>
    </cfRule>
    <cfRule type="cellIs" dxfId="309" priority="110" operator="equal">
      <formula>$B$10</formula>
    </cfRule>
    <cfRule type="cellIs" dxfId="308" priority="111" operator="equal">
      <formula>$B$11</formula>
    </cfRule>
    <cfRule type="cellIs" dxfId="307" priority="112" operator="equal">
      <formula>$B$16</formula>
    </cfRule>
  </conditionalFormatting>
  <conditionalFormatting sqref="AF70:AI72">
    <cfRule type="cellIs" dxfId="306" priority="106" operator="equal">
      <formula>"hh:mm"</formula>
    </cfRule>
    <cfRule type="cellIs" dxfId="305" priority="107" operator="equal">
      <formula>"aaaa-mm-dd"</formula>
    </cfRule>
  </conditionalFormatting>
  <conditionalFormatting sqref="AE67:AE69 AB67:AC69">
    <cfRule type="cellIs" dxfId="304" priority="101" operator="equal">
      <formula>$B$8</formula>
    </cfRule>
    <cfRule type="cellIs" dxfId="303" priority="102" operator="equal">
      <formula>$B$9</formula>
    </cfRule>
    <cfRule type="cellIs" dxfId="302" priority="103" operator="equal">
      <formula>$B$10</formula>
    </cfRule>
    <cfRule type="cellIs" dxfId="301" priority="104" operator="equal">
      <formula>$B$11</formula>
    </cfRule>
    <cfRule type="cellIs" dxfId="300" priority="105" operator="equal">
      <formula>$B$16</formula>
    </cfRule>
  </conditionalFormatting>
  <conditionalFormatting sqref="AF67:AI69">
    <cfRule type="cellIs" dxfId="299" priority="99" operator="equal">
      <formula>"hh:mm"</formula>
    </cfRule>
    <cfRule type="cellIs" dxfId="298" priority="100" operator="equal">
      <formula>"aaaa-mm-dd"</formula>
    </cfRule>
  </conditionalFormatting>
  <conditionalFormatting sqref="AB74:AC74 AE74">
    <cfRule type="cellIs" dxfId="297" priority="94" operator="equal">
      <formula>$B$8</formula>
    </cfRule>
    <cfRule type="cellIs" dxfId="296" priority="95" operator="equal">
      <formula>$B$9</formula>
    </cfRule>
    <cfRule type="cellIs" dxfId="295" priority="96" operator="equal">
      <formula>$B$10</formula>
    </cfRule>
    <cfRule type="cellIs" dxfId="294" priority="97" operator="equal">
      <formula>$B$11</formula>
    </cfRule>
    <cfRule type="cellIs" dxfId="293" priority="98" operator="equal">
      <formula>$B$16</formula>
    </cfRule>
  </conditionalFormatting>
  <conditionalFormatting sqref="AF74:AI74">
    <cfRule type="cellIs" dxfId="292" priority="92" operator="equal">
      <formula>"hh:mm"</formula>
    </cfRule>
    <cfRule type="cellIs" dxfId="291" priority="93" operator="equal">
      <formula>"aaaa-mm-dd"</formula>
    </cfRule>
  </conditionalFormatting>
  <conditionalFormatting sqref="AE86:AE88 AB86:AC88">
    <cfRule type="cellIs" dxfId="290" priority="87" operator="equal">
      <formula>$B$8</formula>
    </cfRule>
    <cfRule type="cellIs" dxfId="289" priority="88" operator="equal">
      <formula>$B$9</formula>
    </cfRule>
    <cfRule type="cellIs" dxfId="288" priority="89" operator="equal">
      <formula>$B$10</formula>
    </cfRule>
    <cfRule type="cellIs" dxfId="287" priority="90" operator="equal">
      <formula>$B$11</formula>
    </cfRule>
    <cfRule type="cellIs" dxfId="286" priority="91" operator="equal">
      <formula>$B$16</formula>
    </cfRule>
  </conditionalFormatting>
  <conditionalFormatting sqref="AF86:AI88">
    <cfRule type="cellIs" dxfId="285" priority="85" operator="equal">
      <formula>"hh:mm"</formula>
    </cfRule>
    <cfRule type="cellIs" dxfId="284" priority="86" operator="equal">
      <formula>"aaaa-mm-dd"</formula>
    </cfRule>
  </conditionalFormatting>
  <conditionalFormatting sqref="AE77:AE79 AB77:AC79">
    <cfRule type="cellIs" dxfId="283" priority="80" operator="equal">
      <formula>$B$8</formula>
    </cfRule>
    <cfRule type="cellIs" dxfId="282" priority="81" operator="equal">
      <formula>$B$9</formula>
    </cfRule>
    <cfRule type="cellIs" dxfId="281" priority="82" operator="equal">
      <formula>$B$10</formula>
    </cfRule>
    <cfRule type="cellIs" dxfId="280" priority="83" operator="equal">
      <formula>$B$11</formula>
    </cfRule>
    <cfRule type="cellIs" dxfId="279" priority="84" operator="equal">
      <formula>$B$16</formula>
    </cfRule>
  </conditionalFormatting>
  <conditionalFormatting sqref="AF77:AI79">
    <cfRule type="cellIs" dxfId="278" priority="78" operator="equal">
      <formula>"hh:mm"</formula>
    </cfRule>
    <cfRule type="cellIs" dxfId="277" priority="79" operator="equal">
      <formula>"aaaa-mm-dd"</formula>
    </cfRule>
  </conditionalFormatting>
  <conditionalFormatting sqref="AE83:AE85 AB83:AC85">
    <cfRule type="cellIs" dxfId="276" priority="73" operator="equal">
      <formula>$B$8</formula>
    </cfRule>
    <cfRule type="cellIs" dxfId="275" priority="74" operator="equal">
      <formula>$B$9</formula>
    </cfRule>
    <cfRule type="cellIs" dxfId="274" priority="75" operator="equal">
      <formula>$B$10</formula>
    </cfRule>
    <cfRule type="cellIs" dxfId="273" priority="76" operator="equal">
      <formula>$B$11</formula>
    </cfRule>
    <cfRule type="cellIs" dxfId="272" priority="77" operator="equal">
      <formula>$B$16</formula>
    </cfRule>
  </conditionalFormatting>
  <conditionalFormatting sqref="AF83:AI85">
    <cfRule type="cellIs" dxfId="271" priority="71" operator="equal">
      <formula>"hh:mm"</formula>
    </cfRule>
    <cfRule type="cellIs" dxfId="270" priority="72" operator="equal">
      <formula>"aaaa-mm-dd"</formula>
    </cfRule>
  </conditionalFormatting>
  <conditionalFormatting sqref="AE80:AE82 AB80:AC82">
    <cfRule type="cellIs" dxfId="269" priority="66" operator="equal">
      <formula>$B$8</formula>
    </cfRule>
    <cfRule type="cellIs" dxfId="268" priority="67" operator="equal">
      <formula>$B$9</formula>
    </cfRule>
    <cfRule type="cellIs" dxfId="267" priority="68" operator="equal">
      <formula>$B$10</formula>
    </cfRule>
    <cfRule type="cellIs" dxfId="266" priority="69" operator="equal">
      <formula>$B$11</formula>
    </cfRule>
    <cfRule type="cellIs" dxfId="265" priority="70" operator="equal">
      <formula>$B$16</formula>
    </cfRule>
  </conditionalFormatting>
  <conditionalFormatting sqref="AF80:AI82">
    <cfRule type="cellIs" dxfId="264" priority="64" operator="equal">
      <formula>"hh:mm"</formula>
    </cfRule>
    <cfRule type="cellIs" dxfId="263" priority="65" operator="equal">
      <formula>"aaaa-mm-dd"</formula>
    </cfRule>
  </conditionalFormatting>
  <conditionalFormatting sqref="AE89:AE91 AB89:AC91">
    <cfRule type="cellIs" dxfId="262" priority="59" operator="equal">
      <formula>$B$8</formula>
    </cfRule>
    <cfRule type="cellIs" dxfId="261" priority="60" operator="equal">
      <formula>$B$9</formula>
    </cfRule>
    <cfRule type="cellIs" dxfId="260" priority="61" operator="equal">
      <formula>$B$10</formula>
    </cfRule>
    <cfRule type="cellIs" dxfId="259" priority="62" operator="equal">
      <formula>$B$11</formula>
    </cfRule>
    <cfRule type="cellIs" dxfId="258" priority="63" operator="equal">
      <formula>$B$16</formula>
    </cfRule>
  </conditionalFormatting>
  <conditionalFormatting sqref="AF89:AI91">
    <cfRule type="cellIs" dxfId="257" priority="57" operator="equal">
      <formula>"hh:mm"</formula>
    </cfRule>
    <cfRule type="cellIs" dxfId="256" priority="58" operator="equal">
      <formula>"aaaa-mm-dd"</formula>
    </cfRule>
  </conditionalFormatting>
  <conditionalFormatting sqref="AE102:AE104 AB102:AC104">
    <cfRule type="cellIs" dxfId="255" priority="52" operator="equal">
      <formula>$B$8</formula>
    </cfRule>
    <cfRule type="cellIs" dxfId="254" priority="53" operator="equal">
      <formula>$B$9</formula>
    </cfRule>
    <cfRule type="cellIs" dxfId="253" priority="54" operator="equal">
      <formula>$B$10</formula>
    </cfRule>
    <cfRule type="cellIs" dxfId="252" priority="55" operator="equal">
      <formula>$B$11</formula>
    </cfRule>
    <cfRule type="cellIs" dxfId="251" priority="56" operator="equal">
      <formula>$B$16</formula>
    </cfRule>
  </conditionalFormatting>
  <conditionalFormatting sqref="AF102:AI104">
    <cfRule type="cellIs" dxfId="250" priority="50" operator="equal">
      <formula>"hh:mm"</formula>
    </cfRule>
    <cfRule type="cellIs" dxfId="249" priority="51" operator="equal">
      <formula>"aaaa-mm-dd"</formula>
    </cfRule>
  </conditionalFormatting>
  <conditionalFormatting sqref="AE98:AE101 AB98:AC101">
    <cfRule type="cellIs" dxfId="248" priority="45" operator="equal">
      <formula>$B$8</formula>
    </cfRule>
    <cfRule type="cellIs" dxfId="247" priority="46" operator="equal">
      <formula>$B$9</formula>
    </cfRule>
    <cfRule type="cellIs" dxfId="246" priority="47" operator="equal">
      <formula>$B$10</formula>
    </cfRule>
    <cfRule type="cellIs" dxfId="245" priority="48" operator="equal">
      <formula>$B$11</formula>
    </cfRule>
    <cfRule type="cellIs" dxfId="244" priority="49" operator="equal">
      <formula>$B$16</formula>
    </cfRule>
  </conditionalFormatting>
  <conditionalFormatting sqref="AF98:AI101">
    <cfRule type="cellIs" dxfId="243" priority="43" operator="equal">
      <formula>"hh:mm"</formula>
    </cfRule>
    <cfRule type="cellIs" dxfId="242" priority="44" operator="equal">
      <formula>"aaaa-mm-dd"</formula>
    </cfRule>
  </conditionalFormatting>
  <conditionalFormatting sqref="AE92:AE94 AB92:AC94">
    <cfRule type="cellIs" dxfId="241" priority="38" operator="equal">
      <formula>$B$8</formula>
    </cfRule>
    <cfRule type="cellIs" dxfId="240" priority="39" operator="equal">
      <formula>$B$9</formula>
    </cfRule>
    <cfRule type="cellIs" dxfId="239" priority="40" operator="equal">
      <formula>$B$10</formula>
    </cfRule>
    <cfRule type="cellIs" dxfId="238" priority="41" operator="equal">
      <formula>$B$11</formula>
    </cfRule>
    <cfRule type="cellIs" dxfId="237" priority="42" operator="equal">
      <formula>$B$16</formula>
    </cfRule>
  </conditionalFormatting>
  <conditionalFormatting sqref="AF92:AI94">
    <cfRule type="cellIs" dxfId="236" priority="36" operator="equal">
      <formula>"hh:mm"</formula>
    </cfRule>
    <cfRule type="cellIs" dxfId="235" priority="37" operator="equal">
      <formula>"aaaa-mm-dd"</formula>
    </cfRule>
  </conditionalFormatting>
  <conditionalFormatting sqref="AE95:AE97 AB95:AC97">
    <cfRule type="cellIs" dxfId="234" priority="31" operator="equal">
      <formula>$B$8</formula>
    </cfRule>
    <cfRule type="cellIs" dxfId="233" priority="32" operator="equal">
      <formula>$B$9</formula>
    </cfRule>
    <cfRule type="cellIs" dxfId="232" priority="33" operator="equal">
      <formula>$B$10</formula>
    </cfRule>
    <cfRule type="cellIs" dxfId="231" priority="34" operator="equal">
      <formula>$B$11</formula>
    </cfRule>
    <cfRule type="cellIs" dxfId="230" priority="35" operator="equal">
      <formula>$B$16</formula>
    </cfRule>
  </conditionalFormatting>
  <conditionalFormatting sqref="AF95:AI97">
    <cfRule type="cellIs" dxfId="229" priority="29" operator="equal">
      <formula>"hh:mm"</formula>
    </cfRule>
    <cfRule type="cellIs" dxfId="228" priority="30" operator="equal">
      <formula>"aaaa-mm-dd"</formula>
    </cfRule>
  </conditionalFormatting>
  <conditionalFormatting sqref="AB36:AC38 AE36:AE38">
    <cfRule type="cellIs" dxfId="227" priority="24" operator="equal">
      <formula>$B$8</formula>
    </cfRule>
    <cfRule type="cellIs" dxfId="226" priority="25" operator="equal">
      <formula>$B$9</formula>
    </cfRule>
    <cfRule type="cellIs" dxfId="225" priority="26" operator="equal">
      <formula>$B$10</formula>
    </cfRule>
    <cfRule type="cellIs" dxfId="224" priority="27" operator="equal">
      <formula>$B$11</formula>
    </cfRule>
    <cfRule type="cellIs" dxfId="223" priority="28" operator="equal">
      <formula>$B$16</formula>
    </cfRule>
  </conditionalFormatting>
  <conditionalFormatting sqref="AF36:AI38">
    <cfRule type="cellIs" dxfId="222" priority="22" operator="equal">
      <formula>"hh:mm"</formula>
    </cfRule>
    <cfRule type="cellIs" dxfId="221" priority="23" operator="equal">
      <formula>"aaaa-mm-dd"</formula>
    </cfRule>
  </conditionalFormatting>
  <conditionalFormatting sqref="AE111:AE113 AB111:AC113">
    <cfRule type="cellIs" dxfId="220" priority="17" operator="equal">
      <formula>$B$8</formula>
    </cfRule>
    <cfRule type="cellIs" dxfId="219" priority="18" operator="equal">
      <formula>$B$9</formula>
    </cfRule>
    <cfRule type="cellIs" dxfId="218" priority="19" operator="equal">
      <formula>$B$10</formula>
    </cfRule>
    <cfRule type="cellIs" dxfId="217" priority="20" operator="equal">
      <formula>$B$11</formula>
    </cfRule>
    <cfRule type="cellIs" dxfId="216" priority="21" operator="equal">
      <formula>$B$16</formula>
    </cfRule>
  </conditionalFormatting>
  <conditionalFormatting sqref="AF111:AI113">
    <cfRule type="cellIs" dxfId="215" priority="15" operator="equal">
      <formula>"hh:mm"</formula>
    </cfRule>
    <cfRule type="cellIs" dxfId="214" priority="16" operator="equal">
      <formula>"aaaa-mm-dd"</formula>
    </cfRule>
  </conditionalFormatting>
  <conditionalFormatting sqref="AE108:AE110 AB108:AC110">
    <cfRule type="cellIs" dxfId="213" priority="10" operator="equal">
      <formula>$B$8</formula>
    </cfRule>
    <cfRule type="cellIs" dxfId="212" priority="11" operator="equal">
      <formula>$B$9</formula>
    </cfRule>
    <cfRule type="cellIs" dxfId="211" priority="12" operator="equal">
      <formula>$B$10</formula>
    </cfRule>
    <cfRule type="cellIs" dxfId="210" priority="13" operator="equal">
      <formula>$B$11</formula>
    </cfRule>
    <cfRule type="cellIs" dxfId="209" priority="14" operator="equal">
      <formula>$B$16</formula>
    </cfRule>
  </conditionalFormatting>
  <conditionalFormatting sqref="AF108:AI110">
    <cfRule type="cellIs" dxfId="208" priority="8" operator="equal">
      <formula>"hh:mm"</formula>
    </cfRule>
    <cfRule type="cellIs" dxfId="207" priority="9" operator="equal">
      <formula>"aaaa-mm-dd"</formula>
    </cfRule>
  </conditionalFormatting>
  <conditionalFormatting sqref="AE61:AE63 AB61:AC63">
    <cfRule type="cellIs" dxfId="206" priority="3" operator="equal">
      <formula>$B$8</formula>
    </cfRule>
    <cfRule type="cellIs" dxfId="205" priority="4" operator="equal">
      <formula>$B$9</formula>
    </cfRule>
    <cfRule type="cellIs" dxfId="204" priority="5" operator="equal">
      <formula>$B$10</formula>
    </cfRule>
    <cfRule type="cellIs" dxfId="203" priority="6" operator="equal">
      <formula>$B$11</formula>
    </cfRule>
    <cfRule type="cellIs" dxfId="202" priority="7" operator="equal">
      <formula>$B$16</formula>
    </cfRule>
  </conditionalFormatting>
  <conditionalFormatting sqref="AF61:AI63">
    <cfRule type="cellIs" dxfId="201" priority="1" operator="equal">
      <formula>"hh:mm"</formula>
    </cfRule>
    <cfRule type="cellIs" dxfId="200" priority="2" operator="equal">
      <formula>"aaaa-mm-dd"</formula>
    </cfRule>
  </conditionalFormatting>
  <dataValidations count="2">
    <dataValidation type="list" allowBlank="1" showInputMessage="1" showErrorMessage="1" sqref="AC30:AC119" xr:uid="{00000000-0002-0000-0500-000000000000}">
      <formula1>$C$2:$C$3</formula1>
    </dataValidation>
    <dataValidation type="list" allowBlank="1" showInputMessage="1" showErrorMessage="1" sqref="AB30:AB119" xr:uid="{00000000-0002-0000-0500-000001000000}">
      <formula1>$B$5:$B$16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3F3601-A8D0-4EF4-A367-0CDE152A4337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'C:\Users\fferreira\AppData\Local\Microsoft\Windows\Temporary Internet Files\Content.Outlook\ID6LTIV7\[ET_Portal PFS_Leasing_V2 00.xlsx]First'!#REF!</xm:f>
          </x14:formula1>
          <xm:sqref>AE30:AE119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Modelo" ma:contentTypeID="0x01010007F8034FE8BE374289247DE47F80047D0006E09450A73F9749B93DA80CB84BD197" ma:contentTypeVersion="5" ma:contentTypeDescription="" ma:contentTypeScope="" ma:versionID="632ce817e5e3816fedc3fa8a388982c0">
  <xsd:schema xmlns:xsd="http://www.w3.org/2001/XMLSchema" xmlns:xs="http://www.w3.org/2001/XMLSchema" xmlns:p="http://schemas.microsoft.com/office/2006/metadata/properties" xmlns:ns1="f447a7ba-7b94-4501-b05a-4e46aa74c676" xmlns:ns3="dadebd7e-1367-4f37-b232-41076c3e6f31" targetNamespace="http://schemas.microsoft.com/office/2006/metadata/properties" ma:root="true" ma:fieldsID="24f157f53994ab29f9fcd1f433201c1d" ns1:_="" ns3:_="">
    <xsd:import namespace="f447a7ba-7b94-4501-b05a-4e46aa74c676"/>
    <xsd:import namespace="dadebd7e-1367-4f37-b232-41076c3e6f31"/>
    <xsd:element name="properties">
      <xsd:complexType>
        <xsd:sequence>
          <xsd:element name="documentManagement">
            <xsd:complexType>
              <xsd:all>
                <xsd:element ref="ns1:Processo"/>
                <xsd:element ref="ns1:Procedimento" minOccurs="0"/>
                <xsd:element ref="ns3:Grup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47a7ba-7b94-4501-b05a-4e46aa74c676" elementFormDefault="qualified">
    <xsd:import namespace="http://schemas.microsoft.com/office/2006/documentManagement/types"/>
    <xsd:import namespace="http://schemas.microsoft.com/office/infopath/2007/PartnerControls"/>
    <xsd:element name="Processo" ma:index="0" ma:displayName="Processo" ma:list="{52b02b09-f995-4b72-b76a-a706bdd912e6}" ma:internalName="Processo" ma:readOnly="false" ma:showField="Title" ma:web="80bc4343-f8fd-4628-bb01-e6bb4a0c13ba">
      <xsd:simpleType>
        <xsd:restriction base="dms:Lookup"/>
      </xsd:simpleType>
    </xsd:element>
    <xsd:element name="Procedimento" ma:index="1" nillable="true" ma:displayName="Procedimento" ma:list="{df91e867-cd06-4da1-8fd1-bc3915319ffb}" ma:internalName="Procedimento" ma:showField="Title" ma:web="80bc4343-f8fd-4628-bb01-e6bb4a0c13ba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debd7e-1367-4f37-b232-41076c3e6f31" elementFormDefault="qualified">
    <xsd:import namespace="http://schemas.microsoft.com/office/2006/documentManagement/types"/>
    <xsd:import namespace="http://schemas.microsoft.com/office/infopath/2007/PartnerControls"/>
    <xsd:element name="Grupo" ma:index="10" nillable="true" ma:displayName="Grupo" ma:format="Dropdown" ma:internalName="Grupo">
      <xsd:simpleType>
        <xsd:restriction base="dms:Choice">
          <xsd:enumeration value="Helpdesk"/>
          <xsd:enumeration value="Helpdesk SAP"/>
          <xsd:enumeration value="Gestão do Ciclo de Vida do Cliente"/>
          <xsd:enumeration value="Parceiro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Tipo de Conteúdo"/>
        <xsd:element ref="dc:title" minOccurs="0" maxOccurs="1" ma:index="3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rupo xmlns="dadebd7e-1367-4f37-b232-41076c3e6f31" xsi:nil="true"/>
    <Processo xmlns="f447a7ba-7b94-4501-b05a-4e46aa74c676">3</Processo>
    <Procedimento xmlns="f447a7ba-7b94-4501-b05a-4e46aa74c676">27</Procedimento>
  </documentManagement>
</p:properties>
</file>

<file path=customXml/itemProps1.xml><?xml version="1.0" encoding="utf-8"?>
<ds:datastoreItem xmlns:ds="http://schemas.openxmlformats.org/officeDocument/2006/customXml" ds:itemID="{C062028F-A415-4F50-846C-780BDC6235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C0DE37-65C2-4DA2-9F6F-EF719458E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47a7ba-7b94-4501-b05a-4e46aa74c676"/>
    <ds:schemaRef ds:uri="dadebd7e-1367-4f37-b232-41076c3e6f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125671-A623-4FFD-8804-B30BCF057E05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dadebd7e-1367-4f37-b232-41076c3e6f31"/>
    <ds:schemaRef ds:uri="f447a7ba-7b94-4501-b05a-4e46aa74c676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Resumo</vt:lpstr>
      <vt:lpstr>Requisitos</vt:lpstr>
      <vt:lpstr>First</vt:lpstr>
      <vt:lpstr>MXLAR23F1</vt:lpstr>
      <vt:lpstr>Test Sets</vt:lpstr>
      <vt:lpstr>Pre Conditions</vt:lpstr>
      <vt:lpstr>Test Cases</vt:lpstr>
      <vt:lpstr>MXLAR3GF1</vt:lpstr>
      <vt:lpstr>MXLAR23F2</vt:lpstr>
      <vt:lpstr>MXLAR3GF2</vt:lpstr>
      <vt:lpstr>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ET - Especificação de Testes_Excel</dc:title>
  <dc:creator>fferreira</dc:creator>
  <cp:lastModifiedBy>Cátia Cruz</cp:lastModifiedBy>
  <dcterms:created xsi:type="dcterms:W3CDTF">2012-01-02T12:45:04Z</dcterms:created>
  <dcterms:modified xsi:type="dcterms:W3CDTF">2018-05-14T13:26:43Z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0x01010007F8034FE8BE374289247DE47F80047D0006E09450A73F9749B93DA80CB84BD197</vt:lpwstr>
  </property>
  <property fmtid="{D5CDD505-2E9C-101B-9397-08002B2CF9AE}" pid="3" name="_dlc_DocIdItemGuid">
    <vt:lpwstr>99f6b6f5-2693-405a-a9d1-54bb60dd5e40</vt:lpwstr>
  </property>
  <property fmtid="{D5CDD505-2E9C-101B-9397-08002B2CF9AE}" pid="4" name="_dlc_DocId">
    <vt:lpwstr>VSSUUWXQAHNX-58-733</vt:lpwstr>
  </property>
  <property fmtid="{D5CDD505-2E9C-101B-9397-08002B2CF9AE}" pid="5" name="_dlc_DocIdUrl">
    <vt:lpwstr>http://intranet.exictos.com/qualidade/_layouts/DocIdRedir.aspx?ID=VSSUUWXQAHNX-58-733, VSSUUWXQAHNX-58-733</vt:lpwstr>
  </property>
</Properties>
</file>