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drawings/drawing3.xml" ContentType="application/vnd.openxmlformats-officedocument.drawingml.chartshapes+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mc:AlternateContent xmlns:mc="http://schemas.openxmlformats.org/markup-compatibility/2006">
    <mc:Choice Requires="x15">
      <x15ac:absPath xmlns:x15ac="http://schemas.microsoft.com/office/spreadsheetml/2010/11/ac" url="C:\Users\amraa\Desktop\DA\Projects\Excel Projects\Chocolate Company\"/>
    </mc:Choice>
  </mc:AlternateContent>
  <xr:revisionPtr revIDLastSave="0" documentId="13_ncr:1_{7E3B6F5F-E205-4CE6-B0C7-BBA22009786B}" xr6:coauthVersionLast="47" xr6:coauthVersionMax="47" xr10:uidLastSave="{00000000-0000-0000-0000-000000000000}"/>
  <bookViews>
    <workbookView xWindow="-108" yWindow="-108" windowWidth="23256" windowHeight="12576" activeTab="1" xr2:uid="{00000000-000D-0000-FFFF-FFFF00000000}"/>
  </bookViews>
  <sheets>
    <sheet name="CLean_Data" sheetId="6" r:id="rId1"/>
    <sheet name="Raw-data " sheetId="2" r:id="rId2"/>
    <sheet name="Meta-data " sheetId="3" r:id="rId3"/>
    <sheet name="Questions" sheetId="4" r:id="rId4"/>
    <sheet name="Sheet1" sheetId="7" state="hidden" r:id="rId5"/>
    <sheet name="pivot_ans" sheetId="8" r:id="rId6"/>
    <sheet name="Dashboard" sheetId="13" r:id="rId7"/>
    <sheet name="Solve Questions" sheetId="5" r:id="rId8"/>
    <sheet name="Dashboard (2)" sheetId="16" state="hidden" r:id="rId9"/>
  </sheets>
  <definedNames>
    <definedName name="_xlnm._FilterDatabase" localSheetId="0" hidden="1">CLean_Data!$C$3:$H$318</definedName>
    <definedName name="_xlnm._FilterDatabase" localSheetId="1" hidden="1">'Raw-data '!$C$3:$H$318</definedName>
  </definedNames>
  <calcPr calcId="191029"/>
  <pivotCaches>
    <pivotCache cacheId="0"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6" i="5" l="1"/>
  <c r="E14" i="5"/>
  <c r="E12" i="5" a="1"/>
  <c r="E12" i="5" s="1"/>
  <c r="E22" i="8"/>
  <c r="E9" i="5"/>
  <c r="B11" i="8"/>
  <c r="O4" i="6"/>
  <c r="B30" i="8"/>
  <c r="I6" i="8"/>
  <c r="I4" i="8"/>
  <c r="K10" i="8"/>
  <c r="K6" i="8"/>
  <c r="I11" i="8"/>
  <c r="E4" i="8"/>
  <c r="U3" i="6" l="1"/>
  <c r="P15" i="5" a="1"/>
  <c r="P15" i="5" s="1"/>
  <c r="E18" i="5"/>
  <c r="E6" i="5"/>
  <c r="E17" i="5"/>
  <c r="E8" i="5"/>
  <c r="E5" i="5"/>
  <c r="E7" i="5"/>
  <c r="E13" i="5"/>
  <c r="E4" i="5"/>
  <c r="E11" i="5" a="1"/>
  <c r="E11" i="5" s="1"/>
  <c r="E10" i="5" a="1"/>
  <c r="E10" i="5" s="1"/>
  <c r="N4" i="6"/>
  <c r="N5" i="6"/>
  <c r="N6" i="6"/>
  <c r="N7" i="6"/>
  <c r="N8" i="6"/>
  <c r="N9" i="6"/>
  <c r="N10" i="6"/>
  <c r="N11" i="6"/>
  <c r="N12" i="6"/>
  <c r="N13" i="6"/>
  <c r="N14" i="6"/>
  <c r="N15" i="6"/>
  <c r="N16" i="6"/>
  <c r="N17" i="6"/>
  <c r="N18" i="6"/>
  <c r="N19" i="6"/>
  <c r="N20" i="6"/>
  <c r="N21" i="6"/>
  <c r="N22" i="6"/>
  <c r="N23" i="6"/>
  <c r="N24" i="6"/>
  <c r="N25" i="6"/>
  <c r="N26" i="6"/>
  <c r="N27" i="6"/>
  <c r="N28" i="6"/>
  <c r="N29" i="6"/>
  <c r="N30" i="6"/>
  <c r="N31" i="6"/>
  <c r="N32" i="6"/>
  <c r="N33" i="6"/>
  <c r="N34" i="6"/>
  <c r="N35" i="6"/>
  <c r="N36" i="6"/>
  <c r="N37" i="6"/>
  <c r="N38" i="6"/>
  <c r="N39" i="6"/>
  <c r="N40" i="6"/>
  <c r="N41" i="6"/>
  <c r="N42" i="6"/>
  <c r="N43" i="6"/>
  <c r="N44" i="6"/>
  <c r="N45" i="6"/>
  <c r="N46" i="6"/>
  <c r="N47" i="6"/>
  <c r="N48" i="6"/>
  <c r="N49" i="6"/>
  <c r="N50" i="6"/>
  <c r="N51" i="6"/>
  <c r="N52" i="6"/>
  <c r="N53" i="6"/>
  <c r="N54" i="6"/>
  <c r="N55" i="6"/>
  <c r="N56" i="6"/>
  <c r="N57" i="6"/>
  <c r="N58" i="6"/>
  <c r="N59" i="6"/>
  <c r="N60" i="6"/>
  <c r="N61" i="6"/>
  <c r="N62" i="6"/>
  <c r="N63" i="6"/>
  <c r="N64" i="6"/>
  <c r="N65" i="6"/>
  <c r="N66" i="6"/>
  <c r="N67" i="6"/>
  <c r="N68" i="6"/>
  <c r="N69" i="6"/>
  <c r="N70" i="6"/>
  <c r="N71" i="6"/>
  <c r="N72" i="6"/>
  <c r="N73" i="6"/>
  <c r="N74" i="6"/>
  <c r="N75" i="6"/>
  <c r="N76" i="6"/>
  <c r="N77" i="6"/>
  <c r="N78" i="6"/>
  <c r="N79" i="6"/>
  <c r="N80" i="6"/>
  <c r="N81" i="6"/>
  <c r="N82" i="6"/>
  <c r="N83" i="6"/>
  <c r="N84" i="6"/>
  <c r="N85" i="6"/>
  <c r="N86" i="6"/>
  <c r="N87" i="6"/>
  <c r="N88" i="6"/>
  <c r="N89" i="6"/>
  <c r="N90" i="6"/>
  <c r="N91" i="6"/>
  <c r="N92" i="6"/>
  <c r="N93" i="6"/>
  <c r="N94" i="6"/>
  <c r="N95" i="6"/>
  <c r="N96" i="6"/>
  <c r="N97" i="6"/>
  <c r="N98" i="6"/>
  <c r="N99" i="6"/>
  <c r="N100" i="6"/>
  <c r="N101" i="6"/>
  <c r="N102" i="6"/>
  <c r="N103" i="6"/>
  <c r="N104" i="6"/>
  <c r="N105" i="6"/>
  <c r="N106" i="6"/>
  <c r="N107" i="6"/>
  <c r="N108" i="6"/>
  <c r="N109" i="6"/>
  <c r="N110" i="6"/>
  <c r="N111" i="6"/>
  <c r="N112" i="6"/>
  <c r="N113" i="6"/>
  <c r="N114" i="6"/>
  <c r="N115" i="6"/>
  <c r="N116" i="6"/>
  <c r="N117" i="6"/>
  <c r="N118" i="6"/>
  <c r="N119" i="6"/>
  <c r="N120" i="6"/>
  <c r="N121" i="6"/>
  <c r="N122" i="6"/>
  <c r="N123" i="6"/>
  <c r="N124" i="6"/>
  <c r="N125" i="6"/>
  <c r="N126" i="6"/>
  <c r="N127" i="6"/>
  <c r="N128" i="6"/>
  <c r="N129" i="6"/>
  <c r="N130" i="6"/>
  <c r="N131" i="6"/>
  <c r="N132" i="6"/>
  <c r="N133" i="6"/>
  <c r="N134" i="6"/>
  <c r="N135" i="6"/>
  <c r="N136" i="6"/>
  <c r="N137" i="6"/>
  <c r="N138" i="6"/>
  <c r="N139" i="6"/>
  <c r="N140" i="6"/>
  <c r="N141" i="6"/>
  <c r="N142" i="6"/>
  <c r="N143" i="6"/>
  <c r="N144" i="6"/>
  <c r="N145" i="6"/>
  <c r="N146" i="6"/>
  <c r="N147" i="6"/>
  <c r="N148" i="6"/>
  <c r="N149" i="6"/>
  <c r="N150" i="6"/>
  <c r="N151" i="6"/>
  <c r="N152" i="6"/>
  <c r="N153" i="6"/>
  <c r="N154" i="6"/>
  <c r="N155" i="6"/>
  <c r="N156" i="6"/>
  <c r="N157" i="6"/>
  <c r="N158" i="6"/>
  <c r="N159" i="6"/>
  <c r="N160" i="6"/>
  <c r="N161" i="6"/>
  <c r="N162" i="6"/>
  <c r="N163" i="6"/>
  <c r="N164" i="6"/>
  <c r="N165" i="6"/>
  <c r="N166" i="6"/>
  <c r="N167" i="6"/>
  <c r="N168" i="6"/>
  <c r="N169" i="6"/>
  <c r="N170" i="6"/>
  <c r="N171" i="6"/>
  <c r="N172" i="6"/>
  <c r="N173" i="6"/>
  <c r="N174" i="6"/>
  <c r="N175" i="6"/>
  <c r="N176" i="6"/>
  <c r="N177" i="6"/>
  <c r="N178" i="6"/>
  <c r="N179" i="6"/>
  <c r="N180" i="6"/>
  <c r="N181" i="6"/>
  <c r="N182" i="6"/>
  <c r="N183" i="6"/>
  <c r="N184" i="6"/>
  <c r="N185" i="6"/>
  <c r="N186" i="6"/>
  <c r="N187" i="6"/>
  <c r="N188" i="6"/>
  <c r="N189" i="6"/>
  <c r="N190" i="6"/>
  <c r="N191" i="6"/>
  <c r="N192" i="6"/>
  <c r="N193" i="6"/>
  <c r="N194" i="6"/>
  <c r="N195" i="6"/>
  <c r="N196" i="6"/>
  <c r="N197" i="6"/>
  <c r="N198" i="6"/>
  <c r="N199" i="6"/>
  <c r="N200" i="6"/>
  <c r="N201" i="6"/>
  <c r="N202" i="6"/>
  <c r="N203" i="6"/>
  <c r="N204" i="6"/>
  <c r="N205" i="6"/>
  <c r="N206" i="6"/>
  <c r="N207" i="6"/>
  <c r="N208" i="6"/>
  <c r="N209" i="6"/>
  <c r="N210" i="6"/>
  <c r="N211" i="6"/>
  <c r="N212" i="6"/>
  <c r="N213" i="6"/>
  <c r="N214" i="6"/>
  <c r="N215" i="6"/>
  <c r="N216" i="6"/>
  <c r="N217" i="6"/>
  <c r="N218" i="6"/>
  <c r="N219" i="6"/>
  <c r="N220" i="6"/>
  <c r="N221" i="6"/>
  <c r="N222" i="6"/>
  <c r="N223" i="6"/>
  <c r="N224" i="6"/>
  <c r="N225" i="6"/>
  <c r="N226" i="6"/>
  <c r="N227" i="6"/>
  <c r="N228" i="6"/>
  <c r="N229" i="6"/>
  <c r="N230" i="6"/>
  <c r="N231" i="6"/>
  <c r="N232" i="6"/>
  <c r="N233" i="6"/>
  <c r="N234" i="6"/>
  <c r="N235" i="6"/>
  <c r="N236" i="6"/>
  <c r="N237" i="6"/>
  <c r="N238" i="6"/>
  <c r="N239" i="6"/>
  <c r="N240" i="6"/>
  <c r="N241" i="6"/>
  <c r="N242" i="6"/>
  <c r="N243" i="6"/>
  <c r="N244" i="6"/>
  <c r="N245" i="6"/>
  <c r="N246" i="6"/>
  <c r="N247" i="6"/>
  <c r="N248" i="6"/>
  <c r="N249" i="6"/>
  <c r="N250" i="6"/>
  <c r="N251" i="6"/>
  <c r="N252" i="6"/>
  <c r="N253" i="6"/>
  <c r="N254" i="6"/>
  <c r="N255" i="6"/>
  <c r="N256" i="6"/>
  <c r="N257" i="6"/>
  <c r="N258" i="6"/>
  <c r="N259" i="6"/>
  <c r="N260" i="6"/>
  <c r="N261" i="6"/>
  <c r="N262" i="6"/>
  <c r="N263" i="6"/>
  <c r="N264" i="6"/>
  <c r="N265" i="6"/>
  <c r="N266" i="6"/>
  <c r="N267" i="6"/>
  <c r="N268" i="6"/>
  <c r="N269" i="6"/>
  <c r="N270" i="6"/>
  <c r="N271" i="6"/>
  <c r="N272" i="6"/>
  <c r="N273" i="6"/>
  <c r="N274" i="6"/>
  <c r="N275" i="6"/>
  <c r="N276" i="6"/>
  <c r="N277" i="6"/>
  <c r="N278" i="6"/>
  <c r="N279" i="6"/>
  <c r="N280" i="6"/>
  <c r="N281" i="6"/>
  <c r="N282" i="6"/>
  <c r="N283" i="6"/>
  <c r="N284" i="6"/>
  <c r="N285" i="6"/>
  <c r="N286" i="6"/>
  <c r="N287" i="6"/>
  <c r="N288" i="6"/>
  <c r="N289" i="6"/>
  <c r="N290" i="6"/>
  <c r="N291" i="6"/>
  <c r="N292" i="6"/>
  <c r="N293" i="6"/>
  <c r="N294" i="6"/>
  <c r="N295" i="6"/>
  <c r="N296" i="6"/>
  <c r="N297" i="6"/>
  <c r="N298" i="6"/>
  <c r="N299" i="6"/>
  <c r="N300" i="6"/>
  <c r="N301" i="6"/>
  <c r="N302" i="6"/>
  <c r="N303" i="6"/>
  <c r="N304" i="6"/>
  <c r="N305" i="6"/>
  <c r="N306" i="6"/>
  <c r="N307" i="6"/>
  <c r="N308" i="6"/>
  <c r="N309" i="6"/>
  <c r="N310" i="6"/>
  <c r="N311" i="6"/>
  <c r="N312" i="6"/>
  <c r="N313" i="6"/>
  <c r="N314" i="6"/>
  <c r="N315" i="6"/>
  <c r="N316" i="6"/>
  <c r="N317" i="6"/>
  <c r="N318" i="6"/>
  <c r="M318" i="6"/>
  <c r="M4" i="6"/>
  <c r="M5" i="6"/>
  <c r="M6" i="6"/>
  <c r="M7" i="6"/>
  <c r="M8" i="6"/>
  <c r="M9" i="6"/>
  <c r="M10" i="6"/>
  <c r="M11" i="6"/>
  <c r="M12" i="6"/>
  <c r="M13" i="6"/>
  <c r="M14" i="6"/>
  <c r="M15" i="6"/>
  <c r="M16" i="6"/>
  <c r="M17" i="6"/>
  <c r="M18" i="6"/>
  <c r="M19" i="6"/>
  <c r="M20" i="6"/>
  <c r="M21" i="6"/>
  <c r="M22" i="6"/>
  <c r="M23" i="6"/>
  <c r="M24" i="6"/>
  <c r="M25" i="6"/>
  <c r="M26" i="6"/>
  <c r="M27" i="6"/>
  <c r="M28" i="6"/>
  <c r="M29" i="6"/>
  <c r="M30" i="6"/>
  <c r="M31" i="6"/>
  <c r="M32" i="6"/>
  <c r="M33" i="6"/>
  <c r="M34" i="6"/>
  <c r="M35" i="6"/>
  <c r="M36" i="6"/>
  <c r="M37" i="6"/>
  <c r="M38" i="6"/>
  <c r="M39" i="6"/>
  <c r="M40" i="6"/>
  <c r="M41" i="6"/>
  <c r="M42" i="6"/>
  <c r="M43" i="6"/>
  <c r="M44" i="6"/>
  <c r="M45" i="6"/>
  <c r="M46" i="6"/>
  <c r="M47" i="6"/>
  <c r="M48" i="6"/>
  <c r="M49" i="6"/>
  <c r="M50" i="6"/>
  <c r="M51" i="6"/>
  <c r="M52" i="6"/>
  <c r="M53" i="6"/>
  <c r="M54" i="6"/>
  <c r="M55" i="6"/>
  <c r="M56" i="6"/>
  <c r="M57" i="6"/>
  <c r="M58" i="6"/>
  <c r="M59" i="6"/>
  <c r="M60" i="6"/>
  <c r="M61" i="6"/>
  <c r="M62" i="6"/>
  <c r="M63" i="6"/>
  <c r="M64" i="6"/>
  <c r="M65" i="6"/>
  <c r="M66" i="6"/>
  <c r="M67" i="6"/>
  <c r="M68" i="6"/>
  <c r="M69" i="6"/>
  <c r="M70" i="6"/>
  <c r="M71" i="6"/>
  <c r="M72" i="6"/>
  <c r="M73" i="6"/>
  <c r="M74" i="6"/>
  <c r="M75" i="6"/>
  <c r="M76" i="6"/>
  <c r="M77" i="6"/>
  <c r="M78" i="6"/>
  <c r="M79" i="6"/>
  <c r="M80" i="6"/>
  <c r="M81" i="6"/>
  <c r="M82" i="6"/>
  <c r="M83" i="6"/>
  <c r="M84" i="6"/>
  <c r="M85" i="6"/>
  <c r="M86" i="6"/>
  <c r="M87" i="6"/>
  <c r="M88" i="6"/>
  <c r="M89" i="6"/>
  <c r="M90" i="6"/>
  <c r="M91" i="6"/>
  <c r="M92" i="6"/>
  <c r="M93" i="6"/>
  <c r="M94" i="6"/>
  <c r="M95" i="6"/>
  <c r="M96" i="6"/>
  <c r="M97" i="6"/>
  <c r="M98" i="6"/>
  <c r="M99" i="6"/>
  <c r="M100" i="6"/>
  <c r="M101" i="6"/>
  <c r="M102" i="6"/>
  <c r="M103" i="6"/>
  <c r="M104" i="6"/>
  <c r="M105" i="6"/>
  <c r="M106" i="6"/>
  <c r="M107" i="6"/>
  <c r="M108" i="6"/>
  <c r="M109" i="6"/>
  <c r="M110" i="6"/>
  <c r="M111" i="6"/>
  <c r="M112" i="6"/>
  <c r="M113" i="6"/>
  <c r="M114" i="6"/>
  <c r="M115" i="6"/>
  <c r="M116" i="6"/>
  <c r="M117" i="6"/>
  <c r="M118" i="6"/>
  <c r="M119" i="6"/>
  <c r="M120" i="6"/>
  <c r="M121" i="6"/>
  <c r="M122" i="6"/>
  <c r="M123" i="6"/>
  <c r="M124" i="6"/>
  <c r="M125" i="6"/>
  <c r="M126" i="6"/>
  <c r="M127" i="6"/>
  <c r="M128" i="6"/>
  <c r="M129" i="6"/>
  <c r="M130" i="6"/>
  <c r="M131" i="6"/>
  <c r="M132" i="6"/>
  <c r="M133" i="6"/>
  <c r="M134" i="6"/>
  <c r="M135" i="6"/>
  <c r="M136" i="6"/>
  <c r="M137" i="6"/>
  <c r="M138" i="6"/>
  <c r="M139" i="6"/>
  <c r="M140" i="6"/>
  <c r="M141" i="6"/>
  <c r="M142" i="6"/>
  <c r="M143" i="6"/>
  <c r="M144" i="6"/>
  <c r="M145" i="6"/>
  <c r="M146" i="6"/>
  <c r="M147" i="6"/>
  <c r="M148" i="6"/>
  <c r="M149" i="6"/>
  <c r="M150" i="6"/>
  <c r="M151" i="6"/>
  <c r="M152" i="6"/>
  <c r="M153" i="6"/>
  <c r="M154" i="6"/>
  <c r="M155" i="6"/>
  <c r="M156" i="6"/>
  <c r="M157" i="6"/>
  <c r="M158" i="6"/>
  <c r="M159" i="6"/>
  <c r="M160" i="6"/>
  <c r="M161" i="6"/>
  <c r="M162" i="6"/>
  <c r="M163" i="6"/>
  <c r="M164" i="6"/>
  <c r="M165" i="6"/>
  <c r="M166" i="6"/>
  <c r="M167" i="6"/>
  <c r="M168" i="6"/>
  <c r="M169" i="6"/>
  <c r="M170" i="6"/>
  <c r="M171" i="6"/>
  <c r="M172" i="6"/>
  <c r="M173" i="6"/>
  <c r="M174" i="6"/>
  <c r="M175" i="6"/>
  <c r="M176" i="6"/>
  <c r="M177" i="6"/>
  <c r="M178" i="6"/>
  <c r="M179" i="6"/>
  <c r="M180" i="6"/>
  <c r="M181" i="6"/>
  <c r="M182" i="6"/>
  <c r="M183" i="6"/>
  <c r="M184" i="6"/>
  <c r="M185" i="6"/>
  <c r="M186" i="6"/>
  <c r="M187" i="6"/>
  <c r="M188" i="6"/>
  <c r="M189" i="6"/>
  <c r="M190" i="6"/>
  <c r="M191" i="6"/>
  <c r="M192" i="6"/>
  <c r="M193" i="6"/>
  <c r="M194" i="6"/>
  <c r="M195" i="6"/>
  <c r="M196" i="6"/>
  <c r="M197" i="6"/>
  <c r="M198" i="6"/>
  <c r="M199" i="6"/>
  <c r="M200" i="6"/>
  <c r="M201" i="6"/>
  <c r="M202" i="6"/>
  <c r="M203" i="6"/>
  <c r="M204" i="6"/>
  <c r="M205" i="6"/>
  <c r="M206" i="6"/>
  <c r="M207" i="6"/>
  <c r="M208" i="6"/>
  <c r="M209" i="6"/>
  <c r="M210" i="6"/>
  <c r="M211" i="6"/>
  <c r="M212" i="6"/>
  <c r="M213" i="6"/>
  <c r="M214" i="6"/>
  <c r="M215" i="6"/>
  <c r="M216" i="6"/>
  <c r="M217" i="6"/>
  <c r="M218" i="6"/>
  <c r="M219" i="6"/>
  <c r="M220" i="6"/>
  <c r="M221" i="6"/>
  <c r="M222" i="6"/>
  <c r="M223" i="6"/>
  <c r="M224" i="6"/>
  <c r="M225" i="6"/>
  <c r="M226" i="6"/>
  <c r="M227" i="6"/>
  <c r="M228" i="6"/>
  <c r="M229" i="6"/>
  <c r="M230" i="6"/>
  <c r="M231" i="6"/>
  <c r="M232" i="6"/>
  <c r="M233" i="6"/>
  <c r="M234" i="6"/>
  <c r="M235" i="6"/>
  <c r="M236" i="6"/>
  <c r="M237" i="6"/>
  <c r="M238" i="6"/>
  <c r="M239" i="6"/>
  <c r="M240" i="6"/>
  <c r="M241" i="6"/>
  <c r="M242" i="6"/>
  <c r="M243" i="6"/>
  <c r="M244" i="6"/>
  <c r="M245" i="6"/>
  <c r="M246" i="6"/>
  <c r="M247" i="6"/>
  <c r="M248" i="6"/>
  <c r="M249" i="6"/>
  <c r="M250" i="6"/>
  <c r="M251" i="6"/>
  <c r="M252" i="6"/>
  <c r="M253" i="6"/>
  <c r="M254" i="6"/>
  <c r="M255" i="6"/>
  <c r="M256" i="6"/>
  <c r="M257" i="6"/>
  <c r="M258" i="6"/>
  <c r="M259" i="6"/>
  <c r="M260" i="6"/>
  <c r="M261" i="6"/>
  <c r="M262" i="6"/>
  <c r="M263" i="6"/>
  <c r="M264" i="6"/>
  <c r="M265" i="6"/>
  <c r="M266" i="6"/>
  <c r="M267" i="6"/>
  <c r="M268" i="6"/>
  <c r="M269" i="6"/>
  <c r="M270" i="6"/>
  <c r="M271" i="6"/>
  <c r="M272" i="6"/>
  <c r="M273" i="6"/>
  <c r="M274" i="6"/>
  <c r="M275" i="6"/>
  <c r="M276" i="6"/>
  <c r="M277" i="6"/>
  <c r="M278" i="6"/>
  <c r="M279" i="6"/>
  <c r="M280" i="6"/>
  <c r="M281" i="6"/>
  <c r="M282" i="6"/>
  <c r="M283" i="6"/>
  <c r="M284" i="6"/>
  <c r="M285" i="6"/>
  <c r="M286" i="6"/>
  <c r="M287" i="6"/>
  <c r="M288" i="6"/>
  <c r="M289" i="6"/>
  <c r="M290" i="6"/>
  <c r="M291" i="6"/>
  <c r="M292" i="6"/>
  <c r="M293" i="6"/>
  <c r="M294" i="6"/>
  <c r="M295" i="6"/>
  <c r="M296" i="6"/>
  <c r="M297" i="6"/>
  <c r="M298" i="6"/>
  <c r="M299" i="6"/>
  <c r="M300" i="6"/>
  <c r="M301" i="6"/>
  <c r="M302" i="6"/>
  <c r="M303" i="6"/>
  <c r="M304" i="6"/>
  <c r="M305" i="6"/>
  <c r="M306" i="6"/>
  <c r="M307" i="6"/>
  <c r="M308" i="6"/>
  <c r="M309" i="6"/>
  <c r="M310" i="6"/>
  <c r="M311" i="6"/>
  <c r="M312" i="6"/>
  <c r="M313" i="6"/>
  <c r="M314" i="6"/>
  <c r="M315" i="6"/>
  <c r="M316" i="6"/>
  <c r="M317" i="6"/>
  <c r="L4" i="6"/>
  <c r="L5" i="6"/>
  <c r="L6" i="6"/>
  <c r="L7" i="6"/>
  <c r="L8" i="6"/>
  <c r="L9" i="6"/>
  <c r="L10" i="6"/>
  <c r="L11" i="6"/>
  <c r="L12" i="6"/>
  <c r="L13" i="6"/>
  <c r="L14" i="6"/>
  <c r="L15" i="6"/>
  <c r="L16" i="6"/>
  <c r="L17" i="6"/>
  <c r="L18" i="6"/>
  <c r="L19" i="6"/>
  <c r="L20" i="6"/>
  <c r="L21" i="6"/>
  <c r="L22" i="6"/>
  <c r="L23" i="6"/>
  <c r="L24" i="6"/>
  <c r="L25" i="6"/>
  <c r="L26" i="6"/>
  <c r="L27" i="6"/>
  <c r="L28" i="6"/>
  <c r="L29" i="6"/>
  <c r="L30" i="6"/>
  <c r="L31" i="6"/>
  <c r="L32" i="6"/>
  <c r="L33" i="6"/>
  <c r="L34" i="6"/>
  <c r="L35" i="6"/>
  <c r="L36" i="6"/>
  <c r="L37" i="6"/>
  <c r="L38" i="6"/>
  <c r="L39" i="6"/>
  <c r="L40" i="6"/>
  <c r="L41" i="6"/>
  <c r="L42" i="6"/>
  <c r="L43" i="6"/>
  <c r="L44" i="6"/>
  <c r="L45" i="6"/>
  <c r="L46" i="6"/>
  <c r="L47" i="6"/>
  <c r="L48" i="6"/>
  <c r="L49" i="6"/>
  <c r="L50" i="6"/>
  <c r="L51" i="6"/>
  <c r="L52" i="6"/>
  <c r="L53" i="6"/>
  <c r="L54" i="6"/>
  <c r="L55" i="6"/>
  <c r="L56" i="6"/>
  <c r="L57" i="6"/>
  <c r="L58" i="6"/>
  <c r="L59" i="6"/>
  <c r="L60" i="6"/>
  <c r="L61" i="6"/>
  <c r="L62" i="6"/>
  <c r="L63" i="6"/>
  <c r="L64" i="6"/>
  <c r="L65" i="6"/>
  <c r="L66" i="6"/>
  <c r="L67" i="6"/>
  <c r="L68" i="6"/>
  <c r="L69" i="6"/>
  <c r="L70" i="6"/>
  <c r="L71" i="6"/>
  <c r="L72" i="6"/>
  <c r="L73" i="6"/>
  <c r="L74" i="6"/>
  <c r="L75" i="6"/>
  <c r="L76" i="6"/>
  <c r="L77" i="6"/>
  <c r="L78" i="6"/>
  <c r="L79" i="6"/>
  <c r="L80" i="6"/>
  <c r="L81" i="6"/>
  <c r="L82" i="6"/>
  <c r="L83" i="6"/>
  <c r="L84" i="6"/>
  <c r="L85" i="6"/>
  <c r="L86" i="6"/>
  <c r="L87" i="6"/>
  <c r="L88" i="6"/>
  <c r="L89" i="6"/>
  <c r="L90" i="6"/>
  <c r="L91" i="6"/>
  <c r="L92" i="6"/>
  <c r="L93" i="6"/>
  <c r="L94" i="6"/>
  <c r="L95" i="6"/>
  <c r="L96" i="6"/>
  <c r="L97" i="6"/>
  <c r="L98" i="6"/>
  <c r="L99" i="6"/>
  <c r="L100" i="6"/>
  <c r="L101" i="6"/>
  <c r="L102" i="6"/>
  <c r="L103" i="6"/>
  <c r="L104" i="6"/>
  <c r="L105" i="6"/>
  <c r="L106" i="6"/>
  <c r="L107" i="6"/>
  <c r="L108" i="6"/>
  <c r="L109" i="6"/>
  <c r="L110" i="6"/>
  <c r="L111" i="6"/>
  <c r="L112" i="6"/>
  <c r="L113" i="6"/>
  <c r="L114" i="6"/>
  <c r="L115" i="6"/>
  <c r="L116" i="6"/>
  <c r="L117" i="6"/>
  <c r="L118" i="6"/>
  <c r="L119" i="6"/>
  <c r="L120" i="6"/>
  <c r="L121" i="6"/>
  <c r="L122" i="6"/>
  <c r="L123" i="6"/>
  <c r="L124" i="6"/>
  <c r="L125" i="6"/>
  <c r="L126" i="6"/>
  <c r="L127" i="6"/>
  <c r="L128" i="6"/>
  <c r="L129" i="6"/>
  <c r="L130" i="6"/>
  <c r="L131" i="6"/>
  <c r="L132" i="6"/>
  <c r="L133" i="6"/>
  <c r="L134" i="6"/>
  <c r="L135" i="6"/>
  <c r="L136" i="6"/>
  <c r="L137" i="6"/>
  <c r="L138" i="6"/>
  <c r="L139" i="6"/>
  <c r="L140" i="6"/>
  <c r="L141" i="6"/>
  <c r="L142" i="6"/>
  <c r="L143" i="6"/>
  <c r="L144" i="6"/>
  <c r="L145" i="6"/>
  <c r="L146" i="6"/>
  <c r="L147" i="6"/>
  <c r="L148" i="6"/>
  <c r="L149" i="6"/>
  <c r="L150" i="6"/>
  <c r="L151" i="6"/>
  <c r="L152" i="6"/>
  <c r="L153" i="6"/>
  <c r="L154" i="6"/>
  <c r="L155" i="6"/>
  <c r="L156" i="6"/>
  <c r="L157" i="6"/>
  <c r="L158" i="6"/>
  <c r="L159" i="6"/>
  <c r="L160" i="6"/>
  <c r="L161" i="6"/>
  <c r="L162" i="6"/>
  <c r="L163" i="6"/>
  <c r="L164" i="6"/>
  <c r="L165" i="6"/>
  <c r="L166" i="6"/>
  <c r="L167" i="6"/>
  <c r="L168" i="6"/>
  <c r="L169" i="6"/>
  <c r="L170" i="6"/>
  <c r="L171" i="6"/>
  <c r="L172" i="6"/>
  <c r="L173" i="6"/>
  <c r="L174" i="6"/>
  <c r="L175" i="6"/>
  <c r="L176" i="6"/>
  <c r="L177" i="6"/>
  <c r="L178" i="6"/>
  <c r="L179" i="6"/>
  <c r="L180" i="6"/>
  <c r="L181" i="6"/>
  <c r="L182" i="6"/>
  <c r="L183" i="6"/>
  <c r="L184" i="6"/>
  <c r="L185" i="6"/>
  <c r="L186" i="6"/>
  <c r="L187" i="6"/>
  <c r="L188" i="6"/>
  <c r="L189" i="6"/>
  <c r="L190" i="6"/>
  <c r="L191" i="6"/>
  <c r="L192" i="6"/>
  <c r="L193" i="6"/>
  <c r="L194" i="6"/>
  <c r="L195" i="6"/>
  <c r="L196" i="6"/>
  <c r="L197" i="6"/>
  <c r="L198" i="6"/>
  <c r="L199" i="6"/>
  <c r="L200" i="6"/>
  <c r="L201" i="6"/>
  <c r="L202" i="6"/>
  <c r="L203" i="6"/>
  <c r="L204" i="6"/>
  <c r="L205" i="6"/>
  <c r="L206" i="6"/>
  <c r="L207" i="6"/>
  <c r="L208" i="6"/>
  <c r="L209" i="6"/>
  <c r="L210" i="6"/>
  <c r="L211" i="6"/>
  <c r="L212" i="6"/>
  <c r="L213" i="6"/>
  <c r="L214" i="6"/>
  <c r="L215" i="6"/>
  <c r="L216" i="6"/>
  <c r="L217" i="6"/>
  <c r="L218" i="6"/>
  <c r="L219" i="6"/>
  <c r="L220" i="6"/>
  <c r="L221" i="6"/>
  <c r="L222" i="6"/>
  <c r="L223" i="6"/>
  <c r="L224" i="6"/>
  <c r="L225" i="6"/>
  <c r="L226" i="6"/>
  <c r="L227" i="6"/>
  <c r="L228" i="6"/>
  <c r="L229" i="6"/>
  <c r="L230" i="6"/>
  <c r="L231" i="6"/>
  <c r="L232" i="6"/>
  <c r="L233" i="6"/>
  <c r="L234" i="6"/>
  <c r="L235" i="6"/>
  <c r="L236" i="6"/>
  <c r="L237" i="6"/>
  <c r="L238" i="6"/>
  <c r="L239" i="6"/>
  <c r="L240" i="6"/>
  <c r="L241" i="6"/>
  <c r="L242" i="6"/>
  <c r="L243" i="6"/>
  <c r="L244" i="6"/>
  <c r="L245" i="6"/>
  <c r="L246" i="6"/>
  <c r="L247" i="6"/>
  <c r="L248" i="6"/>
  <c r="L249" i="6"/>
  <c r="L250" i="6"/>
  <c r="L251" i="6"/>
  <c r="L252" i="6"/>
  <c r="L253" i="6"/>
  <c r="L254" i="6"/>
  <c r="L255" i="6"/>
  <c r="L256" i="6"/>
  <c r="L257" i="6"/>
  <c r="L258" i="6"/>
  <c r="L259" i="6"/>
  <c r="L260" i="6"/>
  <c r="L261" i="6"/>
  <c r="L262" i="6"/>
  <c r="L263" i="6"/>
  <c r="L264" i="6"/>
  <c r="L265" i="6"/>
  <c r="L266" i="6"/>
  <c r="L267" i="6"/>
  <c r="L268" i="6"/>
  <c r="L269" i="6"/>
  <c r="L270" i="6"/>
  <c r="L271" i="6"/>
  <c r="L272" i="6"/>
  <c r="L273" i="6"/>
  <c r="L274" i="6"/>
  <c r="L275" i="6"/>
  <c r="L276" i="6"/>
  <c r="L277" i="6"/>
  <c r="L278" i="6"/>
  <c r="L279" i="6"/>
  <c r="L280" i="6"/>
  <c r="L281" i="6"/>
  <c r="L282" i="6"/>
  <c r="L283" i="6"/>
  <c r="L284" i="6"/>
  <c r="L285" i="6"/>
  <c r="L286" i="6"/>
  <c r="L287" i="6"/>
  <c r="L288" i="6"/>
  <c r="L289" i="6"/>
  <c r="L290" i="6"/>
  <c r="L291" i="6"/>
  <c r="L292" i="6"/>
  <c r="L293" i="6"/>
  <c r="L294" i="6"/>
  <c r="L295" i="6"/>
  <c r="L296" i="6"/>
  <c r="L297" i="6"/>
  <c r="L298" i="6"/>
  <c r="L299" i="6"/>
  <c r="L300" i="6"/>
  <c r="L301" i="6"/>
  <c r="L302" i="6"/>
  <c r="L303" i="6"/>
  <c r="L304" i="6"/>
  <c r="L305" i="6"/>
  <c r="L306" i="6"/>
  <c r="L307" i="6"/>
  <c r="L308" i="6"/>
  <c r="L309" i="6"/>
  <c r="L310" i="6"/>
  <c r="L311" i="6"/>
  <c r="L312" i="6"/>
  <c r="L313" i="6"/>
  <c r="L314" i="6"/>
  <c r="L315" i="6"/>
  <c r="L316" i="6"/>
  <c r="L317" i="6"/>
  <c r="L318" i="6"/>
  <c r="K4" i="6"/>
  <c r="K5" i="6"/>
  <c r="K6" i="6"/>
  <c r="K7" i="6"/>
  <c r="K8" i="6"/>
  <c r="K9" i="6"/>
  <c r="K10" i="6"/>
  <c r="K11" i="6"/>
  <c r="K12" i="6"/>
  <c r="K13" i="6"/>
  <c r="K14" i="6"/>
  <c r="K15" i="6"/>
  <c r="K16" i="6"/>
  <c r="K17" i="6"/>
  <c r="K18" i="6"/>
  <c r="K19" i="6"/>
  <c r="K20" i="6"/>
  <c r="K21" i="6"/>
  <c r="K22" i="6"/>
  <c r="K23" i="6"/>
  <c r="K24" i="6"/>
  <c r="K25" i="6"/>
  <c r="K26" i="6"/>
  <c r="K27" i="6"/>
  <c r="K28" i="6"/>
  <c r="K29" i="6"/>
  <c r="K30" i="6"/>
  <c r="K31" i="6"/>
  <c r="K32" i="6"/>
  <c r="K33" i="6"/>
  <c r="K34" i="6"/>
  <c r="K35" i="6"/>
  <c r="K36" i="6"/>
  <c r="K37" i="6"/>
  <c r="K38" i="6"/>
  <c r="K39" i="6"/>
  <c r="K40" i="6"/>
  <c r="K41" i="6"/>
  <c r="K42" i="6"/>
  <c r="K43" i="6"/>
  <c r="K44" i="6"/>
  <c r="K45" i="6"/>
  <c r="K46" i="6"/>
  <c r="K47" i="6"/>
  <c r="K48" i="6"/>
  <c r="K49" i="6"/>
  <c r="K50" i="6"/>
  <c r="K51" i="6"/>
  <c r="K52" i="6"/>
  <c r="K53" i="6"/>
  <c r="K54" i="6"/>
  <c r="K55" i="6"/>
  <c r="K56" i="6"/>
  <c r="K57" i="6"/>
  <c r="K58" i="6"/>
  <c r="K59" i="6"/>
  <c r="K60" i="6"/>
  <c r="K61" i="6"/>
  <c r="K62" i="6"/>
  <c r="K63" i="6"/>
  <c r="K64" i="6"/>
  <c r="K65" i="6"/>
  <c r="K66" i="6"/>
  <c r="K67" i="6"/>
  <c r="K68" i="6"/>
  <c r="K69" i="6"/>
  <c r="K70" i="6"/>
  <c r="K71" i="6"/>
  <c r="K72" i="6"/>
  <c r="K73" i="6"/>
  <c r="K74" i="6"/>
  <c r="K75" i="6"/>
  <c r="K76" i="6"/>
  <c r="K77" i="6"/>
  <c r="K78" i="6"/>
  <c r="K79" i="6"/>
  <c r="K80" i="6"/>
  <c r="K81" i="6"/>
  <c r="K82" i="6"/>
  <c r="K83" i="6"/>
  <c r="K84" i="6"/>
  <c r="K85" i="6"/>
  <c r="K86" i="6"/>
  <c r="K87" i="6"/>
  <c r="K88" i="6"/>
  <c r="K89" i="6"/>
  <c r="K90" i="6"/>
  <c r="K91" i="6"/>
  <c r="K92" i="6"/>
  <c r="K93" i="6"/>
  <c r="K94" i="6"/>
  <c r="K95" i="6"/>
  <c r="K96" i="6"/>
  <c r="K97" i="6"/>
  <c r="K98" i="6"/>
  <c r="K99" i="6"/>
  <c r="K100" i="6"/>
  <c r="K101" i="6"/>
  <c r="K102" i="6"/>
  <c r="K103" i="6"/>
  <c r="K104" i="6"/>
  <c r="K105" i="6"/>
  <c r="K106" i="6"/>
  <c r="K107" i="6"/>
  <c r="K108" i="6"/>
  <c r="K109" i="6"/>
  <c r="K110" i="6"/>
  <c r="K111" i="6"/>
  <c r="K112" i="6"/>
  <c r="K113" i="6"/>
  <c r="K114" i="6"/>
  <c r="K115" i="6"/>
  <c r="K116" i="6"/>
  <c r="K117" i="6"/>
  <c r="K118" i="6"/>
  <c r="K119" i="6"/>
  <c r="K120" i="6"/>
  <c r="K121" i="6"/>
  <c r="K122" i="6"/>
  <c r="K123" i="6"/>
  <c r="K124" i="6"/>
  <c r="K125" i="6"/>
  <c r="K126" i="6"/>
  <c r="K127" i="6"/>
  <c r="K128" i="6"/>
  <c r="K129" i="6"/>
  <c r="K130" i="6"/>
  <c r="K131" i="6"/>
  <c r="K132" i="6"/>
  <c r="K133" i="6"/>
  <c r="K134" i="6"/>
  <c r="K135" i="6"/>
  <c r="K136" i="6"/>
  <c r="K137" i="6"/>
  <c r="K138" i="6"/>
  <c r="K139" i="6"/>
  <c r="K140" i="6"/>
  <c r="K141" i="6"/>
  <c r="K142" i="6"/>
  <c r="K143" i="6"/>
  <c r="K144" i="6"/>
  <c r="K145" i="6"/>
  <c r="K146" i="6"/>
  <c r="K147" i="6"/>
  <c r="K148" i="6"/>
  <c r="K149" i="6"/>
  <c r="K150" i="6"/>
  <c r="K151" i="6"/>
  <c r="K152" i="6"/>
  <c r="K153" i="6"/>
  <c r="K154" i="6"/>
  <c r="K155" i="6"/>
  <c r="K156" i="6"/>
  <c r="K157" i="6"/>
  <c r="K158" i="6"/>
  <c r="K159" i="6"/>
  <c r="K160" i="6"/>
  <c r="K161" i="6"/>
  <c r="K162" i="6"/>
  <c r="K163" i="6"/>
  <c r="K164" i="6"/>
  <c r="K165" i="6"/>
  <c r="K166" i="6"/>
  <c r="K167" i="6"/>
  <c r="K168" i="6"/>
  <c r="K169" i="6"/>
  <c r="K170" i="6"/>
  <c r="K171" i="6"/>
  <c r="K172" i="6"/>
  <c r="K173" i="6"/>
  <c r="K174" i="6"/>
  <c r="K175" i="6"/>
  <c r="K176" i="6"/>
  <c r="K177" i="6"/>
  <c r="K178" i="6"/>
  <c r="K179" i="6"/>
  <c r="K180" i="6"/>
  <c r="K181" i="6"/>
  <c r="K182" i="6"/>
  <c r="K183" i="6"/>
  <c r="K184" i="6"/>
  <c r="K185" i="6"/>
  <c r="K186" i="6"/>
  <c r="K187" i="6"/>
  <c r="K188" i="6"/>
  <c r="K189" i="6"/>
  <c r="K190" i="6"/>
  <c r="K191" i="6"/>
  <c r="K192" i="6"/>
  <c r="K193" i="6"/>
  <c r="K194" i="6"/>
  <c r="K195" i="6"/>
  <c r="K196" i="6"/>
  <c r="K197" i="6"/>
  <c r="K198" i="6"/>
  <c r="K199" i="6"/>
  <c r="K200" i="6"/>
  <c r="K201" i="6"/>
  <c r="K202" i="6"/>
  <c r="K203" i="6"/>
  <c r="K204" i="6"/>
  <c r="K205" i="6"/>
  <c r="K206" i="6"/>
  <c r="K207" i="6"/>
  <c r="K208" i="6"/>
  <c r="K209" i="6"/>
  <c r="K210" i="6"/>
  <c r="K211" i="6"/>
  <c r="K212" i="6"/>
  <c r="K213" i="6"/>
  <c r="K214" i="6"/>
  <c r="K215" i="6"/>
  <c r="K216" i="6"/>
  <c r="K217" i="6"/>
  <c r="K218" i="6"/>
  <c r="K219" i="6"/>
  <c r="K220" i="6"/>
  <c r="K221" i="6"/>
  <c r="K222" i="6"/>
  <c r="K223" i="6"/>
  <c r="K224" i="6"/>
  <c r="K225" i="6"/>
  <c r="K226" i="6"/>
  <c r="K227" i="6"/>
  <c r="K228" i="6"/>
  <c r="K229" i="6"/>
  <c r="K230" i="6"/>
  <c r="K231" i="6"/>
  <c r="K232" i="6"/>
  <c r="K233" i="6"/>
  <c r="K234" i="6"/>
  <c r="K235" i="6"/>
  <c r="K236" i="6"/>
  <c r="K237" i="6"/>
  <c r="K238" i="6"/>
  <c r="K239" i="6"/>
  <c r="K240" i="6"/>
  <c r="K241" i="6"/>
  <c r="K242" i="6"/>
  <c r="K243" i="6"/>
  <c r="K244" i="6"/>
  <c r="K245" i="6"/>
  <c r="K246" i="6"/>
  <c r="K247" i="6"/>
  <c r="K248" i="6"/>
  <c r="K249" i="6"/>
  <c r="K250" i="6"/>
  <c r="K251" i="6"/>
  <c r="K252" i="6"/>
  <c r="K253" i="6"/>
  <c r="K254" i="6"/>
  <c r="K255" i="6"/>
  <c r="K256" i="6"/>
  <c r="K257" i="6"/>
  <c r="K258" i="6"/>
  <c r="K259" i="6"/>
  <c r="K260" i="6"/>
  <c r="K261" i="6"/>
  <c r="K262" i="6"/>
  <c r="K263" i="6"/>
  <c r="K264" i="6"/>
  <c r="K265" i="6"/>
  <c r="K266" i="6"/>
  <c r="K267" i="6"/>
  <c r="K268" i="6"/>
  <c r="K269" i="6"/>
  <c r="K270" i="6"/>
  <c r="K271" i="6"/>
  <c r="K272" i="6"/>
  <c r="K273" i="6"/>
  <c r="K274" i="6"/>
  <c r="K275" i="6"/>
  <c r="K276" i="6"/>
  <c r="K277" i="6"/>
  <c r="K278" i="6"/>
  <c r="K279" i="6"/>
  <c r="K280" i="6"/>
  <c r="K281" i="6"/>
  <c r="K282" i="6"/>
  <c r="K283" i="6"/>
  <c r="K284" i="6"/>
  <c r="K285" i="6"/>
  <c r="K286" i="6"/>
  <c r="K287" i="6"/>
  <c r="K288" i="6"/>
  <c r="K289" i="6"/>
  <c r="K290" i="6"/>
  <c r="K291" i="6"/>
  <c r="K292" i="6"/>
  <c r="K293" i="6"/>
  <c r="K294" i="6"/>
  <c r="K295" i="6"/>
  <c r="K296" i="6"/>
  <c r="K297" i="6"/>
  <c r="K298" i="6"/>
  <c r="K299" i="6"/>
  <c r="K300" i="6"/>
  <c r="K301" i="6"/>
  <c r="K302" i="6"/>
  <c r="K303" i="6"/>
  <c r="K304" i="6"/>
  <c r="K305" i="6"/>
  <c r="K306" i="6"/>
  <c r="K307" i="6"/>
  <c r="K308" i="6"/>
  <c r="K309" i="6"/>
  <c r="K310" i="6"/>
  <c r="K311" i="6"/>
  <c r="K312" i="6"/>
  <c r="K313" i="6"/>
  <c r="K314" i="6"/>
  <c r="K315" i="6"/>
  <c r="K316" i="6"/>
  <c r="K317" i="6"/>
  <c r="K318" i="6"/>
  <c r="J4" i="6"/>
  <c r="J5" i="6"/>
  <c r="J6" i="6"/>
  <c r="J7" i="6"/>
  <c r="J8" i="6"/>
  <c r="J9" i="6"/>
  <c r="J10" i="6"/>
  <c r="J11" i="6"/>
  <c r="J12" i="6"/>
  <c r="J13" i="6"/>
  <c r="J14" i="6"/>
  <c r="J15" i="6"/>
  <c r="J16" i="6"/>
  <c r="J17" i="6"/>
  <c r="J18" i="6"/>
  <c r="J19" i="6"/>
  <c r="J20" i="6"/>
  <c r="J21" i="6"/>
  <c r="J22" i="6"/>
  <c r="J23" i="6"/>
  <c r="J24" i="6"/>
  <c r="J25" i="6"/>
  <c r="J26" i="6"/>
  <c r="J27" i="6"/>
  <c r="J28" i="6"/>
  <c r="J29" i="6"/>
  <c r="J30" i="6"/>
  <c r="J31" i="6"/>
  <c r="J32" i="6"/>
  <c r="J33" i="6"/>
  <c r="J34" i="6"/>
  <c r="J35" i="6"/>
  <c r="J36" i="6"/>
  <c r="J37" i="6"/>
  <c r="J38" i="6"/>
  <c r="J39" i="6"/>
  <c r="J40" i="6"/>
  <c r="J41" i="6"/>
  <c r="J42" i="6"/>
  <c r="J43" i="6"/>
  <c r="J44" i="6"/>
  <c r="J45" i="6"/>
  <c r="J46" i="6"/>
  <c r="J47" i="6"/>
  <c r="J48" i="6"/>
  <c r="J49" i="6"/>
  <c r="J50" i="6"/>
  <c r="J51" i="6"/>
  <c r="J52" i="6"/>
  <c r="J53" i="6"/>
  <c r="J54" i="6"/>
  <c r="J55" i="6"/>
  <c r="J56" i="6"/>
  <c r="J57" i="6"/>
  <c r="J58" i="6"/>
  <c r="J59" i="6"/>
  <c r="J60" i="6"/>
  <c r="J61" i="6"/>
  <c r="J62" i="6"/>
  <c r="J63" i="6"/>
  <c r="J64" i="6"/>
  <c r="J65" i="6"/>
  <c r="J66" i="6"/>
  <c r="J67" i="6"/>
  <c r="J68" i="6"/>
  <c r="J69" i="6"/>
  <c r="J70" i="6"/>
  <c r="J71" i="6"/>
  <c r="J72" i="6"/>
  <c r="J73" i="6"/>
  <c r="J74" i="6"/>
  <c r="J75" i="6"/>
  <c r="J76" i="6"/>
  <c r="J77" i="6"/>
  <c r="J78" i="6"/>
  <c r="J79" i="6"/>
  <c r="J80" i="6"/>
  <c r="J81" i="6"/>
  <c r="J82" i="6"/>
  <c r="J83" i="6"/>
  <c r="J84" i="6"/>
  <c r="J85" i="6"/>
  <c r="J86" i="6"/>
  <c r="J87" i="6"/>
  <c r="J88" i="6"/>
  <c r="J89" i="6"/>
  <c r="J90" i="6"/>
  <c r="J91" i="6"/>
  <c r="J92" i="6"/>
  <c r="J93" i="6"/>
  <c r="J94" i="6"/>
  <c r="J95" i="6"/>
  <c r="J96" i="6"/>
  <c r="J97" i="6"/>
  <c r="J98" i="6"/>
  <c r="J99" i="6"/>
  <c r="J100" i="6"/>
  <c r="J101" i="6"/>
  <c r="J102" i="6"/>
  <c r="J103" i="6"/>
  <c r="J104" i="6"/>
  <c r="J105" i="6"/>
  <c r="J106" i="6"/>
  <c r="J107" i="6"/>
  <c r="J108" i="6"/>
  <c r="J109" i="6"/>
  <c r="J110" i="6"/>
  <c r="J111" i="6"/>
  <c r="J112" i="6"/>
  <c r="J113" i="6"/>
  <c r="J114" i="6"/>
  <c r="J115" i="6"/>
  <c r="J116" i="6"/>
  <c r="J117" i="6"/>
  <c r="J118" i="6"/>
  <c r="J119" i="6"/>
  <c r="J120" i="6"/>
  <c r="J121" i="6"/>
  <c r="J122" i="6"/>
  <c r="J123" i="6"/>
  <c r="J124" i="6"/>
  <c r="J125" i="6"/>
  <c r="J126" i="6"/>
  <c r="J127" i="6"/>
  <c r="J128" i="6"/>
  <c r="J129" i="6"/>
  <c r="J130" i="6"/>
  <c r="J131" i="6"/>
  <c r="J132" i="6"/>
  <c r="J133" i="6"/>
  <c r="J134" i="6"/>
  <c r="J135" i="6"/>
  <c r="J136" i="6"/>
  <c r="J137" i="6"/>
  <c r="J138" i="6"/>
  <c r="J139" i="6"/>
  <c r="J140" i="6"/>
  <c r="J141" i="6"/>
  <c r="J142" i="6"/>
  <c r="J143" i="6"/>
  <c r="J144" i="6"/>
  <c r="J145" i="6"/>
  <c r="J146" i="6"/>
  <c r="J147" i="6"/>
  <c r="J148" i="6"/>
  <c r="J149" i="6"/>
  <c r="J150" i="6"/>
  <c r="J151" i="6"/>
  <c r="J152" i="6"/>
  <c r="J153" i="6"/>
  <c r="J154" i="6"/>
  <c r="J155" i="6"/>
  <c r="J156" i="6"/>
  <c r="J157" i="6"/>
  <c r="J158" i="6"/>
  <c r="J159" i="6"/>
  <c r="J160" i="6"/>
  <c r="J161" i="6"/>
  <c r="J162" i="6"/>
  <c r="J163" i="6"/>
  <c r="J164" i="6"/>
  <c r="J165" i="6"/>
  <c r="J166" i="6"/>
  <c r="J167" i="6"/>
  <c r="J168" i="6"/>
  <c r="J169" i="6"/>
  <c r="J170" i="6"/>
  <c r="J171" i="6"/>
  <c r="J172" i="6"/>
  <c r="J173" i="6"/>
  <c r="J174" i="6"/>
  <c r="J175" i="6"/>
  <c r="J176" i="6"/>
  <c r="J177" i="6"/>
  <c r="J178" i="6"/>
  <c r="J179" i="6"/>
  <c r="J180" i="6"/>
  <c r="J181" i="6"/>
  <c r="J182" i="6"/>
  <c r="J183" i="6"/>
  <c r="J184" i="6"/>
  <c r="J185" i="6"/>
  <c r="J186" i="6"/>
  <c r="J187" i="6"/>
  <c r="J188" i="6"/>
  <c r="J189" i="6"/>
  <c r="J190" i="6"/>
  <c r="J191" i="6"/>
  <c r="J192" i="6"/>
  <c r="J193" i="6"/>
  <c r="J194" i="6"/>
  <c r="J195" i="6"/>
  <c r="J196" i="6"/>
  <c r="J197" i="6"/>
  <c r="J198" i="6"/>
  <c r="J199" i="6"/>
  <c r="J200" i="6"/>
  <c r="J201" i="6"/>
  <c r="J202" i="6"/>
  <c r="J203" i="6"/>
  <c r="J204" i="6"/>
  <c r="J205" i="6"/>
  <c r="J206" i="6"/>
  <c r="J207" i="6"/>
  <c r="J208" i="6"/>
  <c r="J209" i="6"/>
  <c r="J210" i="6"/>
  <c r="J211" i="6"/>
  <c r="J212" i="6"/>
  <c r="J213" i="6"/>
  <c r="J214" i="6"/>
  <c r="J215" i="6"/>
  <c r="J216" i="6"/>
  <c r="J217" i="6"/>
  <c r="J218" i="6"/>
  <c r="J219" i="6"/>
  <c r="J220" i="6"/>
  <c r="J221" i="6"/>
  <c r="J222" i="6"/>
  <c r="J223" i="6"/>
  <c r="J224" i="6"/>
  <c r="J225" i="6"/>
  <c r="J226" i="6"/>
  <c r="J227" i="6"/>
  <c r="J228" i="6"/>
  <c r="J229" i="6"/>
  <c r="J230" i="6"/>
  <c r="J231" i="6"/>
  <c r="J232" i="6"/>
  <c r="J233" i="6"/>
  <c r="J234" i="6"/>
  <c r="J235" i="6"/>
  <c r="J236" i="6"/>
  <c r="J237" i="6"/>
  <c r="J238" i="6"/>
  <c r="J239" i="6"/>
  <c r="J240" i="6"/>
  <c r="J241" i="6"/>
  <c r="J242" i="6"/>
  <c r="J243" i="6"/>
  <c r="J244" i="6"/>
  <c r="J245" i="6"/>
  <c r="J246" i="6"/>
  <c r="J247" i="6"/>
  <c r="J248" i="6"/>
  <c r="J249" i="6"/>
  <c r="J250" i="6"/>
  <c r="J251" i="6"/>
  <c r="J252" i="6"/>
  <c r="J253" i="6"/>
  <c r="J254" i="6"/>
  <c r="J255" i="6"/>
  <c r="J256" i="6"/>
  <c r="J257" i="6"/>
  <c r="J258" i="6"/>
  <c r="J259" i="6"/>
  <c r="J260" i="6"/>
  <c r="J261" i="6"/>
  <c r="J262" i="6"/>
  <c r="J263" i="6"/>
  <c r="J264" i="6"/>
  <c r="J265" i="6"/>
  <c r="J266" i="6"/>
  <c r="J267" i="6"/>
  <c r="J268" i="6"/>
  <c r="J269" i="6"/>
  <c r="J270" i="6"/>
  <c r="J271" i="6"/>
  <c r="J272" i="6"/>
  <c r="J273" i="6"/>
  <c r="J274" i="6"/>
  <c r="J275" i="6"/>
  <c r="J276" i="6"/>
  <c r="J277" i="6"/>
  <c r="J278" i="6"/>
  <c r="J279" i="6"/>
  <c r="J280" i="6"/>
  <c r="J281" i="6"/>
  <c r="J282" i="6"/>
  <c r="J283" i="6"/>
  <c r="J284" i="6"/>
  <c r="J285" i="6"/>
  <c r="J286" i="6"/>
  <c r="J287" i="6"/>
  <c r="J288" i="6"/>
  <c r="J289" i="6"/>
  <c r="J290" i="6"/>
  <c r="J291" i="6"/>
  <c r="J292" i="6"/>
  <c r="J293" i="6"/>
  <c r="J294" i="6"/>
  <c r="J295" i="6"/>
  <c r="J296" i="6"/>
  <c r="J297" i="6"/>
  <c r="J298" i="6"/>
  <c r="J299" i="6"/>
  <c r="J300" i="6"/>
  <c r="J301" i="6"/>
  <c r="J302" i="6"/>
  <c r="J303" i="6"/>
  <c r="J304" i="6"/>
  <c r="J305" i="6"/>
  <c r="J306" i="6"/>
  <c r="J307" i="6"/>
  <c r="J308" i="6"/>
  <c r="J309" i="6"/>
  <c r="J310" i="6"/>
  <c r="J311" i="6"/>
  <c r="J312" i="6"/>
  <c r="J313" i="6"/>
  <c r="J314" i="6"/>
  <c r="J315" i="6"/>
  <c r="J316" i="6"/>
  <c r="J317" i="6"/>
  <c r="J318" i="6"/>
  <c r="I4" i="6"/>
  <c r="I5" i="6"/>
  <c r="I6" i="6"/>
  <c r="I7" i="6"/>
  <c r="I8" i="6"/>
  <c r="I9" i="6"/>
  <c r="I10" i="6"/>
  <c r="I11" i="6"/>
  <c r="I12" i="6"/>
  <c r="I13" i="6"/>
  <c r="I14" i="6"/>
  <c r="I15"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97" i="6"/>
  <c r="I98" i="6"/>
  <c r="I99" i="6"/>
  <c r="I100" i="6"/>
  <c r="I101" i="6"/>
  <c r="I102" i="6"/>
  <c r="I103" i="6"/>
  <c r="I104" i="6"/>
  <c r="I105" i="6"/>
  <c r="I106" i="6"/>
  <c r="I107" i="6"/>
  <c r="I108" i="6"/>
  <c r="I109" i="6"/>
  <c r="I110" i="6"/>
  <c r="I111" i="6"/>
  <c r="I112" i="6"/>
  <c r="I113" i="6"/>
  <c r="I114" i="6"/>
  <c r="I115" i="6"/>
  <c r="I116" i="6"/>
  <c r="I117" i="6"/>
  <c r="I118" i="6"/>
  <c r="I119" i="6"/>
  <c r="I120" i="6"/>
  <c r="I121" i="6"/>
  <c r="I122" i="6"/>
  <c r="I123" i="6"/>
  <c r="I124" i="6"/>
  <c r="I125" i="6"/>
  <c r="I126" i="6"/>
  <c r="I127" i="6"/>
  <c r="I128" i="6"/>
  <c r="I129" i="6"/>
  <c r="I130" i="6"/>
  <c r="I131" i="6"/>
  <c r="I132" i="6"/>
  <c r="I133" i="6"/>
  <c r="I134" i="6"/>
  <c r="I135" i="6"/>
  <c r="I136" i="6"/>
  <c r="I137" i="6"/>
  <c r="I138" i="6"/>
  <c r="I139" i="6"/>
  <c r="I140" i="6"/>
  <c r="I141" i="6"/>
  <c r="I142" i="6"/>
  <c r="I143" i="6"/>
  <c r="I144" i="6"/>
  <c r="I145" i="6"/>
  <c r="I146" i="6"/>
  <c r="I147" i="6"/>
  <c r="I148" i="6"/>
  <c r="I149" i="6"/>
  <c r="I150" i="6"/>
  <c r="I151" i="6"/>
  <c r="I152" i="6"/>
  <c r="I153" i="6"/>
  <c r="I154" i="6"/>
  <c r="I155" i="6"/>
  <c r="I156" i="6"/>
  <c r="I157" i="6"/>
  <c r="I158" i="6"/>
  <c r="I159" i="6"/>
  <c r="I160" i="6"/>
  <c r="I161" i="6"/>
  <c r="I162" i="6"/>
  <c r="I163" i="6"/>
  <c r="I164" i="6"/>
  <c r="I165" i="6"/>
  <c r="I166" i="6"/>
  <c r="I167" i="6"/>
  <c r="I168" i="6"/>
  <c r="I169" i="6"/>
  <c r="I170" i="6"/>
  <c r="I171" i="6"/>
  <c r="I172" i="6"/>
  <c r="I173" i="6"/>
  <c r="I174" i="6"/>
  <c r="I175" i="6"/>
  <c r="I176" i="6"/>
  <c r="I177" i="6"/>
  <c r="I178" i="6"/>
  <c r="I179" i="6"/>
  <c r="I180" i="6"/>
  <c r="I181" i="6"/>
  <c r="I182" i="6"/>
  <c r="I183" i="6"/>
  <c r="I184" i="6"/>
  <c r="I185" i="6"/>
  <c r="I186" i="6"/>
  <c r="I187" i="6"/>
  <c r="I188" i="6"/>
  <c r="I189" i="6"/>
  <c r="I190" i="6"/>
  <c r="I191" i="6"/>
  <c r="I192" i="6"/>
  <c r="I193" i="6"/>
  <c r="I194" i="6"/>
  <c r="I195" i="6"/>
  <c r="I196" i="6"/>
  <c r="I197" i="6"/>
  <c r="I198" i="6"/>
  <c r="I199" i="6"/>
  <c r="I200" i="6"/>
  <c r="I201" i="6"/>
  <c r="I202" i="6"/>
  <c r="I203" i="6"/>
  <c r="I204" i="6"/>
  <c r="I205" i="6"/>
  <c r="I206" i="6"/>
  <c r="I207" i="6"/>
  <c r="I208" i="6"/>
  <c r="I209" i="6"/>
  <c r="I210" i="6"/>
  <c r="I211" i="6"/>
  <c r="I212" i="6"/>
  <c r="I213" i="6"/>
  <c r="I214" i="6"/>
  <c r="I215" i="6"/>
  <c r="I216" i="6"/>
  <c r="I217" i="6"/>
  <c r="I218" i="6"/>
  <c r="I219" i="6"/>
  <c r="I220" i="6"/>
  <c r="I221" i="6"/>
  <c r="I222" i="6"/>
  <c r="I223" i="6"/>
  <c r="I224" i="6"/>
  <c r="I225" i="6"/>
  <c r="I226" i="6"/>
  <c r="I227" i="6"/>
  <c r="I228" i="6"/>
  <c r="I229" i="6"/>
  <c r="I230" i="6"/>
  <c r="I231" i="6"/>
  <c r="I232" i="6"/>
  <c r="I233" i="6"/>
  <c r="I234" i="6"/>
  <c r="I235" i="6"/>
  <c r="I236" i="6"/>
  <c r="I237" i="6"/>
  <c r="I238" i="6"/>
  <c r="I239" i="6"/>
  <c r="I240" i="6"/>
  <c r="O240" i="6" s="1"/>
  <c r="I241" i="6"/>
  <c r="I242" i="6"/>
  <c r="I243" i="6"/>
  <c r="I244" i="6"/>
  <c r="I245" i="6"/>
  <c r="I246" i="6"/>
  <c r="I247" i="6"/>
  <c r="I248" i="6"/>
  <c r="I249" i="6"/>
  <c r="I250" i="6"/>
  <c r="I251" i="6"/>
  <c r="I252" i="6"/>
  <c r="O252" i="6" s="1"/>
  <c r="I253" i="6"/>
  <c r="I254" i="6"/>
  <c r="I255" i="6"/>
  <c r="I256" i="6"/>
  <c r="I257" i="6"/>
  <c r="I258" i="6"/>
  <c r="I259" i="6"/>
  <c r="I260" i="6"/>
  <c r="I261" i="6"/>
  <c r="I262" i="6"/>
  <c r="I263" i="6"/>
  <c r="I264" i="6"/>
  <c r="O264" i="6" s="1"/>
  <c r="I265" i="6"/>
  <c r="I266" i="6"/>
  <c r="I267" i="6"/>
  <c r="I268" i="6"/>
  <c r="I269" i="6"/>
  <c r="I270" i="6"/>
  <c r="I271" i="6"/>
  <c r="I272" i="6"/>
  <c r="I273" i="6"/>
  <c r="I274" i="6"/>
  <c r="I275" i="6"/>
  <c r="I276" i="6"/>
  <c r="O276" i="6" s="1"/>
  <c r="I277" i="6"/>
  <c r="I278" i="6"/>
  <c r="I279" i="6"/>
  <c r="I280" i="6"/>
  <c r="I281" i="6"/>
  <c r="I282" i="6"/>
  <c r="I283" i="6"/>
  <c r="I284" i="6"/>
  <c r="I285" i="6"/>
  <c r="I286" i="6"/>
  <c r="I287" i="6"/>
  <c r="I288" i="6"/>
  <c r="O288" i="6" s="1"/>
  <c r="I289" i="6"/>
  <c r="I290" i="6"/>
  <c r="I291" i="6"/>
  <c r="I292" i="6"/>
  <c r="I293" i="6"/>
  <c r="I294" i="6"/>
  <c r="I295" i="6"/>
  <c r="I296" i="6"/>
  <c r="I297" i="6"/>
  <c r="I298" i="6"/>
  <c r="I299" i="6"/>
  <c r="I300" i="6"/>
  <c r="O300" i="6" s="1"/>
  <c r="I301" i="6"/>
  <c r="I302" i="6"/>
  <c r="I303" i="6"/>
  <c r="I304" i="6"/>
  <c r="I305" i="6"/>
  <c r="I306" i="6"/>
  <c r="I307" i="6"/>
  <c r="I308" i="6"/>
  <c r="I309" i="6"/>
  <c r="I310" i="6"/>
  <c r="I311" i="6"/>
  <c r="I312" i="6"/>
  <c r="O312" i="6" s="1"/>
  <c r="I313" i="6"/>
  <c r="I314" i="6"/>
  <c r="I315" i="6"/>
  <c r="I316" i="6"/>
  <c r="I317" i="6"/>
  <c r="I318" i="6"/>
  <c r="O132" i="6" l="1"/>
  <c r="O12" i="6"/>
  <c r="O311" i="6"/>
  <c r="O263" i="6"/>
  <c r="O215" i="6"/>
  <c r="O155" i="6"/>
  <c r="O107" i="6"/>
  <c r="O71" i="6"/>
  <c r="O11" i="6"/>
  <c r="O298" i="6"/>
  <c r="O286" i="6"/>
  <c r="O250" i="6"/>
  <c r="O238" i="6"/>
  <c r="O226" i="6"/>
  <c r="O214" i="6"/>
  <c r="O202" i="6"/>
  <c r="O190" i="6"/>
  <c r="O178" i="6"/>
  <c r="O166" i="6"/>
  <c r="O154" i="6"/>
  <c r="O142" i="6"/>
  <c r="O130" i="6"/>
  <c r="O118" i="6"/>
  <c r="O106" i="6"/>
  <c r="O94" i="6"/>
  <c r="O82" i="6"/>
  <c r="O70" i="6"/>
  <c r="O58" i="6"/>
  <c r="O46" i="6"/>
  <c r="O34" i="6"/>
  <c r="O22" i="6"/>
  <c r="O10" i="6"/>
  <c r="O228" i="6"/>
  <c r="O60" i="6"/>
  <c r="O287" i="6"/>
  <c r="O239" i="6"/>
  <c r="O191" i="6"/>
  <c r="O143" i="6"/>
  <c r="O95" i="6"/>
  <c r="O47" i="6"/>
  <c r="O310" i="6"/>
  <c r="O262" i="6"/>
  <c r="O156" i="6"/>
  <c r="O24" i="6"/>
  <c r="O275" i="6"/>
  <c r="O227" i="6"/>
  <c r="O179" i="6"/>
  <c r="O131" i="6"/>
  <c r="O83" i="6"/>
  <c r="O35" i="6"/>
  <c r="O274" i="6"/>
  <c r="O216" i="6"/>
  <c r="O120" i="6"/>
  <c r="O299" i="6"/>
  <c r="O251" i="6"/>
  <c r="O203" i="6"/>
  <c r="O167" i="6"/>
  <c r="O119" i="6"/>
  <c r="O59" i="6"/>
  <c r="O23" i="6"/>
  <c r="O307" i="6"/>
  <c r="O295" i="6"/>
  <c r="O283" i="6"/>
  <c r="O271" i="6"/>
  <c r="O259" i="6"/>
  <c r="O247" i="6"/>
  <c r="O235" i="6"/>
  <c r="O223" i="6"/>
  <c r="O211" i="6"/>
  <c r="O199" i="6"/>
  <c r="O187" i="6"/>
  <c r="O175" i="6"/>
  <c r="O163" i="6"/>
  <c r="O151" i="6"/>
  <c r="O139" i="6"/>
  <c r="O127" i="6"/>
  <c r="O115" i="6"/>
  <c r="O103" i="6"/>
  <c r="O91" i="6"/>
  <c r="O79" i="6"/>
  <c r="O67" i="6"/>
  <c r="O55" i="6"/>
  <c r="O43" i="6"/>
  <c r="O31" i="6"/>
  <c r="O19" i="6"/>
  <c r="O7" i="6"/>
  <c r="O48" i="6"/>
  <c r="O282" i="6"/>
  <c r="O186" i="6"/>
  <c r="O42" i="6"/>
  <c r="O180" i="6"/>
  <c r="O96" i="6"/>
  <c r="O306" i="6"/>
  <c r="O234" i="6"/>
  <c r="O162" i="6"/>
  <c r="O78" i="6"/>
  <c r="O18" i="6"/>
  <c r="O317" i="6"/>
  <c r="O293" i="6"/>
  <c r="O269" i="6"/>
  <c r="O233" i="6"/>
  <c r="O209" i="6"/>
  <c r="O185" i="6"/>
  <c r="O173" i="6"/>
  <c r="O149" i="6"/>
  <c r="O137" i="6"/>
  <c r="O125" i="6"/>
  <c r="O113" i="6"/>
  <c r="O101" i="6"/>
  <c r="O89" i="6"/>
  <c r="O77" i="6"/>
  <c r="O65" i="6"/>
  <c r="O53" i="6"/>
  <c r="O41" i="6"/>
  <c r="O29" i="6"/>
  <c r="O17" i="6"/>
  <c r="O140" i="6"/>
  <c r="O192" i="6"/>
  <c r="O108" i="6"/>
  <c r="O258" i="6"/>
  <c r="O198" i="6"/>
  <c r="O126" i="6"/>
  <c r="O30" i="6"/>
  <c r="O305" i="6"/>
  <c r="O281" i="6"/>
  <c r="O257" i="6"/>
  <c r="O245" i="6"/>
  <c r="O221" i="6"/>
  <c r="O197" i="6"/>
  <c r="O161" i="6"/>
  <c r="O316" i="6"/>
  <c r="O304" i="6"/>
  <c r="O292" i="6"/>
  <c r="O280" i="6"/>
  <c r="O268" i="6"/>
  <c r="O256" i="6"/>
  <c r="O244" i="6"/>
  <c r="O232" i="6"/>
  <c r="O220" i="6"/>
  <c r="O208" i="6"/>
  <c r="O196" i="6"/>
  <c r="O184" i="6"/>
  <c r="O172" i="6"/>
  <c r="O160" i="6"/>
  <c r="O148" i="6"/>
  <c r="O136" i="6"/>
  <c r="O124" i="6"/>
  <c r="O112" i="6"/>
  <c r="O100" i="6"/>
  <c r="O88" i="6"/>
  <c r="O76" i="6"/>
  <c r="O64" i="6"/>
  <c r="O52" i="6"/>
  <c r="O40" i="6"/>
  <c r="O28" i="6"/>
  <c r="O16" i="6"/>
  <c r="O204" i="6"/>
  <c r="O72" i="6"/>
  <c r="O270" i="6"/>
  <c r="O210" i="6"/>
  <c r="O138" i="6"/>
  <c r="O102" i="6"/>
  <c r="O54" i="6"/>
  <c r="O315" i="6"/>
  <c r="O303" i="6"/>
  <c r="O291" i="6"/>
  <c r="O279" i="6"/>
  <c r="O267" i="6"/>
  <c r="O255" i="6"/>
  <c r="O243" i="6"/>
  <c r="O231" i="6"/>
  <c r="O219" i="6"/>
  <c r="O207" i="6"/>
  <c r="O195" i="6"/>
  <c r="O183" i="6"/>
  <c r="O171" i="6"/>
  <c r="O159" i="6"/>
  <c r="O147" i="6"/>
  <c r="O135" i="6"/>
  <c r="O123" i="6"/>
  <c r="O111" i="6"/>
  <c r="O99" i="6"/>
  <c r="O87" i="6"/>
  <c r="O75" i="6"/>
  <c r="O63" i="6"/>
  <c r="O51" i="6"/>
  <c r="O39" i="6"/>
  <c r="O27" i="6"/>
  <c r="O15" i="6"/>
  <c r="O144" i="6"/>
  <c r="O36" i="6"/>
  <c r="O318" i="6"/>
  <c r="O246" i="6"/>
  <c r="O174" i="6"/>
  <c r="O114" i="6"/>
  <c r="O66" i="6"/>
  <c r="O314" i="6"/>
  <c r="O302" i="6"/>
  <c r="O290" i="6"/>
  <c r="O278" i="6"/>
  <c r="O266" i="6"/>
  <c r="O254" i="6"/>
  <c r="O242" i="6"/>
  <c r="O230" i="6"/>
  <c r="O218" i="6"/>
  <c r="O206" i="6"/>
  <c r="O194" i="6"/>
  <c r="O182" i="6"/>
  <c r="O170" i="6"/>
  <c r="O158" i="6"/>
  <c r="O146" i="6"/>
  <c r="O134" i="6"/>
  <c r="O122" i="6"/>
  <c r="O110" i="6"/>
  <c r="O98" i="6"/>
  <c r="O86" i="6"/>
  <c r="O74" i="6"/>
  <c r="O62" i="6"/>
  <c r="O50" i="6"/>
  <c r="O38" i="6"/>
  <c r="O26" i="6"/>
  <c r="O14" i="6"/>
  <c r="O168" i="6"/>
  <c r="O84" i="6"/>
  <c r="O294" i="6"/>
  <c r="O222" i="6"/>
  <c r="O150" i="6"/>
  <c r="O90" i="6"/>
  <c r="O117" i="6"/>
  <c r="O313" i="6"/>
  <c r="O301" i="6"/>
  <c r="O289" i="6"/>
  <c r="O277" i="6"/>
  <c r="O265" i="6"/>
  <c r="O253" i="6"/>
  <c r="O241" i="6"/>
  <c r="O229" i="6"/>
  <c r="O217" i="6"/>
  <c r="O205" i="6"/>
  <c r="O193" i="6"/>
  <c r="O181" i="6"/>
  <c r="O169" i="6"/>
  <c r="O157" i="6"/>
  <c r="O145" i="6"/>
  <c r="O133" i="6"/>
  <c r="O121" i="6"/>
  <c r="O109" i="6"/>
  <c r="O97" i="6"/>
  <c r="O85" i="6"/>
  <c r="O73" i="6"/>
  <c r="O61" i="6"/>
  <c r="O49" i="6"/>
  <c r="O37" i="6"/>
  <c r="O25" i="6"/>
  <c r="O13" i="6"/>
  <c r="O273" i="6"/>
  <c r="O153" i="6"/>
  <c r="O33" i="6"/>
  <c r="O128" i="6"/>
  <c r="O249" i="6"/>
  <c r="O105" i="6"/>
  <c r="O248" i="6"/>
  <c r="O212" i="6"/>
  <c r="O104" i="6"/>
  <c r="O68" i="6"/>
  <c r="O20" i="6"/>
  <c r="O189" i="6"/>
  <c r="O93" i="6"/>
  <c r="O296" i="6"/>
  <c r="O236" i="6"/>
  <c r="O200" i="6"/>
  <c r="O92" i="6"/>
  <c r="O56" i="6"/>
  <c r="O8" i="6"/>
  <c r="O6" i="6"/>
  <c r="O225" i="6"/>
  <c r="O141" i="6"/>
  <c r="O57" i="6"/>
  <c r="O260" i="6"/>
  <c r="O224" i="6"/>
  <c r="O188" i="6"/>
  <c r="O80" i="6"/>
  <c r="O44" i="6"/>
  <c r="O32" i="6"/>
  <c r="O5" i="6"/>
  <c r="O297" i="6"/>
  <c r="O21" i="6"/>
  <c r="O285" i="6"/>
  <c r="O177" i="6"/>
  <c r="O9" i="6"/>
  <c r="O116" i="6"/>
  <c r="O261" i="6"/>
  <c r="O165" i="6"/>
  <c r="O69" i="6"/>
  <c r="O164" i="6"/>
  <c r="O201" i="6"/>
  <c r="O81" i="6"/>
  <c r="O284" i="6"/>
  <c r="O176" i="6"/>
  <c r="O237" i="6"/>
  <c r="O129" i="6"/>
  <c r="O45" i="6"/>
  <c r="O272" i="6"/>
  <c r="O152" i="6"/>
  <c r="O309" i="6"/>
  <c r="O213" i="6"/>
  <c r="O308"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<sst xmlns="http://schemas.openxmlformats.org/spreadsheetml/2006/main" count="2145" uniqueCount="103">
  <si>
    <t>Product</t>
  </si>
  <si>
    <t>Amount</t>
  </si>
  <si>
    <t>Almond Choco</t>
  </si>
  <si>
    <t>Husein Augar</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</si>
  <si>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</si>
  <si>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</si>
  <si>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</si>
  <si>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</si>
  <si>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</si>
  <si>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</si>
  <si>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</si>
  <si>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</si>
  <si>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</si>
  <si>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</si>
  <si>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</si>
  <si>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</si>
  <si>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</si>
  <si>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</si>
  <si>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</si>
  <si>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</si>
  <si>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</si>
  <si>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</si>
  <si>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</si>
  <si>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</si>
  <si>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</si>
  <si>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</si>
  <si>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</si>
  <si>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Units</t>
  </si>
  <si>
    <t>Mohamed Ali</t>
  </si>
  <si>
    <t xml:space="preserve">Ahmed said </t>
  </si>
  <si>
    <t xml:space="preserve">Samira mostafa </t>
  </si>
  <si>
    <t xml:space="preserve">Sara khaled </t>
  </si>
  <si>
    <t xml:space="preserve">Hassan ahmed </t>
  </si>
  <si>
    <t xml:space="preserve">Hesham gamal </t>
  </si>
  <si>
    <t>Mohamed galal</t>
  </si>
  <si>
    <t xml:space="preserve">Abd alrahman mohamed </t>
  </si>
  <si>
    <t xml:space="preserve">Rahma mostafa </t>
  </si>
  <si>
    <t xml:space="preserve">Alex </t>
  </si>
  <si>
    <t>Cairo</t>
  </si>
  <si>
    <t xml:space="preserve">Sharm </t>
  </si>
  <si>
    <t xml:space="preserve">Al Gharbia </t>
  </si>
  <si>
    <t>gharbia</t>
  </si>
  <si>
    <t xml:space="preserve">  Al gharbia </t>
  </si>
  <si>
    <t xml:space="preserve">Giza </t>
  </si>
  <si>
    <t xml:space="preserve">Al giza </t>
  </si>
  <si>
    <t xml:space="preserve">Al sharqia </t>
  </si>
  <si>
    <t xml:space="preserve">Order date </t>
  </si>
  <si>
    <t>Order-ID</t>
  </si>
  <si>
    <t xml:space="preserve">The Meta-data </t>
  </si>
  <si>
    <t xml:space="preserve">We ask you as a data analyst to analyze our data in 2023 to clearifiy our sales performance to ensure that our business decisions enhance our business growth. </t>
  </si>
  <si>
    <t xml:space="preserve">Columns description </t>
  </si>
  <si>
    <t>The order identifier that represnts every (record-row) to ensure that every row is unique.</t>
  </si>
  <si>
    <t xml:space="preserve">The name of the person who is responsible of the selling operation . </t>
  </si>
  <si>
    <t xml:space="preserve">The region at which we sold our product. </t>
  </si>
  <si>
    <t>The name of our product .</t>
  </si>
  <si>
    <t>The price of each unit.</t>
  </si>
  <si>
    <t xml:space="preserve">The quantity of the sold products. </t>
  </si>
  <si>
    <t xml:space="preserve">The date of the selling operation ( Delievering date ) . </t>
  </si>
  <si>
    <t xml:space="preserve">We are a leading company in producing chocolates we had achieved some business goals at the last 3 years. </t>
  </si>
  <si>
    <t>What is the total sales per region ?</t>
  </si>
  <si>
    <t>What is the total sales per product ?</t>
  </si>
  <si>
    <t xml:space="preserve">What is the unit sold per product ? </t>
  </si>
  <si>
    <t>What is the total sales per month ?</t>
  </si>
  <si>
    <t>What is the total sales per person?</t>
  </si>
  <si>
    <t xml:space="preserve">What is the total sales for 23 ? </t>
  </si>
  <si>
    <t>What is the total order per person ?</t>
  </si>
  <si>
    <t xml:space="preserve">What is the total order per month ? </t>
  </si>
  <si>
    <t>What is the total unit sold per region ?</t>
  </si>
  <si>
    <t>Please help us to know the total sales for each month and tell us what the lowest and heights months in total sales is.</t>
  </si>
  <si>
    <t xml:space="preserve">We need from you to classify our data based on total seals, so if the total sale value of each cell greater than the average of whole total sale column, classify it with level 1 otherwise make it 0. </t>
  </si>
  <si>
    <t xml:space="preserve">Over all Total Sales </t>
  </si>
  <si>
    <t>How many sale persone we have?</t>
  </si>
  <si>
    <t>How many regions we located?</t>
  </si>
  <si>
    <t>How many products we have?</t>
  </si>
  <si>
    <t>What is the average of units?</t>
  </si>
  <si>
    <t>What is the total number of orders?</t>
  </si>
  <si>
    <t>Questions</t>
  </si>
  <si>
    <t>Solve the problems</t>
  </si>
  <si>
    <t>save all transactions for each geography in individual sheet and sort the results in descending order by the total sales.</t>
  </si>
  <si>
    <t>Location</t>
  </si>
  <si>
    <t>Quantity</t>
  </si>
  <si>
    <t>Price/Q</t>
  </si>
  <si>
    <t>Total Sales</t>
  </si>
  <si>
    <t>Year</t>
  </si>
  <si>
    <t>Month</t>
  </si>
  <si>
    <t>Day</t>
  </si>
  <si>
    <t>M/name</t>
  </si>
  <si>
    <t>Quarter</t>
  </si>
  <si>
    <t>Sales B.Classification</t>
  </si>
  <si>
    <t xml:space="preserve"> &lt;-- Fromclean Data</t>
  </si>
  <si>
    <t>SumIF</t>
  </si>
  <si>
    <t>OR</t>
  </si>
  <si>
    <t>Sum of Total Sales</t>
  </si>
  <si>
    <t>Row Labels</t>
  </si>
  <si>
    <t>Grand Total</t>
  </si>
  <si>
    <t>Sum of Quantity</t>
  </si>
  <si>
    <t>average</t>
  </si>
  <si>
    <t>Sum of orders</t>
  </si>
  <si>
    <t xml:space="preserve">   </t>
  </si>
  <si>
    <t>per month :</t>
  </si>
  <si>
    <t>same as 1</t>
  </si>
  <si>
    <t>total order</t>
  </si>
  <si>
    <t>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</si>
</sst>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_(&quot;$&quot;* \(#,##0.00\);_(&quot;$&quot;* &quot;-&quot;??_);_(@_)"/>
    <numFmt numFmtId="164" formatCode="_([$EGP]\ * #,##0_);_([$EGP]\ * \(#,##0\);_([$EGP]\ * &quot;-&quot;_);_(@_)"/>
    <numFmt numFmtId="165" formatCode="[$EGP]\ #,##0"/>
    <numFmt numFmtId="166" formatCode="_(&quot;$&quot;* #,##0_);_(&quot;$&quot;* \(#,##0\);_(&quot;$&quot;* &quot;-&quot;??_);_(@_)"/>
  </numFmts>
  <fonts count="8" x14ac:knownFonts="1">
    <font>
      <sz val="11"/>
      <color theme="1"/>
      <name val="Calibri"/>
      <family val="2"/>
      <scheme val="minor"/>
    </font>
    <font>
      <sz val="16"/>
      <color theme="5" tint="-0.499984740745262"/>
      <name val="Calibri"/>
      <family val="2"/>
      <scheme val="minor"/>
    </font>
    <font>
      <sz val="14"/>
      <color theme="1"/>
      <name val="Calibri"/>
      <family val="2"/>
      <scheme val="minor"/>
    </font>
    <font>
      <b/>
      <sz val="16"/>
      <color rgb="FFC00000"/>
      <name val="Calibri"/>
      <family val="2"/>
      <scheme val="minor"/>
    </font>
    <font>
      <sz val="16"/>
      <color theme="1"/>
      <name val="Calibri"/>
      <family val="2"/>
      <scheme val="minor"/>
    </font>
    <font>
      <sz val="28"/>
      <color rgb="FFC00000"/>
      <name val="Calibri"/>
      <family val="2"/>
      <scheme val="minor"/>
    </font>
    <font>
      <sz val="12"/>
      <color rgb="FFFFFFFF"/>
      <name val="Arial"/>
      <family val="2"/>
    </font>
    <font>
      <sz val="11"/>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0" tint="-0.14999847407452621"/>
        <bgColor theme="0" tint="-0.14999847407452621"/>
      </patternFill>
    </fill>
    <fill>
      <patternFill patternType="solid">
        <fgColor rgb="FFFFFF00"/>
        <bgColor indexed="64"/>
      </patternFill>
    </fill>
    <fill>
      <patternFill patternType="solid">
        <fgColor theme="1"/>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theme="1"/>
      </top>
      <bottom style="thin">
        <color theme="1"/>
      </bottom>
      <diagonal/>
    </border>
  </borders>
  <cellStyleXfs count="2">
    <xf numFmtId="0" fontId="0" fillId="0" borderId="0"/>
    <xf numFmtId="44" fontId="7" fillId="0" borderId="0" applyFont="0" applyFill="0" applyBorder="0" applyAlignment="0" applyProtection="0"/>
  </cellStyleXfs>
  <cellXfs count="23">
    <xf numFmtId="0" fontId="0" fillId="0" borderId="0" xfId="0"/>
    <xf numFmtId="0" fontId="1" fillId="2" borderId="0" xfId="0" applyFont="1" applyFill="1"/>
    <xf numFmtId="0" fontId="0" fillId="2" borderId="0" xfId="0" applyFill="1"/>
    <xf numFmtId="0" fontId="2" fillId="2" borderId="0" xfId="0" applyFont="1" applyFill="1"/>
    <xf numFmtId="2" fontId="0" fillId="0" borderId="0" xfId="0" applyNumberFormat="1"/>
    <xf numFmtId="0" fontId="3" fillId="0" borderId="0" xfId="0" applyFont="1" applyAlignment="1">
      <alignment horizontal="center" vertical="center"/>
    </xf>
    <xf numFmtId="0" fontId="4" fillId="2" borderId="2" xfId="0" applyFont="1" applyFill="1" applyBorder="1" applyAlignment="1">
      <alignment horizontal="center" vertical="center"/>
    </xf>
    <xf numFmtId="0" fontId="0" fillId="4" borderId="3" xfId="0" applyFill="1" applyBorder="1"/>
    <xf numFmtId="0" fontId="0" fillId="0" borderId="3" xfId="0" applyBorder="1"/>
    <xf numFmtId="14" fontId="0" fillId="0" borderId="0" xfId="0" applyNumberFormat="1"/>
    <xf numFmtId="164" fontId="0" fillId="0" borderId="0" xfId="0" applyNumberFormat="1"/>
    <xf numFmtId="0" fontId="6" fillId="0" borderId="0" xfId="0" applyFont="1"/>
    <xf numFmtId="0" fontId="0" fillId="0" borderId="0" xfId="0" pivotButton="1"/>
    <xf numFmtId="0" fontId="0" fillId="0" borderId="0" xfId="0" applyAlignment="1">
      <alignment horizontal="left"/>
    </xf>
    <xf numFmtId="0" fontId="0" fillId="5" borderId="0" xfId="0" applyFill="1"/>
    <xf numFmtId="44" fontId="0" fillId="0" borderId="0" xfId="1" applyFont="1"/>
    <xf numFmtId="166" fontId="0" fillId="0" borderId="0" xfId="1" applyNumberFormat="1" applyFont="1"/>
    <xf numFmtId="0" fontId="0" fillId="5" borderId="0" xfId="0" applyFill="1" applyAlignment="1">
      <alignment horizontal="left"/>
    </xf>
    <xf numFmtId="0" fontId="0" fillId="6" borderId="0" xfId="0" applyFill="1"/>
    <xf numFmtId="0" fontId="0" fillId="3" borderId="1" xfId="0" applyFill="1" applyBorder="1" applyAlignment="1">
      <alignment horizontal="center"/>
    </xf>
    <xf numFmtId="0" fontId="5" fillId="3" borderId="0" xfId="0" applyFont="1" applyFill="1" applyAlignment="1">
      <alignment horizontal="center" vertical="center"/>
    </xf>
    <xf numFmtId="164" fontId="0" fillId="3" borderId="1" xfId="0" applyNumberFormat="1" applyFill="1" applyBorder="1" applyAlignment="1">
      <alignment horizontal="center"/>
    </xf>
    <xf numFmtId="165" fontId="0" fillId="3" borderId="1" xfId="0" applyNumberFormat="1" applyFill="1" applyBorder="1" applyAlignment="1">
      <alignment horizontal="center"/>
    </xf>
  </cellXfs>
  <cellStyles count="2">
    <cellStyle name="Currency" xfId="1" builtinId="4"/>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_([$EGP]\ * #,##0_);_([$EGP]\ * \(#,##0\);_([$EGP]\ * &quot;-&quot;_);_(@_)"/>
    </dxf>
    <dxf>
      <numFmt numFmtId="19" formatCode="m/d/yyyy"/>
    </dxf>
  </dxfs>
  <tableStyles count="1" defaultTableStyle="TableStyleMedium2" defaultPivotStyle="PivotStyleLight16">
    <tableStyle name="Invisible" pivot="0" table="0" count="0" xr9:uid="{CAC164AB-A601-4F85-81CD-F44797E7796F}"/>
  </tableStyles>
  <colors>
    <mruColors>
      <color rgb="FFFFF078"/>
      <color rgb="FF9B9291"/>
      <color rgb="FFFF4191"/>
      <color rgb="FFFF6969"/>
      <color rgb="FFFF014A"/>
      <color rgb="FFB21EB2"/>
      <color rgb="FFCC1704"/>
      <color rgb="FFE80A2F"/>
      <color rgb="FFA96769"/>
      <color rgb="FFE86C7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[Chocolate_Company Sales analysis.xlsx]pivot_ans!PivotTable10</c:name>
    <c:fmtId val="5"/>
  </c:pivotSource>
  <c:chart>
    <c:title>
      <c:overlay val="0"/>
      <c:spPr>
        <a:noFill/>
        <a:ln>
          <a:noFill/>
        </a:ln>
        <a:effectLst/>
      </c:spPr>
      <c:txPr>
        <a:bodyPr rot="0" spcFirstLastPara="1" vertOverflow="ellipsis" vert="horz" wrap="square" anchor="ctr" anchorCtr="1"/>
        <a:lstStyle/>
        <a:p>
          <a:pPr>
            <a:defRPr sz="2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A91D3A"/>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manualLayout>
          <c:layoutTarget val="inner"/>
          <c:xMode val="edge"/>
          <c:yMode val="edge"/>
          <c:x val="0.26227674076501167"/>
          <c:y val="0.1318816301491737"/>
          <c:w val="0.6520563911955739"/>
          <c:h val="0.7796920192483654"/>
        </c:manualLayout>
      </c:layout>
      <c:bar3DChart>
        <c:barDir val="bar"/>
        <c:grouping val="clustered"/>
        <c:varyColors val="0"/>
        <c:ser>
          <c:idx val="0"/>
          <c:order val="0"/>
          <c:tx>
            <c:strRef>
              <c:f>pivot_ans!$I$21</c:f>
              <c:strCache>
                <c:ptCount val="1"/>
                <c:pt idx="0">
                  <c:v>Total</c:v>
                </c:pt>
              </c:strCache>
            </c:strRef>
          </c:tx>
          <c:spPr>
            <a:solidFill>
              <a:srgbClr val="A91D3A"/>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pivot_ans!$H$22:$H$44</c:f>
              <c:strCache>
                <c:ptCount val="22"/>
                <c:pt idx="0">
                  <c:v>50% Dark Bites</c:v>
                </c:pt>
                <c:pt idx="1">
                  <c:v>70% Dark Bites</c:v>
                </c:pt>
                <c:pt idx="2">
                  <c:v>85% Dark Bars</c:v>
                </c:pt>
                <c:pt idx="3">
                  <c:v>99% Dark &amp; Pure</c:v>
                </c:pt>
                <c:pt idx="4">
                  <c:v>After Nines</c:v>
                </c:pt>
                <c:pt idx="5">
                  <c:v>Almond Choco</c:v>
                </c:pt>
                <c:pt idx="6">
                  <c:v>Baker's Choco Chips</c:v>
                </c:pt>
                <c:pt idx="7">
                  <c:v>Caramel Stuffed Bars</c:v>
                </c:pt>
                <c:pt idx="8">
                  <c:v>Choco Coated Almonds</c:v>
                </c:pt>
                <c:pt idx="9">
                  <c:v>Drinking Coco</c:v>
                </c:pt>
                <c:pt idx="10">
                  <c:v>Eclairs</c:v>
                </c:pt>
                <c:pt idx="11">
                  <c:v>Fruit &amp; Nut Bars</c:v>
                </c:pt>
                <c:pt idx="12">
                  <c:v>Manuka Honey Choco</c:v>
                </c:pt>
                <c:pt idx="13">
                  <c:v>Milk Bars</c:v>
                </c:pt>
                <c:pt idx="14">
                  <c:v>Mint Chip Choco</c:v>
                </c:pt>
                <c:pt idx="15">
                  <c:v>Orange Choco</c:v>
                </c:pt>
                <c:pt idx="16">
                  <c:v>Organic Choco Syrup</c:v>
                </c:pt>
                <c:pt idx="17">
                  <c:v>Peanut Butter Cubes</c:v>
                </c:pt>
                <c:pt idx="18">
                  <c:v>Raspberry Choco</c:v>
                </c:pt>
                <c:pt idx="19">
                  <c:v>Smooth Sliky Salty</c:v>
                </c:pt>
                <c:pt idx="20">
                  <c:v>Spicy Special Slims</c:v>
                </c:pt>
                <c:pt idx="21">
                  <c:v>White Choc</c:v>
                </c:pt>
              </c:strCache>
            </c:strRef>
          </c:cat>
          <c:val>
            <c:numRef>
              <c:f>pivot_ans!$I$22:$I$44</c:f>
              <c:numCache>
                <c:formatCode>General</c:formatCode>
                <c:ptCount val="22"/>
                <c:pt idx="0">
                  <c:v>2022</c:v>
                </c:pt>
                <c:pt idx="1">
                  <c:v>3171</c:v>
                </c:pt>
                <c:pt idx="2">
                  <c:v>1044</c:v>
                </c:pt>
                <c:pt idx="3">
                  <c:v>1956</c:v>
                </c:pt>
                <c:pt idx="4">
                  <c:v>2052</c:v>
                </c:pt>
                <c:pt idx="5">
                  <c:v>1944</c:v>
                </c:pt>
                <c:pt idx="6">
                  <c:v>2142</c:v>
                </c:pt>
                <c:pt idx="7">
                  <c:v>3207</c:v>
                </c:pt>
                <c:pt idx="8">
                  <c:v>2301</c:v>
                </c:pt>
                <c:pt idx="9">
                  <c:v>1752</c:v>
                </c:pt>
                <c:pt idx="10">
                  <c:v>2331</c:v>
                </c:pt>
                <c:pt idx="11">
                  <c:v>2190</c:v>
                </c:pt>
                <c:pt idx="12">
                  <c:v>2976</c:v>
                </c:pt>
                <c:pt idx="13">
                  <c:v>1881</c:v>
                </c:pt>
                <c:pt idx="14">
                  <c:v>2154</c:v>
                </c:pt>
                <c:pt idx="15">
                  <c:v>2196</c:v>
                </c:pt>
                <c:pt idx="16">
                  <c:v>2982</c:v>
                </c:pt>
                <c:pt idx="17">
                  <c:v>1854</c:v>
                </c:pt>
                <c:pt idx="18">
                  <c:v>1533</c:v>
                </c:pt>
                <c:pt idx="19">
                  <c:v>2727</c:v>
                </c:pt>
                <c:pt idx="20">
                  <c:v>1308</c:v>
                </c:pt>
                <c:pt idx="21">
                  <c:v>2241</c:v>
                </c:pt>
              </c:numCache>
            </c:numRef>
          </c:val>
          <c:extLst>
            <c:ext xmlns:c16="http://schemas.microsoft.com/office/drawing/2014/chart" uri="{C3380CC4-5D6E-409C-BE32-E72D297353CC}">
              <c16:uniqueId val="{00000000-2452-482D-B2C7-CAD11CC0AABE}"/>
            </c:ext>
          </c:extLst>
        </c:ser>
        <c:dLbls>
          <c:showLegendKey val="0"/>
          <c:showVal val="0"/>
          <c:showCatName val="0"/>
          <c:showSerName val="0"/>
          <c:showPercent val="0"/>
          <c:showBubbleSize val="0"/>
        </c:dLbls>
        <c:gapWidth val="150"/>
        <c:shape val="box"/>
        <c:axId val="1185655328"/>
        <c:axId val="1185657728"/>
        <c:axId val="0"/>
      </c:bar3DChart>
      <c:catAx>
        <c:axId val="118565532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85657728"/>
        <c:crosses val="autoZero"/>
        <c:auto val="1"/>
        <c:lblAlgn val="ctr"/>
        <c:lblOffset val="100"/>
        <c:noMultiLvlLbl val="0"/>
      </c:catAx>
      <c:valAx>
        <c:axId val="1185657728"/>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85655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[Chocolate_Company Sales analysis.xlsx]pivot_ans!PivotTable15</c:name>
    <c:fmtId val="5"/>
  </c:pivotSource>
  <c:chart>
    <c:title>
      <c:tx>
        <c:rich>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r>
              <a:rPr lang="en-US">
                <a:solidFill>
                  <a:schemeClr val="bg1"/>
                </a:solidFill>
              </a:rPr>
              <a:t>Revenue per Location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spPr>
          <a:solidFill>
            <a:schemeClr val="accent2"/>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solidFill>
            <a:srgbClr val="A91D3A"/>
          </a:solidFill>
          <a:ln>
            <a:noFill/>
          </a:ln>
          <a:effectLst>
            <a:outerShdw blurRad="317500" algn="ctr" rotWithShape="0">
              <a:prstClr val="black">
                <a:alpha val="25000"/>
              </a:prstClr>
            </a:outerShdw>
          </a:effectLst>
        </c:spPr>
      </c:pivotFmt>
      <c:pivotFmt>
        <c:idx val="10"/>
        <c:spPr>
          <a:solidFill>
            <a:srgbClr val="FF4191"/>
          </a:solidFill>
          <a:ln>
            <a:noFill/>
          </a:ln>
          <a:effectLst>
            <a:outerShdw blurRad="317500" algn="ctr" rotWithShape="0">
              <a:prstClr val="black">
                <a:alpha val="25000"/>
              </a:prstClr>
            </a:outerShdw>
          </a:effectLst>
        </c:spPr>
      </c:pivotFmt>
      <c:pivotFmt>
        <c:idx val="11"/>
        <c:spPr>
          <a:solidFill>
            <a:srgbClr val="FFF078"/>
          </a:solidFill>
          <a:ln>
            <a:noFill/>
          </a:ln>
          <a:effectLst>
            <a:outerShdw blurRad="317500" algn="ctr" rotWithShape="0">
              <a:prstClr val="black">
                <a:alpha val="25000"/>
              </a:prstClr>
            </a:outerShdw>
          </a:effectLst>
        </c:spPr>
      </c:pivotFmt>
      <c:pivotFmt>
        <c:idx val="12"/>
        <c:spPr>
          <a:solidFill>
            <a:srgbClr val="A96769"/>
          </a:solidFill>
          <a:ln>
            <a:noFill/>
          </a:ln>
          <a:effectLst>
            <a:outerShdw blurRad="317500" algn="ctr" rotWithShape="0">
              <a:prstClr val="black">
                <a:alpha val="25000"/>
              </a:prstClr>
            </a:outerShdw>
          </a:effectLst>
        </c:spPr>
      </c:pivotFmt>
      <c:pivotFmt>
        <c:idx val="13"/>
        <c:spPr>
          <a:solidFill>
            <a:srgbClr val="E80A2F"/>
          </a:solidFill>
          <a:ln>
            <a:noFill/>
          </a:ln>
          <a:effectLst>
            <a:outerShdw blurRad="317500" algn="ctr" rotWithShape="0">
              <a:prstClr val="black">
                <a:alpha val="25000"/>
              </a:prstClr>
            </a:outerShdw>
          </a:effectLst>
        </c:spPr>
      </c:pivotFmt>
      <c:pivotFmt>
        <c:idx val="14"/>
        <c:spPr>
          <a:solidFill>
            <a:srgbClr val="FF6969"/>
          </a:solidFill>
          <a:ln>
            <a:noFill/>
          </a:ln>
          <a:effectLst>
            <a:outerShdw blurRad="317500" algn="ctr" rotWithShape="0">
              <a:prstClr val="black">
                <a:alpha val="25000"/>
              </a:prstClr>
            </a:outerShdw>
          </a:effectLst>
        </c:spPr>
      </c:pivotFmt>
    </c:pivotFmts>
    <c:plotArea>
      <c:layout/>
      <c:pieChart>
        <c:varyColors val="1"/>
        <c:ser>
          <c:idx val="0"/>
          <c:order val="0"/>
          <c:tx>
            <c:strRef>
              <c:f>pivot_ans!$O$36</c:f>
              <c:strCache>
                <c:ptCount val="1"/>
                <c:pt idx="0">
                  <c:v>Total</c:v>
                </c:pt>
              </c:strCache>
            </c:strRef>
          </c:tx>
          <c:dPt>
            <c:idx val="0"/>
            <c:bubble3D val="0"/>
            <c:spPr>
              <a:solidFill>
                <a:srgbClr val="A91D3A"/>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255E-41B3-9D0D-17BA95EF11C8}"/>
              </c:ext>
            </c:extLst>
          </c:dPt>
          <c:dPt>
            <c:idx val="1"/>
            <c:bubble3D val="0"/>
            <c:spPr>
              <a:solidFill>
                <a:srgbClr val="FF419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255E-41B3-9D0D-17BA95EF11C8}"/>
              </c:ext>
            </c:extLst>
          </c:dPt>
          <c:dPt>
            <c:idx val="2"/>
            <c:bubble3D val="0"/>
            <c:spPr>
              <a:solidFill>
                <a:srgbClr val="FFF078"/>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255E-41B3-9D0D-17BA95EF11C8}"/>
              </c:ext>
            </c:extLst>
          </c:dPt>
          <c:dPt>
            <c:idx val="3"/>
            <c:bubble3D val="0"/>
            <c:spPr>
              <a:solidFill>
                <a:srgbClr val="A96769"/>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255E-41B3-9D0D-17BA95EF11C8}"/>
              </c:ext>
            </c:extLst>
          </c:dPt>
          <c:dPt>
            <c:idx val="4"/>
            <c:bubble3D val="0"/>
            <c:spPr>
              <a:solidFill>
                <a:srgbClr val="E80A2F"/>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255E-41B3-9D0D-17BA95EF11C8}"/>
              </c:ext>
            </c:extLst>
          </c:dPt>
          <c:dPt>
            <c:idx val="5"/>
            <c:bubble3D val="0"/>
            <c:spPr>
              <a:solidFill>
                <a:srgbClr val="FF6969"/>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255E-41B3-9D0D-17BA95EF11C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pivot_ans!$N$37:$N$43</c:f>
              <c:strCache>
                <c:ptCount val="6"/>
                <c:pt idx="0">
                  <c:v>Al Gharbia </c:v>
                </c:pt>
                <c:pt idx="1">
                  <c:v>Al sharqia </c:v>
                </c:pt>
                <c:pt idx="2">
                  <c:v>Alex </c:v>
                </c:pt>
                <c:pt idx="3">
                  <c:v>Cairo</c:v>
                </c:pt>
                <c:pt idx="4">
                  <c:v>Giza </c:v>
                </c:pt>
                <c:pt idx="5">
                  <c:v>Sharm </c:v>
                </c:pt>
              </c:strCache>
            </c:strRef>
          </c:cat>
          <c:val>
            <c:numRef>
              <c:f>pivot_ans!$O$37:$O$43</c:f>
              <c:numCache>
                <c:formatCode>General</c:formatCode>
                <c:ptCount val="6"/>
                <c:pt idx="0">
                  <c:v>7431</c:v>
                </c:pt>
                <c:pt idx="1">
                  <c:v>10527</c:v>
                </c:pt>
                <c:pt idx="2">
                  <c:v>7821</c:v>
                </c:pt>
                <c:pt idx="3">
                  <c:v>7302</c:v>
                </c:pt>
                <c:pt idx="4">
                  <c:v>5745</c:v>
                </c:pt>
                <c:pt idx="5">
                  <c:v>9138</c:v>
                </c:pt>
              </c:numCache>
            </c:numRef>
          </c:val>
          <c:extLst>
            <c:ext xmlns:c16="http://schemas.microsoft.com/office/drawing/2014/chart" uri="{C3380CC4-5D6E-409C-BE32-E72D297353CC}">
              <c16:uniqueId val="{0000000C-255E-41B3-9D0D-17BA95EF11C8}"/>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[Chocolate_Company Sales analysis.xlsx]pivot_ans!PivotTable12</c:name>
    <c:fmtId val="5"/>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Total Sales For</a:t>
            </a:r>
            <a:r>
              <a:rPr lang="en-US" baseline="0">
                <a:solidFill>
                  <a:schemeClr val="bg1"/>
                </a:solidFill>
              </a:rPr>
              <a:t> Each Sales Person</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A91D3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pivot_ans!$O$3</c:f>
              <c:strCache>
                <c:ptCount val="1"/>
                <c:pt idx="0">
                  <c:v>Total</c:v>
                </c:pt>
              </c:strCache>
            </c:strRef>
          </c:tx>
          <c:spPr>
            <a:solidFill>
              <a:srgbClr val="A91D3A"/>
            </a:solidFill>
            <a:ln>
              <a:noFill/>
            </a:ln>
            <a:effectLst/>
          </c:spPr>
          <c:invertIfNegative val="0"/>
          <c:cat>
            <c:strRef>
              <c:f>pivot_ans!$N$4:$N$14</c:f>
              <c:strCache>
                <c:ptCount val="10"/>
                <c:pt idx="0">
                  <c:v>Abd alrahman mohamed </c:v>
                </c:pt>
                <c:pt idx="1">
                  <c:v>Ahmed said </c:v>
                </c:pt>
                <c:pt idx="2">
                  <c:v>Hassan ahmed </c:v>
                </c:pt>
                <c:pt idx="3">
                  <c:v>Hesham gamal </c:v>
                </c:pt>
                <c:pt idx="4">
                  <c:v>Husein Augar</c:v>
                </c:pt>
                <c:pt idx="5">
                  <c:v>Mohamed Ali</c:v>
                </c:pt>
                <c:pt idx="6">
                  <c:v>Mohamed galal</c:v>
                </c:pt>
                <c:pt idx="7">
                  <c:v>Rahma mostafa </c:v>
                </c:pt>
                <c:pt idx="8">
                  <c:v>Samira mostafa </c:v>
                </c:pt>
                <c:pt idx="9">
                  <c:v>Sara khaled </c:v>
                </c:pt>
              </c:strCache>
            </c:strRef>
          </c:cat>
          <c:val>
            <c:numRef>
              <c:f>pivot_ans!$O$4:$O$14</c:f>
              <c:numCache>
                <c:formatCode>General</c:formatCode>
                <c:ptCount val="10"/>
                <c:pt idx="0">
                  <c:v>27</c:v>
                </c:pt>
                <c:pt idx="1">
                  <c:v>26</c:v>
                </c:pt>
                <c:pt idx="2">
                  <c:v>41</c:v>
                </c:pt>
                <c:pt idx="3">
                  <c:v>34</c:v>
                </c:pt>
                <c:pt idx="4">
                  <c:v>30</c:v>
                </c:pt>
                <c:pt idx="5">
                  <c:v>32</c:v>
                </c:pt>
                <c:pt idx="6">
                  <c:v>28</c:v>
                </c:pt>
                <c:pt idx="7">
                  <c:v>34</c:v>
                </c:pt>
                <c:pt idx="8">
                  <c:v>29</c:v>
                </c:pt>
                <c:pt idx="9">
                  <c:v>34</c:v>
                </c:pt>
              </c:numCache>
            </c:numRef>
          </c:val>
          <c:extLst>
            <c:ext xmlns:c16="http://schemas.microsoft.com/office/drawing/2014/chart" uri="{C3380CC4-5D6E-409C-BE32-E72D297353CC}">
              <c16:uniqueId val="{00000000-58BB-4800-A3BD-EA2DF2561F07}"/>
            </c:ext>
          </c:extLst>
        </c:ser>
        <c:dLbls>
          <c:showLegendKey val="0"/>
          <c:showVal val="0"/>
          <c:showCatName val="0"/>
          <c:showSerName val="0"/>
          <c:showPercent val="0"/>
          <c:showBubbleSize val="0"/>
        </c:dLbls>
        <c:gapWidth val="219"/>
        <c:overlap val="-27"/>
        <c:axId val="1276059808"/>
        <c:axId val="1276065088"/>
      </c:barChart>
      <c:catAx>
        <c:axId val="1276059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76065088"/>
        <c:crosses val="autoZero"/>
        <c:auto val="1"/>
        <c:lblAlgn val="ctr"/>
        <c:lblOffset val="100"/>
        <c:noMultiLvlLbl val="0"/>
      </c:catAx>
      <c:valAx>
        <c:axId val="12760650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76059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[Chocolate_Company Sales analysis.xlsx]pivot_ans!PivotTable13</c:name>
    <c:fmtId val="7"/>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Total Orders</a:t>
            </a:r>
          </a:p>
        </c:rich>
      </c:tx>
      <c:overlay val="0"/>
      <c:spPr>
        <a:noFill/>
        <a:ln>
          <a:noFill/>
        </a:ln>
        <a:effectLst/>
      </c:spPr>
    </c:title>
    <c:autoTitleDeleted val="0"/>
    <c:pivotFmts>
      <c:pivotFmt>
        <c:idx val="0"/>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ln w="28575" cap="rnd">
            <a:solidFill>
              <a:srgbClr val="A91D3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pivotFmt>
    </c:pivotFmts>
    <c:plotArea>
      <c:layout/>
      <c:lineChart>
        <c:grouping val="standard"/>
        <c:varyColors val="0"/>
        <c:ser>
          <c:idx val="0"/>
          <c:order val="0"/>
          <c:tx>
            <c:strRef>
              <c:f>pivot_ans!$O$21</c:f>
              <c:strCache>
                <c:ptCount val="1"/>
                <c:pt idx="0">
                  <c:v>Total</c:v>
                </c:pt>
              </c:strCache>
            </c:strRef>
          </c:tx>
          <c:spPr>
            <a:ln w="28575" cap="rnd">
              <a:solidFill>
                <a:srgbClr val="A91D3A"/>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pivot_ans!$N$22:$N$33</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pivot_ans!$O$22:$O$33</c:f>
              <c:numCache>
                <c:formatCode>General</c:formatCode>
                <c:ptCount val="11"/>
                <c:pt idx="0">
                  <c:v>31</c:v>
                </c:pt>
                <c:pt idx="1">
                  <c:v>28</c:v>
                </c:pt>
                <c:pt idx="2">
                  <c:v>31</c:v>
                </c:pt>
                <c:pt idx="3">
                  <c:v>30</c:v>
                </c:pt>
                <c:pt idx="4">
                  <c:v>31</c:v>
                </c:pt>
                <c:pt idx="5">
                  <c:v>30</c:v>
                </c:pt>
                <c:pt idx="6">
                  <c:v>31</c:v>
                </c:pt>
                <c:pt idx="7">
                  <c:v>31</c:v>
                </c:pt>
                <c:pt idx="8">
                  <c:v>30</c:v>
                </c:pt>
                <c:pt idx="9">
                  <c:v>31</c:v>
                </c:pt>
                <c:pt idx="10">
                  <c:v>11</c:v>
                </c:pt>
              </c:numCache>
            </c:numRef>
          </c:val>
          <c:smooth val="0"/>
          <c:extLst>
            <c:ext xmlns:c16="http://schemas.microsoft.com/office/drawing/2014/chart" uri="{C3380CC4-5D6E-409C-BE32-E72D297353CC}">
              <c16:uniqueId val="{00000000-3F48-4EC3-8471-9025A04ADACC}"/>
            </c:ext>
          </c:extLst>
        </c:ser>
        <c:dLbls>
          <c:showLegendKey val="0"/>
          <c:showVal val="0"/>
          <c:showCatName val="0"/>
          <c:showSerName val="0"/>
          <c:showPercent val="0"/>
          <c:showBubbleSize val="0"/>
        </c:dLbls>
        <c:smooth val="0"/>
        <c:axId val="1050369520"/>
        <c:axId val="1050370000"/>
      </c:lineChart>
      <c:catAx>
        <c:axId val="1050369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50370000"/>
        <c:crosses val="autoZero"/>
        <c:auto val="1"/>
        <c:lblAlgn val="ctr"/>
        <c:lblOffset val="100"/>
        <c:noMultiLvlLbl val="0"/>
      </c:catAx>
      <c:valAx>
        <c:axId val="10503700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50369520"/>
        <c:crosses val="autoZero"/>
        <c:crossBetween val="between"/>
      </c:valAx>
      <c:spPr>
        <a:noFill/>
        <a:ln>
          <a:noFill/>
        </a:ln>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2">
  <a:schemeClr val="accent2"/>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16</xdr:col>
      <xdr:colOff>500743</xdr:colOff>
      <xdr:row>32</xdr:row>
      <xdr:rowOff>174172</xdr:rowOff>
    </xdr:from>
    <xdr:to>
      <xdr:col>17</xdr:col>
      <xdr:colOff>533400</xdr:colOff>
      <xdr:row>33</xdr:row>
      <xdr:rowOff>157844</xdr:rowOff>
    </xdr:to>
    <xdr:sp macro="" textlink="">
      <xdr:nvSpPr>
        <xdr:cNvPr id="6" name="TextBox 1">
          <a:extLst>
            <a:ext uri="{FF2B5EF4-FFF2-40B4-BE49-F238E27FC236}">
              <a16:creationId xmlns:a16="http://schemas.microsoft.com/office/drawing/2014/main" id="{2D5A94BB-E0E0-75B3-07CF-02912603BDCF}"/>
            </a:ext>
          </a:extLst>
        </xdr:cNvPr>
        <xdr:cNvSpPr txBox="1"/>
      </xdr:nvSpPr>
      <xdr:spPr>
        <a:xfrm>
          <a:off x="13813972" y="6096001"/>
          <a:ext cx="642257" cy="168729"/>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en-US" sz="1100"/>
            <a:t>Orders</a:t>
          </a:r>
        </a:p>
        <a:p>
          <a:endParaRPr lang="en-US" sz="1100"/>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480060</xdr:colOff>
      <xdr:row>0</xdr:row>
      <xdr:rowOff>0</xdr:rowOff>
    </xdr:from>
    <xdr:to>
      <xdr:col>29</xdr:col>
      <xdr:colOff>38100</xdr:colOff>
      <xdr:row>53</xdr:row>
      <xdr:rowOff>53340</xdr:rowOff>
    </xdr:to>
    <xdr:sp macro="" textlink="">
      <xdr:nvSpPr>
        <xdr:cNvPr id="2" name="Rectangle: Rounded Corners 1">
          <a:extLst>
            <a:ext uri="{FF2B5EF4-FFF2-40B4-BE49-F238E27FC236}">
              <a16:creationId xmlns:a16="http://schemas.microsoft.com/office/drawing/2014/main" id="{5F0233E3-7B4A-1598-E7FF-A60D2D0E0368}"/>
            </a:ext>
          </a:extLst>
        </xdr:cNvPr>
        <xdr:cNvSpPr/>
      </xdr:nvSpPr>
      <xdr:spPr>
        <a:xfrm>
          <a:off x="480060" y="0"/>
          <a:ext cx="17236440" cy="10149840"/>
        </a:xfrm>
        <a:prstGeom prst="roundRect">
          <a:avLst/>
        </a:prstGeom>
        <a:solidFill>
          <a:srgbClr val="15151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151515"/>
              </a:solidFill>
            </a:rPr>
            <a:t>yty </a:t>
          </a:r>
        </a:p>
      </xdr:txBody>
    </xdr:sp>
    <xdr:clientData/>
  </xdr:twoCellAnchor>
  <xdr:twoCellAnchor>
    <xdr:from>
      <xdr:col>1</xdr:col>
      <xdr:colOff>259080</xdr:colOff>
      <xdr:row>22</xdr:row>
      <xdr:rowOff>3810</xdr:rowOff>
    </xdr:from>
    <xdr:to>
      <xdr:col>4</xdr:col>
      <xdr:colOff>274320</xdr:colOff>
      <xdr:row>24</xdr:row>
      <xdr:rowOff>87630</xdr:rowOff>
    </xdr:to>
    <xdr:sp macro="" textlink="">
      <xdr:nvSpPr>
        <xdr:cNvPr id="4" name="TextBox 3">
          <a:extLst>
            <a:ext uri="{FF2B5EF4-FFF2-40B4-BE49-F238E27FC236}">
              <a16:creationId xmlns:a16="http://schemas.microsoft.com/office/drawing/2014/main" id="{42AC5D10-224C-E2EE-CC0B-7053A8ACF75B}"/>
            </a:ext>
          </a:extLst>
        </xdr:cNvPr>
        <xdr:cNvSpPr txBox="1"/>
      </xdr:nvSpPr>
      <xdr:spPr>
        <a:xfrm>
          <a:off x="868680" y="4194810"/>
          <a:ext cx="1844040" cy="464820"/>
        </a:xfrm>
        <a:prstGeom prst="rect">
          <a:avLst/>
        </a:prstGeom>
        <a:solidFill>
          <a:srgbClr val="15151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solidFill>
                <a:srgbClr val="A91D3A"/>
              </a:solidFill>
            </a:rPr>
            <a:t>Total</a:t>
          </a:r>
          <a:r>
            <a:rPr lang="en-US" sz="2800" baseline="0">
              <a:solidFill>
                <a:srgbClr val="A91D3A"/>
              </a:solidFill>
            </a:rPr>
            <a:t> Sales </a:t>
          </a:r>
        </a:p>
      </xdr:txBody>
    </xdr:sp>
    <xdr:clientData/>
  </xdr:twoCellAnchor>
  <xdr:twoCellAnchor>
    <xdr:from>
      <xdr:col>1</xdr:col>
      <xdr:colOff>396240</xdr:colOff>
      <xdr:row>25</xdr:row>
      <xdr:rowOff>87630</xdr:rowOff>
    </xdr:from>
    <xdr:to>
      <xdr:col>4</xdr:col>
      <xdr:colOff>45720</xdr:colOff>
      <xdr:row>27</xdr:row>
      <xdr:rowOff>133350</xdr:rowOff>
    </xdr:to>
    <xdr:sp macro="" textlink="pivot_ans!I6">
      <xdr:nvSpPr>
        <xdr:cNvPr id="5" name="TextBox 4">
          <a:extLst>
            <a:ext uri="{FF2B5EF4-FFF2-40B4-BE49-F238E27FC236}">
              <a16:creationId xmlns:a16="http://schemas.microsoft.com/office/drawing/2014/main" id="{B84C930F-6DAB-4D16-9C5E-149ABE9E83E4}"/>
            </a:ext>
          </a:extLst>
        </xdr:cNvPr>
        <xdr:cNvSpPr txBox="1"/>
      </xdr:nvSpPr>
      <xdr:spPr>
        <a:xfrm>
          <a:off x="1005840" y="4850130"/>
          <a:ext cx="1478280" cy="426720"/>
        </a:xfrm>
        <a:prstGeom prst="rect">
          <a:avLst/>
        </a:prstGeom>
        <a:solidFill>
          <a:srgbClr val="15151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3CC6166-9A8E-49C2-97E7-FA76F7016A05}" type="TxLink">
            <a:rPr lang="en-US" sz="1600" b="0" i="0" u="none" strike="noStrike" baseline="0">
              <a:solidFill>
                <a:schemeClr val="bg1"/>
              </a:solidFill>
              <a:latin typeface="Calibri"/>
              <a:cs typeface="Calibri"/>
            </a:rPr>
            <a:pPr/>
            <a:t> $203,538,699 </a:t>
          </a:fld>
          <a:endParaRPr lang="en-US" sz="4400" baseline="0">
            <a:solidFill>
              <a:schemeClr val="bg1"/>
            </a:solidFill>
          </a:endParaRPr>
        </a:p>
      </xdr:txBody>
    </xdr:sp>
    <xdr:clientData/>
  </xdr:twoCellAnchor>
  <xdr:twoCellAnchor>
    <xdr:from>
      <xdr:col>1</xdr:col>
      <xdr:colOff>110490</xdr:colOff>
      <xdr:row>28</xdr:row>
      <xdr:rowOff>41910</xdr:rowOff>
    </xdr:from>
    <xdr:to>
      <xdr:col>5</xdr:col>
      <xdr:colOff>133350</xdr:colOff>
      <xdr:row>30</xdr:row>
      <xdr:rowOff>95250</xdr:rowOff>
    </xdr:to>
    <xdr:sp macro="" textlink="">
      <xdr:nvSpPr>
        <xdr:cNvPr id="6" name="TextBox 5">
          <a:extLst>
            <a:ext uri="{FF2B5EF4-FFF2-40B4-BE49-F238E27FC236}">
              <a16:creationId xmlns:a16="http://schemas.microsoft.com/office/drawing/2014/main" id="{69A1054D-0CE7-437D-9A59-6E98BE592AC3}"/>
            </a:ext>
          </a:extLst>
        </xdr:cNvPr>
        <xdr:cNvSpPr txBox="1"/>
      </xdr:nvSpPr>
      <xdr:spPr>
        <a:xfrm>
          <a:off x="720090" y="5375910"/>
          <a:ext cx="2461260" cy="434340"/>
        </a:xfrm>
        <a:prstGeom prst="rect">
          <a:avLst/>
        </a:prstGeom>
        <a:solidFill>
          <a:srgbClr val="15151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solidFill>
                <a:srgbClr val="A91D3A"/>
              </a:solidFill>
            </a:rPr>
            <a:t>Sales / Month</a:t>
          </a:r>
          <a:endParaRPr lang="en-US" sz="2800" baseline="0">
            <a:solidFill>
              <a:srgbClr val="A91D3A"/>
            </a:solidFill>
          </a:endParaRPr>
        </a:p>
      </xdr:txBody>
    </xdr:sp>
    <xdr:clientData/>
  </xdr:twoCellAnchor>
  <xdr:twoCellAnchor>
    <xdr:from>
      <xdr:col>1</xdr:col>
      <xdr:colOff>308610</xdr:colOff>
      <xdr:row>31</xdr:row>
      <xdr:rowOff>171450</xdr:rowOff>
    </xdr:from>
    <xdr:to>
      <xdr:col>3</xdr:col>
      <xdr:colOff>567690</xdr:colOff>
      <xdr:row>34</xdr:row>
      <xdr:rowOff>26670</xdr:rowOff>
    </xdr:to>
    <xdr:sp macro="" textlink="pivot_ans!K6">
      <xdr:nvSpPr>
        <xdr:cNvPr id="7" name="TextBox 6">
          <a:extLst>
            <a:ext uri="{FF2B5EF4-FFF2-40B4-BE49-F238E27FC236}">
              <a16:creationId xmlns:a16="http://schemas.microsoft.com/office/drawing/2014/main" id="{A4B57517-EB08-4917-AC7A-D7BC98E9141B}"/>
            </a:ext>
          </a:extLst>
        </xdr:cNvPr>
        <xdr:cNvSpPr txBox="1"/>
      </xdr:nvSpPr>
      <xdr:spPr>
        <a:xfrm>
          <a:off x="918210" y="6076950"/>
          <a:ext cx="1478280" cy="426720"/>
        </a:xfrm>
        <a:prstGeom prst="rect">
          <a:avLst/>
        </a:prstGeom>
        <a:solidFill>
          <a:srgbClr val="15151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9E3725C-ECAF-4B48-B43E-A64A99530645}" type="TxLink">
            <a:rPr lang="en-US" sz="1800" b="0" i="0" u="none" strike="noStrike" baseline="0">
              <a:solidFill>
                <a:schemeClr val="bg1"/>
              </a:solidFill>
              <a:latin typeface="Calibri"/>
              <a:cs typeface="Calibri"/>
            </a:rPr>
            <a:pPr/>
            <a:t> $18,503,518 </a:t>
          </a:fld>
          <a:endParaRPr lang="en-US" sz="6600" baseline="0">
            <a:solidFill>
              <a:schemeClr val="bg1"/>
            </a:solidFill>
          </a:endParaRPr>
        </a:p>
      </xdr:txBody>
    </xdr:sp>
    <xdr:clientData/>
  </xdr:twoCellAnchor>
  <xdr:twoCellAnchor>
    <xdr:from>
      <xdr:col>4</xdr:col>
      <xdr:colOff>583624</xdr:colOff>
      <xdr:row>5</xdr:row>
      <xdr:rowOff>80009</xdr:rowOff>
    </xdr:from>
    <xdr:to>
      <xdr:col>14</xdr:col>
      <xdr:colOff>347404</xdr:colOff>
      <xdr:row>24</xdr:row>
      <xdr:rowOff>133349</xdr:rowOff>
    </xdr:to>
    <xdr:graphicFrame macro="">
      <xdr:nvGraphicFramePr>
        <xdr:cNvPr id="12" name="Chart 11">
          <a:extLst>
            <a:ext uri="{FF2B5EF4-FFF2-40B4-BE49-F238E27FC236}">
              <a16:creationId xmlns:a16="http://schemas.microsoft.com/office/drawing/2014/main" id="{7BDAA03F-E8AE-4E19-B43F-F10AA49AA1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152400</xdr:colOff>
      <xdr:row>0</xdr:row>
      <xdr:rowOff>160020</xdr:rowOff>
    </xdr:from>
    <xdr:to>
      <xdr:col>18</xdr:col>
      <xdr:colOff>556260</xdr:colOff>
      <xdr:row>3</xdr:row>
      <xdr:rowOff>45720</xdr:rowOff>
    </xdr:to>
    <xdr:sp macro="" textlink="">
      <xdr:nvSpPr>
        <xdr:cNvPr id="13" name="TextBox 12">
          <a:extLst>
            <a:ext uri="{FF2B5EF4-FFF2-40B4-BE49-F238E27FC236}">
              <a16:creationId xmlns:a16="http://schemas.microsoft.com/office/drawing/2014/main" id="{1757EEE3-45BE-4300-8BDD-8D63979A8326}"/>
            </a:ext>
          </a:extLst>
        </xdr:cNvPr>
        <xdr:cNvSpPr txBox="1"/>
      </xdr:nvSpPr>
      <xdr:spPr>
        <a:xfrm>
          <a:off x="7467600" y="160020"/>
          <a:ext cx="4061460" cy="457200"/>
        </a:xfrm>
        <a:prstGeom prst="rect">
          <a:avLst/>
        </a:prstGeom>
        <a:solidFill>
          <a:srgbClr val="15151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a:solidFill>
                <a:srgbClr val="A91D3A"/>
              </a:solidFill>
            </a:rPr>
            <a:t>Chocolate Company Sales</a:t>
          </a:r>
          <a:endParaRPr lang="en-US" sz="2800" baseline="0">
            <a:solidFill>
              <a:srgbClr val="A91D3A"/>
            </a:solidFill>
          </a:endParaRPr>
        </a:p>
      </xdr:txBody>
    </xdr:sp>
    <xdr:clientData/>
  </xdr:twoCellAnchor>
  <xdr:twoCellAnchor>
    <xdr:from>
      <xdr:col>17</xdr:col>
      <xdr:colOff>556260</xdr:colOff>
      <xdr:row>30</xdr:row>
      <xdr:rowOff>38100</xdr:rowOff>
    </xdr:from>
    <xdr:to>
      <xdr:col>25</xdr:col>
      <xdr:colOff>251460</xdr:colOff>
      <xdr:row>48</xdr:row>
      <xdr:rowOff>0</xdr:rowOff>
    </xdr:to>
    <xdr:graphicFrame macro="">
      <xdr:nvGraphicFramePr>
        <xdr:cNvPr id="14" name="Chart 13">
          <a:extLst>
            <a:ext uri="{FF2B5EF4-FFF2-40B4-BE49-F238E27FC236}">
              <a16:creationId xmlns:a16="http://schemas.microsoft.com/office/drawing/2014/main" id="{6F6624EA-F6F0-46F1-A0F0-546F0647A2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96339</xdr:colOff>
      <xdr:row>30</xdr:row>
      <xdr:rowOff>130628</xdr:rowOff>
    </xdr:from>
    <xdr:to>
      <xdr:col>14</xdr:col>
      <xdr:colOff>21771</xdr:colOff>
      <xdr:row>48</xdr:row>
      <xdr:rowOff>65314</xdr:rowOff>
    </xdr:to>
    <xdr:graphicFrame macro="">
      <xdr:nvGraphicFramePr>
        <xdr:cNvPr id="15" name="Chart 14">
          <a:extLst>
            <a:ext uri="{FF2B5EF4-FFF2-40B4-BE49-F238E27FC236}">
              <a16:creationId xmlns:a16="http://schemas.microsoft.com/office/drawing/2014/main" id="{EFB4530A-6C04-40DD-BC4E-36FC4A9644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567690</xdr:colOff>
      <xdr:row>6</xdr:row>
      <xdr:rowOff>161364</xdr:rowOff>
    </xdr:from>
    <xdr:to>
      <xdr:col>25</xdr:col>
      <xdr:colOff>586067</xdr:colOff>
      <xdr:row>23</xdr:row>
      <xdr:rowOff>141193</xdr:rowOff>
    </xdr:to>
    <xdr:graphicFrame macro="">
      <xdr:nvGraphicFramePr>
        <xdr:cNvPr id="18" name="Chart 17">
          <a:extLst>
            <a:ext uri="{FF2B5EF4-FFF2-40B4-BE49-F238E27FC236}">
              <a16:creationId xmlns:a16="http://schemas.microsoft.com/office/drawing/2014/main" id="{92B8BAF0-5D62-4168-BB93-F4F54EB273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0.83571</cdr:x>
      <cdr:y>0.8869</cdr:y>
    </cdr:from>
    <cdr:to>
      <cdr:x>0.97619</cdr:x>
      <cdr:y>0.94841</cdr:y>
    </cdr:to>
    <cdr:sp macro="" textlink="">
      <cdr:nvSpPr>
        <cdr:cNvPr id="2" name="TextBox 1">
          <a:extLst xmlns:a="http://schemas.openxmlformats.org/drawingml/2006/main">
            <a:ext uri="{FF2B5EF4-FFF2-40B4-BE49-F238E27FC236}">
              <a16:creationId xmlns:a16="http://schemas.microsoft.com/office/drawing/2014/main" id="{239D8E16-59D1-36A8-AC52-0D6A7CF0319D}"/>
            </a:ext>
          </a:extLst>
        </cdr:cNvPr>
        <cdr:cNvSpPr txBox="1"/>
      </cdr:nvSpPr>
      <cdr:spPr>
        <a:xfrm xmlns:a="http://schemas.openxmlformats.org/drawingml/2006/main">
          <a:off x="3820886" y="2432957"/>
          <a:ext cx="642257" cy="16872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a:solidFill>
                <a:schemeClr val="bg1"/>
              </a:solidFill>
            </a:rPr>
            <a:t>Months</a:t>
          </a:r>
        </a:p>
        <a:p xmlns:a="http://schemas.openxmlformats.org/drawingml/2006/main">
          <a:endParaRPr lang="en-US" sz="1100"/>
        </a:p>
        <a:p xmlns:a="http://schemas.openxmlformats.org/drawingml/2006/main">
          <a:endParaRPr lang="en-US" sz="1100"/>
        </a:p>
      </cdr:txBody>
    </cdr:sp>
  </cdr:relSizeAnchor>
  <cdr:relSizeAnchor xmlns:cdr="http://schemas.openxmlformats.org/drawingml/2006/chartDrawing">
    <cdr:from>
      <cdr:x>0.01111</cdr:x>
      <cdr:y>0.01889</cdr:y>
    </cdr:from>
    <cdr:to>
      <cdr:x>0.15159</cdr:x>
      <cdr:y>0.0804</cdr:y>
    </cdr:to>
    <cdr:sp macro="" textlink="">
      <cdr:nvSpPr>
        <cdr:cNvPr id="4" name="TextBox 1">
          <a:extLst xmlns:a="http://schemas.openxmlformats.org/drawingml/2006/main">
            <a:ext uri="{FF2B5EF4-FFF2-40B4-BE49-F238E27FC236}">
              <a16:creationId xmlns:a16="http://schemas.microsoft.com/office/drawing/2014/main" id="{75164EDE-7043-B4D4-F954-54B794FACE35}"/>
            </a:ext>
          </a:extLst>
        </cdr:cNvPr>
        <cdr:cNvSpPr txBox="1"/>
      </cdr:nvSpPr>
      <cdr:spPr>
        <a:xfrm xmlns:a="http://schemas.openxmlformats.org/drawingml/2006/main">
          <a:off x="50800" y="50800"/>
          <a:ext cx="642275" cy="16542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solidFill>
                <a:schemeClr val="bg1"/>
              </a:solidFill>
            </a:rPr>
            <a:t>Orders</a:t>
          </a:r>
        </a:p>
        <a:p xmlns:a="http://schemas.openxmlformats.org/drawingml/2006/main">
          <a:endParaRPr lang="en-US" sz="1100">
            <a:solidFill>
              <a:schemeClr val="bg1"/>
            </a:solidFill>
          </a:endParaRPr>
        </a:p>
        <a:p xmlns:a="http://schemas.openxmlformats.org/drawingml/2006/main">
          <a:endParaRPr lang="en-US" sz="1100"/>
        </a:p>
        <a:p xmlns:a="http://schemas.openxmlformats.org/drawingml/2006/main">
          <a:endParaRPr lang="en-US" sz="1100"/>
        </a:p>
      </cdr:txBody>
    </cdr:sp>
  </cdr:relSizeAnchor>
</c:userShapes>
</file>

<file path=xl/drawings/drawing4.xml><?xml version="1.0" encoding="utf-8"?>
<xdr:wsDr xmlns:xdr="http://schemas.openxmlformats.org/drawingml/2006/spreadsheetDrawing" xmlns:a="http://schemas.openxmlformats.org/drawingml/2006/main">
  <xdr:twoCellAnchor>
    <xdr:from>
      <xdr:col>0</xdr:col>
      <xdr:colOff>480060</xdr:colOff>
      <xdr:row>0</xdr:row>
      <xdr:rowOff>0</xdr:rowOff>
    </xdr:from>
    <xdr:to>
      <xdr:col>20</xdr:col>
      <xdr:colOff>114300</xdr:colOff>
      <xdr:row>28</xdr:row>
      <xdr:rowOff>137160</xdr:rowOff>
    </xdr:to>
    <xdr:sp macro="" textlink="">
      <xdr:nvSpPr>
        <xdr:cNvPr id="2" name="Rectangle: Rounded Corners 1">
          <a:extLst>
            <a:ext uri="{FF2B5EF4-FFF2-40B4-BE49-F238E27FC236}">
              <a16:creationId xmlns:a16="http://schemas.microsoft.com/office/drawing/2014/main" id="{A27E1361-F20E-4995-BD6B-CAF9A488AB8A}"/>
            </a:ext>
          </a:extLst>
        </xdr:cNvPr>
        <xdr:cNvSpPr/>
      </xdr:nvSpPr>
      <xdr:spPr>
        <a:xfrm>
          <a:off x="480060" y="0"/>
          <a:ext cx="11826240" cy="5257800"/>
        </a:xfrm>
        <a:prstGeom prst="roundRect">
          <a:avLst/>
        </a:prstGeom>
        <a:solidFill>
          <a:srgbClr val="15151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151515"/>
              </a:solidFill>
            </a:rPr>
            <a:t>yty </a:t>
          </a:r>
        </a:p>
      </xdr:txBody>
    </xdr:sp>
    <xdr:clientData/>
  </xdr:twoCellAnchor>
  <xdr:twoCellAnchor>
    <xdr:from>
      <xdr:col>1</xdr:col>
      <xdr:colOff>342900</xdr:colOff>
      <xdr:row>4</xdr:row>
      <xdr:rowOff>68580</xdr:rowOff>
    </xdr:from>
    <xdr:to>
      <xdr:col>4</xdr:col>
      <xdr:colOff>358140</xdr:colOff>
      <xdr:row>6</xdr:row>
      <xdr:rowOff>144780</xdr:rowOff>
    </xdr:to>
    <xdr:sp macro="" textlink="">
      <xdr:nvSpPr>
        <xdr:cNvPr id="3" name="TextBox 2">
          <a:extLst>
            <a:ext uri="{FF2B5EF4-FFF2-40B4-BE49-F238E27FC236}">
              <a16:creationId xmlns:a16="http://schemas.microsoft.com/office/drawing/2014/main" id="{76B8A4DD-5882-4BE6-A4AD-E31334D6490F}"/>
            </a:ext>
          </a:extLst>
        </xdr:cNvPr>
        <xdr:cNvSpPr txBox="1"/>
      </xdr:nvSpPr>
      <xdr:spPr>
        <a:xfrm>
          <a:off x="952500" y="800100"/>
          <a:ext cx="1844040" cy="441960"/>
        </a:xfrm>
        <a:prstGeom prst="rect">
          <a:avLst/>
        </a:prstGeom>
        <a:solidFill>
          <a:srgbClr val="15151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solidFill>
                <a:srgbClr val="A91D3A"/>
              </a:solidFill>
            </a:rPr>
            <a:t>Total</a:t>
          </a:r>
          <a:r>
            <a:rPr lang="en-US" sz="2800" baseline="0">
              <a:solidFill>
                <a:srgbClr val="A91D3A"/>
              </a:solidFill>
            </a:rPr>
            <a:t> Sales </a:t>
          </a:r>
        </a:p>
      </xdr:txBody>
    </xdr:sp>
    <xdr:clientData/>
  </xdr:twoCellAnchor>
  <xdr:twoCellAnchor>
    <xdr:from>
      <xdr:col>1</xdr:col>
      <xdr:colOff>502920</xdr:colOff>
      <xdr:row>7</xdr:row>
      <xdr:rowOff>152400</xdr:rowOff>
    </xdr:from>
    <xdr:to>
      <xdr:col>4</xdr:col>
      <xdr:colOff>152400</xdr:colOff>
      <xdr:row>10</xdr:row>
      <xdr:rowOff>15240</xdr:rowOff>
    </xdr:to>
    <xdr:sp macro="" textlink="pivot_ans!I6">
      <xdr:nvSpPr>
        <xdr:cNvPr id="4" name="TextBox 3">
          <a:extLst>
            <a:ext uri="{FF2B5EF4-FFF2-40B4-BE49-F238E27FC236}">
              <a16:creationId xmlns:a16="http://schemas.microsoft.com/office/drawing/2014/main" id="{F12880BC-55B7-4BEE-87CF-48F4D9654B80}"/>
            </a:ext>
          </a:extLst>
        </xdr:cNvPr>
        <xdr:cNvSpPr txBox="1"/>
      </xdr:nvSpPr>
      <xdr:spPr>
        <a:xfrm>
          <a:off x="1112520" y="1432560"/>
          <a:ext cx="1478280" cy="411480"/>
        </a:xfrm>
        <a:prstGeom prst="rect">
          <a:avLst/>
        </a:prstGeom>
        <a:solidFill>
          <a:srgbClr val="15151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3CC6166-9A8E-49C2-97E7-FA76F7016A05}" type="TxLink">
            <a:rPr lang="en-US" sz="1600" b="0" i="0" u="none" strike="noStrike" baseline="0">
              <a:solidFill>
                <a:schemeClr val="bg1"/>
              </a:solidFill>
              <a:latin typeface="Calibri"/>
              <a:cs typeface="Calibri"/>
            </a:rPr>
            <a:pPr/>
            <a:t> $203,538,699 </a:t>
          </a:fld>
          <a:endParaRPr lang="en-US" sz="4400" baseline="0">
            <a:solidFill>
              <a:schemeClr val="bg1"/>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ser Mahmoud" refreshedDate="45493.437736689812" createdVersion="8" refreshedVersion="8" minRefreshableVersion="3" recordCount="315" xr:uid="{82780E36-074E-40CC-9AAB-4A6B92FF1507}">
  <cacheSource type="worksheet">
    <worksheetSource name="Table1"/>
  </cacheSource>
  <cacheFields count="14">
    <cacheField name="Order-ID" numFmtId="0">
      <sharedItems containsSemiMixedTypes="0" containsString="0" containsNumber="1" containsInteger="1" minValue="1" maxValue="315"/>
    </cacheField>
    <cacheField name="Sales Person" numFmtId="0">
      <sharedItems count="10">
        <s v="Rahma mostafa "/>
        <s v="Ahmed said "/>
        <s v="Husein Augar"/>
        <s v="Samira mostafa "/>
        <s v="Hassan ahmed "/>
        <s v="Sara khaled "/>
        <s v="Hesham gamal "/>
        <s v="Mohamed Ali"/>
        <s v="Mohamed galal"/>
        <s v="Abd alrahman mohamed "/>
      </sharedItems>
    </cacheField>
    <cacheField name="Location" numFmtId="0">
      <sharedItems count="6">
        <s v="Al Gharbia "/>
        <s v="Al sharqia "/>
        <s v="Cairo"/>
        <s v="Giza "/>
        <s v="Alex "/>
        <s v="Sharm "/>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Price/Q" numFmtId="0">
      <sharedItems containsSemiMixedTypes="0" containsString="0" containsNumber="1" containsInteger="1" minValue="0" maxValue="16184"/>
    </cacheField>
    <cacheField name="Quantity" numFmtId="0">
      <sharedItems containsSemiMixedTypes="0" containsString="0" containsNumber="1" containsInteger="1" minValue="0" maxValue="525"/>
    </cacheField>
    <cacheField name="Order date " numFmtId="14">
      <sharedItems containsSemiMixedTypes="0" containsNonDate="0" containsDate="1" containsString="0" minDate="2023-01-01T00:00:00" maxDate="2023-11-12T00:00:00"/>
    </cacheField>
    <cacheField name="Total Sales" numFmtId="164">
      <sharedItems containsSemiMixedTypes="0" containsString="0" containsNumber="1" containsInteger="1" minValue="0" maxValue="5291790"/>
    </cacheField>
    <cacheField name="Year" numFmtId="0">
      <sharedItems containsSemiMixedTypes="0" containsString="0" containsNumber="1" containsInteger="1" minValue="2023" maxValue="2023"/>
    </cacheField>
    <cacheField name="Month" numFmtId="0">
      <sharedItems containsSemiMixedTypes="0" containsString="0" containsNumber="1" containsInteger="1" minValue="1" maxValue="11" count="11">
        <n v="1"/>
        <n v="2"/>
        <n v="3"/>
        <n v="4"/>
        <n v="5"/>
        <n v="6"/>
        <n v="7"/>
        <n v="8"/>
        <n v="9"/>
        <n v="10"/>
        <n v="11"/>
      </sharedItems>
    </cacheField>
    <cacheField name="Day" numFmtId="0">
      <sharedItems containsSemiMixedTypes="0" containsString="0" containsNumber="1" containsInteger="1" minValue="1" maxValue="31"/>
    </cacheField>
    <cacheField name="M/name" numFmtId="0">
      <sharedItems/>
    </cacheField>
    <cacheField name="Quarter" numFmtId="0">
      <sharedItems containsSemiMixedTypes="0" containsString="0" containsNumber="1" containsInteger="1" minValue="1" maxValue="4"/>
    </cacheField>
    <cacheField name="Sales B.Classification" numFmtId="0">
      <sharedItems containsMixedTypes="1" containsNumber="1" containsInteger="1" minValue="0" maxValue="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5">
  <r>
    <n v="1"/>
    <x v="0"/>
    <x v="0"/>
    <x v="0"/>
    <n v="1624"/>
    <n v="114"/>
    <d v="2023-01-01T00:00:00"/>
    <n v="185136"/>
    <n v="2023"/>
    <x v="0"/>
    <n v="1"/>
    <s v="Jan"/>
    <n v="1"/>
    <n v="0"/>
  </r>
  <r>
    <n v="2"/>
    <x v="1"/>
    <x v="1"/>
    <x v="1"/>
    <n v="6706"/>
    <n v="459"/>
    <d v="2023-01-02T00:00:00"/>
    <n v="3078054"/>
    <n v="2023"/>
    <x v="0"/>
    <n v="2"/>
    <s v="Jan"/>
    <n v="1"/>
    <s v="L 1"/>
  </r>
  <r>
    <n v="3"/>
    <x v="2"/>
    <x v="1"/>
    <x v="2"/>
    <n v="959"/>
    <n v="147"/>
    <d v="2023-01-03T00:00:00"/>
    <n v="140973"/>
    <n v="2023"/>
    <x v="0"/>
    <n v="3"/>
    <s v="Jan"/>
    <n v="1"/>
    <n v="0"/>
  </r>
  <r>
    <n v="4"/>
    <x v="3"/>
    <x v="2"/>
    <x v="3"/>
    <n v="9632"/>
    <n v="288"/>
    <d v="2023-01-04T00:00:00"/>
    <n v="2774016"/>
    <n v="2023"/>
    <x v="0"/>
    <n v="4"/>
    <s v="Jan"/>
    <n v="1"/>
    <s v="L 1"/>
  </r>
  <r>
    <n v="5"/>
    <x v="4"/>
    <x v="3"/>
    <x v="4"/>
    <n v="2100"/>
    <n v="414"/>
    <d v="2023-01-05T00:00:00"/>
    <n v="869400"/>
    <n v="2023"/>
    <x v="0"/>
    <n v="5"/>
    <s v="Jan"/>
    <n v="1"/>
    <s v="L 1"/>
  </r>
  <r>
    <n v="6"/>
    <x v="0"/>
    <x v="1"/>
    <x v="5"/>
    <n v="8869"/>
    <n v="432"/>
    <d v="2023-01-06T00:00:00"/>
    <n v="3831408"/>
    <n v="2023"/>
    <x v="0"/>
    <n v="6"/>
    <s v="Jan"/>
    <n v="1"/>
    <s v="L 1"/>
  </r>
  <r>
    <n v="7"/>
    <x v="4"/>
    <x v="4"/>
    <x v="6"/>
    <n v="2681"/>
    <n v="54"/>
    <d v="2023-01-07T00:00:00"/>
    <n v="144774"/>
    <n v="2023"/>
    <x v="0"/>
    <n v="7"/>
    <s v="Jan"/>
    <n v="1"/>
    <n v="0"/>
  </r>
  <r>
    <n v="8"/>
    <x v="1"/>
    <x v="1"/>
    <x v="7"/>
    <n v="5012"/>
    <n v="210"/>
    <d v="2023-01-08T00:00:00"/>
    <n v="1052520"/>
    <n v="2023"/>
    <x v="0"/>
    <n v="8"/>
    <s v="Jan"/>
    <n v="1"/>
    <s v="L 1"/>
  </r>
  <r>
    <n v="9"/>
    <x v="5"/>
    <x v="4"/>
    <x v="8"/>
    <n v="1281"/>
    <n v="75"/>
    <d v="2023-01-09T00:00:00"/>
    <n v="96075"/>
    <n v="2023"/>
    <x v="0"/>
    <n v="9"/>
    <s v="Jan"/>
    <n v="1"/>
    <n v="0"/>
  </r>
  <r>
    <n v="10"/>
    <x v="6"/>
    <x v="0"/>
    <x v="8"/>
    <n v="4991"/>
    <n v="12"/>
    <d v="2023-01-10T00:00:00"/>
    <n v="59892"/>
    <n v="2023"/>
    <x v="0"/>
    <n v="10"/>
    <s v="Jan"/>
    <n v="1"/>
    <n v="0"/>
  </r>
  <r>
    <n v="11"/>
    <x v="7"/>
    <x v="3"/>
    <x v="4"/>
    <n v="1785"/>
    <n v="462"/>
    <d v="2023-01-11T00:00:00"/>
    <n v="824670"/>
    <n v="2023"/>
    <x v="0"/>
    <n v="11"/>
    <s v="Jan"/>
    <n v="1"/>
    <s v="L 1"/>
  </r>
  <r>
    <n v="12"/>
    <x v="8"/>
    <x v="0"/>
    <x v="9"/>
    <n v="3983"/>
    <n v="144"/>
    <d v="2023-01-12T00:00:00"/>
    <n v="573552"/>
    <n v="2023"/>
    <x v="0"/>
    <n v="12"/>
    <s v="Jan"/>
    <n v="1"/>
    <n v="0"/>
  </r>
  <r>
    <n v="13"/>
    <x v="2"/>
    <x v="4"/>
    <x v="10"/>
    <n v="2646"/>
    <n v="120"/>
    <d v="2023-01-13T00:00:00"/>
    <n v="317520"/>
    <n v="2023"/>
    <x v="0"/>
    <n v="13"/>
    <s v="Jan"/>
    <n v="1"/>
    <n v="0"/>
  </r>
  <r>
    <n v="14"/>
    <x v="7"/>
    <x v="5"/>
    <x v="11"/>
    <n v="252"/>
    <n v="54"/>
    <d v="2023-01-14T00:00:00"/>
    <n v="13608"/>
    <n v="2023"/>
    <x v="0"/>
    <n v="14"/>
    <s v="Jan"/>
    <n v="1"/>
    <n v="0"/>
  </r>
  <r>
    <n v="15"/>
    <x v="8"/>
    <x v="1"/>
    <x v="4"/>
    <n v="2464"/>
    <n v="234"/>
    <d v="2023-01-15T00:00:00"/>
    <n v="576576"/>
    <n v="2023"/>
    <x v="0"/>
    <n v="15"/>
    <s v="Jan"/>
    <n v="1"/>
    <n v="0"/>
  </r>
  <r>
    <n v="16"/>
    <x v="8"/>
    <x v="1"/>
    <x v="12"/>
    <n v="2114"/>
    <n v="66"/>
    <d v="2023-01-16T00:00:00"/>
    <n v="139524"/>
    <n v="2023"/>
    <x v="0"/>
    <n v="16"/>
    <s v="Jan"/>
    <n v="1"/>
    <n v="0"/>
  </r>
  <r>
    <n v="17"/>
    <x v="4"/>
    <x v="0"/>
    <x v="6"/>
    <n v="7693"/>
    <n v="87"/>
    <d v="2023-01-17T00:00:00"/>
    <n v="669291"/>
    <n v="2023"/>
    <x v="0"/>
    <n v="17"/>
    <s v="Jan"/>
    <n v="1"/>
    <s v="L 1"/>
  </r>
  <r>
    <n v="18"/>
    <x v="6"/>
    <x v="5"/>
    <x v="13"/>
    <n v="15610"/>
    <n v="339"/>
    <d v="2023-01-18T00:00:00"/>
    <n v="5291790"/>
    <n v="2023"/>
    <x v="0"/>
    <n v="18"/>
    <s v="Jan"/>
    <n v="1"/>
    <s v="L 1"/>
  </r>
  <r>
    <n v="19"/>
    <x v="3"/>
    <x v="5"/>
    <x v="7"/>
    <n v="336"/>
    <n v="144"/>
    <d v="2023-01-19T00:00:00"/>
    <n v="48384"/>
    <n v="2023"/>
    <x v="0"/>
    <n v="19"/>
    <s v="Jan"/>
    <n v="1"/>
    <n v="0"/>
  </r>
  <r>
    <n v="20"/>
    <x v="7"/>
    <x v="3"/>
    <x v="13"/>
    <n v="9443"/>
    <n v="162"/>
    <d v="2023-01-20T00:00:00"/>
    <n v="1529766"/>
    <n v="2023"/>
    <x v="0"/>
    <n v="20"/>
    <s v="Jan"/>
    <n v="1"/>
    <s v="L 1"/>
  </r>
  <r>
    <n v="21"/>
    <x v="2"/>
    <x v="5"/>
    <x v="14"/>
    <n v="8155"/>
    <n v="90"/>
    <d v="2023-01-21T00:00:00"/>
    <n v="733950"/>
    <n v="2023"/>
    <x v="0"/>
    <n v="21"/>
    <s v="Jan"/>
    <n v="1"/>
    <s v="L 1"/>
  </r>
  <r>
    <n v="22"/>
    <x v="1"/>
    <x v="4"/>
    <x v="14"/>
    <n v="1701"/>
    <n v="234"/>
    <d v="2023-01-22T00:00:00"/>
    <n v="398034"/>
    <n v="2023"/>
    <x v="0"/>
    <n v="22"/>
    <s v="Jan"/>
    <n v="1"/>
    <n v="0"/>
  </r>
  <r>
    <n v="23"/>
    <x v="9"/>
    <x v="4"/>
    <x v="7"/>
    <n v="2205"/>
    <n v="141"/>
    <d v="2023-01-23T00:00:00"/>
    <n v="310905"/>
    <n v="2023"/>
    <x v="0"/>
    <n v="23"/>
    <s v="Jan"/>
    <n v="1"/>
    <n v="0"/>
  </r>
  <r>
    <n v="24"/>
    <x v="1"/>
    <x v="0"/>
    <x v="15"/>
    <n v="1771"/>
    <n v="204"/>
    <d v="2023-01-24T00:00:00"/>
    <n v="361284"/>
    <n v="2023"/>
    <x v="0"/>
    <n v="24"/>
    <s v="Jan"/>
    <n v="1"/>
    <n v="0"/>
  </r>
  <r>
    <n v="25"/>
    <x v="3"/>
    <x v="1"/>
    <x v="16"/>
    <n v="2114"/>
    <n v="186"/>
    <d v="2023-01-25T00:00:00"/>
    <n v="393204"/>
    <n v="2023"/>
    <x v="0"/>
    <n v="25"/>
    <s v="Jan"/>
    <n v="1"/>
    <n v="0"/>
  </r>
  <r>
    <n v="26"/>
    <x v="3"/>
    <x v="2"/>
    <x v="11"/>
    <n v="10311"/>
    <n v="231"/>
    <d v="2023-01-26T00:00:00"/>
    <n v="2381841"/>
    <n v="2023"/>
    <x v="0"/>
    <n v="26"/>
    <s v="Jan"/>
    <n v="1"/>
    <s v="L 1"/>
  </r>
  <r>
    <n v="27"/>
    <x v="8"/>
    <x v="3"/>
    <x v="10"/>
    <n v="21"/>
    <n v="168"/>
    <d v="2023-01-27T00:00:00"/>
    <n v="3528"/>
    <n v="2023"/>
    <x v="0"/>
    <n v="27"/>
    <s v="Jan"/>
    <n v="1"/>
    <n v="0"/>
  </r>
  <r>
    <n v="28"/>
    <x v="9"/>
    <x v="1"/>
    <x v="13"/>
    <n v="1974"/>
    <n v="195"/>
    <d v="2023-01-28T00:00:00"/>
    <n v="384930"/>
    <n v="2023"/>
    <x v="0"/>
    <n v="28"/>
    <s v="Jan"/>
    <n v="1"/>
    <n v="0"/>
  </r>
  <r>
    <n v="29"/>
    <x v="6"/>
    <x v="2"/>
    <x v="14"/>
    <n v="6314"/>
    <n v="15"/>
    <d v="2023-01-29T00:00:00"/>
    <n v="94710"/>
    <n v="2023"/>
    <x v="0"/>
    <n v="29"/>
    <s v="Jan"/>
    <n v="1"/>
    <n v="0"/>
  </r>
  <r>
    <n v="30"/>
    <x v="9"/>
    <x v="0"/>
    <x v="14"/>
    <n v="4683"/>
    <n v="30"/>
    <d v="2023-01-30T00:00:00"/>
    <n v="140490"/>
    <n v="2023"/>
    <x v="0"/>
    <n v="30"/>
    <s v="Jan"/>
    <n v="1"/>
    <n v="0"/>
  </r>
  <r>
    <n v="31"/>
    <x v="3"/>
    <x v="0"/>
    <x v="17"/>
    <n v="6398"/>
    <n v="102"/>
    <d v="2023-01-31T00:00:00"/>
    <n v="652596"/>
    <n v="2023"/>
    <x v="0"/>
    <n v="31"/>
    <s v="Jan"/>
    <n v="1"/>
    <s v="L 1"/>
  </r>
  <r>
    <n v="32"/>
    <x v="7"/>
    <x v="1"/>
    <x v="15"/>
    <n v="553"/>
    <n v="15"/>
    <d v="2023-02-01T00:00:00"/>
    <n v="8295"/>
    <n v="2023"/>
    <x v="1"/>
    <n v="1"/>
    <s v="Feb"/>
    <n v="1"/>
    <n v="0"/>
  </r>
  <r>
    <n v="33"/>
    <x v="1"/>
    <x v="3"/>
    <x v="0"/>
    <n v="7021"/>
    <n v="183"/>
    <d v="2023-02-02T00:00:00"/>
    <n v="1284843"/>
    <n v="2023"/>
    <x v="1"/>
    <n v="2"/>
    <s v="Feb"/>
    <n v="1"/>
    <s v="L 1"/>
  </r>
  <r>
    <n v="34"/>
    <x v="0"/>
    <x v="3"/>
    <x v="7"/>
    <n v="5817"/>
    <n v="12"/>
    <d v="2023-02-03T00:00:00"/>
    <n v="69804"/>
    <n v="2023"/>
    <x v="1"/>
    <n v="3"/>
    <s v="Feb"/>
    <n v="1"/>
    <n v="0"/>
  </r>
  <r>
    <n v="35"/>
    <x v="3"/>
    <x v="3"/>
    <x v="8"/>
    <n v="3976"/>
    <n v="72"/>
    <d v="2023-02-04T00:00:00"/>
    <n v="286272"/>
    <n v="2023"/>
    <x v="1"/>
    <n v="4"/>
    <s v="Feb"/>
    <n v="1"/>
    <n v="0"/>
  </r>
  <r>
    <n v="36"/>
    <x v="4"/>
    <x v="4"/>
    <x v="18"/>
    <n v="1134"/>
    <n v="282"/>
    <d v="2023-02-05T00:00:00"/>
    <n v="319788"/>
    <n v="2023"/>
    <x v="1"/>
    <n v="5"/>
    <s v="Feb"/>
    <n v="1"/>
    <n v="0"/>
  </r>
  <r>
    <n v="37"/>
    <x v="7"/>
    <x v="3"/>
    <x v="19"/>
    <n v="6027"/>
    <n v="144"/>
    <d v="2023-02-06T00:00:00"/>
    <n v="867888"/>
    <n v="2023"/>
    <x v="1"/>
    <n v="6"/>
    <s v="Feb"/>
    <n v="1"/>
    <s v="L 1"/>
  </r>
  <r>
    <n v="38"/>
    <x v="4"/>
    <x v="0"/>
    <x v="10"/>
    <n v="1904"/>
    <n v="405"/>
    <d v="2023-02-07T00:00:00"/>
    <n v="771120"/>
    <n v="2023"/>
    <x v="1"/>
    <n v="7"/>
    <s v="Feb"/>
    <n v="1"/>
    <s v="L 1"/>
  </r>
  <r>
    <n v="39"/>
    <x v="5"/>
    <x v="5"/>
    <x v="1"/>
    <n v="3262"/>
    <n v="75"/>
    <d v="2023-02-08T00:00:00"/>
    <n v="244650"/>
    <n v="2023"/>
    <x v="1"/>
    <n v="8"/>
    <s v="Feb"/>
    <n v="1"/>
    <n v="0"/>
  </r>
  <r>
    <n v="40"/>
    <x v="0"/>
    <x v="5"/>
    <x v="18"/>
    <n v="2289"/>
    <n v="135"/>
    <d v="2023-02-09T00:00:00"/>
    <n v="309015"/>
    <n v="2023"/>
    <x v="1"/>
    <n v="9"/>
    <s v="Feb"/>
    <n v="1"/>
    <n v="0"/>
  </r>
  <r>
    <n v="41"/>
    <x v="6"/>
    <x v="5"/>
    <x v="18"/>
    <n v="6986"/>
    <n v="21"/>
    <d v="2023-02-10T00:00:00"/>
    <n v="146706"/>
    <n v="2023"/>
    <x v="1"/>
    <n v="10"/>
    <s v="Feb"/>
    <n v="1"/>
    <n v="0"/>
  </r>
  <r>
    <n v="42"/>
    <x v="7"/>
    <x v="4"/>
    <x v="14"/>
    <n v="4417"/>
    <n v="153"/>
    <d v="2023-02-11T00:00:00"/>
    <n v="675801"/>
    <n v="2023"/>
    <x v="1"/>
    <n v="11"/>
    <s v="Feb"/>
    <n v="1"/>
    <s v="L 1"/>
  </r>
  <r>
    <n v="43"/>
    <x v="4"/>
    <x v="5"/>
    <x v="16"/>
    <n v="1442"/>
    <n v="15"/>
    <d v="2023-02-12T00:00:00"/>
    <n v="21630"/>
    <n v="2023"/>
    <x v="1"/>
    <n v="12"/>
    <s v="Feb"/>
    <n v="1"/>
    <n v="0"/>
  </r>
  <r>
    <n v="44"/>
    <x v="8"/>
    <x v="1"/>
    <x v="8"/>
    <n v="2415"/>
    <n v="255"/>
    <d v="2023-02-13T00:00:00"/>
    <n v="615825"/>
    <n v="2023"/>
    <x v="1"/>
    <n v="13"/>
    <s v="Feb"/>
    <n v="1"/>
    <n v="0"/>
  </r>
  <r>
    <n v="45"/>
    <x v="7"/>
    <x v="0"/>
    <x v="15"/>
    <n v="238"/>
    <n v="18"/>
    <d v="2023-02-14T00:00:00"/>
    <n v="4284"/>
    <n v="2023"/>
    <x v="1"/>
    <n v="14"/>
    <s v="Feb"/>
    <n v="1"/>
    <n v="0"/>
  </r>
  <r>
    <n v="46"/>
    <x v="4"/>
    <x v="0"/>
    <x v="14"/>
    <n v="4949"/>
    <n v="189"/>
    <d v="2023-02-15T00:00:00"/>
    <n v="935361"/>
    <n v="2023"/>
    <x v="1"/>
    <n v="15"/>
    <s v="Feb"/>
    <n v="1"/>
    <s v="L 1"/>
  </r>
  <r>
    <n v="47"/>
    <x v="6"/>
    <x v="4"/>
    <x v="1"/>
    <n v="5075"/>
    <n v="21"/>
    <d v="2023-02-16T00:00:00"/>
    <n v="106575"/>
    <n v="2023"/>
    <x v="1"/>
    <n v="16"/>
    <s v="Feb"/>
    <n v="1"/>
    <n v="0"/>
  </r>
  <r>
    <n v="48"/>
    <x v="8"/>
    <x v="2"/>
    <x v="10"/>
    <n v="9198"/>
    <n v="36"/>
    <d v="2023-02-17T00:00:00"/>
    <n v="331128"/>
    <n v="2023"/>
    <x v="1"/>
    <n v="17"/>
    <s v="Feb"/>
    <n v="1"/>
    <n v="0"/>
  </r>
  <r>
    <n v="49"/>
    <x v="4"/>
    <x v="5"/>
    <x v="12"/>
    <n v="3339"/>
    <n v="75"/>
    <d v="2023-02-18T00:00:00"/>
    <n v="250425"/>
    <n v="2023"/>
    <x v="1"/>
    <n v="18"/>
    <s v="Feb"/>
    <n v="1"/>
    <n v="0"/>
  </r>
  <r>
    <n v="50"/>
    <x v="0"/>
    <x v="5"/>
    <x v="9"/>
    <n v="5019"/>
    <n v="156"/>
    <d v="2023-02-19T00:00:00"/>
    <n v="782964"/>
    <n v="2023"/>
    <x v="1"/>
    <n v="19"/>
    <s v="Feb"/>
    <n v="1"/>
    <s v="L 1"/>
  </r>
  <r>
    <n v="51"/>
    <x v="6"/>
    <x v="2"/>
    <x v="10"/>
    <n v="16184"/>
    <n v="39"/>
    <d v="2023-02-20T00:00:00"/>
    <n v="631176"/>
    <n v="2023"/>
    <x v="1"/>
    <n v="20"/>
    <s v="Feb"/>
    <n v="1"/>
    <n v="0"/>
  </r>
  <r>
    <n v="52"/>
    <x v="4"/>
    <x v="2"/>
    <x v="20"/>
    <n v="497"/>
    <n v="63"/>
    <d v="2023-02-21T00:00:00"/>
    <n v="31311"/>
    <n v="2023"/>
    <x v="1"/>
    <n v="21"/>
    <s v="Feb"/>
    <n v="1"/>
    <n v="0"/>
  </r>
  <r>
    <n v="53"/>
    <x v="7"/>
    <x v="2"/>
    <x v="12"/>
    <n v="8211"/>
    <n v="75"/>
    <d v="2023-02-22T00:00:00"/>
    <n v="615825"/>
    <n v="2023"/>
    <x v="1"/>
    <n v="22"/>
    <s v="Feb"/>
    <n v="1"/>
    <n v="0"/>
  </r>
  <r>
    <n v="54"/>
    <x v="7"/>
    <x v="4"/>
    <x v="19"/>
    <n v="6580"/>
    <n v="183"/>
    <d v="2023-02-23T00:00:00"/>
    <n v="1204140"/>
    <n v="2023"/>
    <x v="1"/>
    <n v="23"/>
    <s v="Feb"/>
    <n v="1"/>
    <s v="L 1"/>
  </r>
  <r>
    <n v="55"/>
    <x v="3"/>
    <x v="1"/>
    <x v="11"/>
    <n v="4760"/>
    <n v="69"/>
    <d v="2023-02-24T00:00:00"/>
    <n v="328440"/>
    <n v="2023"/>
    <x v="1"/>
    <n v="24"/>
    <s v="Feb"/>
    <n v="1"/>
    <n v="0"/>
  </r>
  <r>
    <n v="56"/>
    <x v="0"/>
    <x v="2"/>
    <x v="4"/>
    <n v="5439"/>
    <n v="30"/>
    <d v="2023-02-25T00:00:00"/>
    <n v="163170"/>
    <n v="2023"/>
    <x v="1"/>
    <n v="25"/>
    <s v="Feb"/>
    <n v="1"/>
    <n v="0"/>
  </r>
  <r>
    <n v="57"/>
    <x v="3"/>
    <x v="5"/>
    <x v="9"/>
    <n v="1463"/>
    <n v="39"/>
    <d v="2023-02-26T00:00:00"/>
    <n v="57057"/>
    <n v="2023"/>
    <x v="1"/>
    <n v="26"/>
    <s v="Feb"/>
    <n v="1"/>
    <n v="0"/>
  </r>
  <r>
    <n v="58"/>
    <x v="8"/>
    <x v="5"/>
    <x v="1"/>
    <n v="7777"/>
    <n v="504"/>
    <d v="2023-02-27T00:00:00"/>
    <n v="3919608"/>
    <n v="2023"/>
    <x v="1"/>
    <n v="27"/>
    <s v="Feb"/>
    <n v="1"/>
    <s v="L 1"/>
  </r>
  <r>
    <n v="59"/>
    <x v="2"/>
    <x v="0"/>
    <x v="12"/>
    <n v="1085"/>
    <n v="273"/>
    <d v="2023-02-28T00:00:00"/>
    <n v="296205"/>
    <n v="2023"/>
    <x v="1"/>
    <n v="28"/>
    <s v="Feb"/>
    <n v="1"/>
    <n v="0"/>
  </r>
  <r>
    <n v="60"/>
    <x v="6"/>
    <x v="0"/>
    <x v="6"/>
    <n v="182"/>
    <n v="48"/>
    <d v="2023-03-01T00:00:00"/>
    <n v="8736"/>
    <n v="2023"/>
    <x v="2"/>
    <n v="1"/>
    <s v="Mar"/>
    <n v="1"/>
    <n v="0"/>
  </r>
  <r>
    <n v="61"/>
    <x v="4"/>
    <x v="5"/>
    <x v="18"/>
    <n v="4242"/>
    <n v="207"/>
    <d v="2023-03-02T00:00:00"/>
    <n v="878094"/>
    <n v="2023"/>
    <x v="2"/>
    <n v="2"/>
    <s v="Mar"/>
    <n v="1"/>
    <s v="L 1"/>
  </r>
  <r>
    <n v="62"/>
    <x v="4"/>
    <x v="2"/>
    <x v="1"/>
    <n v="6118"/>
    <n v="9"/>
    <d v="2023-03-03T00:00:00"/>
    <n v="55062"/>
    <n v="2023"/>
    <x v="2"/>
    <n v="3"/>
    <s v="Mar"/>
    <n v="1"/>
    <n v="0"/>
  </r>
  <r>
    <n v="63"/>
    <x v="9"/>
    <x v="2"/>
    <x v="14"/>
    <n v="2317"/>
    <n v="261"/>
    <d v="2023-03-04T00:00:00"/>
    <n v="604737"/>
    <n v="2023"/>
    <x v="2"/>
    <n v="4"/>
    <s v="Mar"/>
    <n v="1"/>
    <n v="0"/>
  </r>
  <r>
    <n v="64"/>
    <x v="4"/>
    <x v="4"/>
    <x v="10"/>
    <n v="938"/>
    <n v="6"/>
    <d v="2023-03-05T00:00:00"/>
    <n v="5628"/>
    <n v="2023"/>
    <x v="2"/>
    <n v="5"/>
    <s v="Mar"/>
    <n v="1"/>
    <n v="0"/>
  </r>
  <r>
    <n v="65"/>
    <x v="1"/>
    <x v="0"/>
    <x v="16"/>
    <n v="9709"/>
    <n v="30"/>
    <d v="2023-03-06T00:00:00"/>
    <n v="291270"/>
    <n v="2023"/>
    <x v="2"/>
    <n v="6"/>
    <s v="Mar"/>
    <n v="1"/>
    <n v="0"/>
  </r>
  <r>
    <n v="66"/>
    <x v="5"/>
    <x v="5"/>
    <x v="13"/>
    <n v="2205"/>
    <n v="138"/>
    <d v="2023-03-07T00:00:00"/>
    <n v="304290"/>
    <n v="2023"/>
    <x v="2"/>
    <n v="7"/>
    <s v="Mar"/>
    <n v="1"/>
    <n v="0"/>
  </r>
  <r>
    <n v="67"/>
    <x v="5"/>
    <x v="0"/>
    <x v="9"/>
    <n v="4487"/>
    <n v="111"/>
    <d v="2023-03-08T00:00:00"/>
    <n v="498057"/>
    <n v="2023"/>
    <x v="2"/>
    <n v="8"/>
    <s v="Mar"/>
    <n v="1"/>
    <n v="0"/>
  </r>
  <r>
    <n v="68"/>
    <x v="6"/>
    <x v="1"/>
    <x v="3"/>
    <n v="2415"/>
    <n v="15"/>
    <d v="2023-03-09T00:00:00"/>
    <n v="36225"/>
    <n v="2023"/>
    <x v="2"/>
    <n v="9"/>
    <s v="Mar"/>
    <n v="1"/>
    <n v="0"/>
  </r>
  <r>
    <n v="69"/>
    <x v="0"/>
    <x v="5"/>
    <x v="15"/>
    <n v="4018"/>
    <n v="162"/>
    <d v="2023-03-10T00:00:00"/>
    <n v="650916"/>
    <n v="2023"/>
    <x v="2"/>
    <n v="10"/>
    <s v="Mar"/>
    <n v="1"/>
    <s v="L 1"/>
  </r>
  <r>
    <n v="70"/>
    <x v="6"/>
    <x v="5"/>
    <x v="15"/>
    <n v="861"/>
    <n v="195"/>
    <d v="2023-03-11T00:00:00"/>
    <n v="167895"/>
    <n v="2023"/>
    <x v="2"/>
    <n v="11"/>
    <s v="Mar"/>
    <n v="1"/>
    <n v="0"/>
  </r>
  <r>
    <n v="71"/>
    <x v="9"/>
    <x v="4"/>
    <x v="8"/>
    <n v="5586"/>
    <n v="525"/>
    <d v="2023-03-12T00:00:00"/>
    <n v="2932650"/>
    <n v="2023"/>
    <x v="2"/>
    <n v="12"/>
    <s v="Mar"/>
    <n v="1"/>
    <s v="L 1"/>
  </r>
  <r>
    <n v="72"/>
    <x v="5"/>
    <x v="5"/>
    <x v="5"/>
    <n v="2226"/>
    <n v="48"/>
    <d v="2023-03-13T00:00:00"/>
    <n v="106848"/>
    <n v="2023"/>
    <x v="2"/>
    <n v="13"/>
    <s v="Mar"/>
    <n v="1"/>
    <n v="0"/>
  </r>
  <r>
    <n v="73"/>
    <x v="2"/>
    <x v="5"/>
    <x v="19"/>
    <n v="14329"/>
    <n v="150"/>
    <d v="2023-03-14T00:00:00"/>
    <n v="2149350"/>
    <n v="2023"/>
    <x v="2"/>
    <n v="14"/>
    <s v="Mar"/>
    <n v="1"/>
    <s v="L 1"/>
  </r>
  <r>
    <n v="74"/>
    <x v="2"/>
    <x v="5"/>
    <x v="13"/>
    <n v="8463"/>
    <n v="492"/>
    <d v="2023-03-15T00:00:00"/>
    <n v="4163796"/>
    <n v="2023"/>
    <x v="2"/>
    <n v="15"/>
    <s v="Mar"/>
    <n v="1"/>
    <s v="L 1"/>
  </r>
  <r>
    <n v="75"/>
    <x v="6"/>
    <x v="5"/>
    <x v="12"/>
    <n v="2891"/>
    <n v="102"/>
    <d v="2023-03-16T00:00:00"/>
    <n v="294882"/>
    <n v="2023"/>
    <x v="2"/>
    <n v="16"/>
    <s v="Mar"/>
    <n v="1"/>
    <n v="0"/>
  </r>
  <r>
    <n v="76"/>
    <x v="8"/>
    <x v="2"/>
    <x v="14"/>
    <n v="3773"/>
    <n v="165"/>
    <d v="2023-03-17T00:00:00"/>
    <n v="622545"/>
    <n v="2023"/>
    <x v="2"/>
    <n v="17"/>
    <s v="Mar"/>
    <n v="1"/>
    <n v="0"/>
  </r>
  <r>
    <n v="77"/>
    <x v="3"/>
    <x v="2"/>
    <x v="19"/>
    <n v="854"/>
    <n v="309"/>
    <d v="2023-03-18T00:00:00"/>
    <n v="263886"/>
    <n v="2023"/>
    <x v="2"/>
    <n v="18"/>
    <s v="Mar"/>
    <n v="1"/>
    <n v="0"/>
  </r>
  <r>
    <n v="78"/>
    <x v="4"/>
    <x v="2"/>
    <x v="9"/>
    <n v="4970"/>
    <n v="156"/>
    <d v="2023-03-19T00:00:00"/>
    <n v="775320"/>
    <n v="2023"/>
    <x v="2"/>
    <n v="19"/>
    <s v="Mar"/>
    <n v="1"/>
    <s v="L 1"/>
  </r>
  <r>
    <n v="79"/>
    <x v="2"/>
    <x v="1"/>
    <x v="21"/>
    <n v="98"/>
    <n v="159"/>
    <d v="2023-03-20T00:00:00"/>
    <n v="15582"/>
    <n v="2023"/>
    <x v="2"/>
    <n v="20"/>
    <s v="Mar"/>
    <n v="1"/>
    <n v="0"/>
  </r>
  <r>
    <n v="80"/>
    <x v="6"/>
    <x v="1"/>
    <x v="16"/>
    <n v="13391"/>
    <n v="201"/>
    <d v="2023-03-21T00:00:00"/>
    <n v="2691591"/>
    <n v="2023"/>
    <x v="2"/>
    <n v="21"/>
    <s v="Mar"/>
    <n v="1"/>
    <s v="L 1"/>
  </r>
  <r>
    <n v="81"/>
    <x v="1"/>
    <x v="3"/>
    <x v="6"/>
    <n v="8890"/>
    <n v="210"/>
    <d v="2023-03-22T00:00:00"/>
    <n v="1866900"/>
    <n v="2023"/>
    <x v="2"/>
    <n v="22"/>
    <s v="Mar"/>
    <n v="1"/>
    <s v="L 1"/>
  </r>
  <r>
    <n v="82"/>
    <x v="7"/>
    <x v="4"/>
    <x v="11"/>
    <n v="56"/>
    <n v="51"/>
    <d v="2023-03-23T00:00:00"/>
    <n v="2856"/>
    <n v="2023"/>
    <x v="2"/>
    <n v="23"/>
    <s v="Mar"/>
    <n v="1"/>
    <n v="0"/>
  </r>
  <r>
    <n v="83"/>
    <x v="8"/>
    <x v="2"/>
    <x v="4"/>
    <n v="3339"/>
    <n v="39"/>
    <d v="2023-03-24T00:00:00"/>
    <n v="130221"/>
    <n v="2023"/>
    <x v="2"/>
    <n v="24"/>
    <s v="Mar"/>
    <n v="1"/>
    <n v="0"/>
  </r>
  <r>
    <n v="84"/>
    <x v="9"/>
    <x v="1"/>
    <x v="3"/>
    <n v="3808"/>
    <n v="279"/>
    <d v="2023-03-25T00:00:00"/>
    <n v="1062432"/>
    <n v="2023"/>
    <x v="2"/>
    <n v="25"/>
    <s v="Mar"/>
    <n v="1"/>
    <s v="L 1"/>
  </r>
  <r>
    <n v="85"/>
    <x v="9"/>
    <x v="4"/>
    <x v="11"/>
    <n v="63"/>
    <n v="123"/>
    <d v="2023-03-26T00:00:00"/>
    <n v="7749"/>
    <n v="2023"/>
    <x v="2"/>
    <n v="26"/>
    <s v="Mar"/>
    <n v="1"/>
    <n v="0"/>
  </r>
  <r>
    <n v="86"/>
    <x v="7"/>
    <x v="3"/>
    <x v="18"/>
    <n v="7812"/>
    <n v="81"/>
    <d v="2023-03-27T00:00:00"/>
    <n v="632772"/>
    <n v="2023"/>
    <x v="2"/>
    <n v="27"/>
    <s v="Mar"/>
    <n v="1"/>
    <n v="0"/>
  </r>
  <r>
    <n v="87"/>
    <x v="0"/>
    <x v="0"/>
    <x v="15"/>
    <n v="7693"/>
    <n v="21"/>
    <d v="2023-03-28T00:00:00"/>
    <n v="161553"/>
    <n v="2023"/>
    <x v="2"/>
    <n v="28"/>
    <s v="Mar"/>
    <n v="1"/>
    <n v="0"/>
  </r>
  <r>
    <n v="88"/>
    <x v="8"/>
    <x v="2"/>
    <x v="19"/>
    <n v="973"/>
    <n v="162"/>
    <d v="2023-03-29T00:00:00"/>
    <n v="157626"/>
    <n v="2023"/>
    <x v="2"/>
    <n v="29"/>
    <s v="Mar"/>
    <n v="1"/>
    <n v="0"/>
  </r>
  <r>
    <n v="89"/>
    <x v="9"/>
    <x v="1"/>
    <x v="20"/>
    <n v="567"/>
    <n v="228"/>
    <d v="2023-03-30T00:00:00"/>
    <n v="129276"/>
    <n v="2023"/>
    <x v="2"/>
    <n v="30"/>
    <s v="Mar"/>
    <n v="1"/>
    <n v="0"/>
  </r>
  <r>
    <n v="90"/>
    <x v="9"/>
    <x v="2"/>
    <x v="12"/>
    <n v="2471"/>
    <n v="342"/>
    <d v="2023-03-31T00:00:00"/>
    <n v="845082"/>
    <n v="2023"/>
    <x v="2"/>
    <n v="31"/>
    <s v="Mar"/>
    <n v="1"/>
    <s v="L 1"/>
  </r>
  <r>
    <n v="91"/>
    <x v="6"/>
    <x v="4"/>
    <x v="11"/>
    <n v="7189"/>
    <n v="54"/>
    <d v="2023-04-01T00:00:00"/>
    <n v="388206"/>
    <n v="2023"/>
    <x v="3"/>
    <n v="1"/>
    <s v="Apr"/>
    <n v="2"/>
    <n v="0"/>
  </r>
  <r>
    <n v="92"/>
    <x v="3"/>
    <x v="1"/>
    <x v="19"/>
    <n v="7455"/>
    <n v="216"/>
    <d v="2023-04-02T00:00:00"/>
    <n v="1610280"/>
    <n v="2023"/>
    <x v="3"/>
    <n v="2"/>
    <s v="Apr"/>
    <n v="2"/>
    <s v="L 1"/>
  </r>
  <r>
    <n v="93"/>
    <x v="8"/>
    <x v="5"/>
    <x v="21"/>
    <n v="3108"/>
    <n v="54"/>
    <d v="2023-04-03T00:00:00"/>
    <n v="167832"/>
    <n v="2023"/>
    <x v="3"/>
    <n v="3"/>
    <s v="Apr"/>
    <n v="2"/>
    <n v="0"/>
  </r>
  <r>
    <n v="94"/>
    <x v="4"/>
    <x v="4"/>
    <x v="4"/>
    <n v="469"/>
    <n v="75"/>
    <d v="2023-04-04T00:00:00"/>
    <n v="35175"/>
    <n v="2023"/>
    <x v="3"/>
    <n v="4"/>
    <s v="Apr"/>
    <n v="2"/>
    <n v="0"/>
  </r>
  <r>
    <n v="95"/>
    <x v="2"/>
    <x v="0"/>
    <x v="14"/>
    <n v="2737"/>
    <n v="93"/>
    <d v="2023-04-05T00:00:00"/>
    <n v="254541"/>
    <n v="2023"/>
    <x v="3"/>
    <n v="5"/>
    <s v="Apr"/>
    <n v="2"/>
    <n v="0"/>
  </r>
  <r>
    <n v="96"/>
    <x v="2"/>
    <x v="0"/>
    <x v="4"/>
    <n v="4305"/>
    <n v="156"/>
    <d v="2023-04-06T00:00:00"/>
    <n v="671580"/>
    <n v="2023"/>
    <x v="3"/>
    <n v="6"/>
    <s v="Apr"/>
    <n v="2"/>
    <s v="L 1"/>
  </r>
  <r>
    <n v="97"/>
    <x v="2"/>
    <x v="4"/>
    <x v="9"/>
    <n v="2408"/>
    <n v="9"/>
    <d v="2023-04-07T00:00:00"/>
    <n v="21672"/>
    <n v="2023"/>
    <x v="3"/>
    <n v="7"/>
    <s v="Apr"/>
    <n v="2"/>
    <n v="0"/>
  </r>
  <r>
    <n v="98"/>
    <x v="8"/>
    <x v="2"/>
    <x v="15"/>
    <n v="1281"/>
    <n v="18"/>
    <d v="2023-04-08T00:00:00"/>
    <n v="23058"/>
    <n v="2023"/>
    <x v="3"/>
    <n v="8"/>
    <s v="Apr"/>
    <n v="2"/>
    <n v="0"/>
  </r>
  <r>
    <n v="99"/>
    <x v="0"/>
    <x v="1"/>
    <x v="1"/>
    <n v="12348"/>
    <n v="234"/>
    <d v="2023-04-09T00:00:00"/>
    <n v="2889432"/>
    <n v="2023"/>
    <x v="3"/>
    <n v="9"/>
    <s v="Apr"/>
    <n v="2"/>
    <s v="L 1"/>
  </r>
  <r>
    <n v="100"/>
    <x v="8"/>
    <x v="5"/>
    <x v="19"/>
    <n v="3689"/>
    <n v="312"/>
    <d v="2023-04-10T00:00:00"/>
    <n v="1150968"/>
    <n v="2023"/>
    <x v="3"/>
    <n v="10"/>
    <s v="Apr"/>
    <n v="2"/>
    <s v="L 1"/>
  </r>
  <r>
    <n v="101"/>
    <x v="5"/>
    <x v="2"/>
    <x v="15"/>
    <n v="2870"/>
    <n v="300"/>
    <d v="2023-04-11T00:00:00"/>
    <n v="861000"/>
    <n v="2023"/>
    <x v="3"/>
    <n v="11"/>
    <s v="Apr"/>
    <n v="2"/>
    <s v="L 1"/>
  </r>
  <r>
    <n v="102"/>
    <x v="7"/>
    <x v="2"/>
    <x v="18"/>
    <n v="798"/>
    <n v="519"/>
    <d v="2023-04-12T00:00:00"/>
    <n v="414162"/>
    <n v="2023"/>
    <x v="3"/>
    <n v="12"/>
    <s v="Apr"/>
    <n v="2"/>
    <n v="0"/>
  </r>
  <r>
    <n v="103"/>
    <x v="3"/>
    <x v="0"/>
    <x v="20"/>
    <n v="2933"/>
    <n v="9"/>
    <d v="2023-04-13T00:00:00"/>
    <n v="26397"/>
    <n v="2023"/>
    <x v="3"/>
    <n v="13"/>
    <s v="Apr"/>
    <n v="2"/>
    <n v="0"/>
  </r>
  <r>
    <n v="104"/>
    <x v="6"/>
    <x v="1"/>
    <x v="2"/>
    <n v="2744"/>
    <n v="9"/>
    <d v="2023-04-14T00:00:00"/>
    <n v="24696"/>
    <n v="2023"/>
    <x v="3"/>
    <n v="14"/>
    <s v="Apr"/>
    <n v="2"/>
    <n v="0"/>
  </r>
  <r>
    <n v="105"/>
    <x v="0"/>
    <x v="2"/>
    <x v="5"/>
    <n v="9772"/>
    <n v="90"/>
    <d v="2023-04-15T00:00:00"/>
    <n v="879480"/>
    <n v="2023"/>
    <x v="3"/>
    <n v="15"/>
    <s v="Apr"/>
    <n v="2"/>
    <s v="L 1"/>
  </r>
  <r>
    <n v="106"/>
    <x v="5"/>
    <x v="5"/>
    <x v="4"/>
    <n v="1568"/>
    <n v="96"/>
    <d v="2023-04-16T00:00:00"/>
    <n v="150528"/>
    <n v="2023"/>
    <x v="3"/>
    <n v="16"/>
    <s v="Apr"/>
    <n v="2"/>
    <n v="0"/>
  </r>
  <r>
    <n v="107"/>
    <x v="7"/>
    <x v="2"/>
    <x v="10"/>
    <n v="11417"/>
    <n v="21"/>
    <d v="2023-04-17T00:00:00"/>
    <n v="239757"/>
    <n v="2023"/>
    <x v="3"/>
    <n v="17"/>
    <s v="Apr"/>
    <n v="2"/>
    <n v="0"/>
  </r>
  <r>
    <n v="108"/>
    <x v="0"/>
    <x v="5"/>
    <x v="21"/>
    <n v="6748"/>
    <n v="48"/>
    <d v="2023-04-18T00:00:00"/>
    <n v="323904"/>
    <n v="2023"/>
    <x v="3"/>
    <n v="18"/>
    <s v="Apr"/>
    <n v="2"/>
    <n v="0"/>
  </r>
  <r>
    <n v="109"/>
    <x v="9"/>
    <x v="2"/>
    <x v="18"/>
    <n v="1407"/>
    <n v="72"/>
    <d v="2023-04-19T00:00:00"/>
    <n v="101304"/>
    <n v="2023"/>
    <x v="3"/>
    <n v="19"/>
    <s v="Apr"/>
    <n v="2"/>
    <n v="0"/>
  </r>
  <r>
    <n v="110"/>
    <x v="1"/>
    <x v="1"/>
    <x v="12"/>
    <n v="2023"/>
    <n v="168"/>
    <d v="2023-04-20T00:00:00"/>
    <n v="339864"/>
    <n v="2023"/>
    <x v="3"/>
    <n v="20"/>
    <s v="Apr"/>
    <n v="2"/>
    <n v="0"/>
  </r>
  <r>
    <n v="111"/>
    <x v="6"/>
    <x v="3"/>
    <x v="21"/>
    <n v="5236"/>
    <n v="51"/>
    <d v="2023-04-21T00:00:00"/>
    <n v="267036"/>
    <n v="2023"/>
    <x v="3"/>
    <n v="21"/>
    <s v="Apr"/>
    <n v="2"/>
    <n v="0"/>
  </r>
  <r>
    <n v="112"/>
    <x v="3"/>
    <x v="2"/>
    <x v="15"/>
    <n v="1925"/>
    <n v="192"/>
    <d v="2023-04-22T00:00:00"/>
    <n v="369600"/>
    <n v="2023"/>
    <x v="3"/>
    <n v="22"/>
    <s v="Apr"/>
    <n v="2"/>
    <n v="0"/>
  </r>
  <r>
    <n v="113"/>
    <x v="5"/>
    <x v="0"/>
    <x v="8"/>
    <n v="6608"/>
    <n v="225"/>
    <d v="2023-04-23T00:00:00"/>
    <n v="1486800"/>
    <n v="2023"/>
    <x v="3"/>
    <n v="23"/>
    <s v="Apr"/>
    <n v="2"/>
    <s v="L 1"/>
  </r>
  <r>
    <n v="114"/>
    <x v="4"/>
    <x v="5"/>
    <x v="21"/>
    <n v="8008"/>
    <n v="456"/>
    <d v="2023-04-24T00:00:00"/>
    <n v="3651648"/>
    <n v="2023"/>
    <x v="3"/>
    <n v="24"/>
    <s v="Apr"/>
    <n v="2"/>
    <s v="L 1"/>
  </r>
  <r>
    <n v="115"/>
    <x v="9"/>
    <x v="5"/>
    <x v="4"/>
    <n v="1428"/>
    <n v="93"/>
    <d v="2023-04-25T00:00:00"/>
    <n v="132804"/>
    <n v="2023"/>
    <x v="3"/>
    <n v="25"/>
    <s v="Apr"/>
    <n v="2"/>
    <n v="0"/>
  </r>
  <r>
    <n v="116"/>
    <x v="4"/>
    <x v="5"/>
    <x v="2"/>
    <n v="525"/>
    <n v="48"/>
    <d v="2023-04-26T00:00:00"/>
    <n v="25200"/>
    <n v="2023"/>
    <x v="3"/>
    <n v="26"/>
    <s v="Apr"/>
    <n v="2"/>
    <n v="0"/>
  </r>
  <r>
    <n v="117"/>
    <x v="4"/>
    <x v="0"/>
    <x v="3"/>
    <n v="1505"/>
    <n v="102"/>
    <d v="2023-04-27T00:00:00"/>
    <n v="153510"/>
    <n v="2023"/>
    <x v="3"/>
    <n v="27"/>
    <s v="Apr"/>
    <n v="2"/>
    <n v="0"/>
  </r>
  <r>
    <n v="118"/>
    <x v="5"/>
    <x v="1"/>
    <x v="0"/>
    <n v="6755"/>
    <n v="252"/>
    <d v="2023-04-28T00:00:00"/>
    <n v="1702260"/>
    <n v="2023"/>
    <x v="3"/>
    <n v="28"/>
    <s v="Apr"/>
    <n v="2"/>
    <s v="L 1"/>
  </r>
  <r>
    <n v="119"/>
    <x v="7"/>
    <x v="0"/>
    <x v="3"/>
    <n v="11571"/>
    <n v="138"/>
    <d v="2023-04-29T00:00:00"/>
    <n v="1596798"/>
    <n v="2023"/>
    <x v="3"/>
    <n v="29"/>
    <s v="Apr"/>
    <n v="2"/>
    <s v="L 1"/>
  </r>
  <r>
    <n v="120"/>
    <x v="0"/>
    <x v="4"/>
    <x v="4"/>
    <n v="2541"/>
    <n v="90"/>
    <d v="2023-04-30T00:00:00"/>
    <n v="228690"/>
    <n v="2023"/>
    <x v="3"/>
    <n v="30"/>
    <s v="Apr"/>
    <n v="2"/>
    <n v="0"/>
  </r>
  <r>
    <n v="121"/>
    <x v="3"/>
    <x v="0"/>
    <x v="0"/>
    <n v="1526"/>
    <n v="240"/>
    <d v="2023-05-01T00:00:00"/>
    <n v="366240"/>
    <n v="2023"/>
    <x v="4"/>
    <n v="1"/>
    <s v="May"/>
    <n v="2"/>
    <n v="0"/>
  </r>
  <r>
    <n v="122"/>
    <x v="0"/>
    <x v="4"/>
    <x v="2"/>
    <n v="6125"/>
    <n v="102"/>
    <d v="2023-05-02T00:00:00"/>
    <n v="624750"/>
    <n v="2023"/>
    <x v="4"/>
    <n v="2"/>
    <s v="May"/>
    <n v="2"/>
    <n v="0"/>
  </r>
  <r>
    <n v="123"/>
    <x v="3"/>
    <x v="1"/>
    <x v="18"/>
    <n v="847"/>
    <n v="129"/>
    <d v="2023-05-03T00:00:00"/>
    <n v="109263"/>
    <n v="2023"/>
    <x v="4"/>
    <n v="3"/>
    <s v="May"/>
    <n v="2"/>
    <n v="0"/>
  </r>
  <r>
    <n v="124"/>
    <x v="1"/>
    <x v="1"/>
    <x v="18"/>
    <n v="4753"/>
    <n v="300"/>
    <d v="2023-05-04T00:00:00"/>
    <n v="1425900"/>
    <n v="2023"/>
    <x v="4"/>
    <n v="4"/>
    <s v="May"/>
    <n v="2"/>
    <s v="L 1"/>
  </r>
  <r>
    <n v="125"/>
    <x v="4"/>
    <x v="4"/>
    <x v="5"/>
    <n v="959"/>
    <n v="135"/>
    <d v="2023-05-05T00:00:00"/>
    <n v="129465"/>
    <n v="2023"/>
    <x v="4"/>
    <n v="5"/>
    <s v="May"/>
    <n v="2"/>
    <n v="0"/>
  </r>
  <r>
    <n v="126"/>
    <x v="5"/>
    <x v="1"/>
    <x v="17"/>
    <n v="2793"/>
    <n v="114"/>
    <d v="2023-05-06T00:00:00"/>
    <n v="318402"/>
    <n v="2023"/>
    <x v="4"/>
    <n v="6"/>
    <s v="May"/>
    <n v="2"/>
    <n v="0"/>
  </r>
  <r>
    <n v="127"/>
    <x v="5"/>
    <x v="1"/>
    <x v="8"/>
    <n v="4606"/>
    <n v="63"/>
    <d v="2023-05-07T00:00:00"/>
    <n v="290178"/>
    <n v="2023"/>
    <x v="4"/>
    <n v="7"/>
    <s v="May"/>
    <n v="2"/>
    <n v="0"/>
  </r>
  <r>
    <n v="128"/>
    <x v="5"/>
    <x v="2"/>
    <x v="12"/>
    <n v="5551"/>
    <n v="252"/>
    <d v="2023-05-08T00:00:00"/>
    <n v="1398852"/>
    <n v="2023"/>
    <x v="4"/>
    <n v="8"/>
    <s v="May"/>
    <n v="2"/>
    <s v="L 1"/>
  </r>
  <r>
    <n v="129"/>
    <x v="9"/>
    <x v="2"/>
    <x v="1"/>
    <n v="6657"/>
    <n v="303"/>
    <d v="2023-05-09T00:00:00"/>
    <n v="2017071"/>
    <n v="2023"/>
    <x v="4"/>
    <n v="9"/>
    <s v="May"/>
    <n v="2"/>
    <s v="L 1"/>
  </r>
  <r>
    <n v="130"/>
    <x v="5"/>
    <x v="3"/>
    <x v="9"/>
    <n v="4438"/>
    <n v="246"/>
    <d v="2023-05-10T00:00:00"/>
    <n v="1091748"/>
    <n v="2023"/>
    <x v="4"/>
    <n v="10"/>
    <s v="May"/>
    <n v="2"/>
    <s v="L 1"/>
  </r>
  <r>
    <n v="131"/>
    <x v="1"/>
    <x v="4"/>
    <x v="7"/>
    <n v="168"/>
    <n v="84"/>
    <d v="2023-05-11T00:00:00"/>
    <n v="14112"/>
    <n v="2023"/>
    <x v="4"/>
    <n v="11"/>
    <s v="May"/>
    <n v="2"/>
    <n v="0"/>
  </r>
  <r>
    <n v="132"/>
    <x v="5"/>
    <x v="5"/>
    <x v="9"/>
    <n v="7777"/>
    <n v="39"/>
    <d v="2023-05-12T00:00:00"/>
    <n v="303303"/>
    <n v="2023"/>
    <x v="4"/>
    <n v="12"/>
    <s v="May"/>
    <n v="2"/>
    <n v="0"/>
  </r>
  <r>
    <n v="133"/>
    <x v="6"/>
    <x v="2"/>
    <x v="9"/>
    <n v="3339"/>
    <n v="348"/>
    <d v="2023-05-13T00:00:00"/>
    <n v="1161972"/>
    <n v="2023"/>
    <x v="4"/>
    <n v="13"/>
    <s v="May"/>
    <n v="2"/>
    <s v="L 1"/>
  </r>
  <r>
    <n v="134"/>
    <x v="5"/>
    <x v="0"/>
    <x v="5"/>
    <n v="6391"/>
    <n v="48"/>
    <d v="2023-05-14T00:00:00"/>
    <n v="306768"/>
    <n v="2023"/>
    <x v="4"/>
    <n v="14"/>
    <s v="May"/>
    <n v="2"/>
    <n v="0"/>
  </r>
  <r>
    <n v="135"/>
    <x v="6"/>
    <x v="0"/>
    <x v="7"/>
    <n v="518"/>
    <n v="75"/>
    <d v="2023-05-15T00:00:00"/>
    <n v="38850"/>
    <n v="2023"/>
    <x v="4"/>
    <n v="15"/>
    <s v="May"/>
    <n v="2"/>
    <n v="0"/>
  </r>
  <r>
    <n v="136"/>
    <x v="5"/>
    <x v="4"/>
    <x v="19"/>
    <n v="5677"/>
    <n v="258"/>
    <d v="2023-05-16T00:00:00"/>
    <n v="1464666"/>
    <n v="2023"/>
    <x v="4"/>
    <n v="16"/>
    <s v="May"/>
    <n v="2"/>
    <s v="L 1"/>
  </r>
  <r>
    <n v="137"/>
    <x v="4"/>
    <x v="3"/>
    <x v="9"/>
    <n v="6048"/>
    <n v="27"/>
    <d v="2023-05-17T00:00:00"/>
    <n v="163296"/>
    <n v="2023"/>
    <x v="4"/>
    <n v="17"/>
    <s v="May"/>
    <n v="2"/>
    <n v="0"/>
  </r>
  <r>
    <n v="138"/>
    <x v="1"/>
    <x v="4"/>
    <x v="1"/>
    <n v="3752"/>
    <n v="213"/>
    <d v="2023-05-18T00:00:00"/>
    <n v="799176"/>
    <n v="2023"/>
    <x v="4"/>
    <n v="18"/>
    <s v="May"/>
    <n v="2"/>
    <s v="L 1"/>
  </r>
  <r>
    <n v="139"/>
    <x v="6"/>
    <x v="1"/>
    <x v="12"/>
    <n v="4480"/>
    <n v="357"/>
    <d v="2023-05-19T00:00:00"/>
    <n v="1599360"/>
    <n v="2023"/>
    <x v="4"/>
    <n v="19"/>
    <s v="May"/>
    <n v="2"/>
    <s v="L 1"/>
  </r>
  <r>
    <n v="140"/>
    <x v="2"/>
    <x v="0"/>
    <x v="2"/>
    <n v="259"/>
    <n v="207"/>
    <d v="2023-05-20T00:00:00"/>
    <n v="53613"/>
    <n v="2023"/>
    <x v="4"/>
    <n v="20"/>
    <s v="May"/>
    <n v="2"/>
    <n v="0"/>
  </r>
  <r>
    <n v="141"/>
    <x v="1"/>
    <x v="0"/>
    <x v="0"/>
    <n v="42"/>
    <n v="150"/>
    <d v="2023-05-21T00:00:00"/>
    <n v="6300"/>
    <n v="2023"/>
    <x v="4"/>
    <n v="21"/>
    <s v="May"/>
    <n v="2"/>
    <n v="0"/>
  </r>
  <r>
    <n v="142"/>
    <x v="3"/>
    <x v="2"/>
    <x v="21"/>
    <n v="98"/>
    <n v="204"/>
    <d v="2023-05-22T00:00:00"/>
    <n v="19992"/>
    <n v="2023"/>
    <x v="4"/>
    <n v="22"/>
    <s v="May"/>
    <n v="2"/>
    <n v="0"/>
  </r>
  <r>
    <n v="143"/>
    <x v="5"/>
    <x v="1"/>
    <x v="18"/>
    <n v="2478"/>
    <n v="21"/>
    <d v="2023-05-23T00:00:00"/>
    <n v="52038"/>
    <n v="2023"/>
    <x v="4"/>
    <n v="23"/>
    <s v="May"/>
    <n v="2"/>
    <n v="0"/>
  </r>
  <r>
    <n v="144"/>
    <x v="3"/>
    <x v="5"/>
    <x v="5"/>
    <n v="7847"/>
    <n v="174"/>
    <d v="2023-05-24T00:00:00"/>
    <n v="1365378"/>
    <n v="2023"/>
    <x v="4"/>
    <n v="24"/>
    <s v="May"/>
    <n v="2"/>
    <s v="L 1"/>
  </r>
  <r>
    <n v="145"/>
    <x v="7"/>
    <x v="0"/>
    <x v="9"/>
    <n v="9926"/>
    <n v="201"/>
    <d v="2023-05-25T00:00:00"/>
    <n v="1995126"/>
    <n v="2023"/>
    <x v="4"/>
    <n v="25"/>
    <s v="May"/>
    <n v="2"/>
    <s v="L 1"/>
  </r>
  <r>
    <n v="146"/>
    <x v="1"/>
    <x v="4"/>
    <x v="11"/>
    <n v="819"/>
    <n v="510"/>
    <d v="2023-05-26T00:00:00"/>
    <n v="417690"/>
    <n v="2023"/>
    <x v="4"/>
    <n v="26"/>
    <s v="May"/>
    <n v="2"/>
    <n v="0"/>
  </r>
  <r>
    <n v="147"/>
    <x v="4"/>
    <x v="3"/>
    <x v="12"/>
    <n v="3052"/>
    <n v="378"/>
    <d v="2023-05-27T00:00:00"/>
    <n v="1153656"/>
    <n v="2023"/>
    <x v="4"/>
    <n v="27"/>
    <s v="May"/>
    <n v="2"/>
    <s v="L 1"/>
  </r>
  <r>
    <n v="148"/>
    <x v="2"/>
    <x v="5"/>
    <x v="20"/>
    <n v="6832"/>
    <n v="27"/>
    <d v="2023-05-28T00:00:00"/>
    <n v="184464"/>
    <n v="2023"/>
    <x v="4"/>
    <n v="28"/>
    <s v="May"/>
    <n v="2"/>
    <n v="0"/>
  </r>
  <r>
    <n v="149"/>
    <x v="7"/>
    <x v="3"/>
    <x v="10"/>
    <n v="2016"/>
    <n v="117"/>
    <d v="2023-05-29T00:00:00"/>
    <n v="235872"/>
    <n v="2023"/>
    <x v="4"/>
    <n v="29"/>
    <s v="May"/>
    <n v="2"/>
    <n v="0"/>
  </r>
  <r>
    <n v="150"/>
    <x v="4"/>
    <x v="4"/>
    <x v="20"/>
    <n v="7322"/>
    <n v="36"/>
    <d v="2023-05-30T00:00:00"/>
    <n v="263592"/>
    <n v="2023"/>
    <x v="4"/>
    <n v="30"/>
    <s v="May"/>
    <n v="2"/>
    <n v="0"/>
  </r>
  <r>
    <n v="151"/>
    <x v="1"/>
    <x v="1"/>
    <x v="5"/>
    <n v="357"/>
    <n v="126"/>
    <d v="2023-05-31T00:00:00"/>
    <n v="44982"/>
    <n v="2023"/>
    <x v="4"/>
    <n v="31"/>
    <s v="May"/>
    <n v="2"/>
    <n v="0"/>
  </r>
  <r>
    <n v="152"/>
    <x v="2"/>
    <x v="3"/>
    <x v="4"/>
    <n v="3192"/>
    <n v="72"/>
    <d v="2023-06-01T00:00:00"/>
    <n v="229824"/>
    <n v="2023"/>
    <x v="5"/>
    <n v="1"/>
    <s v="Jun"/>
    <n v="2"/>
    <n v="0"/>
  </r>
  <r>
    <n v="153"/>
    <x v="5"/>
    <x v="2"/>
    <x v="7"/>
    <n v="8435"/>
    <n v="42"/>
    <d v="2023-06-02T00:00:00"/>
    <n v="354270"/>
    <n v="2023"/>
    <x v="5"/>
    <n v="2"/>
    <s v="Jun"/>
    <n v="2"/>
    <n v="0"/>
  </r>
  <r>
    <n v="154"/>
    <x v="0"/>
    <x v="3"/>
    <x v="12"/>
    <n v="0"/>
    <n v="135"/>
    <d v="2023-06-03T00:00:00"/>
    <n v="0"/>
    <n v="2023"/>
    <x v="5"/>
    <n v="3"/>
    <s v="Jun"/>
    <n v="2"/>
    <n v="0"/>
  </r>
  <r>
    <n v="155"/>
    <x v="5"/>
    <x v="5"/>
    <x v="17"/>
    <n v="8862"/>
    <n v="189"/>
    <d v="2023-06-04T00:00:00"/>
    <n v="1674918"/>
    <n v="2023"/>
    <x v="5"/>
    <n v="4"/>
    <s v="Jun"/>
    <n v="2"/>
    <s v="L 1"/>
  </r>
  <r>
    <n v="156"/>
    <x v="4"/>
    <x v="0"/>
    <x v="19"/>
    <n v="3556"/>
    <n v="459"/>
    <d v="2023-06-05T00:00:00"/>
    <n v="1632204"/>
    <n v="2023"/>
    <x v="5"/>
    <n v="5"/>
    <s v="Jun"/>
    <n v="2"/>
    <s v="L 1"/>
  </r>
  <r>
    <n v="157"/>
    <x v="6"/>
    <x v="5"/>
    <x v="16"/>
    <n v="7280"/>
    <n v="201"/>
    <d v="2023-06-06T00:00:00"/>
    <n v="1463280"/>
    <n v="2023"/>
    <x v="5"/>
    <n v="6"/>
    <s v="Jun"/>
    <n v="2"/>
    <s v="L 1"/>
  </r>
  <r>
    <n v="158"/>
    <x v="4"/>
    <x v="5"/>
    <x v="0"/>
    <n v="3402"/>
    <n v="366"/>
    <d v="2023-06-07T00:00:00"/>
    <n v="1245132"/>
    <n v="2023"/>
    <x v="5"/>
    <n v="7"/>
    <s v="Jun"/>
    <n v="2"/>
    <s v="L 1"/>
  </r>
  <r>
    <n v="159"/>
    <x v="8"/>
    <x v="0"/>
    <x v="12"/>
    <n v="4592"/>
    <n v="324"/>
    <d v="2023-06-08T00:00:00"/>
    <n v="1487808"/>
    <n v="2023"/>
    <x v="5"/>
    <n v="8"/>
    <s v="Jun"/>
    <n v="2"/>
    <s v="L 1"/>
  </r>
  <r>
    <n v="160"/>
    <x v="2"/>
    <x v="1"/>
    <x v="16"/>
    <n v="7833"/>
    <n v="243"/>
    <d v="2023-06-09T00:00:00"/>
    <n v="1903419"/>
    <n v="2023"/>
    <x v="5"/>
    <n v="9"/>
    <s v="Jun"/>
    <n v="2"/>
    <s v="L 1"/>
  </r>
  <r>
    <n v="161"/>
    <x v="7"/>
    <x v="3"/>
    <x v="20"/>
    <n v="7651"/>
    <n v="213"/>
    <d v="2023-06-10T00:00:00"/>
    <n v="1629663"/>
    <n v="2023"/>
    <x v="5"/>
    <n v="10"/>
    <s v="Jun"/>
    <n v="2"/>
    <s v="L 1"/>
  </r>
  <r>
    <n v="162"/>
    <x v="0"/>
    <x v="1"/>
    <x v="0"/>
    <n v="2275"/>
    <n v="447"/>
    <d v="2023-06-11T00:00:00"/>
    <n v="1016925"/>
    <n v="2023"/>
    <x v="5"/>
    <n v="11"/>
    <s v="Jun"/>
    <n v="2"/>
    <s v="L 1"/>
  </r>
  <r>
    <n v="163"/>
    <x v="0"/>
    <x v="4"/>
    <x v="11"/>
    <n v="5670"/>
    <n v="297"/>
    <d v="2023-06-12T00:00:00"/>
    <n v="1683990"/>
    <n v="2023"/>
    <x v="5"/>
    <n v="12"/>
    <s v="Jun"/>
    <n v="2"/>
    <s v="L 1"/>
  </r>
  <r>
    <n v="164"/>
    <x v="5"/>
    <x v="1"/>
    <x v="10"/>
    <n v="2135"/>
    <n v="27"/>
    <d v="2023-06-13T00:00:00"/>
    <n v="57645"/>
    <n v="2023"/>
    <x v="5"/>
    <n v="13"/>
    <s v="Jun"/>
    <n v="2"/>
    <n v="0"/>
  </r>
  <r>
    <n v="165"/>
    <x v="0"/>
    <x v="5"/>
    <x v="14"/>
    <n v="2779"/>
    <n v="75"/>
    <d v="2023-06-14T00:00:00"/>
    <n v="208425"/>
    <n v="2023"/>
    <x v="5"/>
    <n v="14"/>
    <s v="Jun"/>
    <n v="2"/>
    <n v="0"/>
  </r>
  <r>
    <n v="166"/>
    <x v="9"/>
    <x v="3"/>
    <x v="5"/>
    <n v="12950"/>
    <n v="30"/>
    <d v="2023-06-15T00:00:00"/>
    <n v="388500"/>
    <n v="2023"/>
    <x v="5"/>
    <n v="15"/>
    <s v="Jun"/>
    <n v="2"/>
    <n v="0"/>
  </r>
  <r>
    <n v="167"/>
    <x v="5"/>
    <x v="2"/>
    <x v="3"/>
    <n v="2646"/>
    <n v="177"/>
    <d v="2023-06-16T00:00:00"/>
    <n v="468342"/>
    <n v="2023"/>
    <x v="5"/>
    <n v="16"/>
    <s v="Jun"/>
    <n v="2"/>
    <n v="0"/>
  </r>
  <r>
    <n v="168"/>
    <x v="0"/>
    <x v="5"/>
    <x v="5"/>
    <n v="3794"/>
    <n v="159"/>
    <d v="2023-06-17T00:00:00"/>
    <n v="603246"/>
    <n v="2023"/>
    <x v="5"/>
    <n v="17"/>
    <s v="Jun"/>
    <n v="2"/>
    <n v="0"/>
  </r>
  <r>
    <n v="169"/>
    <x v="8"/>
    <x v="1"/>
    <x v="5"/>
    <n v="819"/>
    <n v="306"/>
    <d v="2023-06-18T00:00:00"/>
    <n v="250614"/>
    <n v="2023"/>
    <x v="5"/>
    <n v="18"/>
    <s v="Jun"/>
    <n v="2"/>
    <n v="0"/>
  </r>
  <r>
    <n v="170"/>
    <x v="8"/>
    <x v="5"/>
    <x v="13"/>
    <n v="2583"/>
    <n v="18"/>
    <d v="2023-06-19T00:00:00"/>
    <n v="46494"/>
    <n v="2023"/>
    <x v="5"/>
    <n v="19"/>
    <s v="Jun"/>
    <n v="2"/>
    <n v="0"/>
  </r>
  <r>
    <n v="171"/>
    <x v="5"/>
    <x v="1"/>
    <x v="15"/>
    <n v="4585"/>
    <n v="240"/>
    <d v="2023-06-20T00:00:00"/>
    <n v="1100400"/>
    <n v="2023"/>
    <x v="5"/>
    <n v="20"/>
    <s v="Jun"/>
    <n v="2"/>
    <s v="L 1"/>
  </r>
  <r>
    <n v="172"/>
    <x v="6"/>
    <x v="5"/>
    <x v="5"/>
    <n v="1652"/>
    <n v="93"/>
    <d v="2023-06-21T00:00:00"/>
    <n v="153636"/>
    <n v="2023"/>
    <x v="5"/>
    <n v="21"/>
    <s v="Jun"/>
    <n v="2"/>
    <n v="0"/>
  </r>
  <r>
    <n v="173"/>
    <x v="9"/>
    <x v="5"/>
    <x v="21"/>
    <n v="4991"/>
    <n v="9"/>
    <d v="2023-06-22T00:00:00"/>
    <n v="44919"/>
    <n v="2023"/>
    <x v="5"/>
    <n v="22"/>
    <s v="Jun"/>
    <n v="2"/>
    <n v="0"/>
  </r>
  <r>
    <n v="174"/>
    <x v="1"/>
    <x v="5"/>
    <x v="10"/>
    <n v="2009"/>
    <n v="219"/>
    <d v="2023-06-23T00:00:00"/>
    <n v="439971"/>
    <n v="2023"/>
    <x v="5"/>
    <n v="23"/>
    <s v="Jun"/>
    <n v="2"/>
    <n v="0"/>
  </r>
  <r>
    <n v="175"/>
    <x v="7"/>
    <x v="3"/>
    <x v="7"/>
    <n v="1568"/>
    <n v="141"/>
    <d v="2023-06-24T00:00:00"/>
    <n v="221088"/>
    <n v="2023"/>
    <x v="5"/>
    <n v="24"/>
    <s v="Jun"/>
    <n v="2"/>
    <n v="0"/>
  </r>
  <r>
    <n v="176"/>
    <x v="3"/>
    <x v="0"/>
    <x v="13"/>
    <n v="3388"/>
    <n v="123"/>
    <d v="2023-06-25T00:00:00"/>
    <n v="416724"/>
    <n v="2023"/>
    <x v="5"/>
    <n v="25"/>
    <s v="Jun"/>
    <n v="2"/>
    <n v="0"/>
  </r>
  <r>
    <n v="177"/>
    <x v="0"/>
    <x v="4"/>
    <x v="17"/>
    <n v="623"/>
    <n v="51"/>
    <d v="2023-06-26T00:00:00"/>
    <n v="31773"/>
    <n v="2023"/>
    <x v="5"/>
    <n v="26"/>
    <s v="Jun"/>
    <n v="2"/>
    <n v="0"/>
  </r>
  <r>
    <n v="178"/>
    <x v="4"/>
    <x v="2"/>
    <x v="2"/>
    <n v="10073"/>
    <n v="120"/>
    <d v="2023-06-27T00:00:00"/>
    <n v="1208760"/>
    <n v="2023"/>
    <x v="5"/>
    <n v="27"/>
    <s v="Jun"/>
    <n v="2"/>
    <s v="L 1"/>
  </r>
  <r>
    <n v="179"/>
    <x v="1"/>
    <x v="3"/>
    <x v="21"/>
    <n v="1561"/>
    <n v="27"/>
    <d v="2023-06-28T00:00:00"/>
    <n v="42147"/>
    <n v="2023"/>
    <x v="5"/>
    <n v="28"/>
    <s v="Jun"/>
    <n v="2"/>
    <n v="0"/>
  </r>
  <r>
    <n v="180"/>
    <x v="2"/>
    <x v="2"/>
    <x v="18"/>
    <n v="11522"/>
    <n v="204"/>
    <d v="2023-06-29T00:00:00"/>
    <n v="2350488"/>
    <n v="2023"/>
    <x v="5"/>
    <n v="29"/>
    <s v="Jun"/>
    <n v="2"/>
    <s v="L 1"/>
  </r>
  <r>
    <n v="181"/>
    <x v="4"/>
    <x v="4"/>
    <x v="11"/>
    <n v="2317"/>
    <n v="123"/>
    <d v="2023-06-30T00:00:00"/>
    <n v="284991"/>
    <n v="2023"/>
    <x v="5"/>
    <n v="30"/>
    <s v="Jun"/>
    <n v="2"/>
    <n v="0"/>
  </r>
  <r>
    <n v="182"/>
    <x v="9"/>
    <x v="0"/>
    <x v="19"/>
    <n v="3059"/>
    <n v="27"/>
    <d v="2023-07-01T00:00:00"/>
    <n v="82593"/>
    <n v="2023"/>
    <x v="6"/>
    <n v="1"/>
    <s v="Jul"/>
    <n v="3"/>
    <n v="0"/>
  </r>
  <r>
    <n v="183"/>
    <x v="3"/>
    <x v="0"/>
    <x v="21"/>
    <n v="2324"/>
    <n v="177"/>
    <d v="2023-07-02T00:00:00"/>
    <n v="411348"/>
    <n v="2023"/>
    <x v="6"/>
    <n v="2"/>
    <s v="Jul"/>
    <n v="3"/>
    <n v="0"/>
  </r>
  <r>
    <n v="184"/>
    <x v="8"/>
    <x v="3"/>
    <x v="21"/>
    <n v="4956"/>
    <n v="171"/>
    <d v="2023-07-03T00:00:00"/>
    <n v="847476"/>
    <n v="2023"/>
    <x v="6"/>
    <n v="3"/>
    <s v="Jul"/>
    <n v="3"/>
    <s v="L 1"/>
  </r>
  <r>
    <n v="185"/>
    <x v="9"/>
    <x v="5"/>
    <x v="15"/>
    <n v="5355"/>
    <n v="204"/>
    <d v="2023-07-04T00:00:00"/>
    <n v="1092420"/>
    <n v="2023"/>
    <x v="6"/>
    <n v="4"/>
    <s v="Jul"/>
    <n v="3"/>
    <s v="L 1"/>
  </r>
  <r>
    <n v="186"/>
    <x v="8"/>
    <x v="5"/>
    <x v="8"/>
    <n v="7259"/>
    <n v="276"/>
    <d v="2023-07-05T00:00:00"/>
    <n v="2003484"/>
    <n v="2023"/>
    <x v="6"/>
    <n v="5"/>
    <s v="Jul"/>
    <n v="3"/>
    <s v="L 1"/>
  </r>
  <r>
    <n v="187"/>
    <x v="1"/>
    <x v="0"/>
    <x v="21"/>
    <n v="6279"/>
    <n v="45"/>
    <d v="2023-07-06T00:00:00"/>
    <n v="282555"/>
    <n v="2023"/>
    <x v="6"/>
    <n v="6"/>
    <s v="Jul"/>
    <n v="3"/>
    <n v="0"/>
  </r>
  <r>
    <n v="188"/>
    <x v="0"/>
    <x v="4"/>
    <x v="12"/>
    <n v="2541"/>
    <n v="45"/>
    <d v="2023-07-07T00:00:00"/>
    <n v="114345"/>
    <n v="2023"/>
    <x v="6"/>
    <n v="7"/>
    <s v="Jul"/>
    <n v="3"/>
    <n v="0"/>
  </r>
  <r>
    <n v="189"/>
    <x v="4"/>
    <x v="1"/>
    <x v="18"/>
    <n v="3864"/>
    <n v="177"/>
    <d v="2023-07-08T00:00:00"/>
    <n v="683928"/>
    <n v="2023"/>
    <x v="6"/>
    <n v="8"/>
    <s v="Jul"/>
    <n v="3"/>
    <s v="L 1"/>
  </r>
  <r>
    <n v="190"/>
    <x v="6"/>
    <x v="2"/>
    <x v="11"/>
    <n v="6146"/>
    <n v="63"/>
    <d v="2023-07-09T00:00:00"/>
    <n v="387198"/>
    <n v="2023"/>
    <x v="6"/>
    <n v="9"/>
    <s v="Jul"/>
    <n v="3"/>
    <n v="0"/>
  </r>
  <r>
    <n v="191"/>
    <x v="2"/>
    <x v="3"/>
    <x v="3"/>
    <n v="2639"/>
    <n v="204"/>
    <d v="2023-07-10T00:00:00"/>
    <n v="538356"/>
    <n v="2023"/>
    <x v="6"/>
    <n v="10"/>
    <s v="Jul"/>
    <n v="3"/>
    <n v="0"/>
  </r>
  <r>
    <n v="192"/>
    <x v="1"/>
    <x v="0"/>
    <x v="7"/>
    <n v="1890"/>
    <n v="195"/>
    <d v="2023-07-11T00:00:00"/>
    <n v="368550"/>
    <n v="2023"/>
    <x v="6"/>
    <n v="11"/>
    <s v="Jul"/>
    <n v="3"/>
    <n v="0"/>
  </r>
  <r>
    <n v="193"/>
    <x v="5"/>
    <x v="5"/>
    <x v="8"/>
    <n v="1932"/>
    <n v="369"/>
    <d v="2023-07-12T00:00:00"/>
    <n v="712908"/>
    <n v="2023"/>
    <x v="6"/>
    <n v="12"/>
    <s v="Jul"/>
    <n v="3"/>
    <s v="L 1"/>
  </r>
  <r>
    <n v="194"/>
    <x v="8"/>
    <x v="5"/>
    <x v="4"/>
    <n v="6300"/>
    <n v="42"/>
    <d v="2023-07-13T00:00:00"/>
    <n v="264600"/>
    <n v="2023"/>
    <x v="6"/>
    <n v="13"/>
    <s v="Jul"/>
    <n v="3"/>
    <n v="0"/>
  </r>
  <r>
    <n v="195"/>
    <x v="4"/>
    <x v="0"/>
    <x v="0"/>
    <n v="560"/>
    <n v="81"/>
    <d v="2023-07-14T00:00:00"/>
    <n v="45360"/>
    <n v="2023"/>
    <x v="6"/>
    <n v="14"/>
    <s v="Jul"/>
    <n v="3"/>
    <n v="0"/>
  </r>
  <r>
    <n v="196"/>
    <x v="2"/>
    <x v="0"/>
    <x v="21"/>
    <n v="2856"/>
    <n v="246"/>
    <d v="2023-07-15T00:00:00"/>
    <n v="702576"/>
    <n v="2023"/>
    <x v="6"/>
    <n v="15"/>
    <s v="Jul"/>
    <n v="3"/>
    <s v="L 1"/>
  </r>
  <r>
    <n v="197"/>
    <x v="2"/>
    <x v="5"/>
    <x v="9"/>
    <n v="707"/>
    <n v="174"/>
    <d v="2023-07-16T00:00:00"/>
    <n v="123018"/>
    <n v="2023"/>
    <x v="6"/>
    <n v="16"/>
    <s v="Jul"/>
    <n v="3"/>
    <n v="0"/>
  </r>
  <r>
    <n v="198"/>
    <x v="1"/>
    <x v="1"/>
    <x v="0"/>
    <n v="3598"/>
    <n v="81"/>
    <d v="2023-07-17T00:00:00"/>
    <n v="291438"/>
    <n v="2023"/>
    <x v="6"/>
    <n v="17"/>
    <s v="Jul"/>
    <n v="3"/>
    <n v="0"/>
  </r>
  <r>
    <n v="199"/>
    <x v="0"/>
    <x v="1"/>
    <x v="7"/>
    <n v="6853"/>
    <n v="372"/>
    <d v="2023-07-18T00:00:00"/>
    <n v="2549316"/>
    <n v="2023"/>
    <x v="6"/>
    <n v="18"/>
    <s v="Jul"/>
    <n v="3"/>
    <s v="L 1"/>
  </r>
  <r>
    <n v="200"/>
    <x v="0"/>
    <x v="1"/>
    <x v="10"/>
    <n v="4725"/>
    <n v="174"/>
    <d v="2023-07-19T00:00:00"/>
    <n v="822150"/>
    <n v="2023"/>
    <x v="6"/>
    <n v="19"/>
    <s v="Jul"/>
    <n v="3"/>
    <s v="L 1"/>
  </r>
  <r>
    <n v="201"/>
    <x v="3"/>
    <x v="2"/>
    <x v="1"/>
    <n v="10304"/>
    <n v="84"/>
    <d v="2023-07-20T00:00:00"/>
    <n v="865536"/>
    <n v="2023"/>
    <x v="6"/>
    <n v="20"/>
    <s v="Jul"/>
    <n v="3"/>
    <s v="L 1"/>
  </r>
  <r>
    <n v="202"/>
    <x v="3"/>
    <x v="5"/>
    <x v="10"/>
    <n v="1274"/>
    <n v="225"/>
    <d v="2023-07-21T00:00:00"/>
    <n v="286650"/>
    <n v="2023"/>
    <x v="6"/>
    <n v="21"/>
    <s v="Jul"/>
    <n v="3"/>
    <n v="0"/>
  </r>
  <r>
    <n v="203"/>
    <x v="6"/>
    <x v="2"/>
    <x v="0"/>
    <n v="1526"/>
    <n v="105"/>
    <d v="2023-07-22T00:00:00"/>
    <n v="160230"/>
    <n v="2023"/>
    <x v="6"/>
    <n v="22"/>
    <s v="Jul"/>
    <n v="3"/>
    <n v="0"/>
  </r>
  <r>
    <n v="204"/>
    <x v="0"/>
    <x v="3"/>
    <x v="19"/>
    <n v="3101"/>
    <n v="225"/>
    <d v="2023-07-23T00:00:00"/>
    <n v="697725"/>
    <n v="2023"/>
    <x v="6"/>
    <n v="23"/>
    <s v="Jul"/>
    <n v="3"/>
    <s v="L 1"/>
  </r>
  <r>
    <n v="205"/>
    <x v="7"/>
    <x v="0"/>
    <x v="8"/>
    <n v="1057"/>
    <n v="54"/>
    <d v="2023-07-24T00:00:00"/>
    <n v="57078"/>
    <n v="2023"/>
    <x v="6"/>
    <n v="24"/>
    <s v="Jul"/>
    <n v="3"/>
    <n v="0"/>
  </r>
  <r>
    <n v="206"/>
    <x v="5"/>
    <x v="0"/>
    <x v="21"/>
    <n v="5306"/>
    <n v="0"/>
    <d v="2023-07-25T00:00:00"/>
    <n v="0"/>
    <n v="2023"/>
    <x v="6"/>
    <n v="25"/>
    <s v="Jul"/>
    <n v="3"/>
    <n v="0"/>
  </r>
  <r>
    <n v="207"/>
    <x v="6"/>
    <x v="3"/>
    <x v="17"/>
    <n v="4018"/>
    <n v="171"/>
    <d v="2023-07-26T00:00:00"/>
    <n v="687078"/>
    <n v="2023"/>
    <x v="6"/>
    <n v="26"/>
    <s v="Jul"/>
    <n v="3"/>
    <s v="L 1"/>
  </r>
  <r>
    <n v="208"/>
    <x v="2"/>
    <x v="5"/>
    <x v="10"/>
    <n v="938"/>
    <n v="189"/>
    <d v="2023-07-27T00:00:00"/>
    <n v="177282"/>
    <n v="2023"/>
    <x v="6"/>
    <n v="27"/>
    <s v="Jul"/>
    <n v="3"/>
    <n v="0"/>
  </r>
  <r>
    <n v="209"/>
    <x v="5"/>
    <x v="4"/>
    <x v="3"/>
    <n v="1778"/>
    <n v="270"/>
    <d v="2023-07-28T00:00:00"/>
    <n v="480060"/>
    <n v="2023"/>
    <x v="6"/>
    <n v="28"/>
    <s v="Jul"/>
    <n v="3"/>
    <n v="0"/>
  </r>
  <r>
    <n v="210"/>
    <x v="4"/>
    <x v="3"/>
    <x v="0"/>
    <n v="1638"/>
    <n v="63"/>
    <d v="2023-07-29T00:00:00"/>
    <n v="103194"/>
    <n v="2023"/>
    <x v="6"/>
    <n v="29"/>
    <s v="Jul"/>
    <n v="3"/>
    <n v="0"/>
  </r>
  <r>
    <n v="211"/>
    <x v="3"/>
    <x v="4"/>
    <x v="4"/>
    <n v="154"/>
    <n v="21"/>
    <d v="2023-07-30T00:00:00"/>
    <n v="3234"/>
    <n v="2023"/>
    <x v="6"/>
    <n v="30"/>
    <s v="Jul"/>
    <n v="3"/>
    <n v="0"/>
  </r>
  <r>
    <n v="212"/>
    <x v="5"/>
    <x v="0"/>
    <x v="7"/>
    <n v="9835"/>
    <n v="207"/>
    <d v="2023-07-31T00:00:00"/>
    <n v="2035845"/>
    <n v="2023"/>
    <x v="6"/>
    <n v="31"/>
    <s v="Jul"/>
    <n v="3"/>
    <s v="L 1"/>
  </r>
  <r>
    <n v="213"/>
    <x v="2"/>
    <x v="0"/>
    <x v="13"/>
    <n v="7273"/>
    <n v="96"/>
    <d v="2023-08-01T00:00:00"/>
    <n v="698208"/>
    <n v="2023"/>
    <x v="7"/>
    <n v="1"/>
    <s v="Aug"/>
    <n v="3"/>
    <s v="L 1"/>
  </r>
  <r>
    <n v="214"/>
    <x v="6"/>
    <x v="3"/>
    <x v="7"/>
    <n v="6909"/>
    <n v="81"/>
    <d v="2023-08-02T00:00:00"/>
    <n v="559629"/>
    <n v="2023"/>
    <x v="7"/>
    <n v="2"/>
    <s v="Aug"/>
    <n v="3"/>
    <n v="0"/>
  </r>
  <r>
    <n v="215"/>
    <x v="2"/>
    <x v="3"/>
    <x v="17"/>
    <n v="3920"/>
    <n v="306"/>
    <d v="2023-08-03T00:00:00"/>
    <n v="1199520"/>
    <n v="2023"/>
    <x v="7"/>
    <n v="3"/>
    <s v="Aug"/>
    <n v="3"/>
    <s v="L 1"/>
  </r>
  <r>
    <n v="216"/>
    <x v="9"/>
    <x v="3"/>
    <x v="20"/>
    <n v="4858"/>
    <n v="279"/>
    <d v="2023-08-04T00:00:00"/>
    <n v="1355382"/>
    <n v="2023"/>
    <x v="7"/>
    <n v="4"/>
    <s v="Aug"/>
    <n v="3"/>
    <s v="L 1"/>
  </r>
  <r>
    <n v="217"/>
    <x v="7"/>
    <x v="4"/>
    <x v="2"/>
    <n v="3549"/>
    <n v="3"/>
    <d v="2023-08-05T00:00:00"/>
    <n v="10647"/>
    <n v="2023"/>
    <x v="7"/>
    <n v="5"/>
    <s v="Aug"/>
    <n v="3"/>
    <n v="0"/>
  </r>
  <r>
    <n v="218"/>
    <x v="5"/>
    <x v="3"/>
    <x v="18"/>
    <n v="966"/>
    <n v="198"/>
    <d v="2023-08-06T00:00:00"/>
    <n v="191268"/>
    <n v="2023"/>
    <x v="7"/>
    <n v="6"/>
    <s v="Aug"/>
    <n v="3"/>
    <n v="0"/>
  </r>
  <r>
    <n v="219"/>
    <x v="6"/>
    <x v="3"/>
    <x v="3"/>
    <n v="385"/>
    <n v="249"/>
    <d v="2023-08-07T00:00:00"/>
    <n v="95865"/>
    <n v="2023"/>
    <x v="7"/>
    <n v="7"/>
    <s v="Aug"/>
    <n v="3"/>
    <n v="0"/>
  </r>
  <r>
    <n v="220"/>
    <x v="4"/>
    <x v="5"/>
    <x v="10"/>
    <n v="2219"/>
    <n v="75"/>
    <d v="2023-08-08T00:00:00"/>
    <n v="166425"/>
    <n v="2023"/>
    <x v="7"/>
    <n v="8"/>
    <s v="Aug"/>
    <n v="3"/>
    <n v="0"/>
  </r>
  <r>
    <n v="221"/>
    <x v="2"/>
    <x v="2"/>
    <x v="1"/>
    <n v="2954"/>
    <n v="189"/>
    <d v="2023-08-09T00:00:00"/>
    <n v="558306"/>
    <n v="2023"/>
    <x v="7"/>
    <n v="9"/>
    <s v="Aug"/>
    <n v="3"/>
    <n v="0"/>
  </r>
  <r>
    <n v="222"/>
    <x v="5"/>
    <x v="2"/>
    <x v="1"/>
    <n v="280"/>
    <n v="87"/>
    <d v="2023-08-10T00:00:00"/>
    <n v="24360"/>
    <n v="2023"/>
    <x v="7"/>
    <n v="10"/>
    <s v="Aug"/>
    <n v="3"/>
    <n v="0"/>
  </r>
  <r>
    <n v="223"/>
    <x v="3"/>
    <x v="2"/>
    <x v="0"/>
    <n v="6118"/>
    <n v="174"/>
    <d v="2023-08-11T00:00:00"/>
    <n v="1064532"/>
    <n v="2023"/>
    <x v="7"/>
    <n v="11"/>
    <s v="Aug"/>
    <n v="3"/>
    <s v="L 1"/>
  </r>
  <r>
    <n v="224"/>
    <x v="7"/>
    <x v="3"/>
    <x v="16"/>
    <n v="4802"/>
    <n v="36"/>
    <d v="2023-08-12T00:00:00"/>
    <n v="172872"/>
    <n v="2023"/>
    <x v="7"/>
    <n v="12"/>
    <s v="Aug"/>
    <n v="3"/>
    <n v="0"/>
  </r>
  <r>
    <n v="225"/>
    <x v="2"/>
    <x v="4"/>
    <x v="17"/>
    <n v="4137"/>
    <n v="60"/>
    <d v="2023-08-13T00:00:00"/>
    <n v="248220"/>
    <n v="2023"/>
    <x v="7"/>
    <n v="13"/>
    <s v="Aug"/>
    <n v="3"/>
    <n v="0"/>
  </r>
  <r>
    <n v="226"/>
    <x v="8"/>
    <x v="1"/>
    <x v="14"/>
    <n v="2023"/>
    <n v="78"/>
    <d v="2023-08-14T00:00:00"/>
    <n v="157794"/>
    <n v="2023"/>
    <x v="7"/>
    <n v="14"/>
    <s v="Aug"/>
    <n v="3"/>
    <n v="0"/>
  </r>
  <r>
    <n v="227"/>
    <x v="2"/>
    <x v="2"/>
    <x v="0"/>
    <n v="9051"/>
    <n v="57"/>
    <d v="2023-08-15T00:00:00"/>
    <n v="515907"/>
    <n v="2023"/>
    <x v="7"/>
    <n v="15"/>
    <s v="Aug"/>
    <n v="3"/>
    <n v="0"/>
  </r>
  <r>
    <n v="228"/>
    <x v="2"/>
    <x v="0"/>
    <x v="19"/>
    <n v="2919"/>
    <n v="45"/>
    <d v="2023-08-16T00:00:00"/>
    <n v="131355"/>
    <n v="2023"/>
    <x v="7"/>
    <n v="16"/>
    <s v="Aug"/>
    <n v="3"/>
    <n v="0"/>
  </r>
  <r>
    <n v="229"/>
    <x v="3"/>
    <x v="4"/>
    <x v="7"/>
    <n v="5915"/>
    <n v="3"/>
    <d v="2023-08-17T00:00:00"/>
    <n v="17745"/>
    <n v="2023"/>
    <x v="7"/>
    <n v="17"/>
    <s v="Aug"/>
    <n v="3"/>
    <n v="0"/>
  </r>
  <r>
    <n v="230"/>
    <x v="9"/>
    <x v="1"/>
    <x v="16"/>
    <n v="2562"/>
    <n v="6"/>
    <d v="2023-08-18T00:00:00"/>
    <n v="15372"/>
    <n v="2023"/>
    <x v="7"/>
    <n v="18"/>
    <s v="Aug"/>
    <n v="3"/>
    <n v="0"/>
  </r>
  <r>
    <n v="231"/>
    <x v="6"/>
    <x v="0"/>
    <x v="4"/>
    <n v="8813"/>
    <n v="21"/>
    <d v="2023-08-19T00:00:00"/>
    <n v="185073"/>
    <n v="2023"/>
    <x v="7"/>
    <n v="19"/>
    <s v="Aug"/>
    <n v="3"/>
    <n v="0"/>
  </r>
  <r>
    <n v="232"/>
    <x v="6"/>
    <x v="2"/>
    <x v="3"/>
    <n v="6111"/>
    <n v="3"/>
    <d v="2023-08-20T00:00:00"/>
    <n v="18333"/>
    <n v="2023"/>
    <x v="7"/>
    <n v="20"/>
    <s v="Aug"/>
    <n v="3"/>
    <n v="0"/>
  </r>
  <r>
    <n v="233"/>
    <x v="1"/>
    <x v="5"/>
    <x v="6"/>
    <n v="3507"/>
    <n v="288"/>
    <d v="2023-08-21T00:00:00"/>
    <n v="1010016"/>
    <n v="2023"/>
    <x v="7"/>
    <n v="21"/>
    <s v="Aug"/>
    <n v="3"/>
    <s v="L 1"/>
  </r>
  <r>
    <n v="234"/>
    <x v="4"/>
    <x v="2"/>
    <x v="11"/>
    <n v="4319"/>
    <n v="30"/>
    <d v="2023-08-22T00:00:00"/>
    <n v="129570"/>
    <n v="2023"/>
    <x v="7"/>
    <n v="22"/>
    <s v="Aug"/>
    <n v="3"/>
    <n v="0"/>
  </r>
  <r>
    <n v="235"/>
    <x v="0"/>
    <x v="4"/>
    <x v="21"/>
    <n v="609"/>
    <n v="87"/>
    <d v="2023-08-23T00:00:00"/>
    <n v="52983"/>
    <n v="2023"/>
    <x v="7"/>
    <n v="23"/>
    <s v="Aug"/>
    <n v="3"/>
    <n v="0"/>
  </r>
  <r>
    <n v="236"/>
    <x v="0"/>
    <x v="3"/>
    <x v="18"/>
    <n v="6370"/>
    <n v="30"/>
    <d v="2023-08-24T00:00:00"/>
    <n v="191100"/>
    <n v="2023"/>
    <x v="7"/>
    <n v="24"/>
    <s v="Aug"/>
    <n v="3"/>
    <n v="0"/>
  </r>
  <r>
    <n v="237"/>
    <x v="6"/>
    <x v="4"/>
    <x v="15"/>
    <n v="5474"/>
    <n v="168"/>
    <d v="2023-08-25T00:00:00"/>
    <n v="919632"/>
    <n v="2023"/>
    <x v="7"/>
    <n v="25"/>
    <s v="Aug"/>
    <n v="3"/>
    <s v="L 1"/>
  </r>
  <r>
    <n v="238"/>
    <x v="0"/>
    <x v="2"/>
    <x v="18"/>
    <n v="3164"/>
    <n v="306"/>
    <d v="2023-08-26T00:00:00"/>
    <n v="968184"/>
    <n v="2023"/>
    <x v="7"/>
    <n v="26"/>
    <s v="Aug"/>
    <n v="3"/>
    <s v="L 1"/>
  </r>
  <r>
    <n v="239"/>
    <x v="4"/>
    <x v="1"/>
    <x v="2"/>
    <n v="1302"/>
    <n v="402"/>
    <d v="2023-08-27T00:00:00"/>
    <n v="523404"/>
    <n v="2023"/>
    <x v="7"/>
    <n v="27"/>
    <s v="Aug"/>
    <n v="3"/>
    <n v="0"/>
  </r>
  <r>
    <n v="240"/>
    <x v="8"/>
    <x v="0"/>
    <x v="19"/>
    <n v="7308"/>
    <n v="327"/>
    <d v="2023-08-28T00:00:00"/>
    <n v="2389716"/>
    <n v="2023"/>
    <x v="7"/>
    <n v="28"/>
    <s v="Aug"/>
    <n v="3"/>
    <s v="L 1"/>
  </r>
  <r>
    <n v="241"/>
    <x v="0"/>
    <x v="0"/>
    <x v="18"/>
    <n v="6132"/>
    <n v="93"/>
    <d v="2023-08-29T00:00:00"/>
    <n v="570276"/>
    <n v="2023"/>
    <x v="7"/>
    <n v="29"/>
    <s v="Aug"/>
    <n v="3"/>
    <n v="0"/>
  </r>
  <r>
    <n v="242"/>
    <x v="9"/>
    <x v="1"/>
    <x v="8"/>
    <n v="3472"/>
    <n v="96"/>
    <d v="2023-08-30T00:00:00"/>
    <n v="333312"/>
    <n v="2023"/>
    <x v="7"/>
    <n v="30"/>
    <s v="Aug"/>
    <n v="3"/>
    <n v="0"/>
  </r>
  <r>
    <n v="243"/>
    <x v="1"/>
    <x v="3"/>
    <x v="3"/>
    <n v="9660"/>
    <n v="27"/>
    <d v="2023-08-31T00:00:00"/>
    <n v="260820"/>
    <n v="2023"/>
    <x v="7"/>
    <n v="31"/>
    <s v="Aug"/>
    <n v="3"/>
    <n v="0"/>
  </r>
  <r>
    <n v="244"/>
    <x v="2"/>
    <x v="4"/>
    <x v="21"/>
    <n v="2436"/>
    <n v="99"/>
    <d v="2023-09-01T00:00:00"/>
    <n v="241164"/>
    <n v="2023"/>
    <x v="8"/>
    <n v="1"/>
    <s v="Sep"/>
    <n v="3"/>
    <n v="0"/>
  </r>
  <r>
    <n v="245"/>
    <x v="2"/>
    <x v="4"/>
    <x v="5"/>
    <n v="9506"/>
    <n v="87"/>
    <d v="2023-09-02T00:00:00"/>
    <n v="827022"/>
    <n v="2023"/>
    <x v="8"/>
    <n v="2"/>
    <s v="Sep"/>
    <n v="3"/>
    <s v="L 1"/>
  </r>
  <r>
    <n v="246"/>
    <x v="9"/>
    <x v="0"/>
    <x v="20"/>
    <n v="245"/>
    <n v="288"/>
    <d v="2023-09-03T00:00:00"/>
    <n v="70560"/>
    <n v="2023"/>
    <x v="8"/>
    <n v="3"/>
    <s v="Sep"/>
    <n v="3"/>
    <n v="0"/>
  </r>
  <r>
    <n v="247"/>
    <x v="1"/>
    <x v="1"/>
    <x v="13"/>
    <n v="2702"/>
    <n v="363"/>
    <d v="2023-09-04T00:00:00"/>
    <n v="980826"/>
    <n v="2023"/>
    <x v="8"/>
    <n v="4"/>
    <s v="Sep"/>
    <n v="3"/>
    <s v="L 1"/>
  </r>
  <r>
    <n v="248"/>
    <x v="9"/>
    <x v="5"/>
    <x v="9"/>
    <n v="700"/>
    <n v="87"/>
    <d v="2023-09-05T00:00:00"/>
    <n v="60900"/>
    <n v="2023"/>
    <x v="8"/>
    <n v="5"/>
    <s v="Sep"/>
    <n v="3"/>
    <n v="0"/>
  </r>
  <r>
    <n v="249"/>
    <x v="4"/>
    <x v="5"/>
    <x v="9"/>
    <n v="3759"/>
    <n v="150"/>
    <d v="2023-09-06T00:00:00"/>
    <n v="563850"/>
    <n v="2023"/>
    <x v="8"/>
    <n v="6"/>
    <s v="Sep"/>
    <n v="3"/>
    <n v="0"/>
  </r>
  <r>
    <n v="250"/>
    <x v="7"/>
    <x v="1"/>
    <x v="9"/>
    <n v="1589"/>
    <n v="303"/>
    <d v="2023-09-07T00:00:00"/>
    <n v="481467"/>
    <n v="2023"/>
    <x v="8"/>
    <n v="7"/>
    <s v="Sep"/>
    <n v="3"/>
    <n v="0"/>
  </r>
  <r>
    <n v="251"/>
    <x v="5"/>
    <x v="1"/>
    <x v="19"/>
    <n v="5194"/>
    <n v="288"/>
    <d v="2023-09-08T00:00:00"/>
    <n v="1495872"/>
    <n v="2023"/>
    <x v="8"/>
    <n v="8"/>
    <s v="Sep"/>
    <n v="3"/>
    <s v="L 1"/>
  </r>
  <r>
    <n v="252"/>
    <x v="9"/>
    <x v="2"/>
    <x v="11"/>
    <n v="945"/>
    <n v="75"/>
    <d v="2023-09-09T00:00:00"/>
    <n v="70875"/>
    <n v="2023"/>
    <x v="8"/>
    <n v="9"/>
    <s v="Sep"/>
    <n v="3"/>
    <n v="0"/>
  </r>
  <r>
    <n v="253"/>
    <x v="0"/>
    <x v="4"/>
    <x v="6"/>
    <n v="1988"/>
    <n v="39"/>
    <d v="2023-09-10T00:00:00"/>
    <n v="77532"/>
    <n v="2023"/>
    <x v="8"/>
    <n v="10"/>
    <s v="Sep"/>
    <n v="3"/>
    <n v="0"/>
  </r>
  <r>
    <n v="254"/>
    <x v="4"/>
    <x v="5"/>
    <x v="1"/>
    <n v="6734"/>
    <n v="123"/>
    <d v="2023-09-11T00:00:00"/>
    <n v="828282"/>
    <n v="2023"/>
    <x v="8"/>
    <n v="11"/>
    <s v="Sep"/>
    <n v="3"/>
    <s v="L 1"/>
  </r>
  <r>
    <n v="255"/>
    <x v="0"/>
    <x v="2"/>
    <x v="2"/>
    <n v="217"/>
    <n v="36"/>
    <d v="2023-09-12T00:00:00"/>
    <n v="7812"/>
    <n v="2023"/>
    <x v="8"/>
    <n v="12"/>
    <s v="Sep"/>
    <n v="3"/>
    <n v="0"/>
  </r>
  <r>
    <n v="256"/>
    <x v="6"/>
    <x v="5"/>
    <x v="7"/>
    <n v="6279"/>
    <n v="237"/>
    <d v="2023-09-13T00:00:00"/>
    <n v="1488123"/>
    <n v="2023"/>
    <x v="8"/>
    <n v="13"/>
    <s v="Sep"/>
    <n v="3"/>
    <s v="L 1"/>
  </r>
  <r>
    <n v="257"/>
    <x v="0"/>
    <x v="2"/>
    <x v="11"/>
    <n v="4424"/>
    <n v="201"/>
    <d v="2023-09-14T00:00:00"/>
    <n v="889224"/>
    <n v="2023"/>
    <x v="8"/>
    <n v="14"/>
    <s v="Sep"/>
    <n v="3"/>
    <s v="L 1"/>
  </r>
  <r>
    <n v="258"/>
    <x v="7"/>
    <x v="2"/>
    <x v="9"/>
    <n v="189"/>
    <n v="48"/>
    <d v="2023-09-15T00:00:00"/>
    <n v="9072"/>
    <n v="2023"/>
    <x v="8"/>
    <n v="15"/>
    <s v="Sep"/>
    <n v="3"/>
    <n v="0"/>
  </r>
  <r>
    <n v="259"/>
    <x v="6"/>
    <x v="1"/>
    <x v="7"/>
    <n v="490"/>
    <n v="84"/>
    <d v="2023-09-16T00:00:00"/>
    <n v="41160"/>
    <n v="2023"/>
    <x v="8"/>
    <n v="16"/>
    <s v="Sep"/>
    <n v="3"/>
    <n v="0"/>
  </r>
  <r>
    <n v="260"/>
    <x v="1"/>
    <x v="0"/>
    <x v="20"/>
    <n v="434"/>
    <n v="87"/>
    <d v="2023-09-17T00:00:00"/>
    <n v="37758"/>
    <n v="2023"/>
    <x v="8"/>
    <n v="17"/>
    <s v="Sep"/>
    <n v="3"/>
    <n v="0"/>
  </r>
  <r>
    <n v="261"/>
    <x v="5"/>
    <x v="4"/>
    <x v="0"/>
    <n v="10129"/>
    <n v="312"/>
    <d v="2023-09-18T00:00:00"/>
    <n v="3160248"/>
    <n v="2023"/>
    <x v="8"/>
    <n v="18"/>
    <s v="Sep"/>
    <n v="3"/>
    <s v="L 1"/>
  </r>
  <r>
    <n v="262"/>
    <x v="8"/>
    <x v="3"/>
    <x v="19"/>
    <n v="1652"/>
    <n v="102"/>
    <d v="2023-09-19T00:00:00"/>
    <n v="168504"/>
    <n v="2023"/>
    <x v="8"/>
    <n v="19"/>
    <s v="Sep"/>
    <n v="3"/>
    <n v="0"/>
  </r>
  <r>
    <n v="263"/>
    <x v="1"/>
    <x v="4"/>
    <x v="20"/>
    <n v="6433"/>
    <n v="78"/>
    <d v="2023-09-20T00:00:00"/>
    <n v="501774"/>
    <n v="2023"/>
    <x v="8"/>
    <n v="20"/>
    <s v="Sep"/>
    <n v="3"/>
    <n v="0"/>
  </r>
  <r>
    <n v="264"/>
    <x v="8"/>
    <x v="5"/>
    <x v="14"/>
    <n v="2212"/>
    <n v="117"/>
    <d v="2023-09-21T00:00:00"/>
    <n v="258804"/>
    <n v="2023"/>
    <x v="8"/>
    <n v="21"/>
    <s v="Sep"/>
    <n v="3"/>
    <n v="0"/>
  </r>
  <r>
    <n v="265"/>
    <x v="3"/>
    <x v="1"/>
    <x v="15"/>
    <n v="609"/>
    <n v="99"/>
    <d v="2023-09-22T00:00:00"/>
    <n v="60291"/>
    <n v="2023"/>
    <x v="8"/>
    <n v="22"/>
    <s v="Sep"/>
    <n v="3"/>
    <n v="0"/>
  </r>
  <r>
    <n v="266"/>
    <x v="0"/>
    <x v="1"/>
    <x v="17"/>
    <n v="1638"/>
    <n v="48"/>
    <d v="2023-09-23T00:00:00"/>
    <n v="78624"/>
    <n v="2023"/>
    <x v="8"/>
    <n v="23"/>
    <s v="Sep"/>
    <n v="3"/>
    <n v="0"/>
  </r>
  <r>
    <n v="267"/>
    <x v="5"/>
    <x v="5"/>
    <x v="16"/>
    <n v="3829"/>
    <n v="24"/>
    <d v="2023-09-24T00:00:00"/>
    <n v="91896"/>
    <n v="2023"/>
    <x v="8"/>
    <n v="24"/>
    <s v="Sep"/>
    <n v="3"/>
    <n v="0"/>
  </r>
  <r>
    <n v="268"/>
    <x v="0"/>
    <x v="3"/>
    <x v="16"/>
    <n v="5775"/>
    <n v="42"/>
    <d v="2023-09-25T00:00:00"/>
    <n v="242550"/>
    <n v="2023"/>
    <x v="8"/>
    <n v="25"/>
    <s v="Sep"/>
    <n v="3"/>
    <n v="0"/>
  </r>
  <r>
    <n v="269"/>
    <x v="4"/>
    <x v="1"/>
    <x v="13"/>
    <n v="1071"/>
    <n v="270"/>
    <d v="2023-09-26T00:00:00"/>
    <n v="289170"/>
    <n v="2023"/>
    <x v="8"/>
    <n v="26"/>
    <s v="Sep"/>
    <n v="3"/>
    <n v="0"/>
  </r>
  <r>
    <n v="270"/>
    <x v="1"/>
    <x v="2"/>
    <x v="14"/>
    <n v="5019"/>
    <n v="150"/>
    <d v="2023-09-27T00:00:00"/>
    <n v="752850"/>
    <n v="2023"/>
    <x v="8"/>
    <n v="27"/>
    <s v="Sep"/>
    <n v="3"/>
    <s v="L 1"/>
  </r>
  <r>
    <n v="271"/>
    <x v="7"/>
    <x v="0"/>
    <x v="16"/>
    <n v="2863"/>
    <n v="42"/>
    <d v="2023-09-28T00:00:00"/>
    <n v="120246"/>
    <n v="2023"/>
    <x v="8"/>
    <n v="28"/>
    <s v="Sep"/>
    <n v="3"/>
    <n v="0"/>
  </r>
  <r>
    <n v="272"/>
    <x v="0"/>
    <x v="1"/>
    <x v="12"/>
    <n v="1617"/>
    <n v="126"/>
    <d v="2023-09-29T00:00:00"/>
    <n v="203742"/>
    <n v="2023"/>
    <x v="8"/>
    <n v="29"/>
    <s v="Sep"/>
    <n v="3"/>
    <n v="0"/>
  </r>
  <r>
    <n v="273"/>
    <x v="4"/>
    <x v="0"/>
    <x v="21"/>
    <n v="6818"/>
    <n v="6"/>
    <d v="2023-09-30T00:00:00"/>
    <n v="40908"/>
    <n v="2023"/>
    <x v="8"/>
    <n v="30"/>
    <s v="Sep"/>
    <n v="3"/>
    <n v="0"/>
  </r>
  <r>
    <n v="274"/>
    <x v="8"/>
    <x v="1"/>
    <x v="16"/>
    <n v="6657"/>
    <n v="276"/>
    <d v="2023-10-01T00:00:00"/>
    <n v="1837332"/>
    <n v="2023"/>
    <x v="9"/>
    <n v="1"/>
    <s v="Oct"/>
    <n v="4"/>
    <s v="L 1"/>
  </r>
  <r>
    <n v="275"/>
    <x v="8"/>
    <x v="5"/>
    <x v="9"/>
    <n v="2919"/>
    <n v="93"/>
    <d v="2023-10-02T00:00:00"/>
    <n v="271467"/>
    <n v="2023"/>
    <x v="9"/>
    <n v="2"/>
    <s v="Oct"/>
    <n v="4"/>
    <n v="0"/>
  </r>
  <r>
    <n v="276"/>
    <x v="7"/>
    <x v="2"/>
    <x v="6"/>
    <n v="3094"/>
    <n v="246"/>
    <d v="2023-10-03T00:00:00"/>
    <n v="761124"/>
    <n v="2023"/>
    <x v="9"/>
    <n v="3"/>
    <s v="Oct"/>
    <n v="4"/>
    <s v="L 1"/>
  </r>
  <r>
    <n v="277"/>
    <x v="4"/>
    <x v="3"/>
    <x v="17"/>
    <n v="2989"/>
    <n v="3"/>
    <d v="2023-10-04T00:00:00"/>
    <n v="8967"/>
    <n v="2023"/>
    <x v="9"/>
    <n v="4"/>
    <s v="Oct"/>
    <n v="4"/>
    <n v="0"/>
  </r>
  <r>
    <n v="278"/>
    <x v="1"/>
    <x v="4"/>
    <x v="18"/>
    <n v="2268"/>
    <n v="63"/>
    <d v="2023-10-05T00:00:00"/>
    <n v="142884"/>
    <n v="2023"/>
    <x v="9"/>
    <n v="5"/>
    <s v="Oct"/>
    <n v="4"/>
    <n v="0"/>
  </r>
  <r>
    <n v="279"/>
    <x v="6"/>
    <x v="1"/>
    <x v="6"/>
    <n v="4753"/>
    <n v="246"/>
    <d v="2023-10-06T00:00:00"/>
    <n v="1169238"/>
    <n v="2023"/>
    <x v="9"/>
    <n v="6"/>
    <s v="Oct"/>
    <n v="4"/>
    <s v="L 1"/>
  </r>
  <r>
    <n v="280"/>
    <x v="7"/>
    <x v="5"/>
    <x v="15"/>
    <n v="7511"/>
    <n v="120"/>
    <d v="2023-10-07T00:00:00"/>
    <n v="901320"/>
    <n v="2023"/>
    <x v="9"/>
    <n v="7"/>
    <s v="Oct"/>
    <n v="4"/>
    <s v="L 1"/>
  </r>
  <r>
    <n v="281"/>
    <x v="7"/>
    <x v="4"/>
    <x v="6"/>
    <n v="4326"/>
    <n v="348"/>
    <d v="2023-10-08T00:00:00"/>
    <n v="1505448"/>
    <n v="2023"/>
    <x v="9"/>
    <n v="8"/>
    <s v="Oct"/>
    <n v="4"/>
    <s v="L 1"/>
  </r>
  <r>
    <n v="282"/>
    <x v="3"/>
    <x v="5"/>
    <x v="14"/>
    <n v="4935"/>
    <n v="126"/>
    <d v="2023-10-09T00:00:00"/>
    <n v="621810"/>
    <n v="2023"/>
    <x v="9"/>
    <n v="9"/>
    <s v="Oct"/>
    <n v="4"/>
    <n v="0"/>
  </r>
  <r>
    <n v="283"/>
    <x v="4"/>
    <x v="1"/>
    <x v="0"/>
    <n v="4781"/>
    <n v="123"/>
    <d v="2023-10-10T00:00:00"/>
    <n v="588063"/>
    <n v="2023"/>
    <x v="9"/>
    <n v="10"/>
    <s v="Oct"/>
    <n v="4"/>
    <n v="0"/>
  </r>
  <r>
    <n v="284"/>
    <x v="6"/>
    <x v="4"/>
    <x v="4"/>
    <n v="7483"/>
    <n v="45"/>
    <d v="2023-10-11T00:00:00"/>
    <n v="336735"/>
    <n v="2023"/>
    <x v="9"/>
    <n v="11"/>
    <s v="Oct"/>
    <n v="4"/>
    <n v="0"/>
  </r>
  <r>
    <n v="285"/>
    <x v="9"/>
    <x v="4"/>
    <x v="2"/>
    <n v="6860"/>
    <n v="126"/>
    <d v="2023-10-12T00:00:00"/>
    <n v="864360"/>
    <n v="2023"/>
    <x v="9"/>
    <n v="12"/>
    <s v="Oct"/>
    <n v="4"/>
    <s v="L 1"/>
  </r>
  <r>
    <n v="286"/>
    <x v="0"/>
    <x v="0"/>
    <x v="12"/>
    <n v="9002"/>
    <n v="72"/>
    <d v="2023-10-13T00:00:00"/>
    <n v="648144"/>
    <n v="2023"/>
    <x v="9"/>
    <n v="13"/>
    <s v="Oct"/>
    <n v="4"/>
    <s v="L 1"/>
  </r>
  <r>
    <n v="287"/>
    <x v="4"/>
    <x v="2"/>
    <x v="12"/>
    <n v="1400"/>
    <n v="135"/>
    <d v="2023-10-14T00:00:00"/>
    <n v="189000"/>
    <n v="2023"/>
    <x v="9"/>
    <n v="14"/>
    <s v="Oct"/>
    <n v="4"/>
    <n v="0"/>
  </r>
  <r>
    <n v="288"/>
    <x v="9"/>
    <x v="5"/>
    <x v="7"/>
    <n v="4053"/>
    <n v="24"/>
    <d v="2023-10-15T00:00:00"/>
    <n v="97272"/>
    <n v="2023"/>
    <x v="9"/>
    <n v="15"/>
    <s v="Oct"/>
    <n v="4"/>
    <n v="0"/>
  </r>
  <r>
    <n v="289"/>
    <x v="5"/>
    <x v="2"/>
    <x v="6"/>
    <n v="2149"/>
    <n v="117"/>
    <d v="2023-10-16T00:00:00"/>
    <n v="251433"/>
    <n v="2023"/>
    <x v="9"/>
    <n v="16"/>
    <s v="Oct"/>
    <n v="4"/>
    <n v="0"/>
  </r>
  <r>
    <n v="290"/>
    <x v="8"/>
    <x v="3"/>
    <x v="12"/>
    <n v="3640"/>
    <n v="51"/>
    <d v="2023-10-17T00:00:00"/>
    <n v="185640"/>
    <n v="2023"/>
    <x v="9"/>
    <n v="17"/>
    <s v="Oct"/>
    <n v="4"/>
    <n v="0"/>
  </r>
  <r>
    <n v="291"/>
    <x v="7"/>
    <x v="3"/>
    <x v="14"/>
    <n v="630"/>
    <n v="36"/>
    <d v="2023-10-18T00:00:00"/>
    <n v="22680"/>
    <n v="2023"/>
    <x v="9"/>
    <n v="18"/>
    <s v="Oct"/>
    <n v="4"/>
    <n v="0"/>
  </r>
  <r>
    <n v="292"/>
    <x v="2"/>
    <x v="1"/>
    <x v="18"/>
    <n v="2429"/>
    <n v="144"/>
    <d v="2023-10-19T00:00:00"/>
    <n v="349776"/>
    <n v="2023"/>
    <x v="9"/>
    <n v="19"/>
    <s v="Oct"/>
    <n v="4"/>
    <n v="0"/>
  </r>
  <r>
    <n v="293"/>
    <x v="2"/>
    <x v="2"/>
    <x v="4"/>
    <n v="2142"/>
    <n v="114"/>
    <d v="2023-10-20T00:00:00"/>
    <n v="244188"/>
    <n v="2023"/>
    <x v="9"/>
    <n v="20"/>
    <s v="Oct"/>
    <n v="4"/>
    <n v="0"/>
  </r>
  <r>
    <n v="294"/>
    <x v="5"/>
    <x v="0"/>
    <x v="0"/>
    <n v="6454"/>
    <n v="54"/>
    <d v="2023-10-21T00:00:00"/>
    <n v="348516"/>
    <n v="2023"/>
    <x v="9"/>
    <n v="21"/>
    <s v="Oct"/>
    <n v="4"/>
    <n v="0"/>
  </r>
  <r>
    <n v="295"/>
    <x v="5"/>
    <x v="0"/>
    <x v="10"/>
    <n v="4487"/>
    <n v="333"/>
    <d v="2023-10-22T00:00:00"/>
    <n v="1494171"/>
    <n v="2023"/>
    <x v="9"/>
    <n v="22"/>
    <s v="Oct"/>
    <n v="4"/>
    <s v="L 1"/>
  </r>
  <r>
    <n v="296"/>
    <x v="8"/>
    <x v="0"/>
    <x v="2"/>
    <n v="938"/>
    <n v="366"/>
    <d v="2023-10-23T00:00:00"/>
    <n v="343308"/>
    <n v="2023"/>
    <x v="9"/>
    <n v="23"/>
    <s v="Oct"/>
    <n v="4"/>
    <n v="0"/>
  </r>
  <r>
    <n v="297"/>
    <x v="8"/>
    <x v="4"/>
    <x v="21"/>
    <n v="8841"/>
    <n v="303"/>
    <d v="2023-10-24T00:00:00"/>
    <n v="2678823"/>
    <n v="2023"/>
    <x v="9"/>
    <n v="24"/>
    <s v="Oct"/>
    <n v="4"/>
    <s v="L 1"/>
  </r>
  <r>
    <n v="298"/>
    <x v="7"/>
    <x v="3"/>
    <x v="5"/>
    <n v="4018"/>
    <n v="126"/>
    <d v="2023-10-25T00:00:00"/>
    <n v="506268"/>
    <n v="2023"/>
    <x v="9"/>
    <n v="25"/>
    <s v="Oct"/>
    <n v="4"/>
    <n v="0"/>
  </r>
  <r>
    <n v="299"/>
    <x v="3"/>
    <x v="0"/>
    <x v="16"/>
    <n v="714"/>
    <n v="231"/>
    <d v="2023-10-26T00:00:00"/>
    <n v="164934"/>
    <n v="2023"/>
    <x v="9"/>
    <n v="26"/>
    <s v="Oct"/>
    <n v="4"/>
    <n v="0"/>
  </r>
  <r>
    <n v="300"/>
    <x v="2"/>
    <x v="4"/>
    <x v="4"/>
    <n v="3850"/>
    <n v="102"/>
    <d v="2023-10-27T00:00:00"/>
    <n v="392700"/>
    <n v="2023"/>
    <x v="9"/>
    <n v="27"/>
    <s v="Oct"/>
    <n v="4"/>
    <n v="0"/>
  </r>
  <r>
    <n v="301"/>
    <x v="7"/>
    <x v="4"/>
    <x v="6"/>
    <n v="4326"/>
    <n v="348"/>
    <d v="2023-10-28T00:00:00"/>
    <n v="1505448"/>
    <n v="2023"/>
    <x v="9"/>
    <n v="28"/>
    <s v="Oct"/>
    <n v="4"/>
    <s v="L 1"/>
  </r>
  <r>
    <n v="302"/>
    <x v="3"/>
    <x v="5"/>
    <x v="14"/>
    <n v="4935"/>
    <n v="126"/>
    <d v="2023-10-29T00:00:00"/>
    <n v="621810"/>
    <n v="2023"/>
    <x v="9"/>
    <n v="29"/>
    <s v="Oct"/>
    <n v="4"/>
    <n v="0"/>
  </r>
  <r>
    <n v="303"/>
    <x v="4"/>
    <x v="1"/>
    <x v="0"/>
    <n v="4781"/>
    <n v="123"/>
    <d v="2023-10-30T00:00:00"/>
    <n v="588063"/>
    <n v="2023"/>
    <x v="9"/>
    <n v="30"/>
    <s v="Oct"/>
    <n v="4"/>
    <n v="0"/>
  </r>
  <r>
    <n v="304"/>
    <x v="6"/>
    <x v="4"/>
    <x v="4"/>
    <n v="7483"/>
    <n v="45"/>
    <d v="2023-10-31T00:00:00"/>
    <n v="336735"/>
    <n v="2023"/>
    <x v="9"/>
    <n v="31"/>
    <s v="Oct"/>
    <n v="4"/>
    <n v="0"/>
  </r>
  <r>
    <n v="305"/>
    <x v="9"/>
    <x v="4"/>
    <x v="2"/>
    <n v="6860"/>
    <n v="126"/>
    <d v="2023-11-01T00:00:00"/>
    <n v="864360"/>
    <n v="2023"/>
    <x v="10"/>
    <n v="1"/>
    <s v="Nov"/>
    <n v="4"/>
    <s v="L 1"/>
  </r>
  <r>
    <n v="306"/>
    <x v="7"/>
    <x v="4"/>
    <x v="6"/>
    <n v="4326"/>
    <n v="348"/>
    <d v="2023-11-02T00:00:00"/>
    <n v="1505448"/>
    <n v="2023"/>
    <x v="10"/>
    <n v="2"/>
    <s v="Nov"/>
    <n v="4"/>
    <s v="L 1"/>
  </r>
  <r>
    <n v="307"/>
    <x v="3"/>
    <x v="5"/>
    <x v="14"/>
    <n v="4935"/>
    <n v="126"/>
    <d v="2023-11-03T00:00:00"/>
    <n v="621810"/>
    <n v="2023"/>
    <x v="10"/>
    <n v="3"/>
    <s v="Nov"/>
    <n v="4"/>
    <n v="0"/>
  </r>
  <r>
    <n v="308"/>
    <x v="4"/>
    <x v="1"/>
    <x v="0"/>
    <n v="4781"/>
    <n v="123"/>
    <d v="2023-11-04T00:00:00"/>
    <n v="588063"/>
    <n v="2023"/>
    <x v="10"/>
    <n v="4"/>
    <s v="Nov"/>
    <n v="4"/>
    <n v="0"/>
  </r>
  <r>
    <n v="309"/>
    <x v="6"/>
    <x v="4"/>
    <x v="4"/>
    <n v="7483"/>
    <n v="45"/>
    <d v="2023-11-05T00:00:00"/>
    <n v="336735"/>
    <n v="2023"/>
    <x v="10"/>
    <n v="5"/>
    <s v="Nov"/>
    <n v="4"/>
    <n v="0"/>
  </r>
  <r>
    <n v="310"/>
    <x v="9"/>
    <x v="4"/>
    <x v="2"/>
    <n v="6860"/>
    <n v="126"/>
    <d v="2023-11-06T00:00:00"/>
    <n v="864360"/>
    <n v="2023"/>
    <x v="10"/>
    <n v="6"/>
    <s v="Nov"/>
    <n v="4"/>
    <s v="L 1"/>
  </r>
  <r>
    <n v="311"/>
    <x v="7"/>
    <x v="4"/>
    <x v="6"/>
    <n v="4326"/>
    <n v="348"/>
    <d v="2023-11-07T00:00:00"/>
    <n v="1505448"/>
    <n v="2023"/>
    <x v="10"/>
    <n v="7"/>
    <s v="Nov"/>
    <n v="4"/>
    <s v="L 1"/>
  </r>
  <r>
    <n v="312"/>
    <x v="3"/>
    <x v="5"/>
    <x v="14"/>
    <n v="4935"/>
    <n v="126"/>
    <d v="2023-11-08T00:00:00"/>
    <n v="621810"/>
    <n v="2023"/>
    <x v="10"/>
    <n v="8"/>
    <s v="Nov"/>
    <n v="4"/>
    <n v="0"/>
  </r>
  <r>
    <n v="313"/>
    <x v="4"/>
    <x v="1"/>
    <x v="0"/>
    <n v="4781"/>
    <n v="123"/>
    <d v="2023-11-09T00:00:00"/>
    <n v="588063"/>
    <n v="2023"/>
    <x v="10"/>
    <n v="9"/>
    <s v="Nov"/>
    <n v="4"/>
    <n v="0"/>
  </r>
  <r>
    <n v="314"/>
    <x v="6"/>
    <x v="4"/>
    <x v="4"/>
    <n v="7483"/>
    <n v="45"/>
    <d v="2023-11-10T00:00:00"/>
    <n v="336735"/>
    <n v="2023"/>
    <x v="10"/>
    <n v="10"/>
    <s v="Nov"/>
    <n v="4"/>
    <n v="0"/>
  </r>
  <r>
    <n v="315"/>
    <x v="9"/>
    <x v="4"/>
    <x v="2"/>
    <n v="6860"/>
    <n v="126"/>
    <d v="2023-11-11T00:00:00"/>
    <n v="864360"/>
    <n v="2023"/>
    <x v="10"/>
    <n v="11"/>
    <s v="Nov"/>
    <n v="4"/>
    <s v="L 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81B0C42-8AB1-4533-9AE3-473832213F09}"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N36:O43" firstHeaderRow="1" firstDataRow="1" firstDataCol="1"/>
  <pivotFields count="14">
    <pivotField showAll="0"/>
    <pivotField showAll="0"/>
    <pivotField axis="axisRow" showAll="0">
      <items count="7">
        <item x="0"/>
        <item x="1"/>
        <item x="4"/>
        <item x="2"/>
        <item x="3"/>
        <item x="5"/>
        <item t="default"/>
      </items>
    </pivotField>
    <pivotField showAll="0"/>
    <pivotField showAll="0"/>
    <pivotField dataField="1" showAll="0"/>
    <pivotField numFmtId="14" showAll="0"/>
    <pivotField numFmtId="164" showAll="0"/>
    <pivotField showAll="0"/>
    <pivotField showAll="0"/>
    <pivotField showAll="0"/>
    <pivotField showAll="0"/>
    <pivotField showAll="0"/>
    <pivotField showAll="0"/>
  </pivotFields>
  <rowFields count="1">
    <field x="2"/>
  </rowFields>
  <rowItems count="7">
    <i>
      <x/>
    </i>
    <i>
      <x v="1"/>
    </i>
    <i>
      <x v="2"/>
    </i>
    <i>
      <x v="3"/>
    </i>
    <i>
      <x v="4"/>
    </i>
    <i>
      <x v="5"/>
    </i>
    <i t="grand">
      <x/>
    </i>
  </rowItems>
  <colItems count="1">
    <i/>
  </colItems>
  <dataFields count="1">
    <dataField name="Sum of Quantity" fld="5" baseField="0" baseItem="0"/>
  </dataFields>
  <chartFormats count="7">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2" count="1" selected="0">
            <x v="0"/>
          </reference>
        </references>
      </pivotArea>
    </chartFormat>
    <chartFormat chart="5" format="10">
      <pivotArea type="data" outline="0" fieldPosition="0">
        <references count="2">
          <reference field="4294967294" count="1" selected="0">
            <x v="0"/>
          </reference>
          <reference field="2" count="1" selected="0">
            <x v="1"/>
          </reference>
        </references>
      </pivotArea>
    </chartFormat>
    <chartFormat chart="5" format="11">
      <pivotArea type="data" outline="0" fieldPosition="0">
        <references count="2">
          <reference field="4294967294" count="1" selected="0">
            <x v="0"/>
          </reference>
          <reference field="2" count="1" selected="0">
            <x v="2"/>
          </reference>
        </references>
      </pivotArea>
    </chartFormat>
    <chartFormat chart="5" format="12">
      <pivotArea type="data" outline="0" fieldPosition="0">
        <references count="2">
          <reference field="4294967294" count="1" selected="0">
            <x v="0"/>
          </reference>
          <reference field="2" count="1" selected="0">
            <x v="3"/>
          </reference>
        </references>
      </pivotArea>
    </chartFormat>
    <chartFormat chart="5" format="13">
      <pivotArea type="data" outline="0" fieldPosition="0">
        <references count="2">
          <reference field="4294967294" count="1" selected="0">
            <x v="0"/>
          </reference>
          <reference field="2" count="1" selected="0">
            <x v="4"/>
          </reference>
        </references>
      </pivotArea>
    </chartFormat>
    <chartFormat chart="5" format="14">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926E52D-2782-422F-ABE4-323D3455DB2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4">
    <pivotField showAll="0"/>
    <pivotField showAll="0"/>
    <pivotField showAll="0"/>
    <pivotField showAll="0"/>
    <pivotField showAll="0"/>
    <pivotField showAll="0"/>
    <pivotField numFmtId="14" showAll="0"/>
    <pivotField dataField="1" numFmtId="164" showAll="0"/>
    <pivotField showAll="0"/>
    <pivotField showAll="0"/>
    <pivotField showAll="0"/>
    <pivotField showAll="0"/>
    <pivotField showAll="0"/>
    <pivotField showAll="0"/>
  </pivotFields>
  <rowItems count="1">
    <i/>
  </rowItems>
  <colItems count="1">
    <i/>
  </colItems>
  <dataFields count="1">
    <dataField name="Sum of Total 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133297B-0FF2-414B-9D18-E060E65EC213}"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N3:O14" firstHeaderRow="1" firstDataRow="1" firstDataCol="1"/>
  <pivotFields count="14">
    <pivotField showAll="0"/>
    <pivotField axis="axisRow" showAll="0">
      <items count="11">
        <item x="9"/>
        <item x="1"/>
        <item x="4"/>
        <item x="6"/>
        <item x="2"/>
        <item x="7"/>
        <item x="8"/>
        <item x="0"/>
        <item x="3"/>
        <item x="5"/>
        <item t="default"/>
      </items>
    </pivotField>
    <pivotField showAll="0"/>
    <pivotField dataField="1" showAll="0"/>
    <pivotField showAll="0"/>
    <pivotField showAll="0"/>
    <pivotField numFmtId="14" showAll="0"/>
    <pivotField numFmtId="164" showAll="0"/>
    <pivotField showAll="0"/>
    <pivotField showAll="0"/>
    <pivotField showAll="0"/>
    <pivotField showAll="0"/>
    <pivotField showAll="0"/>
    <pivotField showAll="0"/>
  </pivotFields>
  <rowFields count="1">
    <field x="1"/>
  </rowFields>
  <rowItems count="11">
    <i>
      <x/>
    </i>
    <i>
      <x v="1"/>
    </i>
    <i>
      <x v="2"/>
    </i>
    <i>
      <x v="3"/>
    </i>
    <i>
      <x v="4"/>
    </i>
    <i>
      <x v="5"/>
    </i>
    <i>
      <x v="6"/>
    </i>
    <i>
      <x v="7"/>
    </i>
    <i>
      <x v="8"/>
    </i>
    <i>
      <x v="9"/>
    </i>
    <i t="grand">
      <x/>
    </i>
  </rowItems>
  <colItems count="1">
    <i/>
  </colItems>
  <dataFields count="1">
    <dataField name="total order" fld="3" subtotal="count" baseField="1"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AD3E74-5B80-45D3-BE9E-AF2EB798FF43}"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H21:I44" firstHeaderRow="1" firstDataRow="1" firstDataCol="1"/>
  <pivotFields count="14">
    <pivotField showAll="0"/>
    <pivotField showAll="0"/>
    <pivotField showAll="0"/>
    <pivotField axis="axisRow" showAll="0">
      <items count="23">
        <item x="8"/>
        <item x="0"/>
        <item x="17"/>
        <item x="15"/>
        <item x="7"/>
        <item x="2"/>
        <item x="21"/>
        <item x="19"/>
        <item x="1"/>
        <item x="3"/>
        <item x="9"/>
        <item x="14"/>
        <item x="12"/>
        <item x="11"/>
        <item x="10"/>
        <item x="13"/>
        <item x="18"/>
        <item x="5"/>
        <item x="16"/>
        <item x="6"/>
        <item x="20"/>
        <item x="4"/>
        <item t="default"/>
      </items>
    </pivotField>
    <pivotField showAll="0"/>
    <pivotField dataField="1" showAll="0"/>
    <pivotField numFmtId="14" showAll="0"/>
    <pivotField numFmtId="164" showAll="0"/>
    <pivotField showAll="0"/>
    <pivotField showAll="0"/>
    <pivotField showAll="0"/>
    <pivotField showAll="0"/>
    <pivotField showAll="0"/>
    <pivotField showAll="0"/>
  </pivotFields>
  <rowFields count="1">
    <field x="3"/>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name="Sum of Quantity" fld="5"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FBB914C-B199-4553-9A9A-4AA86B531886}"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0:H11" firstHeaderRow="1" firstDataRow="1" firstDataCol="0"/>
  <pivotFields count="14">
    <pivotField showAll="0"/>
    <pivotField showAll="0"/>
    <pivotField showAll="0"/>
    <pivotField showAll="0"/>
    <pivotField showAll="0"/>
    <pivotField showAll="0"/>
    <pivotField numFmtId="14" showAll="0"/>
    <pivotField dataField="1" numFmtId="164" showAll="0"/>
    <pivotField showAll="0"/>
    <pivotField showAll="0"/>
    <pivotField showAll="0"/>
    <pivotField showAll="0"/>
    <pivotField showAll="0"/>
    <pivotField showAll="0"/>
  </pivotFields>
  <rowItems count="1">
    <i/>
  </rowItems>
  <colItems count="1">
    <i/>
  </colItems>
  <dataFields count="1">
    <dataField name="Sum of Total 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188FB24-16F5-4B48-ACBD-64045CD0682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A21" firstHeaderRow="1" firstDataRow="1" firstDataCol="1"/>
  <pivotFields count="14">
    <pivotField showAll="0"/>
    <pivotField axis="axisRow" showAll="0">
      <items count="11">
        <item x="9"/>
        <item x="1"/>
        <item x="4"/>
        <item x="6"/>
        <item x="2"/>
        <item x="7"/>
        <item x="8"/>
        <item x="0"/>
        <item x="3"/>
        <item x="5"/>
        <item t="default"/>
      </items>
    </pivotField>
    <pivotField showAll="0"/>
    <pivotField showAll="0"/>
    <pivotField showAll="0"/>
    <pivotField showAll="0"/>
    <pivotField numFmtId="14" showAll="0"/>
    <pivotField numFmtId="164" showAll="0"/>
    <pivotField showAll="0"/>
    <pivotField showAll="0"/>
    <pivotField showAll="0"/>
    <pivotField showAll="0"/>
    <pivotField showAll="0"/>
    <pivotField showAll="0"/>
  </pivotFields>
  <rowFields count="1">
    <field x="1"/>
  </rowFields>
  <rowItems count="11">
    <i>
      <x/>
    </i>
    <i>
      <x v="1"/>
    </i>
    <i>
      <x v="2"/>
    </i>
    <i>
      <x v="3"/>
    </i>
    <i>
      <x v="4"/>
    </i>
    <i>
      <x v="5"/>
    </i>
    <i>
      <x v="6"/>
    </i>
    <i>
      <x v="7"/>
    </i>
    <i>
      <x v="8"/>
    </i>
    <i>
      <x v="9"/>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8C6A586-4641-47BB-B393-00EC39B1864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D4" firstHeaderRow="1" firstDataRow="1" firstDataCol="0"/>
  <pivotFields count="14">
    <pivotField showAll="0"/>
    <pivotField showAll="0"/>
    <pivotField showAll="0"/>
    <pivotField showAll="0"/>
    <pivotField showAll="0"/>
    <pivotField dataField="1" showAll="0"/>
    <pivotField numFmtId="14" showAll="0"/>
    <pivotField numFmtId="164" showAll="0"/>
    <pivotField showAll="0"/>
    <pivotField showAll="0"/>
    <pivotField showAll="0"/>
    <pivotField showAll="0"/>
    <pivotField showAll="0"/>
    <pivotField showAll="0"/>
  </pivotFields>
  <rowItems count="1">
    <i/>
  </rowItems>
  <colItems count="1">
    <i/>
  </colItems>
  <dataFields count="1">
    <dataField name="Sum of Quantity"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7FA2C6A-4526-46E3-8CD6-978FDD9709E6}"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H4" firstHeaderRow="1" firstDataRow="1" firstDataCol="0"/>
  <pivotFields count="14">
    <pivotField showAll="0"/>
    <pivotField showAll="0"/>
    <pivotField showAll="0"/>
    <pivotField showAll="0"/>
    <pivotField showAll="0"/>
    <pivotField showAll="0"/>
    <pivotField numFmtId="14" showAll="0"/>
    <pivotField dataField="1" numFmtId="164" showAll="0"/>
    <pivotField showAll="0"/>
    <pivotField showAll="0"/>
    <pivotField showAll="0"/>
    <pivotField showAll="0"/>
    <pivotField showAll="0"/>
    <pivotField showAll="0"/>
  </pivotFields>
  <rowItems count="1">
    <i/>
  </rowItems>
  <colItems count="1">
    <i/>
  </colItems>
  <dataFields count="1">
    <dataField name="Sum of Total 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A79D418-4467-4011-A6E5-F0B44ED76E3A}"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3:K4" firstHeaderRow="1" firstDataRow="1" firstDataCol="0"/>
  <pivotFields count="14">
    <pivotField showAll="0"/>
    <pivotField showAll="0"/>
    <pivotField showAll="0"/>
    <pivotField showAll="0"/>
    <pivotField showAll="0"/>
    <pivotField showAll="0"/>
    <pivotField numFmtId="14" showAll="0"/>
    <pivotField dataField="1" numFmtId="164" showAll="0"/>
    <pivotField showAll="0"/>
    <pivotField showAll="0"/>
    <pivotField showAll="0"/>
    <pivotField showAll="0"/>
    <pivotField showAll="0"/>
    <pivotField showAll="0"/>
  </pivotFields>
  <rowItems count="1">
    <i/>
  </rowItems>
  <colItems count="1">
    <i/>
  </colItems>
  <dataFields count="1">
    <dataField name="Sum of Total 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F251A35-55FF-4486-8503-F5D0D80DE15D}"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Months">
  <location ref="N21:O33" firstHeaderRow="1" firstDataRow="1" firstDataCol="1"/>
  <pivotFields count="14">
    <pivotField showAll="0"/>
    <pivotField showAll="0"/>
    <pivotField showAll="0"/>
    <pivotField dataField="1" showAll="0"/>
    <pivotField showAll="0"/>
    <pivotField showAll="0"/>
    <pivotField numFmtId="14" showAll="0"/>
    <pivotField numFmtId="164" showAll="0"/>
    <pivotField showAll="0"/>
    <pivotField axis="axisRow" showAll="0">
      <items count="12">
        <item x="0"/>
        <item x="1"/>
        <item x="2"/>
        <item x="3"/>
        <item x="4"/>
        <item x="5"/>
        <item x="6"/>
        <item x="7"/>
        <item x="8"/>
        <item x="9"/>
        <item x="10"/>
        <item t="default"/>
      </items>
    </pivotField>
    <pivotField showAll="0"/>
    <pivotField showAll="0"/>
    <pivotField showAll="0"/>
    <pivotField showAll="0"/>
  </pivotFields>
  <rowFields count="1">
    <field x="9"/>
  </rowFields>
  <rowItems count="12">
    <i>
      <x/>
    </i>
    <i>
      <x v="1"/>
    </i>
    <i>
      <x v="2"/>
    </i>
    <i>
      <x v="3"/>
    </i>
    <i>
      <x v="4"/>
    </i>
    <i>
      <x v="5"/>
    </i>
    <i>
      <x v="6"/>
    </i>
    <i>
      <x v="7"/>
    </i>
    <i>
      <x v="8"/>
    </i>
    <i>
      <x v="9"/>
    </i>
    <i>
      <x v="10"/>
    </i>
    <i t="grand">
      <x/>
    </i>
  </rowItems>
  <colItems count="1">
    <i/>
  </colItems>
  <dataFields count="1">
    <dataField name="total order" fld="3" subtotal="count" baseField="9" baseItem="0"/>
  </dataFields>
  <chartFormats count="2">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9"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F029426-9A14-409C-9C37-3F85DE7C1C4A}"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21:D44" firstHeaderRow="1" firstDataRow="1" firstDataCol="1"/>
  <pivotFields count="14">
    <pivotField showAll="0"/>
    <pivotField showAll="0"/>
    <pivotField showAll="0"/>
    <pivotField axis="axisRow" showAll="0">
      <items count="23">
        <item x="8"/>
        <item x="0"/>
        <item x="17"/>
        <item x="15"/>
        <item x="7"/>
        <item x="2"/>
        <item x="21"/>
        <item x="19"/>
        <item x="1"/>
        <item x="3"/>
        <item x="9"/>
        <item x="14"/>
        <item x="12"/>
        <item x="11"/>
        <item x="10"/>
        <item x="13"/>
        <item x="18"/>
        <item x="5"/>
        <item x="16"/>
        <item x="6"/>
        <item x="20"/>
        <item x="4"/>
        <item t="default"/>
      </items>
    </pivotField>
    <pivotField showAll="0"/>
    <pivotField showAll="0"/>
    <pivotField numFmtId="14" showAll="0"/>
    <pivotField numFmtId="164" showAll="0"/>
    <pivotField showAll="0"/>
    <pivotField showAll="0"/>
    <pivotField showAll="0"/>
    <pivotField showAll="0"/>
    <pivotField showAll="0"/>
    <pivotField showAll="0"/>
  </pivotFields>
  <rowFields count="1">
    <field x="3"/>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413ADC5-C23B-423E-8827-6E0F6D9BFE6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0:D11" firstHeaderRow="1" firstDataRow="1" firstDataCol="0"/>
  <pivotFields count="14">
    <pivotField showAll="0"/>
    <pivotField showAll="0"/>
    <pivotField showAll="0"/>
    <pivotField showAll="0"/>
    <pivotField showAll="0"/>
    <pivotField showAll="0"/>
    <pivotField numFmtId="14" showAll="0"/>
    <pivotField numFmtId="164" showAll="0"/>
    <pivotField showAll="0"/>
    <pivotField showAll="0"/>
    <pivotField showAll="0"/>
    <pivotField dataField="1" showAll="0"/>
    <pivotField showAll="0"/>
    <pivotField showAll="0"/>
  </pivotFields>
  <rowItems count="1">
    <i/>
  </rowItems>
  <colItems count="1">
    <i/>
  </colItems>
  <dataFields count="1">
    <dataField name="Sum of orders" fld="1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D7E8CDA-C3BE-4C8C-B9AA-3932ABA3431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3:A30" firstHeaderRow="1" firstDataRow="1" firstDataCol="1"/>
  <pivotFields count="14">
    <pivotField showAll="0"/>
    <pivotField showAll="0"/>
    <pivotField axis="axisRow" showAll="0">
      <items count="7">
        <item x="0"/>
        <item x="1"/>
        <item x="4"/>
        <item x="2"/>
        <item x="3"/>
        <item x="5"/>
        <item t="default"/>
      </items>
    </pivotField>
    <pivotField showAll="0"/>
    <pivotField showAll="0"/>
    <pivotField showAll="0"/>
    <pivotField numFmtId="14" showAll="0"/>
    <pivotField numFmtId="164" showAll="0"/>
    <pivotField showAll="0"/>
    <pivotField showAll="0"/>
    <pivotField showAll="0"/>
    <pivotField showAll="0"/>
    <pivotField showAll="0"/>
    <pivotField showAll="0"/>
  </pivotFields>
  <rowFields count="1">
    <field x="2"/>
  </rowFields>
  <rowItems count="7">
    <i>
      <x/>
    </i>
    <i>
      <x v="1"/>
    </i>
    <i>
      <x v="2"/>
    </i>
    <i>
      <x v="3"/>
    </i>
    <i>
      <x v="4"/>
    </i>
    <i>
      <x v="5"/>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AAA448-5C33-465F-8D4A-3FF4C25584E7}" name="Table1" displayName="Table1" ref="B3:O318" totalsRowShown="0">
  <autoFilter ref="B3:O318" xr:uid="{EDAAA448-5C33-465F-8D4A-3FF4C25584E7}"/>
  <tableColumns count="14">
    <tableColumn id="1" xr3:uid="{57F8F56C-98E3-4786-868E-0100425A429B}" name="Order-ID"/>
    <tableColumn id="2" xr3:uid="{2BE20748-780D-40E7-B525-6F42B07F00BB}" name="Sales Person"/>
    <tableColumn id="3" xr3:uid="{7069AA6C-0F0D-4AC1-A467-F8BC2D92E667}" name="Location"/>
    <tableColumn id="4" xr3:uid="{171F6764-E9C5-4620-A053-CDC0BC114AC0}" name="Product"/>
    <tableColumn id="5" xr3:uid="{ACD40418-FC4D-422B-B9A8-03D82DC46ACE}" name="Price/Q"/>
    <tableColumn id="6" xr3:uid="{FC041250-4EE3-46EA-9E57-B64C9C60D3BA}" name="Quantity"/>
    <tableColumn id="7" xr3:uid="{CC598908-8DFD-4F0C-8A48-B542229C1C2E}" name="Order date " dataDxfId="7"/>
    <tableColumn id="8" xr3:uid="{1EE5922A-603B-4A86-8BDD-218231F6047F}" name="Total Sales" dataDxfId="6">
      <calculatedColumnFormula>Table1[[#This Row],[Price/Q]]*Table1[[#This Row],[Quantity]]</calculatedColumnFormula>
    </tableColumn>
    <tableColumn id="9" xr3:uid="{8AF588A7-925E-4F79-98BB-5A6804F631F3}" name="Year" dataDxfId="5">
      <calculatedColumnFormula>YEAR(Table1[[#This Row],[Order date ]])</calculatedColumnFormula>
    </tableColumn>
    <tableColumn id="10" xr3:uid="{ABC936BD-83B7-4841-A1CE-A1AE04191E8E}" name="Month" dataDxfId="4">
      <calculatedColumnFormula>MONTH(Table1[[#This Row],[Order date ]])</calculatedColumnFormula>
    </tableColumn>
    <tableColumn id="11" xr3:uid="{63E6D338-4E87-44C2-A8CF-F3CA0A574A86}" name="Day" dataDxfId="3">
      <calculatedColumnFormula>DAY(Table1[[#This Row],[Order date ]])</calculatedColumnFormula>
    </tableColumn>
    <tableColumn id="12" xr3:uid="{B326ACE7-FB3C-4FE9-A5D1-65C3727BADB4}" name="M/name" dataDxfId="2">
      <calculatedColumnFormula>TEXT(Table1[[#This Row],[Order date ]],"mmm")</calculatedColumnFormula>
    </tableColumn>
    <tableColumn id="13" xr3:uid="{DE36398B-3B31-4C10-930C-6F689C14A1EA}" name="Quarter" dataDxfId="1">
      <calculatedColumnFormula>ROUNDUP(MONTH(Table1[[#This Row],[Order date ]])/3, 0)</calculatedColumnFormula>
    </tableColumn>
    <tableColumn id="14" xr3:uid="{75955215-AC4A-46F4-81C3-14407CC34CD4}" name="Sales B.Classification" dataDxfId="0">
      <calculatedColumnFormula>IF(Table1[[#This Row],[Total Sales]]&gt;=AVERAGE(Table1[Total Sales]), "L 1", 0 )</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C0221-0403-45CA-A9D8-2DA95A34BDC2}">
  <dimension ref="B3:U318"/>
  <sheetViews>
    <sheetView zoomScale="88" zoomScaleNormal="130" workbookViewId="0">
      <selection activeCell="K3" sqref="K3"/>
    </sheetView>
  </sheetViews>
  <sheetFormatPr defaultRowHeight="14.4" x14ac:dyDescent="0.3"/>
  <cols>
    <col min="1" max="1" width="2.44140625" customWidth="1"/>
    <col min="2" max="2" width="10.44140625" bestFit="1" customWidth="1"/>
    <col min="3" max="3" width="22.5546875" bestFit="1" customWidth="1"/>
    <col min="4" max="4" width="10.6640625" bestFit="1" customWidth="1"/>
    <col min="5" max="5" width="20.6640625" bestFit="1" customWidth="1"/>
    <col min="6" max="6" width="9.5546875" bestFit="1" customWidth="1"/>
    <col min="7" max="7" width="10.5546875" bestFit="1" customWidth="1"/>
    <col min="8" max="8" width="12.6640625" bestFit="1" customWidth="1"/>
    <col min="9" max="9" width="14" bestFit="1" customWidth="1"/>
    <col min="13" max="13" width="10.6640625" bestFit="1" customWidth="1"/>
    <col min="14" max="14" width="9.6640625" bestFit="1" customWidth="1"/>
    <col min="15" max="15" width="20.6640625" bestFit="1" customWidth="1"/>
    <col min="21" max="21" width="10" bestFit="1" customWidth="1"/>
  </cols>
  <sheetData>
    <row r="3" spans="2:21" x14ac:dyDescent="0.3">
      <c r="B3" t="s">
        <v>47</v>
      </c>
      <c r="C3" t="s">
        <v>4</v>
      </c>
      <c r="D3" t="s">
        <v>79</v>
      </c>
      <c r="E3" t="s">
        <v>0</v>
      </c>
      <c r="F3" t="s">
        <v>81</v>
      </c>
      <c r="G3" t="s">
        <v>80</v>
      </c>
      <c r="H3" t="s">
        <v>46</v>
      </c>
      <c r="I3" t="s">
        <v>82</v>
      </c>
      <c r="J3" t="s">
        <v>83</v>
      </c>
      <c r="K3" t="s">
        <v>84</v>
      </c>
      <c r="L3" t="s">
        <v>85</v>
      </c>
      <c r="M3" t="s">
        <v>86</v>
      </c>
      <c r="N3" t="s">
        <v>87</v>
      </c>
      <c r="O3" t="s">
        <v>88</v>
      </c>
      <c r="Q3" s="7" t="s">
        <v>36</v>
      </c>
      <c r="U3">
        <f>SUMIF(Table1[Year], 2023, Table1[Total Sales])</f>
        <v>203538699</v>
      </c>
    </row>
    <row r="4" spans="2:21" ht="15.6" x14ac:dyDescent="0.3">
      <c r="B4">
        <v>1</v>
      </c>
      <c r="C4" t="s">
        <v>36</v>
      </c>
      <c r="D4" t="s">
        <v>40</v>
      </c>
      <c r="E4" t="s">
        <v>23</v>
      </c>
      <c r="F4">
        <v>1624</v>
      </c>
      <c r="G4">
        <v>114</v>
      </c>
      <c r="H4" s="9">
        <v>44927</v>
      </c>
      <c r="I4" s="10">
        <f>Table1[[#This Row],[Price/Q]]*Table1[[#This Row],[Quantity]]</f>
        <v>185136</v>
      </c>
      <c r="J4">
        <f>YEAR(Table1[[#This Row],[Order date ]])</f>
        <v>2023</v>
      </c>
      <c r="K4">
        <f>MONTH(Table1[[#This Row],[Order date ]])</f>
        <v>1</v>
      </c>
      <c r="L4">
        <f>DAY(Table1[[#This Row],[Order date ]])</f>
        <v>1</v>
      </c>
      <c r="M4" t="str">
        <f>TEXT(Table1[[#This Row],[Order date ]],"mmm")</f>
        <v>Jan</v>
      </c>
      <c r="N4" s="11">
        <f>ROUNDUP(MONTH(Table1[[#This Row],[Order date ]])/3, 0)</f>
        <v>1</v>
      </c>
      <c r="O4">
        <f>IF(Table1[[#This Row],[Total Sales]]&gt;=AVERAGE(Table1[Total Sales]), "L 1", 0 )</f>
        <v>0</v>
      </c>
      <c r="Q4" s="8" t="s">
        <v>29</v>
      </c>
    </row>
    <row r="5" spans="2:21" x14ac:dyDescent="0.3">
      <c r="B5">
        <v>2</v>
      </c>
      <c r="C5" t="s">
        <v>29</v>
      </c>
      <c r="D5" t="s">
        <v>45</v>
      </c>
      <c r="E5" t="s">
        <v>25</v>
      </c>
      <c r="F5">
        <v>6706</v>
      </c>
      <c r="G5">
        <v>459</v>
      </c>
      <c r="H5" s="9">
        <v>44928</v>
      </c>
      <c r="I5" s="10">
        <f>Table1[[#This Row],[Price/Q]]*Table1[[#This Row],[Quantity]]</f>
        <v>3078054</v>
      </c>
      <c r="J5">
        <f>YEAR(Table1[[#This Row],[Order date ]])</f>
        <v>2023</v>
      </c>
      <c r="K5">
        <f>MONTH(Table1[[#This Row],[Order date ]])</f>
        <v>1</v>
      </c>
      <c r="L5">
        <f>DAY(Table1[[#This Row],[Order date ]])</f>
        <v>2</v>
      </c>
      <c r="M5" t="str">
        <f>TEXT(Table1[[#This Row],[Order date ]],"mmm")</f>
        <v>Jan</v>
      </c>
      <c r="N5">
        <f>ROUNDUP(MONTH(Table1[[#This Row],[Order date ]])/3, 0)</f>
        <v>1</v>
      </c>
      <c r="O5" t="str">
        <f>IF(Table1[[#This Row],[Total Sales]]&gt;=AVERAGE(Table1[Total Sales]), "L 1", 0 )</f>
        <v>L 1</v>
      </c>
      <c r="Q5" s="7" t="s">
        <v>3</v>
      </c>
    </row>
    <row r="6" spans="2:21" x14ac:dyDescent="0.3">
      <c r="B6">
        <v>3</v>
      </c>
      <c r="C6" t="s">
        <v>3</v>
      </c>
      <c r="D6" t="s">
        <v>45</v>
      </c>
      <c r="E6" t="s">
        <v>2</v>
      </c>
      <c r="F6">
        <v>959</v>
      </c>
      <c r="G6">
        <v>147</v>
      </c>
      <c r="H6" s="9">
        <v>44929</v>
      </c>
      <c r="I6" s="10">
        <f>Table1[[#This Row],[Price/Q]]*Table1[[#This Row],[Quantity]]</f>
        <v>140973</v>
      </c>
      <c r="J6">
        <f>YEAR(Table1[[#This Row],[Order date ]])</f>
        <v>2023</v>
      </c>
      <c r="K6">
        <f>MONTH(Table1[[#This Row],[Order date ]])</f>
        <v>1</v>
      </c>
      <c r="L6">
        <f>DAY(Table1[[#This Row],[Order date ]])</f>
        <v>3</v>
      </c>
      <c r="M6" t="str">
        <f>TEXT(Table1[[#This Row],[Order date ]],"mmm")</f>
        <v>Jan</v>
      </c>
      <c r="N6">
        <f>ROUNDUP(MONTH(Table1[[#This Row],[Order date ]])/3, 0)</f>
        <v>1</v>
      </c>
      <c r="O6">
        <f>IF(Table1[[#This Row],[Total Sales]]&gt;=AVERAGE(Table1[Total Sales]), "L 1", 0 )</f>
        <v>0</v>
      </c>
      <c r="Q6" s="8" t="s">
        <v>30</v>
      </c>
    </row>
    <row r="7" spans="2:21" x14ac:dyDescent="0.3">
      <c r="B7">
        <v>4</v>
      </c>
      <c r="C7" t="s">
        <v>30</v>
      </c>
      <c r="D7" t="s">
        <v>38</v>
      </c>
      <c r="E7" t="s">
        <v>11</v>
      </c>
      <c r="F7">
        <v>9632</v>
      </c>
      <c r="G7">
        <v>288</v>
      </c>
      <c r="H7" s="9">
        <v>44930</v>
      </c>
      <c r="I7" s="10">
        <f>Table1[[#This Row],[Price/Q]]*Table1[[#This Row],[Quantity]]</f>
        <v>2774016</v>
      </c>
      <c r="J7">
        <f>YEAR(Table1[[#This Row],[Order date ]])</f>
        <v>2023</v>
      </c>
      <c r="K7">
        <f>MONTH(Table1[[#This Row],[Order date ]])</f>
        <v>1</v>
      </c>
      <c r="L7">
        <f>DAY(Table1[[#This Row],[Order date ]])</f>
        <v>4</v>
      </c>
      <c r="M7" t="str">
        <f>TEXT(Table1[[#This Row],[Order date ]],"mmm")</f>
        <v>Jan</v>
      </c>
      <c r="N7">
        <f>ROUNDUP(MONTH(Table1[[#This Row],[Order date ]])/3, 0)</f>
        <v>1</v>
      </c>
      <c r="O7" t="str">
        <f>IF(Table1[[#This Row],[Total Sales]]&gt;=AVERAGE(Table1[Total Sales]), "L 1", 0 )</f>
        <v>L 1</v>
      </c>
      <c r="Q7" s="7" t="s">
        <v>32</v>
      </c>
    </row>
    <row r="8" spans="2:21" x14ac:dyDescent="0.3">
      <c r="B8">
        <v>5</v>
      </c>
      <c r="C8" t="s">
        <v>32</v>
      </c>
      <c r="D8" t="s">
        <v>43</v>
      </c>
      <c r="E8" t="s">
        <v>18</v>
      </c>
      <c r="F8">
        <v>2100</v>
      </c>
      <c r="G8">
        <v>414</v>
      </c>
      <c r="H8" s="9">
        <v>44931</v>
      </c>
      <c r="I8" s="10">
        <f>Table1[[#This Row],[Price/Q]]*Table1[[#This Row],[Quantity]]</f>
        <v>869400</v>
      </c>
      <c r="J8">
        <f>YEAR(Table1[[#This Row],[Order date ]])</f>
        <v>2023</v>
      </c>
      <c r="K8">
        <f>MONTH(Table1[[#This Row],[Order date ]])</f>
        <v>1</v>
      </c>
      <c r="L8">
        <f>DAY(Table1[[#This Row],[Order date ]])</f>
        <v>5</v>
      </c>
      <c r="M8" t="str">
        <f>TEXT(Table1[[#This Row],[Order date ]],"mmm")</f>
        <v>Jan</v>
      </c>
      <c r="N8">
        <f>ROUNDUP(MONTH(Table1[[#This Row],[Order date ]])/3, 0)</f>
        <v>1</v>
      </c>
      <c r="O8" t="str">
        <f>IF(Table1[[#This Row],[Total Sales]]&gt;=AVERAGE(Table1[Total Sales]), "L 1", 0 )</f>
        <v>L 1</v>
      </c>
      <c r="Q8" s="8" t="s">
        <v>36</v>
      </c>
    </row>
    <row r="9" spans="2:21" x14ac:dyDescent="0.3">
      <c r="B9">
        <v>6</v>
      </c>
      <c r="C9" t="s">
        <v>36</v>
      </c>
      <c r="D9" t="s">
        <v>45</v>
      </c>
      <c r="E9" t="s">
        <v>26</v>
      </c>
      <c r="F9">
        <v>8869</v>
      </c>
      <c r="G9">
        <v>432</v>
      </c>
      <c r="H9" s="9">
        <v>44932</v>
      </c>
      <c r="I9" s="10">
        <f>Table1[[#This Row],[Price/Q]]*Table1[[#This Row],[Quantity]]</f>
        <v>3831408</v>
      </c>
      <c r="J9">
        <f>YEAR(Table1[[#This Row],[Order date ]])</f>
        <v>2023</v>
      </c>
      <c r="K9">
        <f>MONTH(Table1[[#This Row],[Order date ]])</f>
        <v>1</v>
      </c>
      <c r="L9">
        <f>DAY(Table1[[#This Row],[Order date ]])</f>
        <v>6</v>
      </c>
      <c r="M9" t="str">
        <f>TEXT(Table1[[#This Row],[Order date ]],"mmm")</f>
        <v>Jan</v>
      </c>
      <c r="N9">
        <f>ROUNDUP(MONTH(Table1[[#This Row],[Order date ]])/3, 0)</f>
        <v>1</v>
      </c>
      <c r="O9" t="str">
        <f>IF(Table1[[#This Row],[Total Sales]]&gt;=AVERAGE(Table1[Total Sales]), "L 1", 0 )</f>
        <v>L 1</v>
      </c>
      <c r="Q9" s="7" t="s">
        <v>31</v>
      </c>
    </row>
    <row r="10" spans="2:21" x14ac:dyDescent="0.3">
      <c r="B10">
        <v>7</v>
      </c>
      <c r="C10" t="s">
        <v>32</v>
      </c>
      <c r="D10" t="s">
        <v>37</v>
      </c>
      <c r="E10" t="s">
        <v>24</v>
      </c>
      <c r="F10">
        <v>2681</v>
      </c>
      <c r="G10">
        <v>54</v>
      </c>
      <c r="H10" s="9">
        <v>44933</v>
      </c>
      <c r="I10" s="10">
        <f>Table1[[#This Row],[Price/Q]]*Table1[[#This Row],[Quantity]]</f>
        <v>144774</v>
      </c>
      <c r="J10">
        <f>YEAR(Table1[[#This Row],[Order date ]])</f>
        <v>2023</v>
      </c>
      <c r="K10">
        <f>MONTH(Table1[[#This Row],[Order date ]])</f>
        <v>1</v>
      </c>
      <c r="L10">
        <f>DAY(Table1[[#This Row],[Order date ]])</f>
        <v>7</v>
      </c>
      <c r="M10" t="str">
        <f>TEXT(Table1[[#This Row],[Order date ]],"mmm")</f>
        <v>Jan</v>
      </c>
      <c r="N10">
        <f>ROUNDUP(MONTH(Table1[[#This Row],[Order date ]])/3, 0)</f>
        <v>1</v>
      </c>
      <c r="O10">
        <f>IF(Table1[[#This Row],[Total Sales]]&gt;=AVERAGE(Table1[Total Sales]), "L 1", 0 )</f>
        <v>0</v>
      </c>
      <c r="Q10" s="8" t="s">
        <v>33</v>
      </c>
    </row>
    <row r="11" spans="2:21" x14ac:dyDescent="0.3">
      <c r="B11">
        <v>8</v>
      </c>
      <c r="C11" t="s">
        <v>29</v>
      </c>
      <c r="D11" t="s">
        <v>45</v>
      </c>
      <c r="E11" t="s">
        <v>15</v>
      </c>
      <c r="F11">
        <v>5012</v>
      </c>
      <c r="G11">
        <v>210</v>
      </c>
      <c r="H11" s="9">
        <v>44934</v>
      </c>
      <c r="I11" s="10">
        <f>Table1[[#This Row],[Price/Q]]*Table1[[#This Row],[Quantity]]</f>
        <v>1052520</v>
      </c>
      <c r="J11">
        <f>YEAR(Table1[[#This Row],[Order date ]])</f>
        <v>2023</v>
      </c>
      <c r="K11">
        <f>MONTH(Table1[[#This Row],[Order date ]])</f>
        <v>1</v>
      </c>
      <c r="L11">
        <f>DAY(Table1[[#This Row],[Order date ]])</f>
        <v>8</v>
      </c>
      <c r="M11" t="str">
        <f>TEXT(Table1[[#This Row],[Order date ]],"mmm")</f>
        <v>Jan</v>
      </c>
      <c r="N11">
        <f>ROUNDUP(MONTH(Table1[[#This Row],[Order date ]])/3, 0)</f>
        <v>1</v>
      </c>
      <c r="O11" t="str">
        <f>IF(Table1[[#This Row],[Total Sales]]&gt;=AVERAGE(Table1[Total Sales]), "L 1", 0 )</f>
        <v>L 1</v>
      </c>
      <c r="Q11" s="7" t="s">
        <v>28</v>
      </c>
    </row>
    <row r="12" spans="2:21" x14ac:dyDescent="0.3">
      <c r="B12">
        <v>9</v>
      </c>
      <c r="C12" t="s">
        <v>31</v>
      </c>
      <c r="D12" t="s">
        <v>37</v>
      </c>
      <c r="E12" t="s">
        <v>7</v>
      </c>
      <c r="F12">
        <v>1281</v>
      </c>
      <c r="G12">
        <v>75</v>
      </c>
      <c r="H12" s="9">
        <v>44935</v>
      </c>
      <c r="I12" s="10">
        <f>Table1[[#This Row],[Price/Q]]*Table1[[#This Row],[Quantity]]</f>
        <v>96075</v>
      </c>
      <c r="J12">
        <f>YEAR(Table1[[#This Row],[Order date ]])</f>
        <v>2023</v>
      </c>
      <c r="K12">
        <f>MONTH(Table1[[#This Row],[Order date ]])</f>
        <v>1</v>
      </c>
      <c r="L12">
        <f>DAY(Table1[[#This Row],[Order date ]])</f>
        <v>9</v>
      </c>
      <c r="M12" t="str">
        <f>TEXT(Table1[[#This Row],[Order date ]],"mmm")</f>
        <v>Jan</v>
      </c>
      <c r="N12">
        <f>ROUNDUP(MONTH(Table1[[#This Row],[Order date ]])/3, 0)</f>
        <v>1</v>
      </c>
      <c r="O12">
        <f>IF(Table1[[#This Row],[Total Sales]]&gt;=AVERAGE(Table1[Total Sales]), "L 1", 0 )</f>
        <v>0</v>
      </c>
      <c r="Q12" s="8" t="s">
        <v>34</v>
      </c>
    </row>
    <row r="13" spans="2:21" x14ac:dyDescent="0.3">
      <c r="B13">
        <v>10</v>
      </c>
      <c r="C13" t="s">
        <v>33</v>
      </c>
      <c r="D13" t="s">
        <v>40</v>
      </c>
      <c r="E13" t="s">
        <v>7</v>
      </c>
      <c r="F13">
        <v>4991</v>
      </c>
      <c r="G13">
        <v>12</v>
      </c>
      <c r="H13" s="9">
        <v>44936</v>
      </c>
      <c r="I13" s="10">
        <f>Table1[[#This Row],[Price/Q]]*Table1[[#This Row],[Quantity]]</f>
        <v>59892</v>
      </c>
      <c r="J13">
        <f>YEAR(Table1[[#This Row],[Order date ]])</f>
        <v>2023</v>
      </c>
      <c r="K13">
        <f>MONTH(Table1[[#This Row],[Order date ]])</f>
        <v>1</v>
      </c>
      <c r="L13">
        <f>DAY(Table1[[#This Row],[Order date ]])</f>
        <v>10</v>
      </c>
      <c r="M13" t="str">
        <f>TEXT(Table1[[#This Row],[Order date ]],"mmm")</f>
        <v>Jan</v>
      </c>
      <c r="N13">
        <f>ROUNDUP(MONTH(Table1[[#This Row],[Order date ]])/3, 0)</f>
        <v>1</v>
      </c>
      <c r="O13">
        <f>IF(Table1[[#This Row],[Total Sales]]&gt;=AVERAGE(Table1[Total Sales]), "L 1", 0 )</f>
        <v>0</v>
      </c>
      <c r="Q13" s="7" t="s">
        <v>35</v>
      </c>
    </row>
    <row r="14" spans="2:21" x14ac:dyDescent="0.3">
      <c r="B14">
        <v>11</v>
      </c>
      <c r="C14" t="s">
        <v>28</v>
      </c>
      <c r="D14" t="s">
        <v>43</v>
      </c>
      <c r="E14" t="s">
        <v>18</v>
      </c>
      <c r="F14">
        <v>1785</v>
      </c>
      <c r="G14">
        <v>462</v>
      </c>
      <c r="H14" s="9">
        <v>44937</v>
      </c>
      <c r="I14" s="10">
        <f>Table1[[#This Row],[Price/Q]]*Table1[[#This Row],[Quantity]]</f>
        <v>824670</v>
      </c>
      <c r="J14">
        <f>YEAR(Table1[[#This Row],[Order date ]])</f>
        <v>2023</v>
      </c>
      <c r="K14">
        <f>MONTH(Table1[[#This Row],[Order date ]])</f>
        <v>1</v>
      </c>
      <c r="L14">
        <f>DAY(Table1[[#This Row],[Order date ]])</f>
        <v>11</v>
      </c>
      <c r="M14" t="str">
        <f>TEXT(Table1[[#This Row],[Order date ]],"mmm")</f>
        <v>Jan</v>
      </c>
      <c r="N14">
        <f>ROUNDUP(MONTH(Table1[[#This Row],[Order date ]])/3, 0)</f>
        <v>1</v>
      </c>
      <c r="O14" t="str">
        <f>IF(Table1[[#This Row],[Total Sales]]&gt;=AVERAGE(Table1[Total Sales]), "L 1", 0 )</f>
        <v>L 1</v>
      </c>
    </row>
    <row r="15" spans="2:21" x14ac:dyDescent="0.3">
      <c r="B15">
        <v>12</v>
      </c>
      <c r="C15" t="s">
        <v>34</v>
      </c>
      <c r="D15" t="s">
        <v>40</v>
      </c>
      <c r="E15" t="s">
        <v>10</v>
      </c>
      <c r="F15">
        <v>3983</v>
      </c>
      <c r="G15">
        <v>144</v>
      </c>
      <c r="H15" s="9">
        <v>44938</v>
      </c>
      <c r="I15" s="10">
        <f>Table1[[#This Row],[Price/Q]]*Table1[[#This Row],[Quantity]]</f>
        <v>573552</v>
      </c>
      <c r="J15">
        <f>YEAR(Table1[[#This Row],[Order date ]])</f>
        <v>2023</v>
      </c>
      <c r="K15">
        <f>MONTH(Table1[[#This Row],[Order date ]])</f>
        <v>1</v>
      </c>
      <c r="L15">
        <f>DAY(Table1[[#This Row],[Order date ]])</f>
        <v>12</v>
      </c>
      <c r="M15" t="str">
        <f>TEXT(Table1[[#This Row],[Order date ]],"mmm")</f>
        <v>Jan</v>
      </c>
      <c r="N15">
        <f>ROUNDUP(MONTH(Table1[[#This Row],[Order date ]])/3, 0)</f>
        <v>1</v>
      </c>
      <c r="O15">
        <f>IF(Table1[[#This Row],[Total Sales]]&gt;=AVERAGE(Table1[Total Sales]), "L 1", 0 )</f>
        <v>0</v>
      </c>
    </row>
    <row r="16" spans="2:21" x14ac:dyDescent="0.3">
      <c r="B16">
        <v>13</v>
      </c>
      <c r="C16" t="s">
        <v>3</v>
      </c>
      <c r="D16" t="s">
        <v>37</v>
      </c>
      <c r="E16" t="s">
        <v>9</v>
      </c>
      <c r="F16">
        <v>2646</v>
      </c>
      <c r="G16">
        <v>120</v>
      </c>
      <c r="H16" s="9">
        <v>44939</v>
      </c>
      <c r="I16" s="10">
        <f>Table1[[#This Row],[Price/Q]]*Table1[[#This Row],[Quantity]]</f>
        <v>317520</v>
      </c>
      <c r="J16">
        <f>YEAR(Table1[[#This Row],[Order date ]])</f>
        <v>2023</v>
      </c>
      <c r="K16">
        <f>MONTH(Table1[[#This Row],[Order date ]])</f>
        <v>1</v>
      </c>
      <c r="L16">
        <f>DAY(Table1[[#This Row],[Order date ]])</f>
        <v>13</v>
      </c>
      <c r="M16" t="str">
        <f>TEXT(Table1[[#This Row],[Order date ]],"mmm")</f>
        <v>Jan</v>
      </c>
      <c r="N16">
        <f>ROUNDUP(MONTH(Table1[[#This Row],[Order date ]])/3, 0)</f>
        <v>1</v>
      </c>
      <c r="O16">
        <f>IF(Table1[[#This Row],[Total Sales]]&gt;=AVERAGE(Table1[Total Sales]), "L 1", 0 )</f>
        <v>0</v>
      </c>
    </row>
    <row r="17" spans="2:17" x14ac:dyDescent="0.3">
      <c r="B17">
        <v>14</v>
      </c>
      <c r="C17" t="s">
        <v>28</v>
      </c>
      <c r="D17" t="s">
        <v>39</v>
      </c>
      <c r="E17" t="s">
        <v>6</v>
      </c>
      <c r="F17">
        <v>252</v>
      </c>
      <c r="G17">
        <v>54</v>
      </c>
      <c r="H17" s="9">
        <v>44940</v>
      </c>
      <c r="I17" s="10">
        <f>Table1[[#This Row],[Price/Q]]*Table1[[#This Row],[Quantity]]</f>
        <v>13608</v>
      </c>
      <c r="J17">
        <f>YEAR(Table1[[#This Row],[Order date ]])</f>
        <v>2023</v>
      </c>
      <c r="K17">
        <f>MONTH(Table1[[#This Row],[Order date ]])</f>
        <v>1</v>
      </c>
      <c r="L17">
        <f>DAY(Table1[[#This Row],[Order date ]])</f>
        <v>14</v>
      </c>
      <c r="M17" t="str">
        <f>TEXT(Table1[[#This Row],[Order date ]],"mmm")</f>
        <v>Jan</v>
      </c>
      <c r="N17">
        <f>ROUNDUP(MONTH(Table1[[#This Row],[Order date ]])/3, 0)</f>
        <v>1</v>
      </c>
      <c r="O17">
        <f>IF(Table1[[#This Row],[Total Sales]]&gt;=AVERAGE(Table1[Total Sales]), "L 1", 0 )</f>
        <v>0</v>
      </c>
    </row>
    <row r="18" spans="2:17" x14ac:dyDescent="0.3">
      <c r="B18">
        <v>15</v>
      </c>
      <c r="C18" t="s">
        <v>34</v>
      </c>
      <c r="D18" t="s">
        <v>45</v>
      </c>
      <c r="E18" t="s">
        <v>18</v>
      </c>
      <c r="F18">
        <v>2464</v>
      </c>
      <c r="G18">
        <v>234</v>
      </c>
      <c r="H18" s="9">
        <v>44941</v>
      </c>
      <c r="I18" s="10">
        <f>Table1[[#This Row],[Price/Q]]*Table1[[#This Row],[Quantity]]</f>
        <v>576576</v>
      </c>
      <c r="J18">
        <f>YEAR(Table1[[#This Row],[Order date ]])</f>
        <v>2023</v>
      </c>
      <c r="K18">
        <f>MONTH(Table1[[#This Row],[Order date ]])</f>
        <v>1</v>
      </c>
      <c r="L18">
        <f>DAY(Table1[[#This Row],[Order date ]])</f>
        <v>15</v>
      </c>
      <c r="M18" t="str">
        <f>TEXT(Table1[[#This Row],[Order date ]],"mmm")</f>
        <v>Jan</v>
      </c>
      <c r="N18">
        <f>ROUNDUP(MONTH(Table1[[#This Row],[Order date ]])/3, 0)</f>
        <v>1</v>
      </c>
      <c r="O18">
        <f>IF(Table1[[#This Row],[Total Sales]]&gt;=AVERAGE(Table1[Total Sales]), "L 1", 0 )</f>
        <v>0</v>
      </c>
    </row>
    <row r="19" spans="2:17" x14ac:dyDescent="0.3">
      <c r="B19">
        <v>16</v>
      </c>
      <c r="C19" t="s">
        <v>34</v>
      </c>
      <c r="D19" t="s">
        <v>45</v>
      </c>
      <c r="E19" t="s">
        <v>22</v>
      </c>
      <c r="F19">
        <v>2114</v>
      </c>
      <c r="G19">
        <v>66</v>
      </c>
      <c r="H19" s="9">
        <v>44942</v>
      </c>
      <c r="I19" s="10">
        <f>Table1[[#This Row],[Price/Q]]*Table1[[#This Row],[Quantity]]</f>
        <v>139524</v>
      </c>
      <c r="J19">
        <f>YEAR(Table1[[#This Row],[Order date ]])</f>
        <v>2023</v>
      </c>
      <c r="K19">
        <f>MONTH(Table1[[#This Row],[Order date ]])</f>
        <v>1</v>
      </c>
      <c r="L19">
        <f>DAY(Table1[[#This Row],[Order date ]])</f>
        <v>16</v>
      </c>
      <c r="M19" t="str">
        <f>TEXT(Table1[[#This Row],[Order date ]],"mmm")</f>
        <v>Jan</v>
      </c>
      <c r="N19">
        <f>ROUNDUP(MONTH(Table1[[#This Row],[Order date ]])/3, 0)</f>
        <v>1</v>
      </c>
      <c r="O19">
        <f>IF(Table1[[#This Row],[Total Sales]]&gt;=AVERAGE(Table1[Total Sales]), "L 1", 0 )</f>
        <v>0</v>
      </c>
    </row>
    <row r="20" spans="2:17" x14ac:dyDescent="0.3">
      <c r="B20">
        <v>17</v>
      </c>
      <c r="C20" t="s">
        <v>32</v>
      </c>
      <c r="D20" t="s">
        <v>40</v>
      </c>
      <c r="E20" t="s">
        <v>24</v>
      </c>
      <c r="F20">
        <v>7693</v>
      </c>
      <c r="G20">
        <v>87</v>
      </c>
      <c r="H20" s="9">
        <v>44943</v>
      </c>
      <c r="I20" s="10">
        <f>Table1[[#This Row],[Price/Q]]*Table1[[#This Row],[Quantity]]</f>
        <v>669291</v>
      </c>
      <c r="J20">
        <f>YEAR(Table1[[#This Row],[Order date ]])</f>
        <v>2023</v>
      </c>
      <c r="K20">
        <f>MONTH(Table1[[#This Row],[Order date ]])</f>
        <v>1</v>
      </c>
      <c r="L20">
        <f>DAY(Table1[[#This Row],[Order date ]])</f>
        <v>17</v>
      </c>
      <c r="M20" t="str">
        <f>TEXT(Table1[[#This Row],[Order date ]],"mmm")</f>
        <v>Jan</v>
      </c>
      <c r="N20">
        <f>ROUNDUP(MONTH(Table1[[#This Row],[Order date ]])/3, 0)</f>
        <v>1</v>
      </c>
      <c r="O20" t="str">
        <f>IF(Table1[[#This Row],[Total Sales]]&gt;=AVERAGE(Table1[Total Sales]), "L 1", 0 )</f>
        <v>L 1</v>
      </c>
    </row>
    <row r="21" spans="2:17" x14ac:dyDescent="0.3">
      <c r="B21">
        <v>18</v>
      </c>
      <c r="C21" t="s">
        <v>33</v>
      </c>
      <c r="D21" t="s">
        <v>39</v>
      </c>
      <c r="E21" t="s">
        <v>13</v>
      </c>
      <c r="F21">
        <v>15610</v>
      </c>
      <c r="G21">
        <v>339</v>
      </c>
      <c r="H21" s="9">
        <v>44944</v>
      </c>
      <c r="I21" s="10">
        <f>Table1[[#This Row],[Price/Q]]*Table1[[#This Row],[Quantity]]</f>
        <v>5291790</v>
      </c>
      <c r="J21">
        <f>YEAR(Table1[[#This Row],[Order date ]])</f>
        <v>2023</v>
      </c>
      <c r="K21">
        <f>MONTH(Table1[[#This Row],[Order date ]])</f>
        <v>1</v>
      </c>
      <c r="L21">
        <f>DAY(Table1[[#This Row],[Order date ]])</f>
        <v>18</v>
      </c>
      <c r="M21" t="str">
        <f>TEXT(Table1[[#This Row],[Order date ]],"mmm")</f>
        <v>Jan</v>
      </c>
      <c r="N21">
        <f>ROUNDUP(MONTH(Table1[[#This Row],[Order date ]])/3, 0)</f>
        <v>1</v>
      </c>
      <c r="O21" t="str">
        <f>IF(Table1[[#This Row],[Total Sales]]&gt;=AVERAGE(Table1[Total Sales]), "L 1", 0 )</f>
        <v>L 1</v>
      </c>
    </row>
    <row r="22" spans="2:17" x14ac:dyDescent="0.3">
      <c r="B22">
        <v>19</v>
      </c>
      <c r="C22" t="s">
        <v>30</v>
      </c>
      <c r="D22" t="s">
        <v>39</v>
      </c>
      <c r="E22" t="s">
        <v>15</v>
      </c>
      <c r="F22">
        <v>336</v>
      </c>
      <c r="G22">
        <v>144</v>
      </c>
      <c r="H22" s="9">
        <v>44945</v>
      </c>
      <c r="I22" s="10">
        <f>Table1[[#This Row],[Price/Q]]*Table1[[#This Row],[Quantity]]</f>
        <v>48384</v>
      </c>
      <c r="J22">
        <f>YEAR(Table1[[#This Row],[Order date ]])</f>
        <v>2023</v>
      </c>
      <c r="K22">
        <f>MONTH(Table1[[#This Row],[Order date ]])</f>
        <v>1</v>
      </c>
      <c r="L22">
        <f>DAY(Table1[[#This Row],[Order date ]])</f>
        <v>19</v>
      </c>
      <c r="M22" t="str">
        <f>TEXT(Table1[[#This Row],[Order date ]],"mmm")</f>
        <v>Jan</v>
      </c>
      <c r="N22">
        <f>ROUNDUP(MONTH(Table1[[#This Row],[Order date ]])/3, 0)</f>
        <v>1</v>
      </c>
      <c r="O22">
        <f>IF(Table1[[#This Row],[Total Sales]]&gt;=AVERAGE(Table1[Total Sales]), "L 1", 0 )</f>
        <v>0</v>
      </c>
      <c r="Q22" t="s">
        <v>98</v>
      </c>
    </row>
    <row r="23" spans="2:17" x14ac:dyDescent="0.3">
      <c r="B23">
        <v>20</v>
      </c>
      <c r="C23" t="s">
        <v>28</v>
      </c>
      <c r="D23" t="s">
        <v>43</v>
      </c>
      <c r="E23" t="s">
        <v>13</v>
      </c>
      <c r="F23">
        <v>9443</v>
      </c>
      <c r="G23">
        <v>162</v>
      </c>
      <c r="H23" s="9">
        <v>44946</v>
      </c>
      <c r="I23" s="10">
        <f>Table1[[#This Row],[Price/Q]]*Table1[[#This Row],[Quantity]]</f>
        <v>1529766</v>
      </c>
      <c r="J23">
        <f>YEAR(Table1[[#This Row],[Order date ]])</f>
        <v>2023</v>
      </c>
      <c r="K23">
        <f>MONTH(Table1[[#This Row],[Order date ]])</f>
        <v>1</v>
      </c>
      <c r="L23">
        <f>DAY(Table1[[#This Row],[Order date ]])</f>
        <v>20</v>
      </c>
      <c r="M23" t="str">
        <f>TEXT(Table1[[#This Row],[Order date ]],"mmm")</f>
        <v>Jan</v>
      </c>
      <c r="N23">
        <f>ROUNDUP(MONTH(Table1[[#This Row],[Order date ]])/3, 0)</f>
        <v>1</v>
      </c>
      <c r="O23" t="str">
        <f>IF(Table1[[#This Row],[Total Sales]]&gt;=AVERAGE(Table1[Total Sales]), "L 1", 0 )</f>
        <v>L 1</v>
      </c>
    </row>
    <row r="24" spans="2:17" x14ac:dyDescent="0.3">
      <c r="B24">
        <v>21</v>
      </c>
      <c r="C24" t="s">
        <v>3</v>
      </c>
      <c r="D24" t="s">
        <v>39</v>
      </c>
      <c r="E24" t="s">
        <v>16</v>
      </c>
      <c r="F24">
        <v>8155</v>
      </c>
      <c r="G24">
        <v>90</v>
      </c>
      <c r="H24" s="9">
        <v>44947</v>
      </c>
      <c r="I24" s="10">
        <f>Table1[[#This Row],[Price/Q]]*Table1[[#This Row],[Quantity]]</f>
        <v>733950</v>
      </c>
      <c r="J24">
        <f>YEAR(Table1[[#This Row],[Order date ]])</f>
        <v>2023</v>
      </c>
      <c r="K24">
        <f>MONTH(Table1[[#This Row],[Order date ]])</f>
        <v>1</v>
      </c>
      <c r="L24">
        <f>DAY(Table1[[#This Row],[Order date ]])</f>
        <v>21</v>
      </c>
      <c r="M24" t="str">
        <f>TEXT(Table1[[#This Row],[Order date ]],"mmm")</f>
        <v>Jan</v>
      </c>
      <c r="N24">
        <f>ROUNDUP(MONTH(Table1[[#This Row],[Order date ]])/3, 0)</f>
        <v>1</v>
      </c>
      <c r="O24" t="str">
        <f>IF(Table1[[#This Row],[Total Sales]]&gt;=AVERAGE(Table1[Total Sales]), "L 1", 0 )</f>
        <v>L 1</v>
      </c>
    </row>
    <row r="25" spans="2:17" x14ac:dyDescent="0.3">
      <c r="B25">
        <v>22</v>
      </c>
      <c r="C25" t="s">
        <v>29</v>
      </c>
      <c r="D25" t="s">
        <v>37</v>
      </c>
      <c r="E25" t="s">
        <v>16</v>
      </c>
      <c r="F25">
        <v>1701</v>
      </c>
      <c r="G25">
        <v>234</v>
      </c>
      <c r="H25" s="9">
        <v>44948</v>
      </c>
      <c r="I25" s="10">
        <f>Table1[[#This Row],[Price/Q]]*Table1[[#This Row],[Quantity]]</f>
        <v>398034</v>
      </c>
      <c r="J25">
        <f>YEAR(Table1[[#This Row],[Order date ]])</f>
        <v>2023</v>
      </c>
      <c r="K25">
        <f>MONTH(Table1[[#This Row],[Order date ]])</f>
        <v>1</v>
      </c>
      <c r="L25">
        <f>DAY(Table1[[#This Row],[Order date ]])</f>
        <v>22</v>
      </c>
      <c r="M25" t="str">
        <f>TEXT(Table1[[#This Row],[Order date ]],"mmm")</f>
        <v>Jan</v>
      </c>
      <c r="N25">
        <f>ROUNDUP(MONTH(Table1[[#This Row],[Order date ]])/3, 0)</f>
        <v>1</v>
      </c>
      <c r="O25">
        <f>IF(Table1[[#This Row],[Total Sales]]&gt;=AVERAGE(Table1[Total Sales]), "L 1", 0 )</f>
        <v>0</v>
      </c>
    </row>
    <row r="26" spans="2:17" x14ac:dyDescent="0.3">
      <c r="B26">
        <v>23</v>
      </c>
      <c r="C26" t="s">
        <v>35</v>
      </c>
      <c r="D26" t="s">
        <v>37</v>
      </c>
      <c r="E26" t="s">
        <v>15</v>
      </c>
      <c r="F26">
        <v>2205</v>
      </c>
      <c r="G26">
        <v>141</v>
      </c>
      <c r="H26" s="9">
        <v>44949</v>
      </c>
      <c r="I26" s="10">
        <f>Table1[[#This Row],[Price/Q]]*Table1[[#This Row],[Quantity]]</f>
        <v>310905</v>
      </c>
      <c r="J26">
        <f>YEAR(Table1[[#This Row],[Order date ]])</f>
        <v>2023</v>
      </c>
      <c r="K26">
        <f>MONTH(Table1[[#This Row],[Order date ]])</f>
        <v>1</v>
      </c>
      <c r="L26">
        <f>DAY(Table1[[#This Row],[Order date ]])</f>
        <v>23</v>
      </c>
      <c r="M26" t="str">
        <f>TEXT(Table1[[#This Row],[Order date ]],"mmm")</f>
        <v>Jan</v>
      </c>
      <c r="N26">
        <f>ROUNDUP(MONTH(Table1[[#This Row],[Order date ]])/3, 0)</f>
        <v>1</v>
      </c>
      <c r="O26">
        <f>IF(Table1[[#This Row],[Total Sales]]&gt;=AVERAGE(Table1[Total Sales]), "L 1", 0 )</f>
        <v>0</v>
      </c>
    </row>
    <row r="27" spans="2:17" x14ac:dyDescent="0.3">
      <c r="B27">
        <v>24</v>
      </c>
      <c r="C27" t="s">
        <v>29</v>
      </c>
      <c r="D27" t="s">
        <v>40</v>
      </c>
      <c r="E27" t="s">
        <v>12</v>
      </c>
      <c r="F27">
        <v>1771</v>
      </c>
      <c r="G27">
        <v>204</v>
      </c>
      <c r="H27" s="9">
        <v>44950</v>
      </c>
      <c r="I27" s="10">
        <f>Table1[[#This Row],[Price/Q]]*Table1[[#This Row],[Quantity]]</f>
        <v>361284</v>
      </c>
      <c r="J27">
        <f>YEAR(Table1[[#This Row],[Order date ]])</f>
        <v>2023</v>
      </c>
      <c r="K27">
        <f>MONTH(Table1[[#This Row],[Order date ]])</f>
        <v>1</v>
      </c>
      <c r="L27">
        <f>DAY(Table1[[#This Row],[Order date ]])</f>
        <v>24</v>
      </c>
      <c r="M27" t="str">
        <f>TEXT(Table1[[#This Row],[Order date ]],"mmm")</f>
        <v>Jan</v>
      </c>
      <c r="N27">
        <f>ROUNDUP(MONTH(Table1[[#This Row],[Order date ]])/3, 0)</f>
        <v>1</v>
      </c>
      <c r="O27">
        <f>IF(Table1[[#This Row],[Total Sales]]&gt;=AVERAGE(Table1[Total Sales]), "L 1", 0 )</f>
        <v>0</v>
      </c>
    </row>
    <row r="28" spans="2:17" x14ac:dyDescent="0.3">
      <c r="B28">
        <v>25</v>
      </c>
      <c r="C28" t="s">
        <v>30</v>
      </c>
      <c r="D28" t="s">
        <v>45</v>
      </c>
      <c r="E28" t="s">
        <v>8</v>
      </c>
      <c r="F28">
        <v>2114</v>
      </c>
      <c r="G28">
        <v>186</v>
      </c>
      <c r="H28" s="9">
        <v>44951</v>
      </c>
      <c r="I28" s="10">
        <f>Table1[[#This Row],[Price/Q]]*Table1[[#This Row],[Quantity]]</f>
        <v>393204</v>
      </c>
      <c r="J28">
        <f>YEAR(Table1[[#This Row],[Order date ]])</f>
        <v>2023</v>
      </c>
      <c r="K28">
        <f>MONTH(Table1[[#This Row],[Order date ]])</f>
        <v>1</v>
      </c>
      <c r="L28">
        <f>DAY(Table1[[#This Row],[Order date ]])</f>
        <v>25</v>
      </c>
      <c r="M28" t="str">
        <f>TEXT(Table1[[#This Row],[Order date ]],"mmm")</f>
        <v>Jan</v>
      </c>
      <c r="N28">
        <f>ROUNDUP(MONTH(Table1[[#This Row],[Order date ]])/3, 0)</f>
        <v>1</v>
      </c>
      <c r="O28">
        <f>IF(Table1[[#This Row],[Total Sales]]&gt;=AVERAGE(Table1[Total Sales]), "L 1", 0 )</f>
        <v>0</v>
      </c>
    </row>
    <row r="29" spans="2:17" x14ac:dyDescent="0.3">
      <c r="B29">
        <v>26</v>
      </c>
      <c r="C29" t="s">
        <v>30</v>
      </c>
      <c r="D29" t="s">
        <v>38</v>
      </c>
      <c r="E29" t="s">
        <v>6</v>
      </c>
      <c r="F29">
        <v>10311</v>
      </c>
      <c r="G29">
        <v>231</v>
      </c>
      <c r="H29" s="9">
        <v>44952</v>
      </c>
      <c r="I29" s="10">
        <f>Table1[[#This Row],[Price/Q]]*Table1[[#This Row],[Quantity]]</f>
        <v>2381841</v>
      </c>
      <c r="J29">
        <f>YEAR(Table1[[#This Row],[Order date ]])</f>
        <v>2023</v>
      </c>
      <c r="K29">
        <f>MONTH(Table1[[#This Row],[Order date ]])</f>
        <v>1</v>
      </c>
      <c r="L29">
        <f>DAY(Table1[[#This Row],[Order date ]])</f>
        <v>26</v>
      </c>
      <c r="M29" t="str">
        <f>TEXT(Table1[[#This Row],[Order date ]],"mmm")</f>
        <v>Jan</v>
      </c>
      <c r="N29">
        <f>ROUNDUP(MONTH(Table1[[#This Row],[Order date ]])/3, 0)</f>
        <v>1</v>
      </c>
      <c r="O29" t="str">
        <f>IF(Table1[[#This Row],[Total Sales]]&gt;=AVERAGE(Table1[Total Sales]), "L 1", 0 )</f>
        <v>L 1</v>
      </c>
    </row>
    <row r="30" spans="2:17" x14ac:dyDescent="0.3">
      <c r="B30">
        <v>27</v>
      </c>
      <c r="C30" t="s">
        <v>34</v>
      </c>
      <c r="D30" t="s">
        <v>43</v>
      </c>
      <c r="E30" t="s">
        <v>9</v>
      </c>
      <c r="F30">
        <v>21</v>
      </c>
      <c r="G30">
        <v>168</v>
      </c>
      <c r="H30" s="9">
        <v>44953</v>
      </c>
      <c r="I30" s="10">
        <f>Table1[[#This Row],[Price/Q]]*Table1[[#This Row],[Quantity]]</f>
        <v>3528</v>
      </c>
      <c r="J30">
        <f>YEAR(Table1[[#This Row],[Order date ]])</f>
        <v>2023</v>
      </c>
      <c r="K30">
        <f>MONTH(Table1[[#This Row],[Order date ]])</f>
        <v>1</v>
      </c>
      <c r="L30">
        <f>DAY(Table1[[#This Row],[Order date ]])</f>
        <v>27</v>
      </c>
      <c r="M30" t="str">
        <f>TEXT(Table1[[#This Row],[Order date ]],"mmm")</f>
        <v>Jan</v>
      </c>
      <c r="N30">
        <f>ROUNDUP(MONTH(Table1[[#This Row],[Order date ]])/3, 0)</f>
        <v>1</v>
      </c>
      <c r="O30">
        <f>IF(Table1[[#This Row],[Total Sales]]&gt;=AVERAGE(Table1[Total Sales]), "L 1", 0 )</f>
        <v>0</v>
      </c>
    </row>
    <row r="31" spans="2:17" x14ac:dyDescent="0.3">
      <c r="B31">
        <v>28</v>
      </c>
      <c r="C31" t="s">
        <v>35</v>
      </c>
      <c r="D31" t="s">
        <v>45</v>
      </c>
      <c r="E31" t="s">
        <v>13</v>
      </c>
      <c r="F31">
        <v>1974</v>
      </c>
      <c r="G31">
        <v>195</v>
      </c>
      <c r="H31" s="9">
        <v>44954</v>
      </c>
      <c r="I31" s="10">
        <f>Table1[[#This Row],[Price/Q]]*Table1[[#This Row],[Quantity]]</f>
        <v>384930</v>
      </c>
      <c r="J31">
        <f>YEAR(Table1[[#This Row],[Order date ]])</f>
        <v>2023</v>
      </c>
      <c r="K31">
        <f>MONTH(Table1[[#This Row],[Order date ]])</f>
        <v>1</v>
      </c>
      <c r="L31">
        <f>DAY(Table1[[#This Row],[Order date ]])</f>
        <v>28</v>
      </c>
      <c r="M31" t="str">
        <f>TEXT(Table1[[#This Row],[Order date ]],"mmm")</f>
        <v>Jan</v>
      </c>
      <c r="N31">
        <f>ROUNDUP(MONTH(Table1[[#This Row],[Order date ]])/3, 0)</f>
        <v>1</v>
      </c>
      <c r="O31">
        <f>IF(Table1[[#This Row],[Total Sales]]&gt;=AVERAGE(Table1[Total Sales]), "L 1", 0 )</f>
        <v>0</v>
      </c>
    </row>
    <row r="32" spans="2:17" x14ac:dyDescent="0.3">
      <c r="B32">
        <v>29</v>
      </c>
      <c r="C32" t="s">
        <v>33</v>
      </c>
      <c r="D32" t="s">
        <v>38</v>
      </c>
      <c r="E32" t="s">
        <v>16</v>
      </c>
      <c r="F32">
        <v>6314</v>
      </c>
      <c r="G32">
        <v>15</v>
      </c>
      <c r="H32" s="9">
        <v>44955</v>
      </c>
      <c r="I32" s="10">
        <f>Table1[[#This Row],[Price/Q]]*Table1[[#This Row],[Quantity]]</f>
        <v>94710</v>
      </c>
      <c r="J32">
        <f>YEAR(Table1[[#This Row],[Order date ]])</f>
        <v>2023</v>
      </c>
      <c r="K32">
        <f>MONTH(Table1[[#This Row],[Order date ]])</f>
        <v>1</v>
      </c>
      <c r="L32">
        <f>DAY(Table1[[#This Row],[Order date ]])</f>
        <v>29</v>
      </c>
      <c r="M32" t="str">
        <f>TEXT(Table1[[#This Row],[Order date ]],"mmm")</f>
        <v>Jan</v>
      </c>
      <c r="N32">
        <f>ROUNDUP(MONTH(Table1[[#This Row],[Order date ]])/3, 0)</f>
        <v>1</v>
      </c>
      <c r="O32">
        <f>IF(Table1[[#This Row],[Total Sales]]&gt;=AVERAGE(Table1[Total Sales]), "L 1", 0 )</f>
        <v>0</v>
      </c>
    </row>
    <row r="33" spans="2:15" x14ac:dyDescent="0.3">
      <c r="B33">
        <v>30</v>
      </c>
      <c r="C33" t="s">
        <v>35</v>
      </c>
      <c r="D33" t="s">
        <v>40</v>
      </c>
      <c r="E33" t="s">
        <v>16</v>
      </c>
      <c r="F33">
        <v>4683</v>
      </c>
      <c r="G33">
        <v>30</v>
      </c>
      <c r="H33" s="9">
        <v>44956</v>
      </c>
      <c r="I33" s="10">
        <f>Table1[[#This Row],[Price/Q]]*Table1[[#This Row],[Quantity]]</f>
        <v>140490</v>
      </c>
      <c r="J33">
        <f>YEAR(Table1[[#This Row],[Order date ]])</f>
        <v>2023</v>
      </c>
      <c r="K33">
        <f>MONTH(Table1[[#This Row],[Order date ]])</f>
        <v>1</v>
      </c>
      <c r="L33">
        <f>DAY(Table1[[#This Row],[Order date ]])</f>
        <v>30</v>
      </c>
      <c r="M33" t="str">
        <f>TEXT(Table1[[#This Row],[Order date ]],"mmm")</f>
        <v>Jan</v>
      </c>
      <c r="N33">
        <f>ROUNDUP(MONTH(Table1[[#This Row],[Order date ]])/3, 0)</f>
        <v>1</v>
      </c>
      <c r="O33">
        <f>IF(Table1[[#This Row],[Total Sales]]&gt;=AVERAGE(Table1[Total Sales]), "L 1", 0 )</f>
        <v>0</v>
      </c>
    </row>
    <row r="34" spans="2:15" x14ac:dyDescent="0.3">
      <c r="B34">
        <v>31</v>
      </c>
      <c r="C34" t="s">
        <v>30</v>
      </c>
      <c r="D34" t="s">
        <v>40</v>
      </c>
      <c r="E34" t="s">
        <v>17</v>
      </c>
      <c r="F34">
        <v>6398</v>
      </c>
      <c r="G34">
        <v>102</v>
      </c>
      <c r="H34" s="9">
        <v>44957</v>
      </c>
      <c r="I34" s="10">
        <f>Table1[[#This Row],[Price/Q]]*Table1[[#This Row],[Quantity]]</f>
        <v>652596</v>
      </c>
      <c r="J34">
        <f>YEAR(Table1[[#This Row],[Order date ]])</f>
        <v>2023</v>
      </c>
      <c r="K34">
        <f>MONTH(Table1[[#This Row],[Order date ]])</f>
        <v>1</v>
      </c>
      <c r="L34">
        <f>DAY(Table1[[#This Row],[Order date ]])</f>
        <v>31</v>
      </c>
      <c r="M34" t="str">
        <f>TEXT(Table1[[#This Row],[Order date ]],"mmm")</f>
        <v>Jan</v>
      </c>
      <c r="N34">
        <f>ROUNDUP(MONTH(Table1[[#This Row],[Order date ]])/3, 0)</f>
        <v>1</v>
      </c>
      <c r="O34" t="str">
        <f>IF(Table1[[#This Row],[Total Sales]]&gt;=AVERAGE(Table1[Total Sales]), "L 1", 0 )</f>
        <v>L 1</v>
      </c>
    </row>
    <row r="35" spans="2:15" x14ac:dyDescent="0.3">
      <c r="B35">
        <v>32</v>
      </c>
      <c r="C35" t="s">
        <v>28</v>
      </c>
      <c r="D35" t="s">
        <v>45</v>
      </c>
      <c r="E35" t="s">
        <v>12</v>
      </c>
      <c r="F35">
        <v>553</v>
      </c>
      <c r="G35">
        <v>15</v>
      </c>
      <c r="H35" s="9">
        <v>44958</v>
      </c>
      <c r="I35" s="10">
        <f>Table1[[#This Row],[Price/Q]]*Table1[[#This Row],[Quantity]]</f>
        <v>8295</v>
      </c>
      <c r="J35">
        <f>YEAR(Table1[[#This Row],[Order date ]])</f>
        <v>2023</v>
      </c>
      <c r="K35">
        <f>MONTH(Table1[[#This Row],[Order date ]])</f>
        <v>2</v>
      </c>
      <c r="L35">
        <f>DAY(Table1[[#This Row],[Order date ]])</f>
        <v>1</v>
      </c>
      <c r="M35" t="str">
        <f>TEXT(Table1[[#This Row],[Order date ]],"mmm")</f>
        <v>Feb</v>
      </c>
      <c r="N35">
        <f>ROUNDUP(MONTH(Table1[[#This Row],[Order date ]])/3, 0)</f>
        <v>1</v>
      </c>
      <c r="O35">
        <f>IF(Table1[[#This Row],[Total Sales]]&gt;=AVERAGE(Table1[Total Sales]), "L 1", 0 )</f>
        <v>0</v>
      </c>
    </row>
    <row r="36" spans="2:15" x14ac:dyDescent="0.3">
      <c r="B36">
        <v>33</v>
      </c>
      <c r="C36" t="s">
        <v>29</v>
      </c>
      <c r="D36" t="s">
        <v>43</v>
      </c>
      <c r="E36" t="s">
        <v>23</v>
      </c>
      <c r="F36">
        <v>7021</v>
      </c>
      <c r="G36">
        <v>183</v>
      </c>
      <c r="H36" s="9">
        <v>44959</v>
      </c>
      <c r="I36" s="10">
        <f>Table1[[#This Row],[Price/Q]]*Table1[[#This Row],[Quantity]]</f>
        <v>1284843</v>
      </c>
      <c r="J36">
        <f>YEAR(Table1[[#This Row],[Order date ]])</f>
        <v>2023</v>
      </c>
      <c r="K36">
        <f>MONTH(Table1[[#This Row],[Order date ]])</f>
        <v>2</v>
      </c>
      <c r="L36">
        <f>DAY(Table1[[#This Row],[Order date ]])</f>
        <v>2</v>
      </c>
      <c r="M36" t="str">
        <f>TEXT(Table1[[#This Row],[Order date ]],"mmm")</f>
        <v>Feb</v>
      </c>
      <c r="N36">
        <f>ROUNDUP(MONTH(Table1[[#This Row],[Order date ]])/3, 0)</f>
        <v>1</v>
      </c>
      <c r="O36" t="str">
        <f>IF(Table1[[#This Row],[Total Sales]]&gt;=AVERAGE(Table1[Total Sales]), "L 1", 0 )</f>
        <v>L 1</v>
      </c>
    </row>
    <row r="37" spans="2:15" x14ac:dyDescent="0.3">
      <c r="B37">
        <v>34</v>
      </c>
      <c r="C37" t="s">
        <v>36</v>
      </c>
      <c r="D37" t="s">
        <v>43</v>
      </c>
      <c r="E37" t="s">
        <v>15</v>
      </c>
      <c r="F37">
        <v>5817</v>
      </c>
      <c r="G37">
        <v>12</v>
      </c>
      <c r="H37" s="9">
        <v>44960</v>
      </c>
      <c r="I37" s="10">
        <f>Table1[[#This Row],[Price/Q]]*Table1[[#This Row],[Quantity]]</f>
        <v>69804</v>
      </c>
      <c r="J37">
        <f>YEAR(Table1[[#This Row],[Order date ]])</f>
        <v>2023</v>
      </c>
      <c r="K37">
        <f>MONTH(Table1[[#This Row],[Order date ]])</f>
        <v>2</v>
      </c>
      <c r="L37">
        <f>DAY(Table1[[#This Row],[Order date ]])</f>
        <v>3</v>
      </c>
      <c r="M37" t="str">
        <f>TEXT(Table1[[#This Row],[Order date ]],"mmm")</f>
        <v>Feb</v>
      </c>
      <c r="N37">
        <f>ROUNDUP(MONTH(Table1[[#This Row],[Order date ]])/3, 0)</f>
        <v>1</v>
      </c>
      <c r="O37">
        <f>IF(Table1[[#This Row],[Total Sales]]&gt;=AVERAGE(Table1[Total Sales]), "L 1", 0 )</f>
        <v>0</v>
      </c>
    </row>
    <row r="38" spans="2:15" x14ac:dyDescent="0.3">
      <c r="B38">
        <v>35</v>
      </c>
      <c r="C38" t="s">
        <v>30</v>
      </c>
      <c r="D38" t="s">
        <v>43</v>
      </c>
      <c r="E38" t="s">
        <v>7</v>
      </c>
      <c r="F38">
        <v>3976</v>
      </c>
      <c r="G38">
        <v>72</v>
      </c>
      <c r="H38" s="9">
        <v>44961</v>
      </c>
      <c r="I38" s="10">
        <f>Table1[[#This Row],[Price/Q]]*Table1[[#This Row],[Quantity]]</f>
        <v>286272</v>
      </c>
      <c r="J38">
        <f>YEAR(Table1[[#This Row],[Order date ]])</f>
        <v>2023</v>
      </c>
      <c r="K38">
        <f>MONTH(Table1[[#This Row],[Order date ]])</f>
        <v>2</v>
      </c>
      <c r="L38">
        <f>DAY(Table1[[#This Row],[Order date ]])</f>
        <v>4</v>
      </c>
      <c r="M38" t="str">
        <f>TEXT(Table1[[#This Row],[Order date ]],"mmm")</f>
        <v>Feb</v>
      </c>
      <c r="N38">
        <f>ROUNDUP(MONTH(Table1[[#This Row],[Order date ]])/3, 0)</f>
        <v>1</v>
      </c>
      <c r="O38">
        <f>IF(Table1[[#This Row],[Total Sales]]&gt;=AVERAGE(Table1[Total Sales]), "L 1", 0 )</f>
        <v>0</v>
      </c>
    </row>
    <row r="39" spans="2:15" x14ac:dyDescent="0.3">
      <c r="B39">
        <v>36</v>
      </c>
      <c r="C39" t="s">
        <v>32</v>
      </c>
      <c r="D39" t="s">
        <v>37</v>
      </c>
      <c r="E39" t="s">
        <v>20</v>
      </c>
      <c r="F39">
        <v>1134</v>
      </c>
      <c r="G39">
        <v>282</v>
      </c>
      <c r="H39" s="9">
        <v>44962</v>
      </c>
      <c r="I39" s="10">
        <f>Table1[[#This Row],[Price/Q]]*Table1[[#This Row],[Quantity]]</f>
        <v>319788</v>
      </c>
      <c r="J39">
        <f>YEAR(Table1[[#This Row],[Order date ]])</f>
        <v>2023</v>
      </c>
      <c r="K39">
        <f>MONTH(Table1[[#This Row],[Order date ]])</f>
        <v>2</v>
      </c>
      <c r="L39">
        <f>DAY(Table1[[#This Row],[Order date ]])</f>
        <v>5</v>
      </c>
      <c r="M39" t="str">
        <f>TEXT(Table1[[#This Row],[Order date ]],"mmm")</f>
        <v>Feb</v>
      </c>
      <c r="N39">
        <f>ROUNDUP(MONTH(Table1[[#This Row],[Order date ]])/3, 0)</f>
        <v>1</v>
      </c>
      <c r="O39">
        <f>IF(Table1[[#This Row],[Total Sales]]&gt;=AVERAGE(Table1[Total Sales]), "L 1", 0 )</f>
        <v>0</v>
      </c>
    </row>
    <row r="40" spans="2:15" x14ac:dyDescent="0.3">
      <c r="B40">
        <v>37</v>
      </c>
      <c r="C40" t="s">
        <v>28</v>
      </c>
      <c r="D40" t="s">
        <v>43</v>
      </c>
      <c r="E40" t="s">
        <v>21</v>
      </c>
      <c r="F40">
        <v>6027</v>
      </c>
      <c r="G40">
        <v>144</v>
      </c>
      <c r="H40" s="9">
        <v>44963</v>
      </c>
      <c r="I40" s="10">
        <f>Table1[[#This Row],[Price/Q]]*Table1[[#This Row],[Quantity]]</f>
        <v>867888</v>
      </c>
      <c r="J40">
        <f>YEAR(Table1[[#This Row],[Order date ]])</f>
        <v>2023</v>
      </c>
      <c r="K40">
        <f>MONTH(Table1[[#This Row],[Order date ]])</f>
        <v>2</v>
      </c>
      <c r="L40">
        <f>DAY(Table1[[#This Row],[Order date ]])</f>
        <v>6</v>
      </c>
      <c r="M40" t="str">
        <f>TEXT(Table1[[#This Row],[Order date ]],"mmm")</f>
        <v>Feb</v>
      </c>
      <c r="N40">
        <f>ROUNDUP(MONTH(Table1[[#This Row],[Order date ]])/3, 0)</f>
        <v>1</v>
      </c>
      <c r="O40" t="str">
        <f>IF(Table1[[#This Row],[Total Sales]]&gt;=AVERAGE(Table1[Total Sales]), "L 1", 0 )</f>
        <v>L 1</v>
      </c>
    </row>
    <row r="41" spans="2:15" x14ac:dyDescent="0.3">
      <c r="B41">
        <v>38</v>
      </c>
      <c r="C41" t="s">
        <v>32</v>
      </c>
      <c r="D41" t="s">
        <v>40</v>
      </c>
      <c r="E41" t="s">
        <v>9</v>
      </c>
      <c r="F41">
        <v>1904</v>
      </c>
      <c r="G41">
        <v>405</v>
      </c>
      <c r="H41" s="9">
        <v>44964</v>
      </c>
      <c r="I41" s="10">
        <f>Table1[[#This Row],[Price/Q]]*Table1[[#This Row],[Quantity]]</f>
        <v>771120</v>
      </c>
      <c r="J41">
        <f>YEAR(Table1[[#This Row],[Order date ]])</f>
        <v>2023</v>
      </c>
      <c r="K41">
        <f>MONTH(Table1[[#This Row],[Order date ]])</f>
        <v>2</v>
      </c>
      <c r="L41">
        <f>DAY(Table1[[#This Row],[Order date ]])</f>
        <v>7</v>
      </c>
      <c r="M41" t="str">
        <f>TEXT(Table1[[#This Row],[Order date ]],"mmm")</f>
        <v>Feb</v>
      </c>
      <c r="N41">
        <f>ROUNDUP(MONTH(Table1[[#This Row],[Order date ]])/3, 0)</f>
        <v>1</v>
      </c>
      <c r="O41" t="str">
        <f>IF(Table1[[#This Row],[Total Sales]]&gt;=AVERAGE(Table1[Total Sales]), "L 1", 0 )</f>
        <v>L 1</v>
      </c>
    </row>
    <row r="42" spans="2:15" x14ac:dyDescent="0.3">
      <c r="B42">
        <v>39</v>
      </c>
      <c r="C42" t="s">
        <v>31</v>
      </c>
      <c r="D42" t="s">
        <v>39</v>
      </c>
      <c r="E42" t="s">
        <v>25</v>
      </c>
      <c r="F42">
        <v>3262</v>
      </c>
      <c r="G42">
        <v>75</v>
      </c>
      <c r="H42" s="9">
        <v>44965</v>
      </c>
      <c r="I42" s="10">
        <f>Table1[[#This Row],[Price/Q]]*Table1[[#This Row],[Quantity]]</f>
        <v>244650</v>
      </c>
      <c r="J42">
        <f>YEAR(Table1[[#This Row],[Order date ]])</f>
        <v>2023</v>
      </c>
      <c r="K42">
        <f>MONTH(Table1[[#This Row],[Order date ]])</f>
        <v>2</v>
      </c>
      <c r="L42">
        <f>DAY(Table1[[#This Row],[Order date ]])</f>
        <v>8</v>
      </c>
      <c r="M42" t="str">
        <f>TEXT(Table1[[#This Row],[Order date ]],"mmm")</f>
        <v>Feb</v>
      </c>
      <c r="N42">
        <f>ROUNDUP(MONTH(Table1[[#This Row],[Order date ]])/3, 0)</f>
        <v>1</v>
      </c>
      <c r="O42">
        <f>IF(Table1[[#This Row],[Total Sales]]&gt;=AVERAGE(Table1[Total Sales]), "L 1", 0 )</f>
        <v>0</v>
      </c>
    </row>
    <row r="43" spans="2:15" x14ac:dyDescent="0.3">
      <c r="B43">
        <v>40</v>
      </c>
      <c r="C43" t="s">
        <v>36</v>
      </c>
      <c r="D43" t="s">
        <v>39</v>
      </c>
      <c r="E43" t="s">
        <v>20</v>
      </c>
      <c r="F43">
        <v>2289</v>
      </c>
      <c r="G43">
        <v>135</v>
      </c>
      <c r="H43" s="9">
        <v>44966</v>
      </c>
      <c r="I43" s="10">
        <f>Table1[[#This Row],[Price/Q]]*Table1[[#This Row],[Quantity]]</f>
        <v>309015</v>
      </c>
      <c r="J43">
        <f>YEAR(Table1[[#This Row],[Order date ]])</f>
        <v>2023</v>
      </c>
      <c r="K43">
        <f>MONTH(Table1[[#This Row],[Order date ]])</f>
        <v>2</v>
      </c>
      <c r="L43">
        <f>DAY(Table1[[#This Row],[Order date ]])</f>
        <v>9</v>
      </c>
      <c r="M43" t="str">
        <f>TEXT(Table1[[#This Row],[Order date ]],"mmm")</f>
        <v>Feb</v>
      </c>
      <c r="N43">
        <f>ROUNDUP(MONTH(Table1[[#This Row],[Order date ]])/3, 0)</f>
        <v>1</v>
      </c>
      <c r="O43">
        <f>IF(Table1[[#This Row],[Total Sales]]&gt;=AVERAGE(Table1[Total Sales]), "L 1", 0 )</f>
        <v>0</v>
      </c>
    </row>
    <row r="44" spans="2:15" x14ac:dyDescent="0.3">
      <c r="B44">
        <v>41</v>
      </c>
      <c r="C44" t="s">
        <v>33</v>
      </c>
      <c r="D44" t="s">
        <v>39</v>
      </c>
      <c r="E44" t="s">
        <v>20</v>
      </c>
      <c r="F44">
        <v>6986</v>
      </c>
      <c r="G44">
        <v>21</v>
      </c>
      <c r="H44" s="9">
        <v>44967</v>
      </c>
      <c r="I44" s="10">
        <f>Table1[[#This Row],[Price/Q]]*Table1[[#This Row],[Quantity]]</f>
        <v>146706</v>
      </c>
      <c r="J44">
        <f>YEAR(Table1[[#This Row],[Order date ]])</f>
        <v>2023</v>
      </c>
      <c r="K44">
        <f>MONTH(Table1[[#This Row],[Order date ]])</f>
        <v>2</v>
      </c>
      <c r="L44">
        <f>DAY(Table1[[#This Row],[Order date ]])</f>
        <v>10</v>
      </c>
      <c r="M44" t="str">
        <f>TEXT(Table1[[#This Row],[Order date ]],"mmm")</f>
        <v>Feb</v>
      </c>
      <c r="N44">
        <f>ROUNDUP(MONTH(Table1[[#This Row],[Order date ]])/3, 0)</f>
        <v>1</v>
      </c>
      <c r="O44">
        <f>IF(Table1[[#This Row],[Total Sales]]&gt;=AVERAGE(Table1[Total Sales]), "L 1", 0 )</f>
        <v>0</v>
      </c>
    </row>
    <row r="45" spans="2:15" x14ac:dyDescent="0.3">
      <c r="B45">
        <v>42</v>
      </c>
      <c r="C45" t="s">
        <v>28</v>
      </c>
      <c r="D45" t="s">
        <v>37</v>
      </c>
      <c r="E45" t="s">
        <v>16</v>
      </c>
      <c r="F45">
        <v>4417</v>
      </c>
      <c r="G45">
        <v>153</v>
      </c>
      <c r="H45" s="9">
        <v>44968</v>
      </c>
      <c r="I45" s="10">
        <f>Table1[[#This Row],[Price/Q]]*Table1[[#This Row],[Quantity]]</f>
        <v>675801</v>
      </c>
      <c r="J45">
        <f>YEAR(Table1[[#This Row],[Order date ]])</f>
        <v>2023</v>
      </c>
      <c r="K45">
        <f>MONTH(Table1[[#This Row],[Order date ]])</f>
        <v>2</v>
      </c>
      <c r="L45">
        <f>DAY(Table1[[#This Row],[Order date ]])</f>
        <v>11</v>
      </c>
      <c r="M45" t="str">
        <f>TEXT(Table1[[#This Row],[Order date ]],"mmm")</f>
        <v>Feb</v>
      </c>
      <c r="N45">
        <f>ROUNDUP(MONTH(Table1[[#This Row],[Order date ]])/3, 0)</f>
        <v>1</v>
      </c>
      <c r="O45" t="str">
        <f>IF(Table1[[#This Row],[Total Sales]]&gt;=AVERAGE(Table1[Total Sales]), "L 1", 0 )</f>
        <v>L 1</v>
      </c>
    </row>
    <row r="46" spans="2:15" x14ac:dyDescent="0.3">
      <c r="B46">
        <v>43</v>
      </c>
      <c r="C46" t="s">
        <v>32</v>
      </c>
      <c r="D46" t="s">
        <v>39</v>
      </c>
      <c r="E46" t="s">
        <v>8</v>
      </c>
      <c r="F46">
        <v>1442</v>
      </c>
      <c r="G46">
        <v>15</v>
      </c>
      <c r="H46" s="9">
        <v>44969</v>
      </c>
      <c r="I46" s="10">
        <f>Table1[[#This Row],[Price/Q]]*Table1[[#This Row],[Quantity]]</f>
        <v>21630</v>
      </c>
      <c r="J46">
        <f>YEAR(Table1[[#This Row],[Order date ]])</f>
        <v>2023</v>
      </c>
      <c r="K46">
        <f>MONTH(Table1[[#This Row],[Order date ]])</f>
        <v>2</v>
      </c>
      <c r="L46">
        <f>DAY(Table1[[#This Row],[Order date ]])</f>
        <v>12</v>
      </c>
      <c r="M46" t="str">
        <f>TEXT(Table1[[#This Row],[Order date ]],"mmm")</f>
        <v>Feb</v>
      </c>
      <c r="N46">
        <f>ROUNDUP(MONTH(Table1[[#This Row],[Order date ]])/3, 0)</f>
        <v>1</v>
      </c>
      <c r="O46">
        <f>IF(Table1[[#This Row],[Total Sales]]&gt;=AVERAGE(Table1[Total Sales]), "L 1", 0 )</f>
        <v>0</v>
      </c>
    </row>
    <row r="47" spans="2:15" x14ac:dyDescent="0.3">
      <c r="B47">
        <v>44</v>
      </c>
      <c r="C47" t="s">
        <v>34</v>
      </c>
      <c r="D47" t="s">
        <v>45</v>
      </c>
      <c r="E47" t="s">
        <v>7</v>
      </c>
      <c r="F47">
        <v>2415</v>
      </c>
      <c r="G47">
        <v>255</v>
      </c>
      <c r="H47" s="9">
        <v>44970</v>
      </c>
      <c r="I47" s="10">
        <f>Table1[[#This Row],[Price/Q]]*Table1[[#This Row],[Quantity]]</f>
        <v>615825</v>
      </c>
      <c r="J47">
        <f>YEAR(Table1[[#This Row],[Order date ]])</f>
        <v>2023</v>
      </c>
      <c r="K47">
        <f>MONTH(Table1[[#This Row],[Order date ]])</f>
        <v>2</v>
      </c>
      <c r="L47">
        <f>DAY(Table1[[#This Row],[Order date ]])</f>
        <v>13</v>
      </c>
      <c r="M47" t="str">
        <f>TEXT(Table1[[#This Row],[Order date ]],"mmm")</f>
        <v>Feb</v>
      </c>
      <c r="N47">
        <f>ROUNDUP(MONTH(Table1[[#This Row],[Order date ]])/3, 0)</f>
        <v>1</v>
      </c>
      <c r="O47">
        <f>IF(Table1[[#This Row],[Total Sales]]&gt;=AVERAGE(Table1[Total Sales]), "L 1", 0 )</f>
        <v>0</v>
      </c>
    </row>
    <row r="48" spans="2:15" x14ac:dyDescent="0.3">
      <c r="B48">
        <v>45</v>
      </c>
      <c r="C48" t="s">
        <v>28</v>
      </c>
      <c r="D48" t="s">
        <v>40</v>
      </c>
      <c r="E48" t="s">
        <v>12</v>
      </c>
      <c r="F48">
        <v>238</v>
      </c>
      <c r="G48">
        <v>18</v>
      </c>
      <c r="H48" s="9">
        <v>44971</v>
      </c>
      <c r="I48" s="10">
        <f>Table1[[#This Row],[Price/Q]]*Table1[[#This Row],[Quantity]]</f>
        <v>4284</v>
      </c>
      <c r="J48">
        <f>YEAR(Table1[[#This Row],[Order date ]])</f>
        <v>2023</v>
      </c>
      <c r="K48">
        <f>MONTH(Table1[[#This Row],[Order date ]])</f>
        <v>2</v>
      </c>
      <c r="L48">
        <f>DAY(Table1[[#This Row],[Order date ]])</f>
        <v>14</v>
      </c>
      <c r="M48" t="str">
        <f>TEXT(Table1[[#This Row],[Order date ]],"mmm")</f>
        <v>Feb</v>
      </c>
      <c r="N48">
        <f>ROUNDUP(MONTH(Table1[[#This Row],[Order date ]])/3, 0)</f>
        <v>1</v>
      </c>
      <c r="O48">
        <f>IF(Table1[[#This Row],[Total Sales]]&gt;=AVERAGE(Table1[Total Sales]), "L 1", 0 )</f>
        <v>0</v>
      </c>
    </row>
    <row r="49" spans="2:15" x14ac:dyDescent="0.3">
      <c r="B49">
        <v>46</v>
      </c>
      <c r="C49" t="s">
        <v>32</v>
      </c>
      <c r="D49" t="s">
        <v>40</v>
      </c>
      <c r="E49" t="s">
        <v>16</v>
      </c>
      <c r="F49">
        <v>4949</v>
      </c>
      <c r="G49">
        <v>189</v>
      </c>
      <c r="H49" s="9">
        <v>44972</v>
      </c>
      <c r="I49" s="10">
        <f>Table1[[#This Row],[Price/Q]]*Table1[[#This Row],[Quantity]]</f>
        <v>935361</v>
      </c>
      <c r="J49">
        <f>YEAR(Table1[[#This Row],[Order date ]])</f>
        <v>2023</v>
      </c>
      <c r="K49">
        <f>MONTH(Table1[[#This Row],[Order date ]])</f>
        <v>2</v>
      </c>
      <c r="L49">
        <f>DAY(Table1[[#This Row],[Order date ]])</f>
        <v>15</v>
      </c>
      <c r="M49" t="str">
        <f>TEXT(Table1[[#This Row],[Order date ]],"mmm")</f>
        <v>Feb</v>
      </c>
      <c r="N49">
        <f>ROUNDUP(MONTH(Table1[[#This Row],[Order date ]])/3, 0)</f>
        <v>1</v>
      </c>
      <c r="O49" t="str">
        <f>IF(Table1[[#This Row],[Total Sales]]&gt;=AVERAGE(Table1[Total Sales]), "L 1", 0 )</f>
        <v>L 1</v>
      </c>
    </row>
    <row r="50" spans="2:15" x14ac:dyDescent="0.3">
      <c r="B50">
        <v>47</v>
      </c>
      <c r="C50" t="s">
        <v>33</v>
      </c>
      <c r="D50" t="s">
        <v>37</v>
      </c>
      <c r="E50" t="s">
        <v>25</v>
      </c>
      <c r="F50">
        <v>5075</v>
      </c>
      <c r="G50">
        <v>21</v>
      </c>
      <c r="H50" s="9">
        <v>44973</v>
      </c>
      <c r="I50" s="10">
        <f>Table1[[#This Row],[Price/Q]]*Table1[[#This Row],[Quantity]]</f>
        <v>106575</v>
      </c>
      <c r="J50">
        <f>YEAR(Table1[[#This Row],[Order date ]])</f>
        <v>2023</v>
      </c>
      <c r="K50">
        <f>MONTH(Table1[[#This Row],[Order date ]])</f>
        <v>2</v>
      </c>
      <c r="L50">
        <f>DAY(Table1[[#This Row],[Order date ]])</f>
        <v>16</v>
      </c>
      <c r="M50" t="str">
        <f>TEXT(Table1[[#This Row],[Order date ]],"mmm")</f>
        <v>Feb</v>
      </c>
      <c r="N50">
        <f>ROUNDUP(MONTH(Table1[[#This Row],[Order date ]])/3, 0)</f>
        <v>1</v>
      </c>
      <c r="O50">
        <f>IF(Table1[[#This Row],[Total Sales]]&gt;=AVERAGE(Table1[Total Sales]), "L 1", 0 )</f>
        <v>0</v>
      </c>
    </row>
    <row r="51" spans="2:15" x14ac:dyDescent="0.3">
      <c r="B51">
        <v>48</v>
      </c>
      <c r="C51" t="s">
        <v>34</v>
      </c>
      <c r="D51" t="s">
        <v>38</v>
      </c>
      <c r="E51" t="s">
        <v>9</v>
      </c>
      <c r="F51">
        <v>9198</v>
      </c>
      <c r="G51">
        <v>36</v>
      </c>
      <c r="H51" s="9">
        <v>44974</v>
      </c>
      <c r="I51" s="10">
        <f>Table1[[#This Row],[Price/Q]]*Table1[[#This Row],[Quantity]]</f>
        <v>331128</v>
      </c>
      <c r="J51">
        <f>YEAR(Table1[[#This Row],[Order date ]])</f>
        <v>2023</v>
      </c>
      <c r="K51">
        <f>MONTH(Table1[[#This Row],[Order date ]])</f>
        <v>2</v>
      </c>
      <c r="L51">
        <f>DAY(Table1[[#This Row],[Order date ]])</f>
        <v>17</v>
      </c>
      <c r="M51" t="str">
        <f>TEXT(Table1[[#This Row],[Order date ]],"mmm")</f>
        <v>Feb</v>
      </c>
      <c r="N51">
        <f>ROUNDUP(MONTH(Table1[[#This Row],[Order date ]])/3, 0)</f>
        <v>1</v>
      </c>
      <c r="O51">
        <f>IF(Table1[[#This Row],[Total Sales]]&gt;=AVERAGE(Table1[Total Sales]), "L 1", 0 )</f>
        <v>0</v>
      </c>
    </row>
    <row r="52" spans="2:15" x14ac:dyDescent="0.3">
      <c r="B52">
        <v>49</v>
      </c>
      <c r="C52" t="s">
        <v>32</v>
      </c>
      <c r="D52" t="s">
        <v>39</v>
      </c>
      <c r="E52" t="s">
        <v>22</v>
      </c>
      <c r="F52">
        <v>3339</v>
      </c>
      <c r="G52">
        <v>75</v>
      </c>
      <c r="H52" s="9">
        <v>44975</v>
      </c>
      <c r="I52" s="10">
        <f>Table1[[#This Row],[Price/Q]]*Table1[[#This Row],[Quantity]]</f>
        <v>250425</v>
      </c>
      <c r="J52">
        <f>YEAR(Table1[[#This Row],[Order date ]])</f>
        <v>2023</v>
      </c>
      <c r="K52">
        <f>MONTH(Table1[[#This Row],[Order date ]])</f>
        <v>2</v>
      </c>
      <c r="L52">
        <f>DAY(Table1[[#This Row],[Order date ]])</f>
        <v>18</v>
      </c>
      <c r="M52" t="str">
        <f>TEXT(Table1[[#This Row],[Order date ]],"mmm")</f>
        <v>Feb</v>
      </c>
      <c r="N52">
        <f>ROUNDUP(MONTH(Table1[[#This Row],[Order date ]])/3, 0)</f>
        <v>1</v>
      </c>
      <c r="O52">
        <f>IF(Table1[[#This Row],[Total Sales]]&gt;=AVERAGE(Table1[Total Sales]), "L 1", 0 )</f>
        <v>0</v>
      </c>
    </row>
    <row r="53" spans="2:15" x14ac:dyDescent="0.3">
      <c r="B53">
        <v>50</v>
      </c>
      <c r="C53" t="s">
        <v>36</v>
      </c>
      <c r="D53" t="s">
        <v>39</v>
      </c>
      <c r="E53" t="s">
        <v>10</v>
      </c>
      <c r="F53">
        <v>5019</v>
      </c>
      <c r="G53">
        <v>156</v>
      </c>
      <c r="H53" s="9">
        <v>44976</v>
      </c>
      <c r="I53" s="10">
        <f>Table1[[#This Row],[Price/Q]]*Table1[[#This Row],[Quantity]]</f>
        <v>782964</v>
      </c>
      <c r="J53">
        <f>YEAR(Table1[[#This Row],[Order date ]])</f>
        <v>2023</v>
      </c>
      <c r="K53">
        <f>MONTH(Table1[[#This Row],[Order date ]])</f>
        <v>2</v>
      </c>
      <c r="L53">
        <f>DAY(Table1[[#This Row],[Order date ]])</f>
        <v>19</v>
      </c>
      <c r="M53" t="str">
        <f>TEXT(Table1[[#This Row],[Order date ]],"mmm")</f>
        <v>Feb</v>
      </c>
      <c r="N53">
        <f>ROUNDUP(MONTH(Table1[[#This Row],[Order date ]])/3, 0)</f>
        <v>1</v>
      </c>
      <c r="O53" t="str">
        <f>IF(Table1[[#This Row],[Total Sales]]&gt;=AVERAGE(Table1[Total Sales]), "L 1", 0 )</f>
        <v>L 1</v>
      </c>
    </row>
    <row r="54" spans="2:15" x14ac:dyDescent="0.3">
      <c r="B54">
        <v>51</v>
      </c>
      <c r="C54" t="s">
        <v>33</v>
      </c>
      <c r="D54" t="s">
        <v>38</v>
      </c>
      <c r="E54" t="s">
        <v>9</v>
      </c>
      <c r="F54">
        <v>16184</v>
      </c>
      <c r="G54">
        <v>39</v>
      </c>
      <c r="H54" s="9">
        <v>44977</v>
      </c>
      <c r="I54" s="10">
        <f>Table1[[#This Row],[Price/Q]]*Table1[[#This Row],[Quantity]]</f>
        <v>631176</v>
      </c>
      <c r="J54">
        <f>YEAR(Table1[[#This Row],[Order date ]])</f>
        <v>2023</v>
      </c>
      <c r="K54">
        <f>MONTH(Table1[[#This Row],[Order date ]])</f>
        <v>2</v>
      </c>
      <c r="L54">
        <f>DAY(Table1[[#This Row],[Order date ]])</f>
        <v>20</v>
      </c>
      <c r="M54" t="str">
        <f>TEXT(Table1[[#This Row],[Order date ]],"mmm")</f>
        <v>Feb</v>
      </c>
      <c r="N54">
        <f>ROUNDUP(MONTH(Table1[[#This Row],[Order date ]])/3, 0)</f>
        <v>1</v>
      </c>
      <c r="O54">
        <f>IF(Table1[[#This Row],[Total Sales]]&gt;=AVERAGE(Table1[Total Sales]), "L 1", 0 )</f>
        <v>0</v>
      </c>
    </row>
    <row r="55" spans="2:15" x14ac:dyDescent="0.3">
      <c r="B55">
        <v>52</v>
      </c>
      <c r="C55" t="s">
        <v>32</v>
      </c>
      <c r="D55" t="s">
        <v>38</v>
      </c>
      <c r="E55" t="s">
        <v>14</v>
      </c>
      <c r="F55">
        <v>497</v>
      </c>
      <c r="G55">
        <v>63</v>
      </c>
      <c r="H55" s="9">
        <v>44978</v>
      </c>
      <c r="I55" s="10">
        <f>Table1[[#This Row],[Price/Q]]*Table1[[#This Row],[Quantity]]</f>
        <v>31311</v>
      </c>
      <c r="J55">
        <f>YEAR(Table1[[#This Row],[Order date ]])</f>
        <v>2023</v>
      </c>
      <c r="K55">
        <f>MONTH(Table1[[#This Row],[Order date ]])</f>
        <v>2</v>
      </c>
      <c r="L55">
        <f>DAY(Table1[[#This Row],[Order date ]])</f>
        <v>21</v>
      </c>
      <c r="M55" t="str">
        <f>TEXT(Table1[[#This Row],[Order date ]],"mmm")</f>
        <v>Feb</v>
      </c>
      <c r="N55">
        <f>ROUNDUP(MONTH(Table1[[#This Row],[Order date ]])/3, 0)</f>
        <v>1</v>
      </c>
      <c r="O55">
        <f>IF(Table1[[#This Row],[Total Sales]]&gt;=AVERAGE(Table1[Total Sales]), "L 1", 0 )</f>
        <v>0</v>
      </c>
    </row>
    <row r="56" spans="2:15" x14ac:dyDescent="0.3">
      <c r="B56">
        <v>53</v>
      </c>
      <c r="C56" t="s">
        <v>28</v>
      </c>
      <c r="D56" t="s">
        <v>38</v>
      </c>
      <c r="E56" t="s">
        <v>22</v>
      </c>
      <c r="F56">
        <v>8211</v>
      </c>
      <c r="G56">
        <v>75</v>
      </c>
      <c r="H56" s="9">
        <v>44979</v>
      </c>
      <c r="I56" s="10">
        <f>Table1[[#This Row],[Price/Q]]*Table1[[#This Row],[Quantity]]</f>
        <v>615825</v>
      </c>
      <c r="J56">
        <f>YEAR(Table1[[#This Row],[Order date ]])</f>
        <v>2023</v>
      </c>
      <c r="K56">
        <f>MONTH(Table1[[#This Row],[Order date ]])</f>
        <v>2</v>
      </c>
      <c r="L56">
        <f>DAY(Table1[[#This Row],[Order date ]])</f>
        <v>22</v>
      </c>
      <c r="M56" t="str">
        <f>TEXT(Table1[[#This Row],[Order date ]],"mmm")</f>
        <v>Feb</v>
      </c>
      <c r="N56">
        <f>ROUNDUP(MONTH(Table1[[#This Row],[Order date ]])/3, 0)</f>
        <v>1</v>
      </c>
      <c r="O56">
        <f>IF(Table1[[#This Row],[Total Sales]]&gt;=AVERAGE(Table1[Total Sales]), "L 1", 0 )</f>
        <v>0</v>
      </c>
    </row>
    <row r="57" spans="2:15" x14ac:dyDescent="0.3">
      <c r="B57">
        <v>54</v>
      </c>
      <c r="C57" t="s">
        <v>28</v>
      </c>
      <c r="D57" t="s">
        <v>37</v>
      </c>
      <c r="E57" t="s">
        <v>21</v>
      </c>
      <c r="F57">
        <v>6580</v>
      </c>
      <c r="G57">
        <v>183</v>
      </c>
      <c r="H57" s="9">
        <v>44980</v>
      </c>
      <c r="I57" s="10">
        <f>Table1[[#This Row],[Price/Q]]*Table1[[#This Row],[Quantity]]</f>
        <v>1204140</v>
      </c>
      <c r="J57">
        <f>YEAR(Table1[[#This Row],[Order date ]])</f>
        <v>2023</v>
      </c>
      <c r="K57">
        <f>MONTH(Table1[[#This Row],[Order date ]])</f>
        <v>2</v>
      </c>
      <c r="L57">
        <f>DAY(Table1[[#This Row],[Order date ]])</f>
        <v>23</v>
      </c>
      <c r="M57" t="str">
        <f>TEXT(Table1[[#This Row],[Order date ]],"mmm")</f>
        <v>Feb</v>
      </c>
      <c r="N57">
        <f>ROUNDUP(MONTH(Table1[[#This Row],[Order date ]])/3, 0)</f>
        <v>1</v>
      </c>
      <c r="O57" t="str">
        <f>IF(Table1[[#This Row],[Total Sales]]&gt;=AVERAGE(Table1[Total Sales]), "L 1", 0 )</f>
        <v>L 1</v>
      </c>
    </row>
    <row r="58" spans="2:15" x14ac:dyDescent="0.3">
      <c r="B58">
        <v>55</v>
      </c>
      <c r="C58" t="s">
        <v>30</v>
      </c>
      <c r="D58" t="s">
        <v>45</v>
      </c>
      <c r="E58" t="s">
        <v>6</v>
      </c>
      <c r="F58">
        <v>4760</v>
      </c>
      <c r="G58">
        <v>69</v>
      </c>
      <c r="H58" s="9">
        <v>44981</v>
      </c>
      <c r="I58" s="10">
        <f>Table1[[#This Row],[Price/Q]]*Table1[[#This Row],[Quantity]]</f>
        <v>328440</v>
      </c>
      <c r="J58">
        <f>YEAR(Table1[[#This Row],[Order date ]])</f>
        <v>2023</v>
      </c>
      <c r="K58">
        <f>MONTH(Table1[[#This Row],[Order date ]])</f>
        <v>2</v>
      </c>
      <c r="L58">
        <f>DAY(Table1[[#This Row],[Order date ]])</f>
        <v>24</v>
      </c>
      <c r="M58" t="str">
        <f>TEXT(Table1[[#This Row],[Order date ]],"mmm")</f>
        <v>Feb</v>
      </c>
      <c r="N58">
        <f>ROUNDUP(MONTH(Table1[[#This Row],[Order date ]])/3, 0)</f>
        <v>1</v>
      </c>
      <c r="O58">
        <f>IF(Table1[[#This Row],[Total Sales]]&gt;=AVERAGE(Table1[Total Sales]), "L 1", 0 )</f>
        <v>0</v>
      </c>
    </row>
    <row r="59" spans="2:15" x14ac:dyDescent="0.3">
      <c r="B59">
        <v>56</v>
      </c>
      <c r="C59" t="s">
        <v>36</v>
      </c>
      <c r="D59" t="s">
        <v>38</v>
      </c>
      <c r="E59" t="s">
        <v>18</v>
      </c>
      <c r="F59">
        <v>5439</v>
      </c>
      <c r="G59">
        <v>30</v>
      </c>
      <c r="H59" s="9">
        <v>44982</v>
      </c>
      <c r="I59" s="10">
        <f>Table1[[#This Row],[Price/Q]]*Table1[[#This Row],[Quantity]]</f>
        <v>163170</v>
      </c>
      <c r="J59">
        <f>YEAR(Table1[[#This Row],[Order date ]])</f>
        <v>2023</v>
      </c>
      <c r="K59">
        <f>MONTH(Table1[[#This Row],[Order date ]])</f>
        <v>2</v>
      </c>
      <c r="L59">
        <f>DAY(Table1[[#This Row],[Order date ]])</f>
        <v>25</v>
      </c>
      <c r="M59" t="str">
        <f>TEXT(Table1[[#This Row],[Order date ]],"mmm")</f>
        <v>Feb</v>
      </c>
      <c r="N59">
        <f>ROUNDUP(MONTH(Table1[[#This Row],[Order date ]])/3, 0)</f>
        <v>1</v>
      </c>
      <c r="O59">
        <f>IF(Table1[[#This Row],[Total Sales]]&gt;=AVERAGE(Table1[Total Sales]), "L 1", 0 )</f>
        <v>0</v>
      </c>
    </row>
    <row r="60" spans="2:15" x14ac:dyDescent="0.3">
      <c r="B60">
        <v>57</v>
      </c>
      <c r="C60" t="s">
        <v>30</v>
      </c>
      <c r="D60" t="s">
        <v>39</v>
      </c>
      <c r="E60" t="s">
        <v>10</v>
      </c>
      <c r="F60">
        <v>1463</v>
      </c>
      <c r="G60">
        <v>39</v>
      </c>
      <c r="H60" s="9">
        <v>44983</v>
      </c>
      <c r="I60" s="10">
        <f>Table1[[#This Row],[Price/Q]]*Table1[[#This Row],[Quantity]]</f>
        <v>57057</v>
      </c>
      <c r="J60">
        <f>YEAR(Table1[[#This Row],[Order date ]])</f>
        <v>2023</v>
      </c>
      <c r="K60">
        <f>MONTH(Table1[[#This Row],[Order date ]])</f>
        <v>2</v>
      </c>
      <c r="L60">
        <f>DAY(Table1[[#This Row],[Order date ]])</f>
        <v>26</v>
      </c>
      <c r="M60" t="str">
        <f>TEXT(Table1[[#This Row],[Order date ]],"mmm")</f>
        <v>Feb</v>
      </c>
      <c r="N60">
        <f>ROUNDUP(MONTH(Table1[[#This Row],[Order date ]])/3, 0)</f>
        <v>1</v>
      </c>
      <c r="O60">
        <f>IF(Table1[[#This Row],[Total Sales]]&gt;=AVERAGE(Table1[Total Sales]), "L 1", 0 )</f>
        <v>0</v>
      </c>
    </row>
    <row r="61" spans="2:15" x14ac:dyDescent="0.3">
      <c r="B61">
        <v>58</v>
      </c>
      <c r="C61" t="s">
        <v>34</v>
      </c>
      <c r="D61" t="s">
        <v>39</v>
      </c>
      <c r="E61" t="s">
        <v>25</v>
      </c>
      <c r="F61">
        <v>7777</v>
      </c>
      <c r="G61">
        <v>504</v>
      </c>
      <c r="H61" s="9">
        <v>44984</v>
      </c>
      <c r="I61" s="10">
        <f>Table1[[#This Row],[Price/Q]]*Table1[[#This Row],[Quantity]]</f>
        <v>3919608</v>
      </c>
      <c r="J61">
        <f>YEAR(Table1[[#This Row],[Order date ]])</f>
        <v>2023</v>
      </c>
      <c r="K61">
        <f>MONTH(Table1[[#This Row],[Order date ]])</f>
        <v>2</v>
      </c>
      <c r="L61">
        <f>DAY(Table1[[#This Row],[Order date ]])</f>
        <v>27</v>
      </c>
      <c r="M61" t="str">
        <f>TEXT(Table1[[#This Row],[Order date ]],"mmm")</f>
        <v>Feb</v>
      </c>
      <c r="N61">
        <f>ROUNDUP(MONTH(Table1[[#This Row],[Order date ]])/3, 0)</f>
        <v>1</v>
      </c>
      <c r="O61" t="str">
        <f>IF(Table1[[#This Row],[Total Sales]]&gt;=AVERAGE(Table1[Total Sales]), "L 1", 0 )</f>
        <v>L 1</v>
      </c>
    </row>
    <row r="62" spans="2:15" x14ac:dyDescent="0.3">
      <c r="B62">
        <v>59</v>
      </c>
      <c r="C62" t="s">
        <v>3</v>
      </c>
      <c r="D62" t="s">
        <v>40</v>
      </c>
      <c r="E62" t="s">
        <v>22</v>
      </c>
      <c r="F62">
        <v>1085</v>
      </c>
      <c r="G62">
        <v>273</v>
      </c>
      <c r="H62" s="9">
        <v>44985</v>
      </c>
      <c r="I62" s="10">
        <f>Table1[[#This Row],[Price/Q]]*Table1[[#This Row],[Quantity]]</f>
        <v>296205</v>
      </c>
      <c r="J62">
        <f>YEAR(Table1[[#This Row],[Order date ]])</f>
        <v>2023</v>
      </c>
      <c r="K62">
        <f>MONTH(Table1[[#This Row],[Order date ]])</f>
        <v>2</v>
      </c>
      <c r="L62">
        <f>DAY(Table1[[#This Row],[Order date ]])</f>
        <v>28</v>
      </c>
      <c r="M62" t="str">
        <f>TEXT(Table1[[#This Row],[Order date ]],"mmm")</f>
        <v>Feb</v>
      </c>
      <c r="N62">
        <f>ROUNDUP(MONTH(Table1[[#This Row],[Order date ]])/3, 0)</f>
        <v>1</v>
      </c>
      <c r="O62">
        <f>IF(Table1[[#This Row],[Total Sales]]&gt;=AVERAGE(Table1[Total Sales]), "L 1", 0 )</f>
        <v>0</v>
      </c>
    </row>
    <row r="63" spans="2:15" x14ac:dyDescent="0.3">
      <c r="B63">
        <v>60</v>
      </c>
      <c r="C63" t="s">
        <v>33</v>
      </c>
      <c r="D63" t="s">
        <v>40</v>
      </c>
      <c r="E63" t="s">
        <v>24</v>
      </c>
      <c r="F63">
        <v>182</v>
      </c>
      <c r="G63">
        <v>48</v>
      </c>
      <c r="H63" s="9">
        <v>44986</v>
      </c>
      <c r="I63" s="10">
        <f>Table1[[#This Row],[Price/Q]]*Table1[[#This Row],[Quantity]]</f>
        <v>8736</v>
      </c>
      <c r="J63">
        <f>YEAR(Table1[[#This Row],[Order date ]])</f>
        <v>2023</v>
      </c>
      <c r="K63">
        <f>MONTH(Table1[[#This Row],[Order date ]])</f>
        <v>3</v>
      </c>
      <c r="L63">
        <f>DAY(Table1[[#This Row],[Order date ]])</f>
        <v>1</v>
      </c>
      <c r="M63" t="str">
        <f>TEXT(Table1[[#This Row],[Order date ]],"mmm")</f>
        <v>Mar</v>
      </c>
      <c r="N63">
        <f>ROUNDUP(MONTH(Table1[[#This Row],[Order date ]])/3, 0)</f>
        <v>1</v>
      </c>
      <c r="O63">
        <f>IF(Table1[[#This Row],[Total Sales]]&gt;=AVERAGE(Table1[Total Sales]), "L 1", 0 )</f>
        <v>0</v>
      </c>
    </row>
    <row r="64" spans="2:15" x14ac:dyDescent="0.3">
      <c r="B64">
        <v>61</v>
      </c>
      <c r="C64" t="s">
        <v>32</v>
      </c>
      <c r="D64" t="s">
        <v>39</v>
      </c>
      <c r="E64" t="s">
        <v>20</v>
      </c>
      <c r="F64">
        <v>4242</v>
      </c>
      <c r="G64">
        <v>207</v>
      </c>
      <c r="H64" s="9">
        <v>44987</v>
      </c>
      <c r="I64" s="10">
        <f>Table1[[#This Row],[Price/Q]]*Table1[[#This Row],[Quantity]]</f>
        <v>878094</v>
      </c>
      <c r="J64">
        <f>YEAR(Table1[[#This Row],[Order date ]])</f>
        <v>2023</v>
      </c>
      <c r="K64">
        <f>MONTH(Table1[[#This Row],[Order date ]])</f>
        <v>3</v>
      </c>
      <c r="L64">
        <f>DAY(Table1[[#This Row],[Order date ]])</f>
        <v>2</v>
      </c>
      <c r="M64" t="str">
        <f>TEXT(Table1[[#This Row],[Order date ]],"mmm")</f>
        <v>Mar</v>
      </c>
      <c r="N64">
        <f>ROUNDUP(MONTH(Table1[[#This Row],[Order date ]])/3, 0)</f>
        <v>1</v>
      </c>
      <c r="O64" t="str">
        <f>IF(Table1[[#This Row],[Total Sales]]&gt;=AVERAGE(Table1[Total Sales]), "L 1", 0 )</f>
        <v>L 1</v>
      </c>
    </row>
    <row r="65" spans="2:15" x14ac:dyDescent="0.3">
      <c r="B65">
        <v>62</v>
      </c>
      <c r="C65" t="s">
        <v>32</v>
      </c>
      <c r="D65" t="s">
        <v>38</v>
      </c>
      <c r="E65" t="s">
        <v>25</v>
      </c>
      <c r="F65">
        <v>6118</v>
      </c>
      <c r="G65">
        <v>9</v>
      </c>
      <c r="H65" s="9">
        <v>44988</v>
      </c>
      <c r="I65" s="10">
        <f>Table1[[#This Row],[Price/Q]]*Table1[[#This Row],[Quantity]]</f>
        <v>55062</v>
      </c>
      <c r="J65">
        <f>YEAR(Table1[[#This Row],[Order date ]])</f>
        <v>2023</v>
      </c>
      <c r="K65">
        <f>MONTH(Table1[[#This Row],[Order date ]])</f>
        <v>3</v>
      </c>
      <c r="L65">
        <f>DAY(Table1[[#This Row],[Order date ]])</f>
        <v>3</v>
      </c>
      <c r="M65" t="str">
        <f>TEXT(Table1[[#This Row],[Order date ]],"mmm")</f>
        <v>Mar</v>
      </c>
      <c r="N65">
        <f>ROUNDUP(MONTH(Table1[[#This Row],[Order date ]])/3, 0)</f>
        <v>1</v>
      </c>
      <c r="O65">
        <f>IF(Table1[[#This Row],[Total Sales]]&gt;=AVERAGE(Table1[Total Sales]), "L 1", 0 )</f>
        <v>0</v>
      </c>
    </row>
    <row r="66" spans="2:15" x14ac:dyDescent="0.3">
      <c r="B66">
        <v>63</v>
      </c>
      <c r="C66" t="s">
        <v>35</v>
      </c>
      <c r="D66" t="s">
        <v>38</v>
      </c>
      <c r="E66" t="s">
        <v>16</v>
      </c>
      <c r="F66">
        <v>2317</v>
      </c>
      <c r="G66">
        <v>261</v>
      </c>
      <c r="H66" s="9">
        <v>44989</v>
      </c>
      <c r="I66" s="10">
        <f>Table1[[#This Row],[Price/Q]]*Table1[[#This Row],[Quantity]]</f>
        <v>604737</v>
      </c>
      <c r="J66">
        <f>YEAR(Table1[[#This Row],[Order date ]])</f>
        <v>2023</v>
      </c>
      <c r="K66">
        <f>MONTH(Table1[[#This Row],[Order date ]])</f>
        <v>3</v>
      </c>
      <c r="L66">
        <f>DAY(Table1[[#This Row],[Order date ]])</f>
        <v>4</v>
      </c>
      <c r="M66" t="str">
        <f>TEXT(Table1[[#This Row],[Order date ]],"mmm")</f>
        <v>Mar</v>
      </c>
      <c r="N66">
        <f>ROUNDUP(MONTH(Table1[[#This Row],[Order date ]])/3, 0)</f>
        <v>1</v>
      </c>
      <c r="O66">
        <f>IF(Table1[[#This Row],[Total Sales]]&gt;=AVERAGE(Table1[Total Sales]), "L 1", 0 )</f>
        <v>0</v>
      </c>
    </row>
    <row r="67" spans="2:15" x14ac:dyDescent="0.3">
      <c r="B67">
        <v>64</v>
      </c>
      <c r="C67" t="s">
        <v>32</v>
      </c>
      <c r="D67" t="s">
        <v>37</v>
      </c>
      <c r="E67" t="s">
        <v>9</v>
      </c>
      <c r="F67">
        <v>938</v>
      </c>
      <c r="G67">
        <v>6</v>
      </c>
      <c r="H67" s="9">
        <v>44990</v>
      </c>
      <c r="I67" s="10">
        <f>Table1[[#This Row],[Price/Q]]*Table1[[#This Row],[Quantity]]</f>
        <v>5628</v>
      </c>
      <c r="J67">
        <f>YEAR(Table1[[#This Row],[Order date ]])</f>
        <v>2023</v>
      </c>
      <c r="K67">
        <f>MONTH(Table1[[#This Row],[Order date ]])</f>
        <v>3</v>
      </c>
      <c r="L67">
        <f>DAY(Table1[[#This Row],[Order date ]])</f>
        <v>5</v>
      </c>
      <c r="M67" t="str">
        <f>TEXT(Table1[[#This Row],[Order date ]],"mmm")</f>
        <v>Mar</v>
      </c>
      <c r="N67">
        <f>ROUNDUP(MONTH(Table1[[#This Row],[Order date ]])/3, 0)</f>
        <v>1</v>
      </c>
      <c r="O67">
        <f>IF(Table1[[#This Row],[Total Sales]]&gt;=AVERAGE(Table1[Total Sales]), "L 1", 0 )</f>
        <v>0</v>
      </c>
    </row>
    <row r="68" spans="2:15" x14ac:dyDescent="0.3">
      <c r="B68">
        <v>65</v>
      </c>
      <c r="C68" t="s">
        <v>29</v>
      </c>
      <c r="D68" t="s">
        <v>40</v>
      </c>
      <c r="E68" t="s">
        <v>8</v>
      </c>
      <c r="F68">
        <v>9709</v>
      </c>
      <c r="G68">
        <v>30</v>
      </c>
      <c r="H68" s="9">
        <v>44991</v>
      </c>
      <c r="I68" s="10">
        <f>Table1[[#This Row],[Price/Q]]*Table1[[#This Row],[Quantity]]</f>
        <v>291270</v>
      </c>
      <c r="J68">
        <f>YEAR(Table1[[#This Row],[Order date ]])</f>
        <v>2023</v>
      </c>
      <c r="K68">
        <f>MONTH(Table1[[#This Row],[Order date ]])</f>
        <v>3</v>
      </c>
      <c r="L68">
        <f>DAY(Table1[[#This Row],[Order date ]])</f>
        <v>6</v>
      </c>
      <c r="M68" t="str">
        <f>TEXT(Table1[[#This Row],[Order date ]],"mmm")</f>
        <v>Mar</v>
      </c>
      <c r="N68">
        <f>ROUNDUP(MONTH(Table1[[#This Row],[Order date ]])/3, 0)</f>
        <v>1</v>
      </c>
      <c r="O68">
        <f>IF(Table1[[#This Row],[Total Sales]]&gt;=AVERAGE(Table1[Total Sales]), "L 1", 0 )</f>
        <v>0</v>
      </c>
    </row>
    <row r="69" spans="2:15" x14ac:dyDescent="0.3">
      <c r="B69">
        <v>66</v>
      </c>
      <c r="C69" t="s">
        <v>31</v>
      </c>
      <c r="D69" t="s">
        <v>39</v>
      </c>
      <c r="E69" t="s">
        <v>13</v>
      </c>
      <c r="F69">
        <v>2205</v>
      </c>
      <c r="G69">
        <v>138</v>
      </c>
      <c r="H69" s="9">
        <v>44992</v>
      </c>
      <c r="I69" s="10">
        <f>Table1[[#This Row],[Price/Q]]*Table1[[#This Row],[Quantity]]</f>
        <v>304290</v>
      </c>
      <c r="J69">
        <f>YEAR(Table1[[#This Row],[Order date ]])</f>
        <v>2023</v>
      </c>
      <c r="K69">
        <f>MONTH(Table1[[#This Row],[Order date ]])</f>
        <v>3</v>
      </c>
      <c r="L69">
        <f>DAY(Table1[[#This Row],[Order date ]])</f>
        <v>7</v>
      </c>
      <c r="M69" t="str">
        <f>TEXT(Table1[[#This Row],[Order date ]],"mmm")</f>
        <v>Mar</v>
      </c>
      <c r="N69">
        <f>ROUNDUP(MONTH(Table1[[#This Row],[Order date ]])/3, 0)</f>
        <v>1</v>
      </c>
      <c r="O69">
        <f>IF(Table1[[#This Row],[Total Sales]]&gt;=AVERAGE(Table1[Total Sales]), "L 1", 0 )</f>
        <v>0</v>
      </c>
    </row>
    <row r="70" spans="2:15" x14ac:dyDescent="0.3">
      <c r="B70">
        <v>67</v>
      </c>
      <c r="C70" t="s">
        <v>31</v>
      </c>
      <c r="D70" t="s">
        <v>40</v>
      </c>
      <c r="E70" t="s">
        <v>10</v>
      </c>
      <c r="F70">
        <v>4487</v>
      </c>
      <c r="G70">
        <v>111</v>
      </c>
      <c r="H70" s="9">
        <v>44993</v>
      </c>
      <c r="I70" s="10">
        <f>Table1[[#This Row],[Price/Q]]*Table1[[#This Row],[Quantity]]</f>
        <v>498057</v>
      </c>
      <c r="J70">
        <f>YEAR(Table1[[#This Row],[Order date ]])</f>
        <v>2023</v>
      </c>
      <c r="K70">
        <f>MONTH(Table1[[#This Row],[Order date ]])</f>
        <v>3</v>
      </c>
      <c r="L70">
        <f>DAY(Table1[[#This Row],[Order date ]])</f>
        <v>8</v>
      </c>
      <c r="M70" t="str">
        <f>TEXT(Table1[[#This Row],[Order date ]],"mmm")</f>
        <v>Mar</v>
      </c>
      <c r="N70">
        <f>ROUNDUP(MONTH(Table1[[#This Row],[Order date ]])/3, 0)</f>
        <v>1</v>
      </c>
      <c r="O70">
        <f>IF(Table1[[#This Row],[Total Sales]]&gt;=AVERAGE(Table1[Total Sales]), "L 1", 0 )</f>
        <v>0</v>
      </c>
    </row>
    <row r="71" spans="2:15" x14ac:dyDescent="0.3">
      <c r="B71">
        <v>68</v>
      </c>
      <c r="C71" t="s">
        <v>33</v>
      </c>
      <c r="D71" t="s">
        <v>45</v>
      </c>
      <c r="E71" t="s">
        <v>11</v>
      </c>
      <c r="F71">
        <v>2415</v>
      </c>
      <c r="G71">
        <v>15</v>
      </c>
      <c r="H71" s="9">
        <v>44994</v>
      </c>
      <c r="I71" s="10">
        <f>Table1[[#This Row],[Price/Q]]*Table1[[#This Row],[Quantity]]</f>
        <v>36225</v>
      </c>
      <c r="J71">
        <f>YEAR(Table1[[#This Row],[Order date ]])</f>
        <v>2023</v>
      </c>
      <c r="K71">
        <f>MONTH(Table1[[#This Row],[Order date ]])</f>
        <v>3</v>
      </c>
      <c r="L71">
        <f>DAY(Table1[[#This Row],[Order date ]])</f>
        <v>9</v>
      </c>
      <c r="M71" t="str">
        <f>TEXT(Table1[[#This Row],[Order date ]],"mmm")</f>
        <v>Mar</v>
      </c>
      <c r="N71">
        <f>ROUNDUP(MONTH(Table1[[#This Row],[Order date ]])/3, 0)</f>
        <v>1</v>
      </c>
      <c r="O71">
        <f>IF(Table1[[#This Row],[Total Sales]]&gt;=AVERAGE(Table1[Total Sales]), "L 1", 0 )</f>
        <v>0</v>
      </c>
    </row>
    <row r="72" spans="2:15" x14ac:dyDescent="0.3">
      <c r="B72">
        <v>69</v>
      </c>
      <c r="C72" t="s">
        <v>36</v>
      </c>
      <c r="D72" t="s">
        <v>39</v>
      </c>
      <c r="E72" t="s">
        <v>12</v>
      </c>
      <c r="F72">
        <v>4018</v>
      </c>
      <c r="G72">
        <v>162</v>
      </c>
      <c r="H72" s="9">
        <v>44995</v>
      </c>
      <c r="I72" s="10">
        <f>Table1[[#This Row],[Price/Q]]*Table1[[#This Row],[Quantity]]</f>
        <v>650916</v>
      </c>
      <c r="J72">
        <f>YEAR(Table1[[#This Row],[Order date ]])</f>
        <v>2023</v>
      </c>
      <c r="K72">
        <f>MONTH(Table1[[#This Row],[Order date ]])</f>
        <v>3</v>
      </c>
      <c r="L72">
        <f>DAY(Table1[[#This Row],[Order date ]])</f>
        <v>10</v>
      </c>
      <c r="M72" t="str">
        <f>TEXT(Table1[[#This Row],[Order date ]],"mmm")</f>
        <v>Mar</v>
      </c>
      <c r="N72">
        <f>ROUNDUP(MONTH(Table1[[#This Row],[Order date ]])/3, 0)</f>
        <v>1</v>
      </c>
      <c r="O72" t="str">
        <f>IF(Table1[[#This Row],[Total Sales]]&gt;=AVERAGE(Table1[Total Sales]), "L 1", 0 )</f>
        <v>L 1</v>
      </c>
    </row>
    <row r="73" spans="2:15" x14ac:dyDescent="0.3">
      <c r="B73">
        <v>70</v>
      </c>
      <c r="C73" t="s">
        <v>33</v>
      </c>
      <c r="D73" t="s">
        <v>39</v>
      </c>
      <c r="E73" t="s">
        <v>12</v>
      </c>
      <c r="F73">
        <v>861</v>
      </c>
      <c r="G73">
        <v>195</v>
      </c>
      <c r="H73" s="9">
        <v>44996</v>
      </c>
      <c r="I73" s="10">
        <f>Table1[[#This Row],[Price/Q]]*Table1[[#This Row],[Quantity]]</f>
        <v>167895</v>
      </c>
      <c r="J73">
        <f>YEAR(Table1[[#This Row],[Order date ]])</f>
        <v>2023</v>
      </c>
      <c r="K73">
        <f>MONTH(Table1[[#This Row],[Order date ]])</f>
        <v>3</v>
      </c>
      <c r="L73">
        <f>DAY(Table1[[#This Row],[Order date ]])</f>
        <v>11</v>
      </c>
      <c r="M73" t="str">
        <f>TEXT(Table1[[#This Row],[Order date ]],"mmm")</f>
        <v>Mar</v>
      </c>
      <c r="N73">
        <f>ROUNDUP(MONTH(Table1[[#This Row],[Order date ]])/3, 0)</f>
        <v>1</v>
      </c>
      <c r="O73">
        <f>IF(Table1[[#This Row],[Total Sales]]&gt;=AVERAGE(Table1[Total Sales]), "L 1", 0 )</f>
        <v>0</v>
      </c>
    </row>
    <row r="74" spans="2:15" x14ac:dyDescent="0.3">
      <c r="B74">
        <v>71</v>
      </c>
      <c r="C74" t="s">
        <v>35</v>
      </c>
      <c r="D74" t="s">
        <v>37</v>
      </c>
      <c r="E74" t="s">
        <v>7</v>
      </c>
      <c r="F74">
        <v>5586</v>
      </c>
      <c r="G74">
        <v>525</v>
      </c>
      <c r="H74" s="9">
        <v>44997</v>
      </c>
      <c r="I74" s="10">
        <f>Table1[[#This Row],[Price/Q]]*Table1[[#This Row],[Quantity]]</f>
        <v>2932650</v>
      </c>
      <c r="J74">
        <f>YEAR(Table1[[#This Row],[Order date ]])</f>
        <v>2023</v>
      </c>
      <c r="K74">
        <f>MONTH(Table1[[#This Row],[Order date ]])</f>
        <v>3</v>
      </c>
      <c r="L74">
        <f>DAY(Table1[[#This Row],[Order date ]])</f>
        <v>12</v>
      </c>
      <c r="M74" t="str">
        <f>TEXT(Table1[[#This Row],[Order date ]],"mmm")</f>
        <v>Mar</v>
      </c>
      <c r="N74">
        <f>ROUNDUP(MONTH(Table1[[#This Row],[Order date ]])/3, 0)</f>
        <v>1</v>
      </c>
      <c r="O74" t="str">
        <f>IF(Table1[[#This Row],[Total Sales]]&gt;=AVERAGE(Table1[Total Sales]), "L 1", 0 )</f>
        <v>L 1</v>
      </c>
    </row>
    <row r="75" spans="2:15" x14ac:dyDescent="0.3">
      <c r="B75">
        <v>72</v>
      </c>
      <c r="C75" t="s">
        <v>31</v>
      </c>
      <c r="D75" t="s">
        <v>39</v>
      </c>
      <c r="E75" t="s">
        <v>26</v>
      </c>
      <c r="F75">
        <v>2226</v>
      </c>
      <c r="G75">
        <v>48</v>
      </c>
      <c r="H75" s="9">
        <v>44998</v>
      </c>
      <c r="I75" s="10">
        <f>Table1[[#This Row],[Price/Q]]*Table1[[#This Row],[Quantity]]</f>
        <v>106848</v>
      </c>
      <c r="J75">
        <f>YEAR(Table1[[#This Row],[Order date ]])</f>
        <v>2023</v>
      </c>
      <c r="K75">
        <f>MONTH(Table1[[#This Row],[Order date ]])</f>
        <v>3</v>
      </c>
      <c r="L75">
        <f>DAY(Table1[[#This Row],[Order date ]])</f>
        <v>13</v>
      </c>
      <c r="M75" t="str">
        <f>TEXT(Table1[[#This Row],[Order date ]],"mmm")</f>
        <v>Mar</v>
      </c>
      <c r="N75">
        <f>ROUNDUP(MONTH(Table1[[#This Row],[Order date ]])/3, 0)</f>
        <v>1</v>
      </c>
      <c r="O75">
        <f>IF(Table1[[#This Row],[Total Sales]]&gt;=AVERAGE(Table1[Total Sales]), "L 1", 0 )</f>
        <v>0</v>
      </c>
    </row>
    <row r="76" spans="2:15" x14ac:dyDescent="0.3">
      <c r="B76">
        <v>73</v>
      </c>
      <c r="C76" t="s">
        <v>3</v>
      </c>
      <c r="D76" t="s">
        <v>39</v>
      </c>
      <c r="E76" t="s">
        <v>21</v>
      </c>
      <c r="F76">
        <v>14329</v>
      </c>
      <c r="G76">
        <v>150</v>
      </c>
      <c r="H76" s="9">
        <v>44999</v>
      </c>
      <c r="I76" s="10">
        <f>Table1[[#This Row],[Price/Q]]*Table1[[#This Row],[Quantity]]</f>
        <v>2149350</v>
      </c>
      <c r="J76">
        <f>YEAR(Table1[[#This Row],[Order date ]])</f>
        <v>2023</v>
      </c>
      <c r="K76">
        <f>MONTH(Table1[[#This Row],[Order date ]])</f>
        <v>3</v>
      </c>
      <c r="L76">
        <f>DAY(Table1[[#This Row],[Order date ]])</f>
        <v>14</v>
      </c>
      <c r="M76" t="str">
        <f>TEXT(Table1[[#This Row],[Order date ]],"mmm")</f>
        <v>Mar</v>
      </c>
      <c r="N76">
        <f>ROUNDUP(MONTH(Table1[[#This Row],[Order date ]])/3, 0)</f>
        <v>1</v>
      </c>
      <c r="O76" t="str">
        <f>IF(Table1[[#This Row],[Total Sales]]&gt;=AVERAGE(Table1[Total Sales]), "L 1", 0 )</f>
        <v>L 1</v>
      </c>
    </row>
    <row r="77" spans="2:15" x14ac:dyDescent="0.3">
      <c r="B77">
        <v>74</v>
      </c>
      <c r="C77" t="s">
        <v>3</v>
      </c>
      <c r="D77" t="s">
        <v>39</v>
      </c>
      <c r="E77" t="s">
        <v>13</v>
      </c>
      <c r="F77">
        <v>8463</v>
      </c>
      <c r="G77">
        <v>492</v>
      </c>
      <c r="H77" s="9">
        <v>45000</v>
      </c>
      <c r="I77" s="10">
        <f>Table1[[#This Row],[Price/Q]]*Table1[[#This Row],[Quantity]]</f>
        <v>4163796</v>
      </c>
      <c r="J77">
        <f>YEAR(Table1[[#This Row],[Order date ]])</f>
        <v>2023</v>
      </c>
      <c r="K77">
        <f>MONTH(Table1[[#This Row],[Order date ]])</f>
        <v>3</v>
      </c>
      <c r="L77">
        <f>DAY(Table1[[#This Row],[Order date ]])</f>
        <v>15</v>
      </c>
      <c r="M77" t="str">
        <f>TEXT(Table1[[#This Row],[Order date ]],"mmm")</f>
        <v>Mar</v>
      </c>
      <c r="N77">
        <f>ROUNDUP(MONTH(Table1[[#This Row],[Order date ]])/3, 0)</f>
        <v>1</v>
      </c>
      <c r="O77" t="str">
        <f>IF(Table1[[#This Row],[Total Sales]]&gt;=AVERAGE(Table1[Total Sales]), "L 1", 0 )</f>
        <v>L 1</v>
      </c>
    </row>
    <row r="78" spans="2:15" x14ac:dyDescent="0.3">
      <c r="B78">
        <v>75</v>
      </c>
      <c r="C78" t="s">
        <v>33</v>
      </c>
      <c r="D78" t="s">
        <v>39</v>
      </c>
      <c r="E78" t="s">
        <v>22</v>
      </c>
      <c r="F78">
        <v>2891</v>
      </c>
      <c r="G78">
        <v>102</v>
      </c>
      <c r="H78" s="9">
        <v>45001</v>
      </c>
      <c r="I78" s="10">
        <f>Table1[[#This Row],[Price/Q]]*Table1[[#This Row],[Quantity]]</f>
        <v>294882</v>
      </c>
      <c r="J78">
        <f>YEAR(Table1[[#This Row],[Order date ]])</f>
        <v>2023</v>
      </c>
      <c r="K78">
        <f>MONTH(Table1[[#This Row],[Order date ]])</f>
        <v>3</v>
      </c>
      <c r="L78">
        <f>DAY(Table1[[#This Row],[Order date ]])</f>
        <v>16</v>
      </c>
      <c r="M78" t="str">
        <f>TEXT(Table1[[#This Row],[Order date ]],"mmm")</f>
        <v>Mar</v>
      </c>
      <c r="N78">
        <f>ROUNDUP(MONTH(Table1[[#This Row],[Order date ]])/3, 0)</f>
        <v>1</v>
      </c>
      <c r="O78">
        <f>IF(Table1[[#This Row],[Total Sales]]&gt;=AVERAGE(Table1[Total Sales]), "L 1", 0 )</f>
        <v>0</v>
      </c>
    </row>
    <row r="79" spans="2:15" x14ac:dyDescent="0.3">
      <c r="B79">
        <v>76</v>
      </c>
      <c r="C79" t="s">
        <v>34</v>
      </c>
      <c r="D79" t="s">
        <v>38</v>
      </c>
      <c r="E79" t="s">
        <v>16</v>
      </c>
      <c r="F79">
        <v>3773</v>
      </c>
      <c r="G79">
        <v>165</v>
      </c>
      <c r="H79" s="9">
        <v>45002</v>
      </c>
      <c r="I79" s="10">
        <f>Table1[[#This Row],[Price/Q]]*Table1[[#This Row],[Quantity]]</f>
        <v>622545</v>
      </c>
      <c r="J79">
        <f>YEAR(Table1[[#This Row],[Order date ]])</f>
        <v>2023</v>
      </c>
      <c r="K79">
        <f>MONTH(Table1[[#This Row],[Order date ]])</f>
        <v>3</v>
      </c>
      <c r="L79">
        <f>DAY(Table1[[#This Row],[Order date ]])</f>
        <v>17</v>
      </c>
      <c r="M79" t="str">
        <f>TEXT(Table1[[#This Row],[Order date ]],"mmm")</f>
        <v>Mar</v>
      </c>
      <c r="N79">
        <f>ROUNDUP(MONTH(Table1[[#This Row],[Order date ]])/3, 0)</f>
        <v>1</v>
      </c>
      <c r="O79">
        <f>IF(Table1[[#This Row],[Total Sales]]&gt;=AVERAGE(Table1[Total Sales]), "L 1", 0 )</f>
        <v>0</v>
      </c>
    </row>
    <row r="80" spans="2:15" x14ac:dyDescent="0.3">
      <c r="B80">
        <v>77</v>
      </c>
      <c r="C80" t="s">
        <v>30</v>
      </c>
      <c r="D80" t="s">
        <v>38</v>
      </c>
      <c r="E80" t="s">
        <v>21</v>
      </c>
      <c r="F80">
        <v>854</v>
      </c>
      <c r="G80">
        <v>309</v>
      </c>
      <c r="H80" s="9">
        <v>45003</v>
      </c>
      <c r="I80" s="10">
        <f>Table1[[#This Row],[Price/Q]]*Table1[[#This Row],[Quantity]]</f>
        <v>263886</v>
      </c>
      <c r="J80">
        <f>YEAR(Table1[[#This Row],[Order date ]])</f>
        <v>2023</v>
      </c>
      <c r="K80">
        <f>MONTH(Table1[[#This Row],[Order date ]])</f>
        <v>3</v>
      </c>
      <c r="L80">
        <f>DAY(Table1[[#This Row],[Order date ]])</f>
        <v>18</v>
      </c>
      <c r="M80" t="str">
        <f>TEXT(Table1[[#This Row],[Order date ]],"mmm")</f>
        <v>Mar</v>
      </c>
      <c r="N80">
        <f>ROUNDUP(MONTH(Table1[[#This Row],[Order date ]])/3, 0)</f>
        <v>1</v>
      </c>
      <c r="O80">
        <f>IF(Table1[[#This Row],[Total Sales]]&gt;=AVERAGE(Table1[Total Sales]), "L 1", 0 )</f>
        <v>0</v>
      </c>
    </row>
    <row r="81" spans="2:15" x14ac:dyDescent="0.3">
      <c r="B81">
        <v>78</v>
      </c>
      <c r="C81" t="s">
        <v>32</v>
      </c>
      <c r="D81" t="s">
        <v>38</v>
      </c>
      <c r="E81" t="s">
        <v>10</v>
      </c>
      <c r="F81">
        <v>4970</v>
      </c>
      <c r="G81">
        <v>156</v>
      </c>
      <c r="H81" s="9">
        <v>45004</v>
      </c>
      <c r="I81" s="10">
        <f>Table1[[#This Row],[Price/Q]]*Table1[[#This Row],[Quantity]]</f>
        <v>775320</v>
      </c>
      <c r="J81">
        <f>YEAR(Table1[[#This Row],[Order date ]])</f>
        <v>2023</v>
      </c>
      <c r="K81">
        <f>MONTH(Table1[[#This Row],[Order date ]])</f>
        <v>3</v>
      </c>
      <c r="L81">
        <f>DAY(Table1[[#This Row],[Order date ]])</f>
        <v>19</v>
      </c>
      <c r="M81" t="str">
        <f>TEXT(Table1[[#This Row],[Order date ]],"mmm")</f>
        <v>Mar</v>
      </c>
      <c r="N81">
        <f>ROUNDUP(MONTH(Table1[[#This Row],[Order date ]])/3, 0)</f>
        <v>1</v>
      </c>
      <c r="O81" t="str">
        <f>IF(Table1[[#This Row],[Total Sales]]&gt;=AVERAGE(Table1[Total Sales]), "L 1", 0 )</f>
        <v>L 1</v>
      </c>
    </row>
    <row r="82" spans="2:15" x14ac:dyDescent="0.3">
      <c r="B82">
        <v>79</v>
      </c>
      <c r="C82" t="s">
        <v>3</v>
      </c>
      <c r="D82" t="s">
        <v>45</v>
      </c>
      <c r="E82" t="s">
        <v>19</v>
      </c>
      <c r="F82">
        <v>98</v>
      </c>
      <c r="G82">
        <v>159</v>
      </c>
      <c r="H82" s="9">
        <v>45005</v>
      </c>
      <c r="I82" s="10">
        <f>Table1[[#This Row],[Price/Q]]*Table1[[#This Row],[Quantity]]</f>
        <v>15582</v>
      </c>
      <c r="J82">
        <f>YEAR(Table1[[#This Row],[Order date ]])</f>
        <v>2023</v>
      </c>
      <c r="K82">
        <f>MONTH(Table1[[#This Row],[Order date ]])</f>
        <v>3</v>
      </c>
      <c r="L82">
        <f>DAY(Table1[[#This Row],[Order date ]])</f>
        <v>20</v>
      </c>
      <c r="M82" t="str">
        <f>TEXT(Table1[[#This Row],[Order date ]],"mmm")</f>
        <v>Mar</v>
      </c>
      <c r="N82">
        <f>ROUNDUP(MONTH(Table1[[#This Row],[Order date ]])/3, 0)</f>
        <v>1</v>
      </c>
      <c r="O82">
        <f>IF(Table1[[#This Row],[Total Sales]]&gt;=AVERAGE(Table1[Total Sales]), "L 1", 0 )</f>
        <v>0</v>
      </c>
    </row>
    <row r="83" spans="2:15" x14ac:dyDescent="0.3">
      <c r="B83">
        <v>80</v>
      </c>
      <c r="C83" t="s">
        <v>33</v>
      </c>
      <c r="D83" t="s">
        <v>45</v>
      </c>
      <c r="E83" t="s">
        <v>8</v>
      </c>
      <c r="F83">
        <v>13391</v>
      </c>
      <c r="G83">
        <v>201</v>
      </c>
      <c r="H83" s="9">
        <v>45006</v>
      </c>
      <c r="I83" s="10">
        <f>Table1[[#This Row],[Price/Q]]*Table1[[#This Row],[Quantity]]</f>
        <v>2691591</v>
      </c>
      <c r="J83">
        <f>YEAR(Table1[[#This Row],[Order date ]])</f>
        <v>2023</v>
      </c>
      <c r="K83">
        <f>MONTH(Table1[[#This Row],[Order date ]])</f>
        <v>3</v>
      </c>
      <c r="L83">
        <f>DAY(Table1[[#This Row],[Order date ]])</f>
        <v>21</v>
      </c>
      <c r="M83" t="str">
        <f>TEXT(Table1[[#This Row],[Order date ]],"mmm")</f>
        <v>Mar</v>
      </c>
      <c r="N83">
        <f>ROUNDUP(MONTH(Table1[[#This Row],[Order date ]])/3, 0)</f>
        <v>1</v>
      </c>
      <c r="O83" t="str">
        <f>IF(Table1[[#This Row],[Total Sales]]&gt;=AVERAGE(Table1[Total Sales]), "L 1", 0 )</f>
        <v>L 1</v>
      </c>
    </row>
    <row r="84" spans="2:15" x14ac:dyDescent="0.3">
      <c r="B84">
        <v>81</v>
      </c>
      <c r="C84" t="s">
        <v>29</v>
      </c>
      <c r="D84" t="s">
        <v>43</v>
      </c>
      <c r="E84" t="s">
        <v>24</v>
      </c>
      <c r="F84">
        <v>8890</v>
      </c>
      <c r="G84">
        <v>210</v>
      </c>
      <c r="H84" s="9">
        <v>45007</v>
      </c>
      <c r="I84" s="10">
        <f>Table1[[#This Row],[Price/Q]]*Table1[[#This Row],[Quantity]]</f>
        <v>1866900</v>
      </c>
      <c r="J84">
        <f>YEAR(Table1[[#This Row],[Order date ]])</f>
        <v>2023</v>
      </c>
      <c r="K84">
        <f>MONTH(Table1[[#This Row],[Order date ]])</f>
        <v>3</v>
      </c>
      <c r="L84">
        <f>DAY(Table1[[#This Row],[Order date ]])</f>
        <v>22</v>
      </c>
      <c r="M84" t="str">
        <f>TEXT(Table1[[#This Row],[Order date ]],"mmm")</f>
        <v>Mar</v>
      </c>
      <c r="N84">
        <f>ROUNDUP(MONTH(Table1[[#This Row],[Order date ]])/3, 0)</f>
        <v>1</v>
      </c>
      <c r="O84" t="str">
        <f>IF(Table1[[#This Row],[Total Sales]]&gt;=AVERAGE(Table1[Total Sales]), "L 1", 0 )</f>
        <v>L 1</v>
      </c>
    </row>
    <row r="85" spans="2:15" x14ac:dyDescent="0.3">
      <c r="B85">
        <v>82</v>
      </c>
      <c r="C85" t="s">
        <v>28</v>
      </c>
      <c r="D85" t="s">
        <v>37</v>
      </c>
      <c r="E85" t="s">
        <v>6</v>
      </c>
      <c r="F85">
        <v>56</v>
      </c>
      <c r="G85">
        <v>51</v>
      </c>
      <c r="H85" s="9">
        <v>45008</v>
      </c>
      <c r="I85" s="10">
        <f>Table1[[#This Row],[Price/Q]]*Table1[[#This Row],[Quantity]]</f>
        <v>2856</v>
      </c>
      <c r="J85">
        <f>YEAR(Table1[[#This Row],[Order date ]])</f>
        <v>2023</v>
      </c>
      <c r="K85">
        <f>MONTH(Table1[[#This Row],[Order date ]])</f>
        <v>3</v>
      </c>
      <c r="L85">
        <f>DAY(Table1[[#This Row],[Order date ]])</f>
        <v>23</v>
      </c>
      <c r="M85" t="str">
        <f>TEXT(Table1[[#This Row],[Order date ]],"mmm")</f>
        <v>Mar</v>
      </c>
      <c r="N85">
        <f>ROUNDUP(MONTH(Table1[[#This Row],[Order date ]])/3, 0)</f>
        <v>1</v>
      </c>
      <c r="O85">
        <f>IF(Table1[[#This Row],[Total Sales]]&gt;=AVERAGE(Table1[Total Sales]), "L 1", 0 )</f>
        <v>0</v>
      </c>
    </row>
    <row r="86" spans="2:15" x14ac:dyDescent="0.3">
      <c r="B86">
        <v>83</v>
      </c>
      <c r="C86" t="s">
        <v>34</v>
      </c>
      <c r="D86" t="s">
        <v>38</v>
      </c>
      <c r="E86" t="s">
        <v>18</v>
      </c>
      <c r="F86">
        <v>3339</v>
      </c>
      <c r="G86">
        <v>39</v>
      </c>
      <c r="H86" s="9">
        <v>45009</v>
      </c>
      <c r="I86" s="10">
        <f>Table1[[#This Row],[Price/Q]]*Table1[[#This Row],[Quantity]]</f>
        <v>130221</v>
      </c>
      <c r="J86">
        <f>YEAR(Table1[[#This Row],[Order date ]])</f>
        <v>2023</v>
      </c>
      <c r="K86">
        <f>MONTH(Table1[[#This Row],[Order date ]])</f>
        <v>3</v>
      </c>
      <c r="L86">
        <f>DAY(Table1[[#This Row],[Order date ]])</f>
        <v>24</v>
      </c>
      <c r="M86" t="str">
        <f>TEXT(Table1[[#This Row],[Order date ]],"mmm")</f>
        <v>Mar</v>
      </c>
      <c r="N86">
        <f>ROUNDUP(MONTH(Table1[[#This Row],[Order date ]])/3, 0)</f>
        <v>1</v>
      </c>
      <c r="O86">
        <f>IF(Table1[[#This Row],[Total Sales]]&gt;=AVERAGE(Table1[Total Sales]), "L 1", 0 )</f>
        <v>0</v>
      </c>
    </row>
    <row r="87" spans="2:15" x14ac:dyDescent="0.3">
      <c r="B87">
        <v>84</v>
      </c>
      <c r="C87" t="s">
        <v>35</v>
      </c>
      <c r="D87" t="s">
        <v>45</v>
      </c>
      <c r="E87" t="s">
        <v>11</v>
      </c>
      <c r="F87">
        <v>3808</v>
      </c>
      <c r="G87">
        <v>279</v>
      </c>
      <c r="H87" s="9">
        <v>45010</v>
      </c>
      <c r="I87" s="10">
        <f>Table1[[#This Row],[Price/Q]]*Table1[[#This Row],[Quantity]]</f>
        <v>1062432</v>
      </c>
      <c r="J87">
        <f>YEAR(Table1[[#This Row],[Order date ]])</f>
        <v>2023</v>
      </c>
      <c r="K87">
        <f>MONTH(Table1[[#This Row],[Order date ]])</f>
        <v>3</v>
      </c>
      <c r="L87">
        <f>DAY(Table1[[#This Row],[Order date ]])</f>
        <v>25</v>
      </c>
      <c r="M87" t="str">
        <f>TEXT(Table1[[#This Row],[Order date ]],"mmm")</f>
        <v>Mar</v>
      </c>
      <c r="N87">
        <f>ROUNDUP(MONTH(Table1[[#This Row],[Order date ]])/3, 0)</f>
        <v>1</v>
      </c>
      <c r="O87" t="str">
        <f>IF(Table1[[#This Row],[Total Sales]]&gt;=AVERAGE(Table1[Total Sales]), "L 1", 0 )</f>
        <v>L 1</v>
      </c>
    </row>
    <row r="88" spans="2:15" x14ac:dyDescent="0.3">
      <c r="B88">
        <v>85</v>
      </c>
      <c r="C88" t="s">
        <v>35</v>
      </c>
      <c r="D88" t="s">
        <v>37</v>
      </c>
      <c r="E88" t="s">
        <v>6</v>
      </c>
      <c r="F88">
        <v>63</v>
      </c>
      <c r="G88">
        <v>123</v>
      </c>
      <c r="H88" s="9">
        <v>45011</v>
      </c>
      <c r="I88" s="10">
        <f>Table1[[#This Row],[Price/Q]]*Table1[[#This Row],[Quantity]]</f>
        <v>7749</v>
      </c>
      <c r="J88">
        <f>YEAR(Table1[[#This Row],[Order date ]])</f>
        <v>2023</v>
      </c>
      <c r="K88">
        <f>MONTH(Table1[[#This Row],[Order date ]])</f>
        <v>3</v>
      </c>
      <c r="L88">
        <f>DAY(Table1[[#This Row],[Order date ]])</f>
        <v>26</v>
      </c>
      <c r="M88" t="str">
        <f>TEXT(Table1[[#This Row],[Order date ]],"mmm")</f>
        <v>Mar</v>
      </c>
      <c r="N88">
        <f>ROUNDUP(MONTH(Table1[[#This Row],[Order date ]])/3, 0)</f>
        <v>1</v>
      </c>
      <c r="O88">
        <f>IF(Table1[[#This Row],[Total Sales]]&gt;=AVERAGE(Table1[Total Sales]), "L 1", 0 )</f>
        <v>0</v>
      </c>
    </row>
    <row r="89" spans="2:15" x14ac:dyDescent="0.3">
      <c r="B89">
        <v>86</v>
      </c>
      <c r="C89" t="s">
        <v>28</v>
      </c>
      <c r="D89" t="s">
        <v>43</v>
      </c>
      <c r="E89" t="s">
        <v>20</v>
      </c>
      <c r="F89">
        <v>7812</v>
      </c>
      <c r="G89">
        <v>81</v>
      </c>
      <c r="H89" s="9">
        <v>45012</v>
      </c>
      <c r="I89" s="10">
        <f>Table1[[#This Row],[Price/Q]]*Table1[[#This Row],[Quantity]]</f>
        <v>632772</v>
      </c>
      <c r="J89">
        <f>YEAR(Table1[[#This Row],[Order date ]])</f>
        <v>2023</v>
      </c>
      <c r="K89">
        <f>MONTH(Table1[[#This Row],[Order date ]])</f>
        <v>3</v>
      </c>
      <c r="L89">
        <f>DAY(Table1[[#This Row],[Order date ]])</f>
        <v>27</v>
      </c>
      <c r="M89" t="str">
        <f>TEXT(Table1[[#This Row],[Order date ]],"mmm")</f>
        <v>Mar</v>
      </c>
      <c r="N89">
        <f>ROUNDUP(MONTH(Table1[[#This Row],[Order date ]])/3, 0)</f>
        <v>1</v>
      </c>
      <c r="O89">
        <f>IF(Table1[[#This Row],[Total Sales]]&gt;=AVERAGE(Table1[Total Sales]), "L 1", 0 )</f>
        <v>0</v>
      </c>
    </row>
    <row r="90" spans="2:15" x14ac:dyDescent="0.3">
      <c r="B90">
        <v>87</v>
      </c>
      <c r="C90" t="s">
        <v>36</v>
      </c>
      <c r="D90" t="s">
        <v>40</v>
      </c>
      <c r="E90" t="s">
        <v>12</v>
      </c>
      <c r="F90">
        <v>7693</v>
      </c>
      <c r="G90">
        <v>21</v>
      </c>
      <c r="H90" s="9">
        <v>45013</v>
      </c>
      <c r="I90" s="10">
        <f>Table1[[#This Row],[Price/Q]]*Table1[[#This Row],[Quantity]]</f>
        <v>161553</v>
      </c>
      <c r="J90">
        <f>YEAR(Table1[[#This Row],[Order date ]])</f>
        <v>2023</v>
      </c>
      <c r="K90">
        <f>MONTH(Table1[[#This Row],[Order date ]])</f>
        <v>3</v>
      </c>
      <c r="L90">
        <f>DAY(Table1[[#This Row],[Order date ]])</f>
        <v>28</v>
      </c>
      <c r="M90" t="str">
        <f>TEXT(Table1[[#This Row],[Order date ]],"mmm")</f>
        <v>Mar</v>
      </c>
      <c r="N90">
        <f>ROUNDUP(MONTH(Table1[[#This Row],[Order date ]])/3, 0)</f>
        <v>1</v>
      </c>
      <c r="O90">
        <f>IF(Table1[[#This Row],[Total Sales]]&gt;=AVERAGE(Table1[Total Sales]), "L 1", 0 )</f>
        <v>0</v>
      </c>
    </row>
    <row r="91" spans="2:15" x14ac:dyDescent="0.3">
      <c r="B91">
        <v>88</v>
      </c>
      <c r="C91" t="s">
        <v>34</v>
      </c>
      <c r="D91" t="s">
        <v>38</v>
      </c>
      <c r="E91" t="s">
        <v>21</v>
      </c>
      <c r="F91">
        <v>973</v>
      </c>
      <c r="G91">
        <v>162</v>
      </c>
      <c r="H91" s="9">
        <v>45014</v>
      </c>
      <c r="I91" s="10">
        <f>Table1[[#This Row],[Price/Q]]*Table1[[#This Row],[Quantity]]</f>
        <v>157626</v>
      </c>
      <c r="J91">
        <f>YEAR(Table1[[#This Row],[Order date ]])</f>
        <v>2023</v>
      </c>
      <c r="K91">
        <f>MONTH(Table1[[#This Row],[Order date ]])</f>
        <v>3</v>
      </c>
      <c r="L91">
        <f>DAY(Table1[[#This Row],[Order date ]])</f>
        <v>29</v>
      </c>
      <c r="M91" t="str">
        <f>TEXT(Table1[[#This Row],[Order date ]],"mmm")</f>
        <v>Mar</v>
      </c>
      <c r="N91">
        <f>ROUNDUP(MONTH(Table1[[#This Row],[Order date ]])/3, 0)</f>
        <v>1</v>
      </c>
      <c r="O91">
        <f>IF(Table1[[#This Row],[Total Sales]]&gt;=AVERAGE(Table1[Total Sales]), "L 1", 0 )</f>
        <v>0</v>
      </c>
    </row>
    <row r="92" spans="2:15" x14ac:dyDescent="0.3">
      <c r="B92">
        <v>89</v>
      </c>
      <c r="C92" t="s">
        <v>35</v>
      </c>
      <c r="D92" t="s">
        <v>45</v>
      </c>
      <c r="E92" t="s">
        <v>14</v>
      </c>
      <c r="F92">
        <v>567</v>
      </c>
      <c r="G92">
        <v>228</v>
      </c>
      <c r="H92" s="9">
        <v>45015</v>
      </c>
      <c r="I92" s="10">
        <f>Table1[[#This Row],[Price/Q]]*Table1[[#This Row],[Quantity]]</f>
        <v>129276</v>
      </c>
      <c r="J92">
        <f>YEAR(Table1[[#This Row],[Order date ]])</f>
        <v>2023</v>
      </c>
      <c r="K92">
        <f>MONTH(Table1[[#This Row],[Order date ]])</f>
        <v>3</v>
      </c>
      <c r="L92">
        <f>DAY(Table1[[#This Row],[Order date ]])</f>
        <v>30</v>
      </c>
      <c r="M92" t="str">
        <f>TEXT(Table1[[#This Row],[Order date ]],"mmm")</f>
        <v>Mar</v>
      </c>
      <c r="N92">
        <f>ROUNDUP(MONTH(Table1[[#This Row],[Order date ]])/3, 0)</f>
        <v>1</v>
      </c>
      <c r="O92">
        <f>IF(Table1[[#This Row],[Total Sales]]&gt;=AVERAGE(Table1[Total Sales]), "L 1", 0 )</f>
        <v>0</v>
      </c>
    </row>
    <row r="93" spans="2:15" x14ac:dyDescent="0.3">
      <c r="B93">
        <v>90</v>
      </c>
      <c r="C93" t="s">
        <v>35</v>
      </c>
      <c r="D93" t="s">
        <v>38</v>
      </c>
      <c r="E93" t="s">
        <v>22</v>
      </c>
      <c r="F93">
        <v>2471</v>
      </c>
      <c r="G93">
        <v>342</v>
      </c>
      <c r="H93" s="9">
        <v>45016</v>
      </c>
      <c r="I93" s="10">
        <f>Table1[[#This Row],[Price/Q]]*Table1[[#This Row],[Quantity]]</f>
        <v>845082</v>
      </c>
      <c r="J93">
        <f>YEAR(Table1[[#This Row],[Order date ]])</f>
        <v>2023</v>
      </c>
      <c r="K93">
        <f>MONTH(Table1[[#This Row],[Order date ]])</f>
        <v>3</v>
      </c>
      <c r="L93">
        <f>DAY(Table1[[#This Row],[Order date ]])</f>
        <v>31</v>
      </c>
      <c r="M93" t="str">
        <f>TEXT(Table1[[#This Row],[Order date ]],"mmm")</f>
        <v>Mar</v>
      </c>
      <c r="N93">
        <f>ROUNDUP(MONTH(Table1[[#This Row],[Order date ]])/3, 0)</f>
        <v>1</v>
      </c>
      <c r="O93" t="str">
        <f>IF(Table1[[#This Row],[Total Sales]]&gt;=AVERAGE(Table1[Total Sales]), "L 1", 0 )</f>
        <v>L 1</v>
      </c>
    </row>
    <row r="94" spans="2:15" x14ac:dyDescent="0.3">
      <c r="B94">
        <v>91</v>
      </c>
      <c r="C94" t="s">
        <v>33</v>
      </c>
      <c r="D94" t="s">
        <v>37</v>
      </c>
      <c r="E94" t="s">
        <v>6</v>
      </c>
      <c r="F94">
        <v>7189</v>
      </c>
      <c r="G94">
        <v>54</v>
      </c>
      <c r="H94" s="9">
        <v>45017</v>
      </c>
      <c r="I94" s="10">
        <f>Table1[[#This Row],[Price/Q]]*Table1[[#This Row],[Quantity]]</f>
        <v>388206</v>
      </c>
      <c r="J94">
        <f>YEAR(Table1[[#This Row],[Order date ]])</f>
        <v>2023</v>
      </c>
      <c r="K94">
        <f>MONTH(Table1[[#This Row],[Order date ]])</f>
        <v>4</v>
      </c>
      <c r="L94">
        <f>DAY(Table1[[#This Row],[Order date ]])</f>
        <v>1</v>
      </c>
      <c r="M94" t="str">
        <f>TEXT(Table1[[#This Row],[Order date ]],"mmm")</f>
        <v>Apr</v>
      </c>
      <c r="N94">
        <f>ROUNDUP(MONTH(Table1[[#This Row],[Order date ]])/3, 0)</f>
        <v>2</v>
      </c>
      <c r="O94">
        <f>IF(Table1[[#This Row],[Total Sales]]&gt;=AVERAGE(Table1[Total Sales]), "L 1", 0 )</f>
        <v>0</v>
      </c>
    </row>
    <row r="95" spans="2:15" x14ac:dyDescent="0.3">
      <c r="B95">
        <v>92</v>
      </c>
      <c r="C95" t="s">
        <v>30</v>
      </c>
      <c r="D95" t="s">
        <v>45</v>
      </c>
      <c r="E95" t="s">
        <v>21</v>
      </c>
      <c r="F95">
        <v>7455</v>
      </c>
      <c r="G95">
        <v>216</v>
      </c>
      <c r="H95" s="9">
        <v>45018</v>
      </c>
      <c r="I95" s="10">
        <f>Table1[[#This Row],[Price/Q]]*Table1[[#This Row],[Quantity]]</f>
        <v>1610280</v>
      </c>
      <c r="J95">
        <f>YEAR(Table1[[#This Row],[Order date ]])</f>
        <v>2023</v>
      </c>
      <c r="K95">
        <f>MONTH(Table1[[#This Row],[Order date ]])</f>
        <v>4</v>
      </c>
      <c r="L95">
        <f>DAY(Table1[[#This Row],[Order date ]])</f>
        <v>2</v>
      </c>
      <c r="M95" t="str">
        <f>TEXT(Table1[[#This Row],[Order date ]],"mmm")</f>
        <v>Apr</v>
      </c>
      <c r="N95">
        <f>ROUNDUP(MONTH(Table1[[#This Row],[Order date ]])/3, 0)</f>
        <v>2</v>
      </c>
      <c r="O95" t="str">
        <f>IF(Table1[[#This Row],[Total Sales]]&gt;=AVERAGE(Table1[Total Sales]), "L 1", 0 )</f>
        <v>L 1</v>
      </c>
    </row>
    <row r="96" spans="2:15" x14ac:dyDescent="0.3">
      <c r="B96">
        <v>93</v>
      </c>
      <c r="C96" t="s">
        <v>34</v>
      </c>
      <c r="D96" t="s">
        <v>39</v>
      </c>
      <c r="E96" t="s">
        <v>19</v>
      </c>
      <c r="F96">
        <v>3108</v>
      </c>
      <c r="G96">
        <v>54</v>
      </c>
      <c r="H96" s="9">
        <v>45019</v>
      </c>
      <c r="I96" s="10">
        <f>Table1[[#This Row],[Price/Q]]*Table1[[#This Row],[Quantity]]</f>
        <v>167832</v>
      </c>
      <c r="J96">
        <f>YEAR(Table1[[#This Row],[Order date ]])</f>
        <v>2023</v>
      </c>
      <c r="K96">
        <f>MONTH(Table1[[#This Row],[Order date ]])</f>
        <v>4</v>
      </c>
      <c r="L96">
        <f>DAY(Table1[[#This Row],[Order date ]])</f>
        <v>3</v>
      </c>
      <c r="M96" t="str">
        <f>TEXT(Table1[[#This Row],[Order date ]],"mmm")</f>
        <v>Apr</v>
      </c>
      <c r="N96">
        <f>ROUNDUP(MONTH(Table1[[#This Row],[Order date ]])/3, 0)</f>
        <v>2</v>
      </c>
      <c r="O96">
        <f>IF(Table1[[#This Row],[Total Sales]]&gt;=AVERAGE(Table1[Total Sales]), "L 1", 0 )</f>
        <v>0</v>
      </c>
    </row>
    <row r="97" spans="2:15" x14ac:dyDescent="0.3">
      <c r="B97">
        <v>94</v>
      </c>
      <c r="C97" t="s">
        <v>32</v>
      </c>
      <c r="D97" t="s">
        <v>37</v>
      </c>
      <c r="E97" t="s">
        <v>18</v>
      </c>
      <c r="F97">
        <v>469</v>
      </c>
      <c r="G97">
        <v>75</v>
      </c>
      <c r="H97" s="9">
        <v>45020</v>
      </c>
      <c r="I97" s="10">
        <f>Table1[[#This Row],[Price/Q]]*Table1[[#This Row],[Quantity]]</f>
        <v>35175</v>
      </c>
      <c r="J97">
        <f>YEAR(Table1[[#This Row],[Order date ]])</f>
        <v>2023</v>
      </c>
      <c r="K97">
        <f>MONTH(Table1[[#This Row],[Order date ]])</f>
        <v>4</v>
      </c>
      <c r="L97">
        <f>DAY(Table1[[#This Row],[Order date ]])</f>
        <v>4</v>
      </c>
      <c r="M97" t="str">
        <f>TEXT(Table1[[#This Row],[Order date ]],"mmm")</f>
        <v>Apr</v>
      </c>
      <c r="N97">
        <f>ROUNDUP(MONTH(Table1[[#This Row],[Order date ]])/3, 0)</f>
        <v>2</v>
      </c>
      <c r="O97">
        <f>IF(Table1[[#This Row],[Total Sales]]&gt;=AVERAGE(Table1[Total Sales]), "L 1", 0 )</f>
        <v>0</v>
      </c>
    </row>
    <row r="98" spans="2:15" x14ac:dyDescent="0.3">
      <c r="B98">
        <v>95</v>
      </c>
      <c r="C98" t="s">
        <v>3</v>
      </c>
      <c r="D98" t="s">
        <v>40</v>
      </c>
      <c r="E98" t="s">
        <v>16</v>
      </c>
      <c r="F98">
        <v>2737</v>
      </c>
      <c r="G98">
        <v>93</v>
      </c>
      <c r="H98" s="9">
        <v>45021</v>
      </c>
      <c r="I98" s="10">
        <f>Table1[[#This Row],[Price/Q]]*Table1[[#This Row],[Quantity]]</f>
        <v>254541</v>
      </c>
      <c r="J98">
        <f>YEAR(Table1[[#This Row],[Order date ]])</f>
        <v>2023</v>
      </c>
      <c r="K98">
        <f>MONTH(Table1[[#This Row],[Order date ]])</f>
        <v>4</v>
      </c>
      <c r="L98">
        <f>DAY(Table1[[#This Row],[Order date ]])</f>
        <v>5</v>
      </c>
      <c r="M98" t="str">
        <f>TEXT(Table1[[#This Row],[Order date ]],"mmm")</f>
        <v>Apr</v>
      </c>
      <c r="N98">
        <f>ROUNDUP(MONTH(Table1[[#This Row],[Order date ]])/3, 0)</f>
        <v>2</v>
      </c>
      <c r="O98">
        <f>IF(Table1[[#This Row],[Total Sales]]&gt;=AVERAGE(Table1[Total Sales]), "L 1", 0 )</f>
        <v>0</v>
      </c>
    </row>
    <row r="99" spans="2:15" x14ac:dyDescent="0.3">
      <c r="B99">
        <v>96</v>
      </c>
      <c r="C99" t="s">
        <v>3</v>
      </c>
      <c r="D99" t="s">
        <v>40</v>
      </c>
      <c r="E99" t="s">
        <v>18</v>
      </c>
      <c r="F99">
        <v>4305</v>
      </c>
      <c r="G99">
        <v>156</v>
      </c>
      <c r="H99" s="9">
        <v>45022</v>
      </c>
      <c r="I99" s="10">
        <f>Table1[[#This Row],[Price/Q]]*Table1[[#This Row],[Quantity]]</f>
        <v>671580</v>
      </c>
      <c r="J99">
        <f>YEAR(Table1[[#This Row],[Order date ]])</f>
        <v>2023</v>
      </c>
      <c r="K99">
        <f>MONTH(Table1[[#This Row],[Order date ]])</f>
        <v>4</v>
      </c>
      <c r="L99">
        <f>DAY(Table1[[#This Row],[Order date ]])</f>
        <v>6</v>
      </c>
      <c r="M99" t="str">
        <f>TEXT(Table1[[#This Row],[Order date ]],"mmm")</f>
        <v>Apr</v>
      </c>
      <c r="N99">
        <f>ROUNDUP(MONTH(Table1[[#This Row],[Order date ]])/3, 0)</f>
        <v>2</v>
      </c>
      <c r="O99" t="str">
        <f>IF(Table1[[#This Row],[Total Sales]]&gt;=AVERAGE(Table1[Total Sales]), "L 1", 0 )</f>
        <v>L 1</v>
      </c>
    </row>
    <row r="100" spans="2:15" x14ac:dyDescent="0.3">
      <c r="B100">
        <v>97</v>
      </c>
      <c r="C100" t="s">
        <v>3</v>
      </c>
      <c r="D100" t="s">
        <v>37</v>
      </c>
      <c r="E100" t="s">
        <v>10</v>
      </c>
      <c r="F100">
        <v>2408</v>
      </c>
      <c r="G100">
        <v>9</v>
      </c>
      <c r="H100" s="9">
        <v>45023</v>
      </c>
      <c r="I100" s="10">
        <f>Table1[[#This Row],[Price/Q]]*Table1[[#This Row],[Quantity]]</f>
        <v>21672</v>
      </c>
      <c r="J100">
        <f>YEAR(Table1[[#This Row],[Order date ]])</f>
        <v>2023</v>
      </c>
      <c r="K100">
        <f>MONTH(Table1[[#This Row],[Order date ]])</f>
        <v>4</v>
      </c>
      <c r="L100">
        <f>DAY(Table1[[#This Row],[Order date ]])</f>
        <v>7</v>
      </c>
      <c r="M100" t="str">
        <f>TEXT(Table1[[#This Row],[Order date ]],"mmm")</f>
        <v>Apr</v>
      </c>
      <c r="N100">
        <f>ROUNDUP(MONTH(Table1[[#This Row],[Order date ]])/3, 0)</f>
        <v>2</v>
      </c>
      <c r="O100">
        <f>IF(Table1[[#This Row],[Total Sales]]&gt;=AVERAGE(Table1[Total Sales]), "L 1", 0 )</f>
        <v>0</v>
      </c>
    </row>
    <row r="101" spans="2:15" x14ac:dyDescent="0.3">
      <c r="B101">
        <v>98</v>
      </c>
      <c r="C101" t="s">
        <v>34</v>
      </c>
      <c r="D101" t="s">
        <v>38</v>
      </c>
      <c r="E101" t="s">
        <v>12</v>
      </c>
      <c r="F101">
        <v>1281</v>
      </c>
      <c r="G101">
        <v>18</v>
      </c>
      <c r="H101" s="9">
        <v>45024</v>
      </c>
      <c r="I101" s="10">
        <f>Table1[[#This Row],[Price/Q]]*Table1[[#This Row],[Quantity]]</f>
        <v>23058</v>
      </c>
      <c r="J101">
        <f>YEAR(Table1[[#This Row],[Order date ]])</f>
        <v>2023</v>
      </c>
      <c r="K101">
        <f>MONTH(Table1[[#This Row],[Order date ]])</f>
        <v>4</v>
      </c>
      <c r="L101">
        <f>DAY(Table1[[#This Row],[Order date ]])</f>
        <v>8</v>
      </c>
      <c r="M101" t="str">
        <f>TEXT(Table1[[#This Row],[Order date ]],"mmm")</f>
        <v>Apr</v>
      </c>
      <c r="N101">
        <f>ROUNDUP(MONTH(Table1[[#This Row],[Order date ]])/3, 0)</f>
        <v>2</v>
      </c>
      <c r="O101">
        <f>IF(Table1[[#This Row],[Total Sales]]&gt;=AVERAGE(Table1[Total Sales]), "L 1", 0 )</f>
        <v>0</v>
      </c>
    </row>
    <row r="102" spans="2:15" x14ac:dyDescent="0.3">
      <c r="B102">
        <v>99</v>
      </c>
      <c r="C102" t="s">
        <v>36</v>
      </c>
      <c r="D102" t="s">
        <v>45</v>
      </c>
      <c r="E102" t="s">
        <v>25</v>
      </c>
      <c r="F102">
        <v>12348</v>
      </c>
      <c r="G102">
        <v>234</v>
      </c>
      <c r="H102" s="9">
        <v>45025</v>
      </c>
      <c r="I102" s="10">
        <f>Table1[[#This Row],[Price/Q]]*Table1[[#This Row],[Quantity]]</f>
        <v>2889432</v>
      </c>
      <c r="J102">
        <f>YEAR(Table1[[#This Row],[Order date ]])</f>
        <v>2023</v>
      </c>
      <c r="K102">
        <f>MONTH(Table1[[#This Row],[Order date ]])</f>
        <v>4</v>
      </c>
      <c r="L102">
        <f>DAY(Table1[[#This Row],[Order date ]])</f>
        <v>9</v>
      </c>
      <c r="M102" t="str">
        <f>TEXT(Table1[[#This Row],[Order date ]],"mmm")</f>
        <v>Apr</v>
      </c>
      <c r="N102">
        <f>ROUNDUP(MONTH(Table1[[#This Row],[Order date ]])/3, 0)</f>
        <v>2</v>
      </c>
      <c r="O102" t="str">
        <f>IF(Table1[[#This Row],[Total Sales]]&gt;=AVERAGE(Table1[Total Sales]), "L 1", 0 )</f>
        <v>L 1</v>
      </c>
    </row>
    <row r="103" spans="2:15" x14ac:dyDescent="0.3">
      <c r="B103">
        <v>100</v>
      </c>
      <c r="C103" t="s">
        <v>34</v>
      </c>
      <c r="D103" t="s">
        <v>39</v>
      </c>
      <c r="E103" t="s">
        <v>21</v>
      </c>
      <c r="F103">
        <v>3689</v>
      </c>
      <c r="G103">
        <v>312</v>
      </c>
      <c r="H103" s="9">
        <v>45026</v>
      </c>
      <c r="I103" s="10">
        <f>Table1[[#This Row],[Price/Q]]*Table1[[#This Row],[Quantity]]</f>
        <v>1150968</v>
      </c>
      <c r="J103">
        <f>YEAR(Table1[[#This Row],[Order date ]])</f>
        <v>2023</v>
      </c>
      <c r="K103">
        <f>MONTH(Table1[[#This Row],[Order date ]])</f>
        <v>4</v>
      </c>
      <c r="L103">
        <f>DAY(Table1[[#This Row],[Order date ]])</f>
        <v>10</v>
      </c>
      <c r="M103" t="str">
        <f>TEXT(Table1[[#This Row],[Order date ]],"mmm")</f>
        <v>Apr</v>
      </c>
      <c r="N103">
        <f>ROUNDUP(MONTH(Table1[[#This Row],[Order date ]])/3, 0)</f>
        <v>2</v>
      </c>
      <c r="O103" t="str">
        <f>IF(Table1[[#This Row],[Total Sales]]&gt;=AVERAGE(Table1[Total Sales]), "L 1", 0 )</f>
        <v>L 1</v>
      </c>
    </row>
    <row r="104" spans="2:15" x14ac:dyDescent="0.3">
      <c r="B104">
        <v>101</v>
      </c>
      <c r="C104" t="s">
        <v>31</v>
      </c>
      <c r="D104" t="s">
        <v>38</v>
      </c>
      <c r="E104" t="s">
        <v>12</v>
      </c>
      <c r="F104">
        <v>2870</v>
      </c>
      <c r="G104">
        <v>300</v>
      </c>
      <c r="H104" s="9">
        <v>45027</v>
      </c>
      <c r="I104" s="10">
        <f>Table1[[#This Row],[Price/Q]]*Table1[[#This Row],[Quantity]]</f>
        <v>861000</v>
      </c>
      <c r="J104">
        <f>YEAR(Table1[[#This Row],[Order date ]])</f>
        <v>2023</v>
      </c>
      <c r="K104">
        <f>MONTH(Table1[[#This Row],[Order date ]])</f>
        <v>4</v>
      </c>
      <c r="L104">
        <f>DAY(Table1[[#This Row],[Order date ]])</f>
        <v>11</v>
      </c>
      <c r="M104" t="str">
        <f>TEXT(Table1[[#This Row],[Order date ]],"mmm")</f>
        <v>Apr</v>
      </c>
      <c r="N104">
        <f>ROUNDUP(MONTH(Table1[[#This Row],[Order date ]])/3, 0)</f>
        <v>2</v>
      </c>
      <c r="O104" t="str">
        <f>IF(Table1[[#This Row],[Total Sales]]&gt;=AVERAGE(Table1[Total Sales]), "L 1", 0 )</f>
        <v>L 1</v>
      </c>
    </row>
    <row r="105" spans="2:15" x14ac:dyDescent="0.3">
      <c r="B105">
        <v>102</v>
      </c>
      <c r="C105" t="s">
        <v>28</v>
      </c>
      <c r="D105" t="s">
        <v>38</v>
      </c>
      <c r="E105" t="s">
        <v>20</v>
      </c>
      <c r="F105">
        <v>798</v>
      </c>
      <c r="G105">
        <v>519</v>
      </c>
      <c r="H105" s="9">
        <v>45028</v>
      </c>
      <c r="I105" s="10">
        <f>Table1[[#This Row],[Price/Q]]*Table1[[#This Row],[Quantity]]</f>
        <v>414162</v>
      </c>
      <c r="J105">
        <f>YEAR(Table1[[#This Row],[Order date ]])</f>
        <v>2023</v>
      </c>
      <c r="K105">
        <f>MONTH(Table1[[#This Row],[Order date ]])</f>
        <v>4</v>
      </c>
      <c r="L105">
        <f>DAY(Table1[[#This Row],[Order date ]])</f>
        <v>12</v>
      </c>
      <c r="M105" t="str">
        <f>TEXT(Table1[[#This Row],[Order date ]],"mmm")</f>
        <v>Apr</v>
      </c>
      <c r="N105">
        <f>ROUNDUP(MONTH(Table1[[#This Row],[Order date ]])/3, 0)</f>
        <v>2</v>
      </c>
      <c r="O105">
        <f>IF(Table1[[#This Row],[Total Sales]]&gt;=AVERAGE(Table1[Total Sales]), "L 1", 0 )</f>
        <v>0</v>
      </c>
    </row>
    <row r="106" spans="2:15" x14ac:dyDescent="0.3">
      <c r="B106">
        <v>103</v>
      </c>
      <c r="C106" t="s">
        <v>30</v>
      </c>
      <c r="D106" t="s">
        <v>40</v>
      </c>
      <c r="E106" t="s">
        <v>14</v>
      </c>
      <c r="F106">
        <v>2933</v>
      </c>
      <c r="G106">
        <v>9</v>
      </c>
      <c r="H106" s="9">
        <v>45029</v>
      </c>
      <c r="I106" s="10">
        <f>Table1[[#This Row],[Price/Q]]*Table1[[#This Row],[Quantity]]</f>
        <v>26397</v>
      </c>
      <c r="J106">
        <f>YEAR(Table1[[#This Row],[Order date ]])</f>
        <v>2023</v>
      </c>
      <c r="K106">
        <f>MONTH(Table1[[#This Row],[Order date ]])</f>
        <v>4</v>
      </c>
      <c r="L106">
        <f>DAY(Table1[[#This Row],[Order date ]])</f>
        <v>13</v>
      </c>
      <c r="M106" t="str">
        <f>TEXT(Table1[[#This Row],[Order date ]],"mmm")</f>
        <v>Apr</v>
      </c>
      <c r="N106">
        <f>ROUNDUP(MONTH(Table1[[#This Row],[Order date ]])/3, 0)</f>
        <v>2</v>
      </c>
      <c r="O106">
        <f>IF(Table1[[#This Row],[Total Sales]]&gt;=AVERAGE(Table1[Total Sales]), "L 1", 0 )</f>
        <v>0</v>
      </c>
    </row>
    <row r="107" spans="2:15" x14ac:dyDescent="0.3">
      <c r="B107">
        <v>104</v>
      </c>
      <c r="C107" t="s">
        <v>33</v>
      </c>
      <c r="D107" t="s">
        <v>45</v>
      </c>
      <c r="E107" t="s">
        <v>2</v>
      </c>
      <c r="F107">
        <v>2744</v>
      </c>
      <c r="G107">
        <v>9</v>
      </c>
      <c r="H107" s="9">
        <v>45030</v>
      </c>
      <c r="I107" s="10">
        <f>Table1[[#This Row],[Price/Q]]*Table1[[#This Row],[Quantity]]</f>
        <v>24696</v>
      </c>
      <c r="J107">
        <f>YEAR(Table1[[#This Row],[Order date ]])</f>
        <v>2023</v>
      </c>
      <c r="K107">
        <f>MONTH(Table1[[#This Row],[Order date ]])</f>
        <v>4</v>
      </c>
      <c r="L107">
        <f>DAY(Table1[[#This Row],[Order date ]])</f>
        <v>14</v>
      </c>
      <c r="M107" t="str">
        <f>TEXT(Table1[[#This Row],[Order date ]],"mmm")</f>
        <v>Apr</v>
      </c>
      <c r="N107">
        <f>ROUNDUP(MONTH(Table1[[#This Row],[Order date ]])/3, 0)</f>
        <v>2</v>
      </c>
      <c r="O107">
        <f>IF(Table1[[#This Row],[Total Sales]]&gt;=AVERAGE(Table1[Total Sales]), "L 1", 0 )</f>
        <v>0</v>
      </c>
    </row>
    <row r="108" spans="2:15" x14ac:dyDescent="0.3">
      <c r="B108">
        <v>105</v>
      </c>
      <c r="C108" t="s">
        <v>36</v>
      </c>
      <c r="D108" t="s">
        <v>38</v>
      </c>
      <c r="E108" t="s">
        <v>26</v>
      </c>
      <c r="F108">
        <v>9772</v>
      </c>
      <c r="G108">
        <v>90</v>
      </c>
      <c r="H108" s="9">
        <v>45031</v>
      </c>
      <c r="I108" s="10">
        <f>Table1[[#This Row],[Price/Q]]*Table1[[#This Row],[Quantity]]</f>
        <v>879480</v>
      </c>
      <c r="J108">
        <f>YEAR(Table1[[#This Row],[Order date ]])</f>
        <v>2023</v>
      </c>
      <c r="K108">
        <f>MONTH(Table1[[#This Row],[Order date ]])</f>
        <v>4</v>
      </c>
      <c r="L108">
        <f>DAY(Table1[[#This Row],[Order date ]])</f>
        <v>15</v>
      </c>
      <c r="M108" t="str">
        <f>TEXT(Table1[[#This Row],[Order date ]],"mmm")</f>
        <v>Apr</v>
      </c>
      <c r="N108">
        <f>ROUNDUP(MONTH(Table1[[#This Row],[Order date ]])/3, 0)</f>
        <v>2</v>
      </c>
      <c r="O108" t="str">
        <f>IF(Table1[[#This Row],[Total Sales]]&gt;=AVERAGE(Table1[Total Sales]), "L 1", 0 )</f>
        <v>L 1</v>
      </c>
    </row>
    <row r="109" spans="2:15" x14ac:dyDescent="0.3">
      <c r="B109">
        <v>106</v>
      </c>
      <c r="C109" t="s">
        <v>31</v>
      </c>
      <c r="D109" t="s">
        <v>39</v>
      </c>
      <c r="E109" t="s">
        <v>18</v>
      </c>
      <c r="F109">
        <v>1568</v>
      </c>
      <c r="G109">
        <v>96</v>
      </c>
      <c r="H109" s="9">
        <v>45032</v>
      </c>
      <c r="I109" s="10">
        <f>Table1[[#This Row],[Price/Q]]*Table1[[#This Row],[Quantity]]</f>
        <v>150528</v>
      </c>
      <c r="J109">
        <f>YEAR(Table1[[#This Row],[Order date ]])</f>
        <v>2023</v>
      </c>
      <c r="K109">
        <f>MONTH(Table1[[#This Row],[Order date ]])</f>
        <v>4</v>
      </c>
      <c r="L109">
        <f>DAY(Table1[[#This Row],[Order date ]])</f>
        <v>16</v>
      </c>
      <c r="M109" t="str">
        <f>TEXT(Table1[[#This Row],[Order date ]],"mmm")</f>
        <v>Apr</v>
      </c>
      <c r="N109">
        <f>ROUNDUP(MONTH(Table1[[#This Row],[Order date ]])/3, 0)</f>
        <v>2</v>
      </c>
      <c r="O109">
        <f>IF(Table1[[#This Row],[Total Sales]]&gt;=AVERAGE(Table1[Total Sales]), "L 1", 0 )</f>
        <v>0</v>
      </c>
    </row>
    <row r="110" spans="2:15" x14ac:dyDescent="0.3">
      <c r="B110">
        <v>107</v>
      </c>
      <c r="C110" t="s">
        <v>28</v>
      </c>
      <c r="D110" t="s">
        <v>38</v>
      </c>
      <c r="E110" t="s">
        <v>9</v>
      </c>
      <c r="F110">
        <v>11417</v>
      </c>
      <c r="G110">
        <v>21</v>
      </c>
      <c r="H110" s="9">
        <v>45033</v>
      </c>
      <c r="I110" s="10">
        <f>Table1[[#This Row],[Price/Q]]*Table1[[#This Row],[Quantity]]</f>
        <v>239757</v>
      </c>
      <c r="J110">
        <f>YEAR(Table1[[#This Row],[Order date ]])</f>
        <v>2023</v>
      </c>
      <c r="K110">
        <f>MONTH(Table1[[#This Row],[Order date ]])</f>
        <v>4</v>
      </c>
      <c r="L110">
        <f>DAY(Table1[[#This Row],[Order date ]])</f>
        <v>17</v>
      </c>
      <c r="M110" t="str">
        <f>TEXT(Table1[[#This Row],[Order date ]],"mmm")</f>
        <v>Apr</v>
      </c>
      <c r="N110">
        <f>ROUNDUP(MONTH(Table1[[#This Row],[Order date ]])/3, 0)</f>
        <v>2</v>
      </c>
      <c r="O110">
        <f>IF(Table1[[#This Row],[Total Sales]]&gt;=AVERAGE(Table1[Total Sales]), "L 1", 0 )</f>
        <v>0</v>
      </c>
    </row>
    <row r="111" spans="2:15" x14ac:dyDescent="0.3">
      <c r="B111">
        <v>108</v>
      </c>
      <c r="C111" t="s">
        <v>36</v>
      </c>
      <c r="D111" t="s">
        <v>39</v>
      </c>
      <c r="E111" t="s">
        <v>19</v>
      </c>
      <c r="F111">
        <v>6748</v>
      </c>
      <c r="G111">
        <v>48</v>
      </c>
      <c r="H111" s="9">
        <v>45034</v>
      </c>
      <c r="I111" s="10">
        <f>Table1[[#This Row],[Price/Q]]*Table1[[#This Row],[Quantity]]</f>
        <v>323904</v>
      </c>
      <c r="J111">
        <f>YEAR(Table1[[#This Row],[Order date ]])</f>
        <v>2023</v>
      </c>
      <c r="K111">
        <f>MONTH(Table1[[#This Row],[Order date ]])</f>
        <v>4</v>
      </c>
      <c r="L111">
        <f>DAY(Table1[[#This Row],[Order date ]])</f>
        <v>18</v>
      </c>
      <c r="M111" t="str">
        <f>TEXT(Table1[[#This Row],[Order date ]],"mmm")</f>
        <v>Apr</v>
      </c>
      <c r="N111">
        <f>ROUNDUP(MONTH(Table1[[#This Row],[Order date ]])/3, 0)</f>
        <v>2</v>
      </c>
      <c r="O111">
        <f>IF(Table1[[#This Row],[Total Sales]]&gt;=AVERAGE(Table1[Total Sales]), "L 1", 0 )</f>
        <v>0</v>
      </c>
    </row>
    <row r="112" spans="2:15" x14ac:dyDescent="0.3">
      <c r="B112">
        <v>109</v>
      </c>
      <c r="C112" t="s">
        <v>35</v>
      </c>
      <c r="D112" t="s">
        <v>38</v>
      </c>
      <c r="E112" t="s">
        <v>20</v>
      </c>
      <c r="F112">
        <v>1407</v>
      </c>
      <c r="G112">
        <v>72</v>
      </c>
      <c r="H112" s="9">
        <v>45035</v>
      </c>
      <c r="I112" s="10">
        <f>Table1[[#This Row],[Price/Q]]*Table1[[#This Row],[Quantity]]</f>
        <v>101304</v>
      </c>
      <c r="J112">
        <f>YEAR(Table1[[#This Row],[Order date ]])</f>
        <v>2023</v>
      </c>
      <c r="K112">
        <f>MONTH(Table1[[#This Row],[Order date ]])</f>
        <v>4</v>
      </c>
      <c r="L112">
        <f>DAY(Table1[[#This Row],[Order date ]])</f>
        <v>19</v>
      </c>
      <c r="M112" t="str">
        <f>TEXT(Table1[[#This Row],[Order date ]],"mmm")</f>
        <v>Apr</v>
      </c>
      <c r="N112">
        <f>ROUNDUP(MONTH(Table1[[#This Row],[Order date ]])/3, 0)</f>
        <v>2</v>
      </c>
      <c r="O112">
        <f>IF(Table1[[#This Row],[Total Sales]]&gt;=AVERAGE(Table1[Total Sales]), "L 1", 0 )</f>
        <v>0</v>
      </c>
    </row>
    <row r="113" spans="2:15" x14ac:dyDescent="0.3">
      <c r="B113">
        <v>110</v>
      </c>
      <c r="C113" t="s">
        <v>29</v>
      </c>
      <c r="D113" t="s">
        <v>45</v>
      </c>
      <c r="E113" t="s">
        <v>22</v>
      </c>
      <c r="F113">
        <v>2023</v>
      </c>
      <c r="G113">
        <v>168</v>
      </c>
      <c r="H113" s="9">
        <v>45036</v>
      </c>
      <c r="I113" s="10">
        <f>Table1[[#This Row],[Price/Q]]*Table1[[#This Row],[Quantity]]</f>
        <v>339864</v>
      </c>
      <c r="J113">
        <f>YEAR(Table1[[#This Row],[Order date ]])</f>
        <v>2023</v>
      </c>
      <c r="K113">
        <f>MONTH(Table1[[#This Row],[Order date ]])</f>
        <v>4</v>
      </c>
      <c r="L113">
        <f>DAY(Table1[[#This Row],[Order date ]])</f>
        <v>20</v>
      </c>
      <c r="M113" t="str">
        <f>TEXT(Table1[[#This Row],[Order date ]],"mmm")</f>
        <v>Apr</v>
      </c>
      <c r="N113">
        <f>ROUNDUP(MONTH(Table1[[#This Row],[Order date ]])/3, 0)</f>
        <v>2</v>
      </c>
      <c r="O113">
        <f>IF(Table1[[#This Row],[Total Sales]]&gt;=AVERAGE(Table1[Total Sales]), "L 1", 0 )</f>
        <v>0</v>
      </c>
    </row>
    <row r="114" spans="2:15" x14ac:dyDescent="0.3">
      <c r="B114">
        <v>111</v>
      </c>
      <c r="C114" t="s">
        <v>33</v>
      </c>
      <c r="D114" t="s">
        <v>43</v>
      </c>
      <c r="E114" t="s">
        <v>19</v>
      </c>
      <c r="F114">
        <v>5236</v>
      </c>
      <c r="G114">
        <v>51</v>
      </c>
      <c r="H114" s="9">
        <v>45037</v>
      </c>
      <c r="I114" s="10">
        <f>Table1[[#This Row],[Price/Q]]*Table1[[#This Row],[Quantity]]</f>
        <v>267036</v>
      </c>
      <c r="J114">
        <f>YEAR(Table1[[#This Row],[Order date ]])</f>
        <v>2023</v>
      </c>
      <c r="K114">
        <f>MONTH(Table1[[#This Row],[Order date ]])</f>
        <v>4</v>
      </c>
      <c r="L114">
        <f>DAY(Table1[[#This Row],[Order date ]])</f>
        <v>21</v>
      </c>
      <c r="M114" t="str">
        <f>TEXT(Table1[[#This Row],[Order date ]],"mmm")</f>
        <v>Apr</v>
      </c>
      <c r="N114">
        <f>ROUNDUP(MONTH(Table1[[#This Row],[Order date ]])/3, 0)</f>
        <v>2</v>
      </c>
      <c r="O114">
        <f>IF(Table1[[#This Row],[Total Sales]]&gt;=AVERAGE(Table1[Total Sales]), "L 1", 0 )</f>
        <v>0</v>
      </c>
    </row>
    <row r="115" spans="2:15" x14ac:dyDescent="0.3">
      <c r="B115">
        <v>112</v>
      </c>
      <c r="C115" t="s">
        <v>30</v>
      </c>
      <c r="D115" t="s">
        <v>38</v>
      </c>
      <c r="E115" t="s">
        <v>12</v>
      </c>
      <c r="F115">
        <v>1925</v>
      </c>
      <c r="G115">
        <v>192</v>
      </c>
      <c r="H115" s="9">
        <v>45038</v>
      </c>
      <c r="I115" s="10">
        <f>Table1[[#This Row],[Price/Q]]*Table1[[#This Row],[Quantity]]</f>
        <v>369600</v>
      </c>
      <c r="J115">
        <f>YEAR(Table1[[#This Row],[Order date ]])</f>
        <v>2023</v>
      </c>
      <c r="K115">
        <f>MONTH(Table1[[#This Row],[Order date ]])</f>
        <v>4</v>
      </c>
      <c r="L115">
        <f>DAY(Table1[[#This Row],[Order date ]])</f>
        <v>22</v>
      </c>
      <c r="M115" t="str">
        <f>TEXT(Table1[[#This Row],[Order date ]],"mmm")</f>
        <v>Apr</v>
      </c>
      <c r="N115">
        <f>ROUNDUP(MONTH(Table1[[#This Row],[Order date ]])/3, 0)</f>
        <v>2</v>
      </c>
      <c r="O115">
        <f>IF(Table1[[#This Row],[Total Sales]]&gt;=AVERAGE(Table1[Total Sales]), "L 1", 0 )</f>
        <v>0</v>
      </c>
    </row>
    <row r="116" spans="2:15" x14ac:dyDescent="0.3">
      <c r="B116">
        <v>113</v>
      </c>
      <c r="C116" t="s">
        <v>31</v>
      </c>
      <c r="D116" t="s">
        <v>40</v>
      </c>
      <c r="E116" t="s">
        <v>7</v>
      </c>
      <c r="F116">
        <v>6608</v>
      </c>
      <c r="G116">
        <v>225</v>
      </c>
      <c r="H116" s="9">
        <v>45039</v>
      </c>
      <c r="I116" s="10">
        <f>Table1[[#This Row],[Price/Q]]*Table1[[#This Row],[Quantity]]</f>
        <v>1486800</v>
      </c>
      <c r="J116">
        <f>YEAR(Table1[[#This Row],[Order date ]])</f>
        <v>2023</v>
      </c>
      <c r="K116">
        <f>MONTH(Table1[[#This Row],[Order date ]])</f>
        <v>4</v>
      </c>
      <c r="L116">
        <f>DAY(Table1[[#This Row],[Order date ]])</f>
        <v>23</v>
      </c>
      <c r="M116" t="str">
        <f>TEXT(Table1[[#This Row],[Order date ]],"mmm")</f>
        <v>Apr</v>
      </c>
      <c r="N116">
        <f>ROUNDUP(MONTH(Table1[[#This Row],[Order date ]])/3, 0)</f>
        <v>2</v>
      </c>
      <c r="O116" t="str">
        <f>IF(Table1[[#This Row],[Total Sales]]&gt;=AVERAGE(Table1[Total Sales]), "L 1", 0 )</f>
        <v>L 1</v>
      </c>
    </row>
    <row r="117" spans="2:15" x14ac:dyDescent="0.3">
      <c r="B117">
        <v>114</v>
      </c>
      <c r="C117" t="s">
        <v>32</v>
      </c>
      <c r="D117" t="s">
        <v>39</v>
      </c>
      <c r="E117" t="s">
        <v>19</v>
      </c>
      <c r="F117">
        <v>8008</v>
      </c>
      <c r="G117">
        <v>456</v>
      </c>
      <c r="H117" s="9">
        <v>45040</v>
      </c>
      <c r="I117" s="10">
        <f>Table1[[#This Row],[Price/Q]]*Table1[[#This Row],[Quantity]]</f>
        <v>3651648</v>
      </c>
      <c r="J117">
        <f>YEAR(Table1[[#This Row],[Order date ]])</f>
        <v>2023</v>
      </c>
      <c r="K117">
        <f>MONTH(Table1[[#This Row],[Order date ]])</f>
        <v>4</v>
      </c>
      <c r="L117">
        <f>DAY(Table1[[#This Row],[Order date ]])</f>
        <v>24</v>
      </c>
      <c r="M117" t="str">
        <f>TEXT(Table1[[#This Row],[Order date ]],"mmm")</f>
        <v>Apr</v>
      </c>
      <c r="N117">
        <f>ROUNDUP(MONTH(Table1[[#This Row],[Order date ]])/3, 0)</f>
        <v>2</v>
      </c>
      <c r="O117" t="str">
        <f>IF(Table1[[#This Row],[Total Sales]]&gt;=AVERAGE(Table1[Total Sales]), "L 1", 0 )</f>
        <v>L 1</v>
      </c>
    </row>
    <row r="118" spans="2:15" x14ac:dyDescent="0.3">
      <c r="B118">
        <v>115</v>
      </c>
      <c r="C118" t="s">
        <v>35</v>
      </c>
      <c r="D118" t="s">
        <v>39</v>
      </c>
      <c r="E118" t="s">
        <v>18</v>
      </c>
      <c r="F118">
        <v>1428</v>
      </c>
      <c r="G118">
        <v>93</v>
      </c>
      <c r="H118" s="9">
        <v>45041</v>
      </c>
      <c r="I118" s="10">
        <f>Table1[[#This Row],[Price/Q]]*Table1[[#This Row],[Quantity]]</f>
        <v>132804</v>
      </c>
      <c r="J118">
        <f>YEAR(Table1[[#This Row],[Order date ]])</f>
        <v>2023</v>
      </c>
      <c r="K118">
        <f>MONTH(Table1[[#This Row],[Order date ]])</f>
        <v>4</v>
      </c>
      <c r="L118">
        <f>DAY(Table1[[#This Row],[Order date ]])</f>
        <v>25</v>
      </c>
      <c r="M118" t="str">
        <f>TEXT(Table1[[#This Row],[Order date ]],"mmm")</f>
        <v>Apr</v>
      </c>
      <c r="N118">
        <f>ROUNDUP(MONTH(Table1[[#This Row],[Order date ]])/3, 0)</f>
        <v>2</v>
      </c>
      <c r="O118">
        <f>IF(Table1[[#This Row],[Total Sales]]&gt;=AVERAGE(Table1[Total Sales]), "L 1", 0 )</f>
        <v>0</v>
      </c>
    </row>
    <row r="119" spans="2:15" x14ac:dyDescent="0.3">
      <c r="B119">
        <v>116</v>
      </c>
      <c r="C119" t="s">
        <v>32</v>
      </c>
      <c r="D119" t="s">
        <v>39</v>
      </c>
      <c r="E119" t="s">
        <v>2</v>
      </c>
      <c r="F119">
        <v>525</v>
      </c>
      <c r="G119">
        <v>48</v>
      </c>
      <c r="H119" s="9">
        <v>45042</v>
      </c>
      <c r="I119" s="10">
        <f>Table1[[#This Row],[Price/Q]]*Table1[[#This Row],[Quantity]]</f>
        <v>25200</v>
      </c>
      <c r="J119">
        <f>YEAR(Table1[[#This Row],[Order date ]])</f>
        <v>2023</v>
      </c>
      <c r="K119">
        <f>MONTH(Table1[[#This Row],[Order date ]])</f>
        <v>4</v>
      </c>
      <c r="L119">
        <f>DAY(Table1[[#This Row],[Order date ]])</f>
        <v>26</v>
      </c>
      <c r="M119" t="str">
        <f>TEXT(Table1[[#This Row],[Order date ]],"mmm")</f>
        <v>Apr</v>
      </c>
      <c r="N119">
        <f>ROUNDUP(MONTH(Table1[[#This Row],[Order date ]])/3, 0)</f>
        <v>2</v>
      </c>
      <c r="O119">
        <f>IF(Table1[[#This Row],[Total Sales]]&gt;=AVERAGE(Table1[Total Sales]), "L 1", 0 )</f>
        <v>0</v>
      </c>
    </row>
    <row r="120" spans="2:15" x14ac:dyDescent="0.3">
      <c r="B120">
        <v>117</v>
      </c>
      <c r="C120" t="s">
        <v>32</v>
      </c>
      <c r="D120" t="s">
        <v>40</v>
      </c>
      <c r="E120" t="s">
        <v>11</v>
      </c>
      <c r="F120">
        <v>1505</v>
      </c>
      <c r="G120">
        <v>102</v>
      </c>
      <c r="H120" s="9">
        <v>45043</v>
      </c>
      <c r="I120" s="10">
        <f>Table1[[#This Row],[Price/Q]]*Table1[[#This Row],[Quantity]]</f>
        <v>153510</v>
      </c>
      <c r="J120">
        <f>YEAR(Table1[[#This Row],[Order date ]])</f>
        <v>2023</v>
      </c>
      <c r="K120">
        <f>MONTH(Table1[[#This Row],[Order date ]])</f>
        <v>4</v>
      </c>
      <c r="L120">
        <f>DAY(Table1[[#This Row],[Order date ]])</f>
        <v>27</v>
      </c>
      <c r="M120" t="str">
        <f>TEXT(Table1[[#This Row],[Order date ]],"mmm")</f>
        <v>Apr</v>
      </c>
      <c r="N120">
        <f>ROUNDUP(MONTH(Table1[[#This Row],[Order date ]])/3, 0)</f>
        <v>2</v>
      </c>
      <c r="O120">
        <f>IF(Table1[[#This Row],[Total Sales]]&gt;=AVERAGE(Table1[Total Sales]), "L 1", 0 )</f>
        <v>0</v>
      </c>
    </row>
    <row r="121" spans="2:15" x14ac:dyDescent="0.3">
      <c r="B121">
        <v>118</v>
      </c>
      <c r="C121" t="s">
        <v>31</v>
      </c>
      <c r="D121" t="s">
        <v>45</v>
      </c>
      <c r="E121" t="s">
        <v>23</v>
      </c>
      <c r="F121">
        <v>6755</v>
      </c>
      <c r="G121">
        <v>252</v>
      </c>
      <c r="H121" s="9">
        <v>45044</v>
      </c>
      <c r="I121" s="10">
        <f>Table1[[#This Row],[Price/Q]]*Table1[[#This Row],[Quantity]]</f>
        <v>1702260</v>
      </c>
      <c r="J121">
        <f>YEAR(Table1[[#This Row],[Order date ]])</f>
        <v>2023</v>
      </c>
      <c r="K121">
        <f>MONTH(Table1[[#This Row],[Order date ]])</f>
        <v>4</v>
      </c>
      <c r="L121">
        <f>DAY(Table1[[#This Row],[Order date ]])</f>
        <v>28</v>
      </c>
      <c r="M121" t="str">
        <f>TEXT(Table1[[#This Row],[Order date ]],"mmm")</f>
        <v>Apr</v>
      </c>
      <c r="N121">
        <f>ROUNDUP(MONTH(Table1[[#This Row],[Order date ]])/3, 0)</f>
        <v>2</v>
      </c>
      <c r="O121" t="str">
        <f>IF(Table1[[#This Row],[Total Sales]]&gt;=AVERAGE(Table1[Total Sales]), "L 1", 0 )</f>
        <v>L 1</v>
      </c>
    </row>
    <row r="122" spans="2:15" x14ac:dyDescent="0.3">
      <c r="B122">
        <v>119</v>
      </c>
      <c r="C122" t="s">
        <v>28</v>
      </c>
      <c r="D122" t="s">
        <v>40</v>
      </c>
      <c r="E122" t="s">
        <v>11</v>
      </c>
      <c r="F122">
        <v>11571</v>
      </c>
      <c r="G122">
        <v>138</v>
      </c>
      <c r="H122" s="9">
        <v>45045</v>
      </c>
      <c r="I122" s="10">
        <f>Table1[[#This Row],[Price/Q]]*Table1[[#This Row],[Quantity]]</f>
        <v>1596798</v>
      </c>
      <c r="J122">
        <f>YEAR(Table1[[#This Row],[Order date ]])</f>
        <v>2023</v>
      </c>
      <c r="K122">
        <f>MONTH(Table1[[#This Row],[Order date ]])</f>
        <v>4</v>
      </c>
      <c r="L122">
        <f>DAY(Table1[[#This Row],[Order date ]])</f>
        <v>29</v>
      </c>
      <c r="M122" t="str">
        <f>TEXT(Table1[[#This Row],[Order date ]],"mmm")</f>
        <v>Apr</v>
      </c>
      <c r="N122">
        <f>ROUNDUP(MONTH(Table1[[#This Row],[Order date ]])/3, 0)</f>
        <v>2</v>
      </c>
      <c r="O122" t="str">
        <f>IF(Table1[[#This Row],[Total Sales]]&gt;=AVERAGE(Table1[Total Sales]), "L 1", 0 )</f>
        <v>L 1</v>
      </c>
    </row>
    <row r="123" spans="2:15" x14ac:dyDescent="0.3">
      <c r="B123">
        <v>120</v>
      </c>
      <c r="C123" t="s">
        <v>36</v>
      </c>
      <c r="D123" t="s">
        <v>37</v>
      </c>
      <c r="E123" t="s">
        <v>18</v>
      </c>
      <c r="F123">
        <v>2541</v>
      </c>
      <c r="G123">
        <v>90</v>
      </c>
      <c r="H123" s="9">
        <v>45046</v>
      </c>
      <c r="I123" s="10">
        <f>Table1[[#This Row],[Price/Q]]*Table1[[#This Row],[Quantity]]</f>
        <v>228690</v>
      </c>
      <c r="J123">
        <f>YEAR(Table1[[#This Row],[Order date ]])</f>
        <v>2023</v>
      </c>
      <c r="K123">
        <f>MONTH(Table1[[#This Row],[Order date ]])</f>
        <v>4</v>
      </c>
      <c r="L123">
        <f>DAY(Table1[[#This Row],[Order date ]])</f>
        <v>30</v>
      </c>
      <c r="M123" t="str">
        <f>TEXT(Table1[[#This Row],[Order date ]],"mmm")</f>
        <v>Apr</v>
      </c>
      <c r="N123">
        <f>ROUNDUP(MONTH(Table1[[#This Row],[Order date ]])/3, 0)</f>
        <v>2</v>
      </c>
      <c r="O123">
        <f>IF(Table1[[#This Row],[Total Sales]]&gt;=AVERAGE(Table1[Total Sales]), "L 1", 0 )</f>
        <v>0</v>
      </c>
    </row>
    <row r="124" spans="2:15" x14ac:dyDescent="0.3">
      <c r="B124">
        <v>121</v>
      </c>
      <c r="C124" t="s">
        <v>30</v>
      </c>
      <c r="D124" t="s">
        <v>40</v>
      </c>
      <c r="E124" t="s">
        <v>23</v>
      </c>
      <c r="F124">
        <v>1526</v>
      </c>
      <c r="G124">
        <v>240</v>
      </c>
      <c r="H124" s="9">
        <v>45047</v>
      </c>
      <c r="I124" s="10">
        <f>Table1[[#This Row],[Price/Q]]*Table1[[#This Row],[Quantity]]</f>
        <v>366240</v>
      </c>
      <c r="J124">
        <f>YEAR(Table1[[#This Row],[Order date ]])</f>
        <v>2023</v>
      </c>
      <c r="K124">
        <f>MONTH(Table1[[#This Row],[Order date ]])</f>
        <v>5</v>
      </c>
      <c r="L124">
        <f>DAY(Table1[[#This Row],[Order date ]])</f>
        <v>1</v>
      </c>
      <c r="M124" t="str">
        <f>TEXT(Table1[[#This Row],[Order date ]],"mmm")</f>
        <v>May</v>
      </c>
      <c r="N124">
        <f>ROUNDUP(MONTH(Table1[[#This Row],[Order date ]])/3, 0)</f>
        <v>2</v>
      </c>
      <c r="O124">
        <f>IF(Table1[[#This Row],[Total Sales]]&gt;=AVERAGE(Table1[Total Sales]), "L 1", 0 )</f>
        <v>0</v>
      </c>
    </row>
    <row r="125" spans="2:15" x14ac:dyDescent="0.3">
      <c r="B125">
        <v>122</v>
      </c>
      <c r="C125" t="s">
        <v>36</v>
      </c>
      <c r="D125" t="s">
        <v>37</v>
      </c>
      <c r="E125" t="s">
        <v>2</v>
      </c>
      <c r="F125">
        <v>6125</v>
      </c>
      <c r="G125">
        <v>102</v>
      </c>
      <c r="H125" s="9">
        <v>45048</v>
      </c>
      <c r="I125" s="10">
        <f>Table1[[#This Row],[Price/Q]]*Table1[[#This Row],[Quantity]]</f>
        <v>624750</v>
      </c>
      <c r="J125">
        <f>YEAR(Table1[[#This Row],[Order date ]])</f>
        <v>2023</v>
      </c>
      <c r="K125">
        <f>MONTH(Table1[[#This Row],[Order date ]])</f>
        <v>5</v>
      </c>
      <c r="L125">
        <f>DAY(Table1[[#This Row],[Order date ]])</f>
        <v>2</v>
      </c>
      <c r="M125" t="str">
        <f>TEXT(Table1[[#This Row],[Order date ]],"mmm")</f>
        <v>May</v>
      </c>
      <c r="N125">
        <f>ROUNDUP(MONTH(Table1[[#This Row],[Order date ]])/3, 0)</f>
        <v>2</v>
      </c>
      <c r="O125">
        <f>IF(Table1[[#This Row],[Total Sales]]&gt;=AVERAGE(Table1[Total Sales]), "L 1", 0 )</f>
        <v>0</v>
      </c>
    </row>
    <row r="126" spans="2:15" x14ac:dyDescent="0.3">
      <c r="B126">
        <v>123</v>
      </c>
      <c r="C126" t="s">
        <v>30</v>
      </c>
      <c r="D126" t="s">
        <v>45</v>
      </c>
      <c r="E126" t="s">
        <v>20</v>
      </c>
      <c r="F126">
        <v>847</v>
      </c>
      <c r="G126">
        <v>129</v>
      </c>
      <c r="H126" s="9">
        <v>45049</v>
      </c>
      <c r="I126" s="10">
        <f>Table1[[#This Row],[Price/Q]]*Table1[[#This Row],[Quantity]]</f>
        <v>109263</v>
      </c>
      <c r="J126">
        <f>YEAR(Table1[[#This Row],[Order date ]])</f>
        <v>2023</v>
      </c>
      <c r="K126">
        <f>MONTH(Table1[[#This Row],[Order date ]])</f>
        <v>5</v>
      </c>
      <c r="L126">
        <f>DAY(Table1[[#This Row],[Order date ]])</f>
        <v>3</v>
      </c>
      <c r="M126" t="str">
        <f>TEXT(Table1[[#This Row],[Order date ]],"mmm")</f>
        <v>May</v>
      </c>
      <c r="N126">
        <f>ROUNDUP(MONTH(Table1[[#This Row],[Order date ]])/3, 0)</f>
        <v>2</v>
      </c>
      <c r="O126">
        <f>IF(Table1[[#This Row],[Total Sales]]&gt;=AVERAGE(Table1[Total Sales]), "L 1", 0 )</f>
        <v>0</v>
      </c>
    </row>
    <row r="127" spans="2:15" x14ac:dyDescent="0.3">
      <c r="B127">
        <v>124</v>
      </c>
      <c r="C127" t="s">
        <v>29</v>
      </c>
      <c r="D127" t="s">
        <v>45</v>
      </c>
      <c r="E127" t="s">
        <v>20</v>
      </c>
      <c r="F127">
        <v>4753</v>
      </c>
      <c r="G127">
        <v>300</v>
      </c>
      <c r="H127" s="9">
        <v>45050</v>
      </c>
      <c r="I127" s="10">
        <f>Table1[[#This Row],[Price/Q]]*Table1[[#This Row],[Quantity]]</f>
        <v>1425900</v>
      </c>
      <c r="J127">
        <f>YEAR(Table1[[#This Row],[Order date ]])</f>
        <v>2023</v>
      </c>
      <c r="K127">
        <f>MONTH(Table1[[#This Row],[Order date ]])</f>
        <v>5</v>
      </c>
      <c r="L127">
        <f>DAY(Table1[[#This Row],[Order date ]])</f>
        <v>4</v>
      </c>
      <c r="M127" t="str">
        <f>TEXT(Table1[[#This Row],[Order date ]],"mmm")</f>
        <v>May</v>
      </c>
      <c r="N127">
        <f>ROUNDUP(MONTH(Table1[[#This Row],[Order date ]])/3, 0)</f>
        <v>2</v>
      </c>
      <c r="O127" t="str">
        <f>IF(Table1[[#This Row],[Total Sales]]&gt;=AVERAGE(Table1[Total Sales]), "L 1", 0 )</f>
        <v>L 1</v>
      </c>
    </row>
    <row r="128" spans="2:15" x14ac:dyDescent="0.3">
      <c r="B128">
        <v>125</v>
      </c>
      <c r="C128" t="s">
        <v>32</v>
      </c>
      <c r="D128" t="s">
        <v>37</v>
      </c>
      <c r="E128" t="s">
        <v>26</v>
      </c>
      <c r="F128">
        <v>959</v>
      </c>
      <c r="G128">
        <v>135</v>
      </c>
      <c r="H128" s="9">
        <v>45051</v>
      </c>
      <c r="I128" s="10">
        <f>Table1[[#This Row],[Price/Q]]*Table1[[#This Row],[Quantity]]</f>
        <v>129465</v>
      </c>
      <c r="J128">
        <f>YEAR(Table1[[#This Row],[Order date ]])</f>
        <v>2023</v>
      </c>
      <c r="K128">
        <f>MONTH(Table1[[#This Row],[Order date ]])</f>
        <v>5</v>
      </c>
      <c r="L128">
        <f>DAY(Table1[[#This Row],[Order date ]])</f>
        <v>5</v>
      </c>
      <c r="M128" t="str">
        <f>TEXT(Table1[[#This Row],[Order date ]],"mmm")</f>
        <v>May</v>
      </c>
      <c r="N128">
        <f>ROUNDUP(MONTH(Table1[[#This Row],[Order date ]])/3, 0)</f>
        <v>2</v>
      </c>
      <c r="O128">
        <f>IF(Table1[[#This Row],[Total Sales]]&gt;=AVERAGE(Table1[Total Sales]), "L 1", 0 )</f>
        <v>0</v>
      </c>
    </row>
    <row r="129" spans="2:15" x14ac:dyDescent="0.3">
      <c r="B129">
        <v>126</v>
      </c>
      <c r="C129" t="s">
        <v>31</v>
      </c>
      <c r="D129" t="s">
        <v>45</v>
      </c>
      <c r="E129" t="s">
        <v>17</v>
      </c>
      <c r="F129">
        <v>2793</v>
      </c>
      <c r="G129">
        <v>114</v>
      </c>
      <c r="H129" s="9">
        <v>45052</v>
      </c>
      <c r="I129" s="10">
        <f>Table1[[#This Row],[Price/Q]]*Table1[[#This Row],[Quantity]]</f>
        <v>318402</v>
      </c>
      <c r="J129">
        <f>YEAR(Table1[[#This Row],[Order date ]])</f>
        <v>2023</v>
      </c>
      <c r="K129">
        <f>MONTH(Table1[[#This Row],[Order date ]])</f>
        <v>5</v>
      </c>
      <c r="L129">
        <f>DAY(Table1[[#This Row],[Order date ]])</f>
        <v>6</v>
      </c>
      <c r="M129" t="str">
        <f>TEXT(Table1[[#This Row],[Order date ]],"mmm")</f>
        <v>May</v>
      </c>
      <c r="N129">
        <f>ROUNDUP(MONTH(Table1[[#This Row],[Order date ]])/3, 0)</f>
        <v>2</v>
      </c>
      <c r="O129">
        <f>IF(Table1[[#This Row],[Total Sales]]&gt;=AVERAGE(Table1[Total Sales]), "L 1", 0 )</f>
        <v>0</v>
      </c>
    </row>
    <row r="130" spans="2:15" x14ac:dyDescent="0.3">
      <c r="B130">
        <v>127</v>
      </c>
      <c r="C130" t="s">
        <v>31</v>
      </c>
      <c r="D130" t="s">
        <v>45</v>
      </c>
      <c r="E130" t="s">
        <v>7</v>
      </c>
      <c r="F130">
        <v>4606</v>
      </c>
      <c r="G130">
        <v>63</v>
      </c>
      <c r="H130" s="9">
        <v>45053</v>
      </c>
      <c r="I130" s="10">
        <f>Table1[[#This Row],[Price/Q]]*Table1[[#This Row],[Quantity]]</f>
        <v>290178</v>
      </c>
      <c r="J130">
        <f>YEAR(Table1[[#This Row],[Order date ]])</f>
        <v>2023</v>
      </c>
      <c r="K130">
        <f>MONTH(Table1[[#This Row],[Order date ]])</f>
        <v>5</v>
      </c>
      <c r="L130">
        <f>DAY(Table1[[#This Row],[Order date ]])</f>
        <v>7</v>
      </c>
      <c r="M130" t="str">
        <f>TEXT(Table1[[#This Row],[Order date ]],"mmm")</f>
        <v>May</v>
      </c>
      <c r="N130">
        <f>ROUNDUP(MONTH(Table1[[#This Row],[Order date ]])/3, 0)</f>
        <v>2</v>
      </c>
      <c r="O130">
        <f>IF(Table1[[#This Row],[Total Sales]]&gt;=AVERAGE(Table1[Total Sales]), "L 1", 0 )</f>
        <v>0</v>
      </c>
    </row>
    <row r="131" spans="2:15" x14ac:dyDescent="0.3">
      <c r="B131">
        <v>128</v>
      </c>
      <c r="C131" t="s">
        <v>31</v>
      </c>
      <c r="D131" t="s">
        <v>38</v>
      </c>
      <c r="E131" t="s">
        <v>22</v>
      </c>
      <c r="F131">
        <v>5551</v>
      </c>
      <c r="G131">
        <v>252</v>
      </c>
      <c r="H131" s="9">
        <v>45054</v>
      </c>
      <c r="I131" s="10">
        <f>Table1[[#This Row],[Price/Q]]*Table1[[#This Row],[Quantity]]</f>
        <v>1398852</v>
      </c>
      <c r="J131">
        <f>YEAR(Table1[[#This Row],[Order date ]])</f>
        <v>2023</v>
      </c>
      <c r="K131">
        <f>MONTH(Table1[[#This Row],[Order date ]])</f>
        <v>5</v>
      </c>
      <c r="L131">
        <f>DAY(Table1[[#This Row],[Order date ]])</f>
        <v>8</v>
      </c>
      <c r="M131" t="str">
        <f>TEXT(Table1[[#This Row],[Order date ]],"mmm")</f>
        <v>May</v>
      </c>
      <c r="N131">
        <f>ROUNDUP(MONTH(Table1[[#This Row],[Order date ]])/3, 0)</f>
        <v>2</v>
      </c>
      <c r="O131" t="str">
        <f>IF(Table1[[#This Row],[Total Sales]]&gt;=AVERAGE(Table1[Total Sales]), "L 1", 0 )</f>
        <v>L 1</v>
      </c>
    </row>
    <row r="132" spans="2:15" x14ac:dyDescent="0.3">
      <c r="B132">
        <v>129</v>
      </c>
      <c r="C132" t="s">
        <v>35</v>
      </c>
      <c r="D132" t="s">
        <v>38</v>
      </c>
      <c r="E132" t="s">
        <v>25</v>
      </c>
      <c r="F132">
        <v>6657</v>
      </c>
      <c r="G132">
        <v>303</v>
      </c>
      <c r="H132" s="9">
        <v>45055</v>
      </c>
      <c r="I132" s="10">
        <f>Table1[[#This Row],[Price/Q]]*Table1[[#This Row],[Quantity]]</f>
        <v>2017071</v>
      </c>
      <c r="J132">
        <f>YEAR(Table1[[#This Row],[Order date ]])</f>
        <v>2023</v>
      </c>
      <c r="K132">
        <f>MONTH(Table1[[#This Row],[Order date ]])</f>
        <v>5</v>
      </c>
      <c r="L132">
        <f>DAY(Table1[[#This Row],[Order date ]])</f>
        <v>9</v>
      </c>
      <c r="M132" t="str">
        <f>TEXT(Table1[[#This Row],[Order date ]],"mmm")</f>
        <v>May</v>
      </c>
      <c r="N132">
        <f>ROUNDUP(MONTH(Table1[[#This Row],[Order date ]])/3, 0)</f>
        <v>2</v>
      </c>
      <c r="O132" t="str">
        <f>IF(Table1[[#This Row],[Total Sales]]&gt;=AVERAGE(Table1[Total Sales]), "L 1", 0 )</f>
        <v>L 1</v>
      </c>
    </row>
    <row r="133" spans="2:15" x14ac:dyDescent="0.3">
      <c r="B133">
        <v>130</v>
      </c>
      <c r="C133" t="s">
        <v>31</v>
      </c>
      <c r="D133" t="s">
        <v>43</v>
      </c>
      <c r="E133" t="s">
        <v>10</v>
      </c>
      <c r="F133">
        <v>4438</v>
      </c>
      <c r="G133">
        <v>246</v>
      </c>
      <c r="H133" s="9">
        <v>45056</v>
      </c>
      <c r="I133" s="10">
        <f>Table1[[#This Row],[Price/Q]]*Table1[[#This Row],[Quantity]]</f>
        <v>1091748</v>
      </c>
      <c r="J133">
        <f>YEAR(Table1[[#This Row],[Order date ]])</f>
        <v>2023</v>
      </c>
      <c r="K133">
        <f>MONTH(Table1[[#This Row],[Order date ]])</f>
        <v>5</v>
      </c>
      <c r="L133">
        <f>DAY(Table1[[#This Row],[Order date ]])</f>
        <v>10</v>
      </c>
      <c r="M133" t="str">
        <f>TEXT(Table1[[#This Row],[Order date ]],"mmm")</f>
        <v>May</v>
      </c>
      <c r="N133">
        <f>ROUNDUP(MONTH(Table1[[#This Row],[Order date ]])/3, 0)</f>
        <v>2</v>
      </c>
      <c r="O133" t="str">
        <f>IF(Table1[[#This Row],[Total Sales]]&gt;=AVERAGE(Table1[Total Sales]), "L 1", 0 )</f>
        <v>L 1</v>
      </c>
    </row>
    <row r="134" spans="2:15" x14ac:dyDescent="0.3">
      <c r="B134">
        <v>131</v>
      </c>
      <c r="C134" t="s">
        <v>29</v>
      </c>
      <c r="D134" t="s">
        <v>37</v>
      </c>
      <c r="E134" t="s">
        <v>15</v>
      </c>
      <c r="F134">
        <v>168</v>
      </c>
      <c r="G134">
        <v>84</v>
      </c>
      <c r="H134" s="9">
        <v>45057</v>
      </c>
      <c r="I134" s="10">
        <f>Table1[[#This Row],[Price/Q]]*Table1[[#This Row],[Quantity]]</f>
        <v>14112</v>
      </c>
      <c r="J134">
        <f>YEAR(Table1[[#This Row],[Order date ]])</f>
        <v>2023</v>
      </c>
      <c r="K134">
        <f>MONTH(Table1[[#This Row],[Order date ]])</f>
        <v>5</v>
      </c>
      <c r="L134">
        <f>DAY(Table1[[#This Row],[Order date ]])</f>
        <v>11</v>
      </c>
      <c r="M134" t="str">
        <f>TEXT(Table1[[#This Row],[Order date ]],"mmm")</f>
        <v>May</v>
      </c>
      <c r="N134">
        <f>ROUNDUP(MONTH(Table1[[#This Row],[Order date ]])/3, 0)</f>
        <v>2</v>
      </c>
      <c r="O134">
        <f>IF(Table1[[#This Row],[Total Sales]]&gt;=AVERAGE(Table1[Total Sales]), "L 1", 0 )</f>
        <v>0</v>
      </c>
    </row>
    <row r="135" spans="2:15" x14ac:dyDescent="0.3">
      <c r="B135">
        <v>132</v>
      </c>
      <c r="C135" t="s">
        <v>31</v>
      </c>
      <c r="D135" t="s">
        <v>39</v>
      </c>
      <c r="E135" t="s">
        <v>10</v>
      </c>
      <c r="F135">
        <v>7777</v>
      </c>
      <c r="G135">
        <v>39</v>
      </c>
      <c r="H135" s="9">
        <v>45058</v>
      </c>
      <c r="I135" s="10">
        <f>Table1[[#This Row],[Price/Q]]*Table1[[#This Row],[Quantity]]</f>
        <v>303303</v>
      </c>
      <c r="J135">
        <f>YEAR(Table1[[#This Row],[Order date ]])</f>
        <v>2023</v>
      </c>
      <c r="K135">
        <f>MONTH(Table1[[#This Row],[Order date ]])</f>
        <v>5</v>
      </c>
      <c r="L135">
        <f>DAY(Table1[[#This Row],[Order date ]])</f>
        <v>12</v>
      </c>
      <c r="M135" t="str">
        <f>TEXT(Table1[[#This Row],[Order date ]],"mmm")</f>
        <v>May</v>
      </c>
      <c r="N135">
        <f>ROUNDUP(MONTH(Table1[[#This Row],[Order date ]])/3, 0)</f>
        <v>2</v>
      </c>
      <c r="O135">
        <f>IF(Table1[[#This Row],[Total Sales]]&gt;=AVERAGE(Table1[Total Sales]), "L 1", 0 )</f>
        <v>0</v>
      </c>
    </row>
    <row r="136" spans="2:15" x14ac:dyDescent="0.3">
      <c r="B136">
        <v>133</v>
      </c>
      <c r="C136" t="s">
        <v>33</v>
      </c>
      <c r="D136" t="s">
        <v>38</v>
      </c>
      <c r="E136" t="s">
        <v>10</v>
      </c>
      <c r="F136">
        <v>3339</v>
      </c>
      <c r="G136">
        <v>348</v>
      </c>
      <c r="H136" s="9">
        <v>45059</v>
      </c>
      <c r="I136" s="10">
        <f>Table1[[#This Row],[Price/Q]]*Table1[[#This Row],[Quantity]]</f>
        <v>1161972</v>
      </c>
      <c r="J136">
        <f>YEAR(Table1[[#This Row],[Order date ]])</f>
        <v>2023</v>
      </c>
      <c r="K136">
        <f>MONTH(Table1[[#This Row],[Order date ]])</f>
        <v>5</v>
      </c>
      <c r="L136">
        <f>DAY(Table1[[#This Row],[Order date ]])</f>
        <v>13</v>
      </c>
      <c r="M136" t="str">
        <f>TEXT(Table1[[#This Row],[Order date ]],"mmm")</f>
        <v>May</v>
      </c>
      <c r="N136">
        <f>ROUNDUP(MONTH(Table1[[#This Row],[Order date ]])/3, 0)</f>
        <v>2</v>
      </c>
      <c r="O136" t="str">
        <f>IF(Table1[[#This Row],[Total Sales]]&gt;=AVERAGE(Table1[Total Sales]), "L 1", 0 )</f>
        <v>L 1</v>
      </c>
    </row>
    <row r="137" spans="2:15" x14ac:dyDescent="0.3">
      <c r="B137">
        <v>134</v>
      </c>
      <c r="C137" t="s">
        <v>31</v>
      </c>
      <c r="D137" t="s">
        <v>40</v>
      </c>
      <c r="E137" t="s">
        <v>26</v>
      </c>
      <c r="F137">
        <v>6391</v>
      </c>
      <c r="G137">
        <v>48</v>
      </c>
      <c r="H137" s="9">
        <v>45060</v>
      </c>
      <c r="I137" s="10">
        <f>Table1[[#This Row],[Price/Q]]*Table1[[#This Row],[Quantity]]</f>
        <v>306768</v>
      </c>
      <c r="J137">
        <f>YEAR(Table1[[#This Row],[Order date ]])</f>
        <v>2023</v>
      </c>
      <c r="K137">
        <f>MONTH(Table1[[#This Row],[Order date ]])</f>
        <v>5</v>
      </c>
      <c r="L137">
        <f>DAY(Table1[[#This Row],[Order date ]])</f>
        <v>14</v>
      </c>
      <c r="M137" t="str">
        <f>TEXT(Table1[[#This Row],[Order date ]],"mmm")</f>
        <v>May</v>
      </c>
      <c r="N137">
        <f>ROUNDUP(MONTH(Table1[[#This Row],[Order date ]])/3, 0)</f>
        <v>2</v>
      </c>
      <c r="O137">
        <f>IF(Table1[[#This Row],[Total Sales]]&gt;=AVERAGE(Table1[Total Sales]), "L 1", 0 )</f>
        <v>0</v>
      </c>
    </row>
    <row r="138" spans="2:15" x14ac:dyDescent="0.3">
      <c r="B138">
        <v>135</v>
      </c>
      <c r="C138" t="s">
        <v>33</v>
      </c>
      <c r="D138" t="s">
        <v>40</v>
      </c>
      <c r="E138" t="s">
        <v>15</v>
      </c>
      <c r="F138">
        <v>518</v>
      </c>
      <c r="G138">
        <v>75</v>
      </c>
      <c r="H138" s="9">
        <v>45061</v>
      </c>
      <c r="I138" s="10">
        <f>Table1[[#This Row],[Price/Q]]*Table1[[#This Row],[Quantity]]</f>
        <v>38850</v>
      </c>
      <c r="J138">
        <f>YEAR(Table1[[#This Row],[Order date ]])</f>
        <v>2023</v>
      </c>
      <c r="K138">
        <f>MONTH(Table1[[#This Row],[Order date ]])</f>
        <v>5</v>
      </c>
      <c r="L138">
        <f>DAY(Table1[[#This Row],[Order date ]])</f>
        <v>15</v>
      </c>
      <c r="M138" t="str">
        <f>TEXT(Table1[[#This Row],[Order date ]],"mmm")</f>
        <v>May</v>
      </c>
      <c r="N138">
        <f>ROUNDUP(MONTH(Table1[[#This Row],[Order date ]])/3, 0)</f>
        <v>2</v>
      </c>
      <c r="O138">
        <f>IF(Table1[[#This Row],[Total Sales]]&gt;=AVERAGE(Table1[Total Sales]), "L 1", 0 )</f>
        <v>0</v>
      </c>
    </row>
    <row r="139" spans="2:15" x14ac:dyDescent="0.3">
      <c r="B139">
        <v>136</v>
      </c>
      <c r="C139" t="s">
        <v>31</v>
      </c>
      <c r="D139" t="s">
        <v>37</v>
      </c>
      <c r="E139" t="s">
        <v>21</v>
      </c>
      <c r="F139">
        <v>5677</v>
      </c>
      <c r="G139">
        <v>258</v>
      </c>
      <c r="H139" s="9">
        <v>45062</v>
      </c>
      <c r="I139" s="10">
        <f>Table1[[#This Row],[Price/Q]]*Table1[[#This Row],[Quantity]]</f>
        <v>1464666</v>
      </c>
      <c r="J139">
        <f>YEAR(Table1[[#This Row],[Order date ]])</f>
        <v>2023</v>
      </c>
      <c r="K139">
        <f>MONTH(Table1[[#This Row],[Order date ]])</f>
        <v>5</v>
      </c>
      <c r="L139">
        <f>DAY(Table1[[#This Row],[Order date ]])</f>
        <v>16</v>
      </c>
      <c r="M139" t="str">
        <f>TEXT(Table1[[#This Row],[Order date ]],"mmm")</f>
        <v>May</v>
      </c>
      <c r="N139">
        <f>ROUNDUP(MONTH(Table1[[#This Row],[Order date ]])/3, 0)</f>
        <v>2</v>
      </c>
      <c r="O139" t="str">
        <f>IF(Table1[[#This Row],[Total Sales]]&gt;=AVERAGE(Table1[Total Sales]), "L 1", 0 )</f>
        <v>L 1</v>
      </c>
    </row>
    <row r="140" spans="2:15" x14ac:dyDescent="0.3">
      <c r="B140">
        <v>137</v>
      </c>
      <c r="C140" t="s">
        <v>32</v>
      </c>
      <c r="D140" t="s">
        <v>43</v>
      </c>
      <c r="E140" t="s">
        <v>10</v>
      </c>
      <c r="F140">
        <v>6048</v>
      </c>
      <c r="G140">
        <v>27</v>
      </c>
      <c r="H140" s="9">
        <v>45063</v>
      </c>
      <c r="I140" s="10">
        <f>Table1[[#This Row],[Price/Q]]*Table1[[#This Row],[Quantity]]</f>
        <v>163296</v>
      </c>
      <c r="J140">
        <f>YEAR(Table1[[#This Row],[Order date ]])</f>
        <v>2023</v>
      </c>
      <c r="K140">
        <f>MONTH(Table1[[#This Row],[Order date ]])</f>
        <v>5</v>
      </c>
      <c r="L140">
        <f>DAY(Table1[[#This Row],[Order date ]])</f>
        <v>17</v>
      </c>
      <c r="M140" t="str">
        <f>TEXT(Table1[[#This Row],[Order date ]],"mmm")</f>
        <v>May</v>
      </c>
      <c r="N140">
        <f>ROUNDUP(MONTH(Table1[[#This Row],[Order date ]])/3, 0)</f>
        <v>2</v>
      </c>
      <c r="O140">
        <f>IF(Table1[[#This Row],[Total Sales]]&gt;=AVERAGE(Table1[Total Sales]), "L 1", 0 )</f>
        <v>0</v>
      </c>
    </row>
    <row r="141" spans="2:15" x14ac:dyDescent="0.3">
      <c r="B141">
        <v>138</v>
      </c>
      <c r="C141" t="s">
        <v>29</v>
      </c>
      <c r="D141" t="s">
        <v>37</v>
      </c>
      <c r="E141" t="s">
        <v>25</v>
      </c>
      <c r="F141">
        <v>3752</v>
      </c>
      <c r="G141">
        <v>213</v>
      </c>
      <c r="H141" s="9">
        <v>45064</v>
      </c>
      <c r="I141" s="10">
        <f>Table1[[#This Row],[Price/Q]]*Table1[[#This Row],[Quantity]]</f>
        <v>799176</v>
      </c>
      <c r="J141">
        <f>YEAR(Table1[[#This Row],[Order date ]])</f>
        <v>2023</v>
      </c>
      <c r="K141">
        <f>MONTH(Table1[[#This Row],[Order date ]])</f>
        <v>5</v>
      </c>
      <c r="L141">
        <f>DAY(Table1[[#This Row],[Order date ]])</f>
        <v>18</v>
      </c>
      <c r="M141" t="str">
        <f>TEXT(Table1[[#This Row],[Order date ]],"mmm")</f>
        <v>May</v>
      </c>
      <c r="N141">
        <f>ROUNDUP(MONTH(Table1[[#This Row],[Order date ]])/3, 0)</f>
        <v>2</v>
      </c>
      <c r="O141" t="str">
        <f>IF(Table1[[#This Row],[Total Sales]]&gt;=AVERAGE(Table1[Total Sales]), "L 1", 0 )</f>
        <v>L 1</v>
      </c>
    </row>
    <row r="142" spans="2:15" x14ac:dyDescent="0.3">
      <c r="B142">
        <v>139</v>
      </c>
      <c r="C142" t="s">
        <v>33</v>
      </c>
      <c r="D142" t="s">
        <v>45</v>
      </c>
      <c r="E142" t="s">
        <v>22</v>
      </c>
      <c r="F142">
        <v>4480</v>
      </c>
      <c r="G142">
        <v>357</v>
      </c>
      <c r="H142" s="9">
        <v>45065</v>
      </c>
      <c r="I142" s="10">
        <f>Table1[[#This Row],[Price/Q]]*Table1[[#This Row],[Quantity]]</f>
        <v>1599360</v>
      </c>
      <c r="J142">
        <f>YEAR(Table1[[#This Row],[Order date ]])</f>
        <v>2023</v>
      </c>
      <c r="K142">
        <f>MONTH(Table1[[#This Row],[Order date ]])</f>
        <v>5</v>
      </c>
      <c r="L142">
        <f>DAY(Table1[[#This Row],[Order date ]])</f>
        <v>19</v>
      </c>
      <c r="M142" t="str">
        <f>TEXT(Table1[[#This Row],[Order date ]],"mmm")</f>
        <v>May</v>
      </c>
      <c r="N142">
        <f>ROUNDUP(MONTH(Table1[[#This Row],[Order date ]])/3, 0)</f>
        <v>2</v>
      </c>
      <c r="O142" t="str">
        <f>IF(Table1[[#This Row],[Total Sales]]&gt;=AVERAGE(Table1[Total Sales]), "L 1", 0 )</f>
        <v>L 1</v>
      </c>
    </row>
    <row r="143" spans="2:15" x14ac:dyDescent="0.3">
      <c r="B143">
        <v>140</v>
      </c>
      <c r="C143" t="s">
        <v>3</v>
      </c>
      <c r="D143" t="s">
        <v>40</v>
      </c>
      <c r="E143" t="s">
        <v>2</v>
      </c>
      <c r="F143">
        <v>259</v>
      </c>
      <c r="G143">
        <v>207</v>
      </c>
      <c r="H143" s="9">
        <v>45066</v>
      </c>
      <c r="I143" s="10">
        <f>Table1[[#This Row],[Price/Q]]*Table1[[#This Row],[Quantity]]</f>
        <v>53613</v>
      </c>
      <c r="J143">
        <f>YEAR(Table1[[#This Row],[Order date ]])</f>
        <v>2023</v>
      </c>
      <c r="K143">
        <f>MONTH(Table1[[#This Row],[Order date ]])</f>
        <v>5</v>
      </c>
      <c r="L143">
        <f>DAY(Table1[[#This Row],[Order date ]])</f>
        <v>20</v>
      </c>
      <c r="M143" t="str">
        <f>TEXT(Table1[[#This Row],[Order date ]],"mmm")</f>
        <v>May</v>
      </c>
      <c r="N143">
        <f>ROUNDUP(MONTH(Table1[[#This Row],[Order date ]])/3, 0)</f>
        <v>2</v>
      </c>
      <c r="O143">
        <f>IF(Table1[[#This Row],[Total Sales]]&gt;=AVERAGE(Table1[Total Sales]), "L 1", 0 )</f>
        <v>0</v>
      </c>
    </row>
    <row r="144" spans="2:15" x14ac:dyDescent="0.3">
      <c r="B144">
        <v>141</v>
      </c>
      <c r="C144" t="s">
        <v>29</v>
      </c>
      <c r="D144" t="s">
        <v>40</v>
      </c>
      <c r="E144" t="s">
        <v>23</v>
      </c>
      <c r="F144">
        <v>42</v>
      </c>
      <c r="G144">
        <v>150</v>
      </c>
      <c r="H144" s="9">
        <v>45067</v>
      </c>
      <c r="I144" s="10">
        <f>Table1[[#This Row],[Price/Q]]*Table1[[#This Row],[Quantity]]</f>
        <v>6300</v>
      </c>
      <c r="J144">
        <f>YEAR(Table1[[#This Row],[Order date ]])</f>
        <v>2023</v>
      </c>
      <c r="K144">
        <f>MONTH(Table1[[#This Row],[Order date ]])</f>
        <v>5</v>
      </c>
      <c r="L144">
        <f>DAY(Table1[[#This Row],[Order date ]])</f>
        <v>21</v>
      </c>
      <c r="M144" t="str">
        <f>TEXT(Table1[[#This Row],[Order date ]],"mmm")</f>
        <v>May</v>
      </c>
      <c r="N144">
        <f>ROUNDUP(MONTH(Table1[[#This Row],[Order date ]])/3, 0)</f>
        <v>2</v>
      </c>
      <c r="O144">
        <f>IF(Table1[[#This Row],[Total Sales]]&gt;=AVERAGE(Table1[Total Sales]), "L 1", 0 )</f>
        <v>0</v>
      </c>
    </row>
    <row r="145" spans="2:15" x14ac:dyDescent="0.3">
      <c r="B145">
        <v>142</v>
      </c>
      <c r="C145" t="s">
        <v>30</v>
      </c>
      <c r="D145" t="s">
        <v>38</v>
      </c>
      <c r="E145" t="s">
        <v>19</v>
      </c>
      <c r="F145">
        <v>98</v>
      </c>
      <c r="G145">
        <v>204</v>
      </c>
      <c r="H145" s="9">
        <v>45068</v>
      </c>
      <c r="I145" s="10">
        <f>Table1[[#This Row],[Price/Q]]*Table1[[#This Row],[Quantity]]</f>
        <v>19992</v>
      </c>
      <c r="J145">
        <f>YEAR(Table1[[#This Row],[Order date ]])</f>
        <v>2023</v>
      </c>
      <c r="K145">
        <f>MONTH(Table1[[#This Row],[Order date ]])</f>
        <v>5</v>
      </c>
      <c r="L145">
        <f>DAY(Table1[[#This Row],[Order date ]])</f>
        <v>22</v>
      </c>
      <c r="M145" t="str">
        <f>TEXT(Table1[[#This Row],[Order date ]],"mmm")</f>
        <v>May</v>
      </c>
      <c r="N145">
        <f>ROUNDUP(MONTH(Table1[[#This Row],[Order date ]])/3, 0)</f>
        <v>2</v>
      </c>
      <c r="O145">
        <f>IF(Table1[[#This Row],[Total Sales]]&gt;=AVERAGE(Table1[Total Sales]), "L 1", 0 )</f>
        <v>0</v>
      </c>
    </row>
    <row r="146" spans="2:15" x14ac:dyDescent="0.3">
      <c r="B146">
        <v>143</v>
      </c>
      <c r="C146" t="s">
        <v>31</v>
      </c>
      <c r="D146" t="s">
        <v>45</v>
      </c>
      <c r="E146" t="s">
        <v>20</v>
      </c>
      <c r="F146">
        <v>2478</v>
      </c>
      <c r="G146">
        <v>21</v>
      </c>
      <c r="H146" s="9">
        <v>45069</v>
      </c>
      <c r="I146" s="10">
        <f>Table1[[#This Row],[Price/Q]]*Table1[[#This Row],[Quantity]]</f>
        <v>52038</v>
      </c>
      <c r="J146">
        <f>YEAR(Table1[[#This Row],[Order date ]])</f>
        <v>2023</v>
      </c>
      <c r="K146">
        <f>MONTH(Table1[[#This Row],[Order date ]])</f>
        <v>5</v>
      </c>
      <c r="L146">
        <f>DAY(Table1[[#This Row],[Order date ]])</f>
        <v>23</v>
      </c>
      <c r="M146" t="str">
        <f>TEXT(Table1[[#This Row],[Order date ]],"mmm")</f>
        <v>May</v>
      </c>
      <c r="N146">
        <f>ROUNDUP(MONTH(Table1[[#This Row],[Order date ]])/3, 0)</f>
        <v>2</v>
      </c>
      <c r="O146">
        <f>IF(Table1[[#This Row],[Total Sales]]&gt;=AVERAGE(Table1[Total Sales]), "L 1", 0 )</f>
        <v>0</v>
      </c>
    </row>
    <row r="147" spans="2:15" x14ac:dyDescent="0.3">
      <c r="B147">
        <v>144</v>
      </c>
      <c r="C147" t="s">
        <v>30</v>
      </c>
      <c r="D147" t="s">
        <v>39</v>
      </c>
      <c r="E147" t="s">
        <v>26</v>
      </c>
      <c r="F147">
        <v>7847</v>
      </c>
      <c r="G147">
        <v>174</v>
      </c>
      <c r="H147" s="9">
        <v>45070</v>
      </c>
      <c r="I147" s="10">
        <f>Table1[[#This Row],[Price/Q]]*Table1[[#This Row],[Quantity]]</f>
        <v>1365378</v>
      </c>
      <c r="J147">
        <f>YEAR(Table1[[#This Row],[Order date ]])</f>
        <v>2023</v>
      </c>
      <c r="K147">
        <f>MONTH(Table1[[#This Row],[Order date ]])</f>
        <v>5</v>
      </c>
      <c r="L147">
        <f>DAY(Table1[[#This Row],[Order date ]])</f>
        <v>24</v>
      </c>
      <c r="M147" t="str">
        <f>TEXT(Table1[[#This Row],[Order date ]],"mmm")</f>
        <v>May</v>
      </c>
      <c r="N147">
        <f>ROUNDUP(MONTH(Table1[[#This Row],[Order date ]])/3, 0)</f>
        <v>2</v>
      </c>
      <c r="O147" t="str">
        <f>IF(Table1[[#This Row],[Total Sales]]&gt;=AVERAGE(Table1[Total Sales]), "L 1", 0 )</f>
        <v>L 1</v>
      </c>
    </row>
    <row r="148" spans="2:15" x14ac:dyDescent="0.3">
      <c r="B148">
        <v>145</v>
      </c>
      <c r="C148" t="s">
        <v>28</v>
      </c>
      <c r="D148" t="s">
        <v>40</v>
      </c>
      <c r="E148" t="s">
        <v>10</v>
      </c>
      <c r="F148">
        <v>9926</v>
      </c>
      <c r="G148">
        <v>201</v>
      </c>
      <c r="H148" s="9">
        <v>45071</v>
      </c>
      <c r="I148" s="10">
        <f>Table1[[#This Row],[Price/Q]]*Table1[[#This Row],[Quantity]]</f>
        <v>1995126</v>
      </c>
      <c r="J148">
        <f>YEAR(Table1[[#This Row],[Order date ]])</f>
        <v>2023</v>
      </c>
      <c r="K148">
        <f>MONTH(Table1[[#This Row],[Order date ]])</f>
        <v>5</v>
      </c>
      <c r="L148">
        <f>DAY(Table1[[#This Row],[Order date ]])</f>
        <v>25</v>
      </c>
      <c r="M148" t="str">
        <f>TEXT(Table1[[#This Row],[Order date ]],"mmm")</f>
        <v>May</v>
      </c>
      <c r="N148">
        <f>ROUNDUP(MONTH(Table1[[#This Row],[Order date ]])/3, 0)</f>
        <v>2</v>
      </c>
      <c r="O148" t="str">
        <f>IF(Table1[[#This Row],[Total Sales]]&gt;=AVERAGE(Table1[Total Sales]), "L 1", 0 )</f>
        <v>L 1</v>
      </c>
    </row>
    <row r="149" spans="2:15" x14ac:dyDescent="0.3">
      <c r="B149">
        <v>146</v>
      </c>
      <c r="C149" t="s">
        <v>29</v>
      </c>
      <c r="D149" t="s">
        <v>37</v>
      </c>
      <c r="E149" t="s">
        <v>6</v>
      </c>
      <c r="F149">
        <v>819</v>
      </c>
      <c r="G149">
        <v>510</v>
      </c>
      <c r="H149" s="9">
        <v>45072</v>
      </c>
      <c r="I149" s="10">
        <f>Table1[[#This Row],[Price/Q]]*Table1[[#This Row],[Quantity]]</f>
        <v>417690</v>
      </c>
      <c r="J149">
        <f>YEAR(Table1[[#This Row],[Order date ]])</f>
        <v>2023</v>
      </c>
      <c r="K149">
        <f>MONTH(Table1[[#This Row],[Order date ]])</f>
        <v>5</v>
      </c>
      <c r="L149">
        <f>DAY(Table1[[#This Row],[Order date ]])</f>
        <v>26</v>
      </c>
      <c r="M149" t="str">
        <f>TEXT(Table1[[#This Row],[Order date ]],"mmm")</f>
        <v>May</v>
      </c>
      <c r="N149">
        <f>ROUNDUP(MONTH(Table1[[#This Row],[Order date ]])/3, 0)</f>
        <v>2</v>
      </c>
      <c r="O149">
        <f>IF(Table1[[#This Row],[Total Sales]]&gt;=AVERAGE(Table1[Total Sales]), "L 1", 0 )</f>
        <v>0</v>
      </c>
    </row>
    <row r="150" spans="2:15" x14ac:dyDescent="0.3">
      <c r="B150">
        <v>147</v>
      </c>
      <c r="C150" t="s">
        <v>32</v>
      </c>
      <c r="D150" t="s">
        <v>43</v>
      </c>
      <c r="E150" t="s">
        <v>22</v>
      </c>
      <c r="F150">
        <v>3052</v>
      </c>
      <c r="G150">
        <v>378</v>
      </c>
      <c r="H150" s="9">
        <v>45073</v>
      </c>
      <c r="I150" s="10">
        <f>Table1[[#This Row],[Price/Q]]*Table1[[#This Row],[Quantity]]</f>
        <v>1153656</v>
      </c>
      <c r="J150">
        <f>YEAR(Table1[[#This Row],[Order date ]])</f>
        <v>2023</v>
      </c>
      <c r="K150">
        <f>MONTH(Table1[[#This Row],[Order date ]])</f>
        <v>5</v>
      </c>
      <c r="L150">
        <f>DAY(Table1[[#This Row],[Order date ]])</f>
        <v>27</v>
      </c>
      <c r="M150" t="str">
        <f>TEXT(Table1[[#This Row],[Order date ]],"mmm")</f>
        <v>May</v>
      </c>
      <c r="N150">
        <f>ROUNDUP(MONTH(Table1[[#This Row],[Order date ]])/3, 0)</f>
        <v>2</v>
      </c>
      <c r="O150" t="str">
        <f>IF(Table1[[#This Row],[Total Sales]]&gt;=AVERAGE(Table1[Total Sales]), "L 1", 0 )</f>
        <v>L 1</v>
      </c>
    </row>
    <row r="151" spans="2:15" x14ac:dyDescent="0.3">
      <c r="B151">
        <v>148</v>
      </c>
      <c r="C151" t="s">
        <v>3</v>
      </c>
      <c r="D151" t="s">
        <v>39</v>
      </c>
      <c r="E151" t="s">
        <v>14</v>
      </c>
      <c r="F151">
        <v>6832</v>
      </c>
      <c r="G151">
        <v>27</v>
      </c>
      <c r="H151" s="9">
        <v>45074</v>
      </c>
      <c r="I151" s="10">
        <f>Table1[[#This Row],[Price/Q]]*Table1[[#This Row],[Quantity]]</f>
        <v>184464</v>
      </c>
      <c r="J151">
        <f>YEAR(Table1[[#This Row],[Order date ]])</f>
        <v>2023</v>
      </c>
      <c r="K151">
        <f>MONTH(Table1[[#This Row],[Order date ]])</f>
        <v>5</v>
      </c>
      <c r="L151">
        <f>DAY(Table1[[#This Row],[Order date ]])</f>
        <v>28</v>
      </c>
      <c r="M151" t="str">
        <f>TEXT(Table1[[#This Row],[Order date ]],"mmm")</f>
        <v>May</v>
      </c>
      <c r="N151">
        <f>ROUNDUP(MONTH(Table1[[#This Row],[Order date ]])/3, 0)</f>
        <v>2</v>
      </c>
      <c r="O151">
        <f>IF(Table1[[#This Row],[Total Sales]]&gt;=AVERAGE(Table1[Total Sales]), "L 1", 0 )</f>
        <v>0</v>
      </c>
    </row>
    <row r="152" spans="2:15" x14ac:dyDescent="0.3">
      <c r="B152">
        <v>149</v>
      </c>
      <c r="C152" t="s">
        <v>28</v>
      </c>
      <c r="D152" t="s">
        <v>43</v>
      </c>
      <c r="E152" t="s">
        <v>9</v>
      </c>
      <c r="F152">
        <v>2016</v>
      </c>
      <c r="G152">
        <v>117</v>
      </c>
      <c r="H152" s="9">
        <v>45075</v>
      </c>
      <c r="I152" s="10">
        <f>Table1[[#This Row],[Price/Q]]*Table1[[#This Row],[Quantity]]</f>
        <v>235872</v>
      </c>
      <c r="J152">
        <f>YEAR(Table1[[#This Row],[Order date ]])</f>
        <v>2023</v>
      </c>
      <c r="K152">
        <f>MONTH(Table1[[#This Row],[Order date ]])</f>
        <v>5</v>
      </c>
      <c r="L152">
        <f>DAY(Table1[[#This Row],[Order date ]])</f>
        <v>29</v>
      </c>
      <c r="M152" t="str">
        <f>TEXT(Table1[[#This Row],[Order date ]],"mmm")</f>
        <v>May</v>
      </c>
      <c r="N152">
        <f>ROUNDUP(MONTH(Table1[[#This Row],[Order date ]])/3, 0)</f>
        <v>2</v>
      </c>
      <c r="O152">
        <f>IF(Table1[[#This Row],[Total Sales]]&gt;=AVERAGE(Table1[Total Sales]), "L 1", 0 )</f>
        <v>0</v>
      </c>
    </row>
    <row r="153" spans="2:15" x14ac:dyDescent="0.3">
      <c r="B153">
        <v>150</v>
      </c>
      <c r="C153" t="s">
        <v>32</v>
      </c>
      <c r="D153" t="s">
        <v>37</v>
      </c>
      <c r="E153" t="s">
        <v>14</v>
      </c>
      <c r="F153">
        <v>7322</v>
      </c>
      <c r="G153">
        <v>36</v>
      </c>
      <c r="H153" s="9">
        <v>45076</v>
      </c>
      <c r="I153" s="10">
        <f>Table1[[#This Row],[Price/Q]]*Table1[[#This Row],[Quantity]]</f>
        <v>263592</v>
      </c>
      <c r="J153">
        <f>YEAR(Table1[[#This Row],[Order date ]])</f>
        <v>2023</v>
      </c>
      <c r="K153">
        <f>MONTH(Table1[[#This Row],[Order date ]])</f>
        <v>5</v>
      </c>
      <c r="L153">
        <f>DAY(Table1[[#This Row],[Order date ]])</f>
        <v>30</v>
      </c>
      <c r="M153" t="str">
        <f>TEXT(Table1[[#This Row],[Order date ]],"mmm")</f>
        <v>May</v>
      </c>
      <c r="N153">
        <f>ROUNDUP(MONTH(Table1[[#This Row],[Order date ]])/3, 0)</f>
        <v>2</v>
      </c>
      <c r="O153">
        <f>IF(Table1[[#This Row],[Total Sales]]&gt;=AVERAGE(Table1[Total Sales]), "L 1", 0 )</f>
        <v>0</v>
      </c>
    </row>
    <row r="154" spans="2:15" x14ac:dyDescent="0.3">
      <c r="B154">
        <v>151</v>
      </c>
      <c r="C154" t="s">
        <v>29</v>
      </c>
      <c r="D154" t="s">
        <v>45</v>
      </c>
      <c r="E154" t="s">
        <v>26</v>
      </c>
      <c r="F154">
        <v>357</v>
      </c>
      <c r="G154">
        <v>126</v>
      </c>
      <c r="H154" s="9">
        <v>45077</v>
      </c>
      <c r="I154" s="10">
        <f>Table1[[#This Row],[Price/Q]]*Table1[[#This Row],[Quantity]]</f>
        <v>44982</v>
      </c>
      <c r="J154">
        <f>YEAR(Table1[[#This Row],[Order date ]])</f>
        <v>2023</v>
      </c>
      <c r="K154">
        <f>MONTH(Table1[[#This Row],[Order date ]])</f>
        <v>5</v>
      </c>
      <c r="L154">
        <f>DAY(Table1[[#This Row],[Order date ]])</f>
        <v>31</v>
      </c>
      <c r="M154" t="str">
        <f>TEXT(Table1[[#This Row],[Order date ]],"mmm")</f>
        <v>May</v>
      </c>
      <c r="N154">
        <f>ROUNDUP(MONTH(Table1[[#This Row],[Order date ]])/3, 0)</f>
        <v>2</v>
      </c>
      <c r="O154">
        <f>IF(Table1[[#This Row],[Total Sales]]&gt;=AVERAGE(Table1[Total Sales]), "L 1", 0 )</f>
        <v>0</v>
      </c>
    </row>
    <row r="155" spans="2:15" x14ac:dyDescent="0.3">
      <c r="B155">
        <v>152</v>
      </c>
      <c r="C155" t="s">
        <v>3</v>
      </c>
      <c r="D155" t="s">
        <v>43</v>
      </c>
      <c r="E155" t="s">
        <v>18</v>
      </c>
      <c r="F155">
        <v>3192</v>
      </c>
      <c r="G155">
        <v>72</v>
      </c>
      <c r="H155" s="9">
        <v>45078</v>
      </c>
      <c r="I155" s="10">
        <f>Table1[[#This Row],[Price/Q]]*Table1[[#This Row],[Quantity]]</f>
        <v>229824</v>
      </c>
      <c r="J155">
        <f>YEAR(Table1[[#This Row],[Order date ]])</f>
        <v>2023</v>
      </c>
      <c r="K155">
        <f>MONTH(Table1[[#This Row],[Order date ]])</f>
        <v>6</v>
      </c>
      <c r="L155">
        <f>DAY(Table1[[#This Row],[Order date ]])</f>
        <v>1</v>
      </c>
      <c r="M155" t="str">
        <f>TEXT(Table1[[#This Row],[Order date ]],"mmm")</f>
        <v>Jun</v>
      </c>
      <c r="N155">
        <f>ROUNDUP(MONTH(Table1[[#This Row],[Order date ]])/3, 0)</f>
        <v>2</v>
      </c>
      <c r="O155">
        <f>IF(Table1[[#This Row],[Total Sales]]&gt;=AVERAGE(Table1[Total Sales]), "L 1", 0 )</f>
        <v>0</v>
      </c>
    </row>
    <row r="156" spans="2:15" x14ac:dyDescent="0.3">
      <c r="B156">
        <v>153</v>
      </c>
      <c r="C156" t="s">
        <v>31</v>
      </c>
      <c r="D156" t="s">
        <v>38</v>
      </c>
      <c r="E156" t="s">
        <v>15</v>
      </c>
      <c r="F156">
        <v>8435</v>
      </c>
      <c r="G156">
        <v>42</v>
      </c>
      <c r="H156" s="9">
        <v>45079</v>
      </c>
      <c r="I156" s="10">
        <f>Table1[[#This Row],[Price/Q]]*Table1[[#This Row],[Quantity]]</f>
        <v>354270</v>
      </c>
      <c r="J156">
        <f>YEAR(Table1[[#This Row],[Order date ]])</f>
        <v>2023</v>
      </c>
      <c r="K156">
        <f>MONTH(Table1[[#This Row],[Order date ]])</f>
        <v>6</v>
      </c>
      <c r="L156">
        <f>DAY(Table1[[#This Row],[Order date ]])</f>
        <v>2</v>
      </c>
      <c r="M156" t="str">
        <f>TEXT(Table1[[#This Row],[Order date ]],"mmm")</f>
        <v>Jun</v>
      </c>
      <c r="N156">
        <f>ROUNDUP(MONTH(Table1[[#This Row],[Order date ]])/3, 0)</f>
        <v>2</v>
      </c>
      <c r="O156">
        <f>IF(Table1[[#This Row],[Total Sales]]&gt;=AVERAGE(Table1[Total Sales]), "L 1", 0 )</f>
        <v>0</v>
      </c>
    </row>
    <row r="157" spans="2:15" x14ac:dyDescent="0.3">
      <c r="B157">
        <v>154</v>
      </c>
      <c r="C157" t="s">
        <v>36</v>
      </c>
      <c r="D157" t="s">
        <v>43</v>
      </c>
      <c r="E157" t="s">
        <v>22</v>
      </c>
      <c r="F157">
        <v>0</v>
      </c>
      <c r="G157">
        <v>135</v>
      </c>
      <c r="H157" s="9">
        <v>45080</v>
      </c>
      <c r="I157" s="10">
        <f>Table1[[#This Row],[Price/Q]]*Table1[[#This Row],[Quantity]]</f>
        <v>0</v>
      </c>
      <c r="J157">
        <f>YEAR(Table1[[#This Row],[Order date ]])</f>
        <v>2023</v>
      </c>
      <c r="K157">
        <f>MONTH(Table1[[#This Row],[Order date ]])</f>
        <v>6</v>
      </c>
      <c r="L157">
        <f>DAY(Table1[[#This Row],[Order date ]])</f>
        <v>3</v>
      </c>
      <c r="M157" t="str">
        <f>TEXT(Table1[[#This Row],[Order date ]],"mmm")</f>
        <v>Jun</v>
      </c>
      <c r="N157">
        <f>ROUNDUP(MONTH(Table1[[#This Row],[Order date ]])/3, 0)</f>
        <v>2</v>
      </c>
      <c r="O157">
        <f>IF(Table1[[#This Row],[Total Sales]]&gt;=AVERAGE(Table1[Total Sales]), "L 1", 0 )</f>
        <v>0</v>
      </c>
    </row>
    <row r="158" spans="2:15" x14ac:dyDescent="0.3">
      <c r="B158">
        <v>155</v>
      </c>
      <c r="C158" t="s">
        <v>31</v>
      </c>
      <c r="D158" t="s">
        <v>39</v>
      </c>
      <c r="E158" t="s">
        <v>17</v>
      </c>
      <c r="F158">
        <v>8862</v>
      </c>
      <c r="G158">
        <v>189</v>
      </c>
      <c r="H158" s="9">
        <v>45081</v>
      </c>
      <c r="I158" s="10">
        <f>Table1[[#This Row],[Price/Q]]*Table1[[#This Row],[Quantity]]</f>
        <v>1674918</v>
      </c>
      <c r="J158">
        <f>YEAR(Table1[[#This Row],[Order date ]])</f>
        <v>2023</v>
      </c>
      <c r="K158">
        <f>MONTH(Table1[[#This Row],[Order date ]])</f>
        <v>6</v>
      </c>
      <c r="L158">
        <f>DAY(Table1[[#This Row],[Order date ]])</f>
        <v>4</v>
      </c>
      <c r="M158" t="str">
        <f>TEXT(Table1[[#This Row],[Order date ]],"mmm")</f>
        <v>Jun</v>
      </c>
      <c r="N158">
        <f>ROUNDUP(MONTH(Table1[[#This Row],[Order date ]])/3, 0)</f>
        <v>2</v>
      </c>
      <c r="O158" t="str">
        <f>IF(Table1[[#This Row],[Total Sales]]&gt;=AVERAGE(Table1[Total Sales]), "L 1", 0 )</f>
        <v>L 1</v>
      </c>
    </row>
    <row r="159" spans="2:15" x14ac:dyDescent="0.3">
      <c r="B159">
        <v>156</v>
      </c>
      <c r="C159" t="s">
        <v>32</v>
      </c>
      <c r="D159" t="s">
        <v>40</v>
      </c>
      <c r="E159" t="s">
        <v>21</v>
      </c>
      <c r="F159">
        <v>3556</v>
      </c>
      <c r="G159">
        <v>459</v>
      </c>
      <c r="H159" s="9">
        <v>45082</v>
      </c>
      <c r="I159" s="10">
        <f>Table1[[#This Row],[Price/Q]]*Table1[[#This Row],[Quantity]]</f>
        <v>1632204</v>
      </c>
      <c r="J159">
        <f>YEAR(Table1[[#This Row],[Order date ]])</f>
        <v>2023</v>
      </c>
      <c r="K159">
        <f>MONTH(Table1[[#This Row],[Order date ]])</f>
        <v>6</v>
      </c>
      <c r="L159">
        <f>DAY(Table1[[#This Row],[Order date ]])</f>
        <v>5</v>
      </c>
      <c r="M159" t="str">
        <f>TEXT(Table1[[#This Row],[Order date ]],"mmm")</f>
        <v>Jun</v>
      </c>
      <c r="N159">
        <f>ROUNDUP(MONTH(Table1[[#This Row],[Order date ]])/3, 0)</f>
        <v>2</v>
      </c>
      <c r="O159" t="str">
        <f>IF(Table1[[#This Row],[Total Sales]]&gt;=AVERAGE(Table1[Total Sales]), "L 1", 0 )</f>
        <v>L 1</v>
      </c>
    </row>
    <row r="160" spans="2:15" x14ac:dyDescent="0.3">
      <c r="B160">
        <v>157</v>
      </c>
      <c r="C160" t="s">
        <v>33</v>
      </c>
      <c r="D160" t="s">
        <v>39</v>
      </c>
      <c r="E160" t="s">
        <v>8</v>
      </c>
      <c r="F160">
        <v>7280</v>
      </c>
      <c r="G160">
        <v>201</v>
      </c>
      <c r="H160" s="9">
        <v>45083</v>
      </c>
      <c r="I160" s="10">
        <f>Table1[[#This Row],[Price/Q]]*Table1[[#This Row],[Quantity]]</f>
        <v>1463280</v>
      </c>
      <c r="J160">
        <f>YEAR(Table1[[#This Row],[Order date ]])</f>
        <v>2023</v>
      </c>
      <c r="K160">
        <f>MONTH(Table1[[#This Row],[Order date ]])</f>
        <v>6</v>
      </c>
      <c r="L160">
        <f>DAY(Table1[[#This Row],[Order date ]])</f>
        <v>6</v>
      </c>
      <c r="M160" t="str">
        <f>TEXT(Table1[[#This Row],[Order date ]],"mmm")</f>
        <v>Jun</v>
      </c>
      <c r="N160">
        <f>ROUNDUP(MONTH(Table1[[#This Row],[Order date ]])/3, 0)</f>
        <v>2</v>
      </c>
      <c r="O160" t="str">
        <f>IF(Table1[[#This Row],[Total Sales]]&gt;=AVERAGE(Table1[Total Sales]), "L 1", 0 )</f>
        <v>L 1</v>
      </c>
    </row>
    <row r="161" spans="2:15" x14ac:dyDescent="0.3">
      <c r="B161">
        <v>158</v>
      </c>
      <c r="C161" t="s">
        <v>32</v>
      </c>
      <c r="D161" t="s">
        <v>39</v>
      </c>
      <c r="E161" t="s">
        <v>23</v>
      </c>
      <c r="F161">
        <v>3402</v>
      </c>
      <c r="G161">
        <v>366</v>
      </c>
      <c r="H161" s="9">
        <v>45084</v>
      </c>
      <c r="I161" s="10">
        <f>Table1[[#This Row],[Price/Q]]*Table1[[#This Row],[Quantity]]</f>
        <v>1245132</v>
      </c>
      <c r="J161">
        <f>YEAR(Table1[[#This Row],[Order date ]])</f>
        <v>2023</v>
      </c>
      <c r="K161">
        <f>MONTH(Table1[[#This Row],[Order date ]])</f>
        <v>6</v>
      </c>
      <c r="L161">
        <f>DAY(Table1[[#This Row],[Order date ]])</f>
        <v>7</v>
      </c>
      <c r="M161" t="str">
        <f>TEXT(Table1[[#This Row],[Order date ]],"mmm")</f>
        <v>Jun</v>
      </c>
      <c r="N161">
        <f>ROUNDUP(MONTH(Table1[[#This Row],[Order date ]])/3, 0)</f>
        <v>2</v>
      </c>
      <c r="O161" t="str">
        <f>IF(Table1[[#This Row],[Total Sales]]&gt;=AVERAGE(Table1[Total Sales]), "L 1", 0 )</f>
        <v>L 1</v>
      </c>
    </row>
    <row r="162" spans="2:15" x14ac:dyDescent="0.3">
      <c r="B162">
        <v>159</v>
      </c>
      <c r="C162" t="s">
        <v>34</v>
      </c>
      <c r="D162" t="s">
        <v>40</v>
      </c>
      <c r="E162" t="s">
        <v>22</v>
      </c>
      <c r="F162">
        <v>4592</v>
      </c>
      <c r="G162">
        <v>324</v>
      </c>
      <c r="H162" s="9">
        <v>45085</v>
      </c>
      <c r="I162" s="10">
        <f>Table1[[#This Row],[Price/Q]]*Table1[[#This Row],[Quantity]]</f>
        <v>1487808</v>
      </c>
      <c r="J162">
        <f>YEAR(Table1[[#This Row],[Order date ]])</f>
        <v>2023</v>
      </c>
      <c r="K162">
        <f>MONTH(Table1[[#This Row],[Order date ]])</f>
        <v>6</v>
      </c>
      <c r="L162">
        <f>DAY(Table1[[#This Row],[Order date ]])</f>
        <v>8</v>
      </c>
      <c r="M162" t="str">
        <f>TEXT(Table1[[#This Row],[Order date ]],"mmm")</f>
        <v>Jun</v>
      </c>
      <c r="N162">
        <f>ROUNDUP(MONTH(Table1[[#This Row],[Order date ]])/3, 0)</f>
        <v>2</v>
      </c>
      <c r="O162" t="str">
        <f>IF(Table1[[#This Row],[Total Sales]]&gt;=AVERAGE(Table1[Total Sales]), "L 1", 0 )</f>
        <v>L 1</v>
      </c>
    </row>
    <row r="163" spans="2:15" x14ac:dyDescent="0.3">
      <c r="B163">
        <v>160</v>
      </c>
      <c r="C163" t="s">
        <v>3</v>
      </c>
      <c r="D163" t="s">
        <v>45</v>
      </c>
      <c r="E163" t="s">
        <v>8</v>
      </c>
      <c r="F163">
        <v>7833</v>
      </c>
      <c r="G163">
        <v>243</v>
      </c>
      <c r="H163" s="9">
        <v>45086</v>
      </c>
      <c r="I163" s="10">
        <f>Table1[[#This Row],[Price/Q]]*Table1[[#This Row],[Quantity]]</f>
        <v>1903419</v>
      </c>
      <c r="J163">
        <f>YEAR(Table1[[#This Row],[Order date ]])</f>
        <v>2023</v>
      </c>
      <c r="K163">
        <f>MONTH(Table1[[#This Row],[Order date ]])</f>
        <v>6</v>
      </c>
      <c r="L163">
        <f>DAY(Table1[[#This Row],[Order date ]])</f>
        <v>9</v>
      </c>
      <c r="M163" t="str">
        <f>TEXT(Table1[[#This Row],[Order date ]],"mmm")</f>
        <v>Jun</v>
      </c>
      <c r="N163">
        <f>ROUNDUP(MONTH(Table1[[#This Row],[Order date ]])/3, 0)</f>
        <v>2</v>
      </c>
      <c r="O163" t="str">
        <f>IF(Table1[[#This Row],[Total Sales]]&gt;=AVERAGE(Table1[Total Sales]), "L 1", 0 )</f>
        <v>L 1</v>
      </c>
    </row>
    <row r="164" spans="2:15" x14ac:dyDescent="0.3">
      <c r="B164">
        <v>161</v>
      </c>
      <c r="C164" t="s">
        <v>28</v>
      </c>
      <c r="D164" t="s">
        <v>43</v>
      </c>
      <c r="E164" t="s">
        <v>14</v>
      </c>
      <c r="F164">
        <v>7651</v>
      </c>
      <c r="G164">
        <v>213</v>
      </c>
      <c r="H164" s="9">
        <v>45087</v>
      </c>
      <c r="I164" s="10">
        <f>Table1[[#This Row],[Price/Q]]*Table1[[#This Row],[Quantity]]</f>
        <v>1629663</v>
      </c>
      <c r="J164">
        <f>YEAR(Table1[[#This Row],[Order date ]])</f>
        <v>2023</v>
      </c>
      <c r="K164">
        <f>MONTH(Table1[[#This Row],[Order date ]])</f>
        <v>6</v>
      </c>
      <c r="L164">
        <f>DAY(Table1[[#This Row],[Order date ]])</f>
        <v>10</v>
      </c>
      <c r="M164" t="str">
        <f>TEXT(Table1[[#This Row],[Order date ]],"mmm")</f>
        <v>Jun</v>
      </c>
      <c r="N164">
        <f>ROUNDUP(MONTH(Table1[[#This Row],[Order date ]])/3, 0)</f>
        <v>2</v>
      </c>
      <c r="O164" t="str">
        <f>IF(Table1[[#This Row],[Total Sales]]&gt;=AVERAGE(Table1[Total Sales]), "L 1", 0 )</f>
        <v>L 1</v>
      </c>
    </row>
    <row r="165" spans="2:15" x14ac:dyDescent="0.3">
      <c r="B165">
        <v>162</v>
      </c>
      <c r="C165" t="s">
        <v>36</v>
      </c>
      <c r="D165" t="s">
        <v>45</v>
      </c>
      <c r="E165" t="s">
        <v>23</v>
      </c>
      <c r="F165">
        <v>2275</v>
      </c>
      <c r="G165">
        <v>447</v>
      </c>
      <c r="H165" s="9">
        <v>45088</v>
      </c>
      <c r="I165" s="10">
        <f>Table1[[#This Row],[Price/Q]]*Table1[[#This Row],[Quantity]]</f>
        <v>1016925</v>
      </c>
      <c r="J165">
        <f>YEAR(Table1[[#This Row],[Order date ]])</f>
        <v>2023</v>
      </c>
      <c r="K165">
        <f>MONTH(Table1[[#This Row],[Order date ]])</f>
        <v>6</v>
      </c>
      <c r="L165">
        <f>DAY(Table1[[#This Row],[Order date ]])</f>
        <v>11</v>
      </c>
      <c r="M165" t="str">
        <f>TEXT(Table1[[#This Row],[Order date ]],"mmm")</f>
        <v>Jun</v>
      </c>
      <c r="N165">
        <f>ROUNDUP(MONTH(Table1[[#This Row],[Order date ]])/3, 0)</f>
        <v>2</v>
      </c>
      <c r="O165" t="str">
        <f>IF(Table1[[#This Row],[Total Sales]]&gt;=AVERAGE(Table1[Total Sales]), "L 1", 0 )</f>
        <v>L 1</v>
      </c>
    </row>
    <row r="166" spans="2:15" x14ac:dyDescent="0.3">
      <c r="B166">
        <v>163</v>
      </c>
      <c r="C166" t="s">
        <v>36</v>
      </c>
      <c r="D166" t="s">
        <v>37</v>
      </c>
      <c r="E166" t="s">
        <v>6</v>
      </c>
      <c r="F166">
        <v>5670</v>
      </c>
      <c r="G166">
        <v>297</v>
      </c>
      <c r="H166" s="9">
        <v>45089</v>
      </c>
      <c r="I166" s="10">
        <f>Table1[[#This Row],[Price/Q]]*Table1[[#This Row],[Quantity]]</f>
        <v>1683990</v>
      </c>
      <c r="J166">
        <f>YEAR(Table1[[#This Row],[Order date ]])</f>
        <v>2023</v>
      </c>
      <c r="K166">
        <f>MONTH(Table1[[#This Row],[Order date ]])</f>
        <v>6</v>
      </c>
      <c r="L166">
        <f>DAY(Table1[[#This Row],[Order date ]])</f>
        <v>12</v>
      </c>
      <c r="M166" t="str">
        <f>TEXT(Table1[[#This Row],[Order date ]],"mmm")</f>
        <v>Jun</v>
      </c>
      <c r="N166">
        <f>ROUNDUP(MONTH(Table1[[#This Row],[Order date ]])/3, 0)</f>
        <v>2</v>
      </c>
      <c r="O166" t="str">
        <f>IF(Table1[[#This Row],[Total Sales]]&gt;=AVERAGE(Table1[Total Sales]), "L 1", 0 )</f>
        <v>L 1</v>
      </c>
    </row>
    <row r="167" spans="2:15" x14ac:dyDescent="0.3">
      <c r="B167">
        <v>164</v>
      </c>
      <c r="C167" t="s">
        <v>31</v>
      </c>
      <c r="D167" t="s">
        <v>45</v>
      </c>
      <c r="E167" t="s">
        <v>9</v>
      </c>
      <c r="F167">
        <v>2135</v>
      </c>
      <c r="G167">
        <v>27</v>
      </c>
      <c r="H167" s="9">
        <v>45090</v>
      </c>
      <c r="I167" s="10">
        <f>Table1[[#This Row],[Price/Q]]*Table1[[#This Row],[Quantity]]</f>
        <v>57645</v>
      </c>
      <c r="J167">
        <f>YEAR(Table1[[#This Row],[Order date ]])</f>
        <v>2023</v>
      </c>
      <c r="K167">
        <f>MONTH(Table1[[#This Row],[Order date ]])</f>
        <v>6</v>
      </c>
      <c r="L167">
        <f>DAY(Table1[[#This Row],[Order date ]])</f>
        <v>13</v>
      </c>
      <c r="M167" t="str">
        <f>TEXT(Table1[[#This Row],[Order date ]],"mmm")</f>
        <v>Jun</v>
      </c>
      <c r="N167">
        <f>ROUNDUP(MONTH(Table1[[#This Row],[Order date ]])/3, 0)</f>
        <v>2</v>
      </c>
      <c r="O167">
        <f>IF(Table1[[#This Row],[Total Sales]]&gt;=AVERAGE(Table1[Total Sales]), "L 1", 0 )</f>
        <v>0</v>
      </c>
    </row>
    <row r="168" spans="2:15" x14ac:dyDescent="0.3">
      <c r="B168">
        <v>165</v>
      </c>
      <c r="C168" t="s">
        <v>36</v>
      </c>
      <c r="D168" t="s">
        <v>39</v>
      </c>
      <c r="E168" t="s">
        <v>16</v>
      </c>
      <c r="F168">
        <v>2779</v>
      </c>
      <c r="G168">
        <v>75</v>
      </c>
      <c r="H168" s="9">
        <v>45091</v>
      </c>
      <c r="I168" s="10">
        <f>Table1[[#This Row],[Price/Q]]*Table1[[#This Row],[Quantity]]</f>
        <v>208425</v>
      </c>
      <c r="J168">
        <f>YEAR(Table1[[#This Row],[Order date ]])</f>
        <v>2023</v>
      </c>
      <c r="K168">
        <f>MONTH(Table1[[#This Row],[Order date ]])</f>
        <v>6</v>
      </c>
      <c r="L168">
        <f>DAY(Table1[[#This Row],[Order date ]])</f>
        <v>14</v>
      </c>
      <c r="M168" t="str">
        <f>TEXT(Table1[[#This Row],[Order date ]],"mmm")</f>
        <v>Jun</v>
      </c>
      <c r="N168">
        <f>ROUNDUP(MONTH(Table1[[#This Row],[Order date ]])/3, 0)</f>
        <v>2</v>
      </c>
      <c r="O168">
        <f>IF(Table1[[#This Row],[Total Sales]]&gt;=AVERAGE(Table1[Total Sales]), "L 1", 0 )</f>
        <v>0</v>
      </c>
    </row>
    <row r="169" spans="2:15" x14ac:dyDescent="0.3">
      <c r="B169">
        <v>166</v>
      </c>
      <c r="C169" t="s">
        <v>35</v>
      </c>
      <c r="D169" t="s">
        <v>43</v>
      </c>
      <c r="E169" t="s">
        <v>26</v>
      </c>
      <c r="F169">
        <v>12950</v>
      </c>
      <c r="G169">
        <v>30</v>
      </c>
      <c r="H169" s="9">
        <v>45092</v>
      </c>
      <c r="I169" s="10">
        <f>Table1[[#This Row],[Price/Q]]*Table1[[#This Row],[Quantity]]</f>
        <v>388500</v>
      </c>
      <c r="J169">
        <f>YEAR(Table1[[#This Row],[Order date ]])</f>
        <v>2023</v>
      </c>
      <c r="K169">
        <f>MONTH(Table1[[#This Row],[Order date ]])</f>
        <v>6</v>
      </c>
      <c r="L169">
        <f>DAY(Table1[[#This Row],[Order date ]])</f>
        <v>15</v>
      </c>
      <c r="M169" t="str">
        <f>TEXT(Table1[[#This Row],[Order date ]],"mmm")</f>
        <v>Jun</v>
      </c>
      <c r="N169">
        <f>ROUNDUP(MONTH(Table1[[#This Row],[Order date ]])/3, 0)</f>
        <v>2</v>
      </c>
      <c r="O169">
        <f>IF(Table1[[#This Row],[Total Sales]]&gt;=AVERAGE(Table1[Total Sales]), "L 1", 0 )</f>
        <v>0</v>
      </c>
    </row>
    <row r="170" spans="2:15" x14ac:dyDescent="0.3">
      <c r="B170">
        <v>167</v>
      </c>
      <c r="C170" t="s">
        <v>31</v>
      </c>
      <c r="D170" t="s">
        <v>38</v>
      </c>
      <c r="E170" t="s">
        <v>11</v>
      </c>
      <c r="F170">
        <v>2646</v>
      </c>
      <c r="G170">
        <v>177</v>
      </c>
      <c r="H170" s="9">
        <v>45093</v>
      </c>
      <c r="I170" s="10">
        <f>Table1[[#This Row],[Price/Q]]*Table1[[#This Row],[Quantity]]</f>
        <v>468342</v>
      </c>
      <c r="J170">
        <f>YEAR(Table1[[#This Row],[Order date ]])</f>
        <v>2023</v>
      </c>
      <c r="K170">
        <f>MONTH(Table1[[#This Row],[Order date ]])</f>
        <v>6</v>
      </c>
      <c r="L170">
        <f>DAY(Table1[[#This Row],[Order date ]])</f>
        <v>16</v>
      </c>
      <c r="M170" t="str">
        <f>TEXT(Table1[[#This Row],[Order date ]],"mmm")</f>
        <v>Jun</v>
      </c>
      <c r="N170">
        <f>ROUNDUP(MONTH(Table1[[#This Row],[Order date ]])/3, 0)</f>
        <v>2</v>
      </c>
      <c r="O170">
        <f>IF(Table1[[#This Row],[Total Sales]]&gt;=AVERAGE(Table1[Total Sales]), "L 1", 0 )</f>
        <v>0</v>
      </c>
    </row>
    <row r="171" spans="2:15" x14ac:dyDescent="0.3">
      <c r="B171">
        <v>168</v>
      </c>
      <c r="C171" t="s">
        <v>36</v>
      </c>
      <c r="D171" t="s">
        <v>39</v>
      </c>
      <c r="E171" t="s">
        <v>26</v>
      </c>
      <c r="F171">
        <v>3794</v>
      </c>
      <c r="G171">
        <v>159</v>
      </c>
      <c r="H171" s="9">
        <v>45094</v>
      </c>
      <c r="I171" s="10">
        <f>Table1[[#This Row],[Price/Q]]*Table1[[#This Row],[Quantity]]</f>
        <v>603246</v>
      </c>
      <c r="J171">
        <f>YEAR(Table1[[#This Row],[Order date ]])</f>
        <v>2023</v>
      </c>
      <c r="K171">
        <f>MONTH(Table1[[#This Row],[Order date ]])</f>
        <v>6</v>
      </c>
      <c r="L171">
        <f>DAY(Table1[[#This Row],[Order date ]])</f>
        <v>17</v>
      </c>
      <c r="M171" t="str">
        <f>TEXT(Table1[[#This Row],[Order date ]],"mmm")</f>
        <v>Jun</v>
      </c>
      <c r="N171">
        <f>ROUNDUP(MONTH(Table1[[#This Row],[Order date ]])/3, 0)</f>
        <v>2</v>
      </c>
      <c r="O171">
        <f>IF(Table1[[#This Row],[Total Sales]]&gt;=AVERAGE(Table1[Total Sales]), "L 1", 0 )</f>
        <v>0</v>
      </c>
    </row>
    <row r="172" spans="2:15" x14ac:dyDescent="0.3">
      <c r="B172">
        <v>169</v>
      </c>
      <c r="C172" t="s">
        <v>34</v>
      </c>
      <c r="D172" t="s">
        <v>45</v>
      </c>
      <c r="E172" t="s">
        <v>26</v>
      </c>
      <c r="F172">
        <v>819</v>
      </c>
      <c r="G172">
        <v>306</v>
      </c>
      <c r="H172" s="9">
        <v>45095</v>
      </c>
      <c r="I172" s="10">
        <f>Table1[[#This Row],[Price/Q]]*Table1[[#This Row],[Quantity]]</f>
        <v>250614</v>
      </c>
      <c r="J172">
        <f>YEAR(Table1[[#This Row],[Order date ]])</f>
        <v>2023</v>
      </c>
      <c r="K172">
        <f>MONTH(Table1[[#This Row],[Order date ]])</f>
        <v>6</v>
      </c>
      <c r="L172">
        <f>DAY(Table1[[#This Row],[Order date ]])</f>
        <v>18</v>
      </c>
      <c r="M172" t="str">
        <f>TEXT(Table1[[#This Row],[Order date ]],"mmm")</f>
        <v>Jun</v>
      </c>
      <c r="N172">
        <f>ROUNDUP(MONTH(Table1[[#This Row],[Order date ]])/3, 0)</f>
        <v>2</v>
      </c>
      <c r="O172">
        <f>IF(Table1[[#This Row],[Total Sales]]&gt;=AVERAGE(Table1[Total Sales]), "L 1", 0 )</f>
        <v>0</v>
      </c>
    </row>
    <row r="173" spans="2:15" x14ac:dyDescent="0.3">
      <c r="B173">
        <v>170</v>
      </c>
      <c r="C173" t="s">
        <v>34</v>
      </c>
      <c r="D173" t="s">
        <v>39</v>
      </c>
      <c r="E173" t="s">
        <v>13</v>
      </c>
      <c r="F173">
        <v>2583</v>
      </c>
      <c r="G173">
        <v>18</v>
      </c>
      <c r="H173" s="9">
        <v>45096</v>
      </c>
      <c r="I173" s="10">
        <f>Table1[[#This Row],[Price/Q]]*Table1[[#This Row],[Quantity]]</f>
        <v>46494</v>
      </c>
      <c r="J173">
        <f>YEAR(Table1[[#This Row],[Order date ]])</f>
        <v>2023</v>
      </c>
      <c r="K173">
        <f>MONTH(Table1[[#This Row],[Order date ]])</f>
        <v>6</v>
      </c>
      <c r="L173">
        <f>DAY(Table1[[#This Row],[Order date ]])</f>
        <v>19</v>
      </c>
      <c r="M173" t="str">
        <f>TEXT(Table1[[#This Row],[Order date ]],"mmm")</f>
        <v>Jun</v>
      </c>
      <c r="N173">
        <f>ROUNDUP(MONTH(Table1[[#This Row],[Order date ]])/3, 0)</f>
        <v>2</v>
      </c>
      <c r="O173">
        <f>IF(Table1[[#This Row],[Total Sales]]&gt;=AVERAGE(Table1[Total Sales]), "L 1", 0 )</f>
        <v>0</v>
      </c>
    </row>
    <row r="174" spans="2:15" x14ac:dyDescent="0.3">
      <c r="B174">
        <v>171</v>
      </c>
      <c r="C174" t="s">
        <v>31</v>
      </c>
      <c r="D174" t="s">
        <v>45</v>
      </c>
      <c r="E174" t="s">
        <v>12</v>
      </c>
      <c r="F174">
        <v>4585</v>
      </c>
      <c r="G174">
        <v>240</v>
      </c>
      <c r="H174" s="9">
        <v>45097</v>
      </c>
      <c r="I174" s="10">
        <f>Table1[[#This Row],[Price/Q]]*Table1[[#This Row],[Quantity]]</f>
        <v>1100400</v>
      </c>
      <c r="J174">
        <f>YEAR(Table1[[#This Row],[Order date ]])</f>
        <v>2023</v>
      </c>
      <c r="K174">
        <f>MONTH(Table1[[#This Row],[Order date ]])</f>
        <v>6</v>
      </c>
      <c r="L174">
        <f>DAY(Table1[[#This Row],[Order date ]])</f>
        <v>20</v>
      </c>
      <c r="M174" t="str">
        <f>TEXT(Table1[[#This Row],[Order date ]],"mmm")</f>
        <v>Jun</v>
      </c>
      <c r="N174">
        <f>ROUNDUP(MONTH(Table1[[#This Row],[Order date ]])/3, 0)</f>
        <v>2</v>
      </c>
      <c r="O174" t="str">
        <f>IF(Table1[[#This Row],[Total Sales]]&gt;=AVERAGE(Table1[Total Sales]), "L 1", 0 )</f>
        <v>L 1</v>
      </c>
    </row>
    <row r="175" spans="2:15" x14ac:dyDescent="0.3">
      <c r="B175">
        <v>172</v>
      </c>
      <c r="C175" t="s">
        <v>33</v>
      </c>
      <c r="D175" t="s">
        <v>39</v>
      </c>
      <c r="E175" t="s">
        <v>26</v>
      </c>
      <c r="F175">
        <v>1652</v>
      </c>
      <c r="G175">
        <v>93</v>
      </c>
      <c r="H175" s="9">
        <v>45098</v>
      </c>
      <c r="I175" s="10">
        <f>Table1[[#This Row],[Price/Q]]*Table1[[#This Row],[Quantity]]</f>
        <v>153636</v>
      </c>
      <c r="J175">
        <f>YEAR(Table1[[#This Row],[Order date ]])</f>
        <v>2023</v>
      </c>
      <c r="K175">
        <f>MONTH(Table1[[#This Row],[Order date ]])</f>
        <v>6</v>
      </c>
      <c r="L175">
        <f>DAY(Table1[[#This Row],[Order date ]])</f>
        <v>21</v>
      </c>
      <c r="M175" t="str">
        <f>TEXT(Table1[[#This Row],[Order date ]],"mmm")</f>
        <v>Jun</v>
      </c>
      <c r="N175">
        <f>ROUNDUP(MONTH(Table1[[#This Row],[Order date ]])/3, 0)</f>
        <v>2</v>
      </c>
      <c r="O175">
        <f>IF(Table1[[#This Row],[Total Sales]]&gt;=AVERAGE(Table1[Total Sales]), "L 1", 0 )</f>
        <v>0</v>
      </c>
    </row>
    <row r="176" spans="2:15" x14ac:dyDescent="0.3">
      <c r="B176">
        <v>173</v>
      </c>
      <c r="C176" t="s">
        <v>35</v>
      </c>
      <c r="D176" t="s">
        <v>39</v>
      </c>
      <c r="E176" t="s">
        <v>19</v>
      </c>
      <c r="F176">
        <v>4991</v>
      </c>
      <c r="G176">
        <v>9</v>
      </c>
      <c r="H176" s="9">
        <v>45099</v>
      </c>
      <c r="I176" s="10">
        <f>Table1[[#This Row],[Price/Q]]*Table1[[#This Row],[Quantity]]</f>
        <v>44919</v>
      </c>
      <c r="J176">
        <f>YEAR(Table1[[#This Row],[Order date ]])</f>
        <v>2023</v>
      </c>
      <c r="K176">
        <f>MONTH(Table1[[#This Row],[Order date ]])</f>
        <v>6</v>
      </c>
      <c r="L176">
        <f>DAY(Table1[[#This Row],[Order date ]])</f>
        <v>22</v>
      </c>
      <c r="M176" t="str">
        <f>TEXT(Table1[[#This Row],[Order date ]],"mmm")</f>
        <v>Jun</v>
      </c>
      <c r="N176">
        <f>ROUNDUP(MONTH(Table1[[#This Row],[Order date ]])/3, 0)</f>
        <v>2</v>
      </c>
      <c r="O176">
        <f>IF(Table1[[#This Row],[Total Sales]]&gt;=AVERAGE(Table1[Total Sales]), "L 1", 0 )</f>
        <v>0</v>
      </c>
    </row>
    <row r="177" spans="2:15" x14ac:dyDescent="0.3">
      <c r="B177">
        <v>174</v>
      </c>
      <c r="C177" t="s">
        <v>29</v>
      </c>
      <c r="D177" t="s">
        <v>39</v>
      </c>
      <c r="E177" t="s">
        <v>9</v>
      </c>
      <c r="F177">
        <v>2009</v>
      </c>
      <c r="G177">
        <v>219</v>
      </c>
      <c r="H177" s="9">
        <v>45100</v>
      </c>
      <c r="I177" s="10">
        <f>Table1[[#This Row],[Price/Q]]*Table1[[#This Row],[Quantity]]</f>
        <v>439971</v>
      </c>
      <c r="J177">
        <f>YEAR(Table1[[#This Row],[Order date ]])</f>
        <v>2023</v>
      </c>
      <c r="K177">
        <f>MONTH(Table1[[#This Row],[Order date ]])</f>
        <v>6</v>
      </c>
      <c r="L177">
        <f>DAY(Table1[[#This Row],[Order date ]])</f>
        <v>23</v>
      </c>
      <c r="M177" t="str">
        <f>TEXT(Table1[[#This Row],[Order date ]],"mmm")</f>
        <v>Jun</v>
      </c>
      <c r="N177">
        <f>ROUNDUP(MONTH(Table1[[#This Row],[Order date ]])/3, 0)</f>
        <v>2</v>
      </c>
      <c r="O177">
        <f>IF(Table1[[#This Row],[Total Sales]]&gt;=AVERAGE(Table1[Total Sales]), "L 1", 0 )</f>
        <v>0</v>
      </c>
    </row>
    <row r="178" spans="2:15" x14ac:dyDescent="0.3">
      <c r="B178">
        <v>175</v>
      </c>
      <c r="C178" t="s">
        <v>28</v>
      </c>
      <c r="D178" t="s">
        <v>43</v>
      </c>
      <c r="E178" t="s">
        <v>15</v>
      </c>
      <c r="F178">
        <v>1568</v>
      </c>
      <c r="G178">
        <v>141</v>
      </c>
      <c r="H178" s="9">
        <v>45101</v>
      </c>
      <c r="I178" s="10">
        <f>Table1[[#This Row],[Price/Q]]*Table1[[#This Row],[Quantity]]</f>
        <v>221088</v>
      </c>
      <c r="J178">
        <f>YEAR(Table1[[#This Row],[Order date ]])</f>
        <v>2023</v>
      </c>
      <c r="K178">
        <f>MONTH(Table1[[#This Row],[Order date ]])</f>
        <v>6</v>
      </c>
      <c r="L178">
        <f>DAY(Table1[[#This Row],[Order date ]])</f>
        <v>24</v>
      </c>
      <c r="M178" t="str">
        <f>TEXT(Table1[[#This Row],[Order date ]],"mmm")</f>
        <v>Jun</v>
      </c>
      <c r="N178">
        <f>ROUNDUP(MONTH(Table1[[#This Row],[Order date ]])/3, 0)</f>
        <v>2</v>
      </c>
      <c r="O178">
        <f>IF(Table1[[#This Row],[Total Sales]]&gt;=AVERAGE(Table1[Total Sales]), "L 1", 0 )</f>
        <v>0</v>
      </c>
    </row>
    <row r="179" spans="2:15" x14ac:dyDescent="0.3">
      <c r="B179">
        <v>176</v>
      </c>
      <c r="C179" t="s">
        <v>30</v>
      </c>
      <c r="D179" t="s">
        <v>40</v>
      </c>
      <c r="E179" t="s">
        <v>13</v>
      </c>
      <c r="F179">
        <v>3388</v>
      </c>
      <c r="G179">
        <v>123</v>
      </c>
      <c r="H179" s="9">
        <v>45102</v>
      </c>
      <c r="I179" s="10">
        <f>Table1[[#This Row],[Price/Q]]*Table1[[#This Row],[Quantity]]</f>
        <v>416724</v>
      </c>
      <c r="J179">
        <f>YEAR(Table1[[#This Row],[Order date ]])</f>
        <v>2023</v>
      </c>
      <c r="K179">
        <f>MONTH(Table1[[#This Row],[Order date ]])</f>
        <v>6</v>
      </c>
      <c r="L179">
        <f>DAY(Table1[[#This Row],[Order date ]])</f>
        <v>25</v>
      </c>
      <c r="M179" t="str">
        <f>TEXT(Table1[[#This Row],[Order date ]],"mmm")</f>
        <v>Jun</v>
      </c>
      <c r="N179">
        <f>ROUNDUP(MONTH(Table1[[#This Row],[Order date ]])/3, 0)</f>
        <v>2</v>
      </c>
      <c r="O179">
        <f>IF(Table1[[#This Row],[Total Sales]]&gt;=AVERAGE(Table1[Total Sales]), "L 1", 0 )</f>
        <v>0</v>
      </c>
    </row>
    <row r="180" spans="2:15" x14ac:dyDescent="0.3">
      <c r="B180">
        <v>177</v>
      </c>
      <c r="C180" t="s">
        <v>36</v>
      </c>
      <c r="D180" t="s">
        <v>37</v>
      </c>
      <c r="E180" t="s">
        <v>17</v>
      </c>
      <c r="F180">
        <v>623</v>
      </c>
      <c r="G180">
        <v>51</v>
      </c>
      <c r="H180" s="9">
        <v>45103</v>
      </c>
      <c r="I180" s="10">
        <f>Table1[[#This Row],[Price/Q]]*Table1[[#This Row],[Quantity]]</f>
        <v>31773</v>
      </c>
      <c r="J180">
        <f>YEAR(Table1[[#This Row],[Order date ]])</f>
        <v>2023</v>
      </c>
      <c r="K180">
        <f>MONTH(Table1[[#This Row],[Order date ]])</f>
        <v>6</v>
      </c>
      <c r="L180">
        <f>DAY(Table1[[#This Row],[Order date ]])</f>
        <v>26</v>
      </c>
      <c r="M180" t="str">
        <f>TEXT(Table1[[#This Row],[Order date ]],"mmm")</f>
        <v>Jun</v>
      </c>
      <c r="N180">
        <f>ROUNDUP(MONTH(Table1[[#This Row],[Order date ]])/3, 0)</f>
        <v>2</v>
      </c>
      <c r="O180">
        <f>IF(Table1[[#This Row],[Total Sales]]&gt;=AVERAGE(Table1[Total Sales]), "L 1", 0 )</f>
        <v>0</v>
      </c>
    </row>
    <row r="181" spans="2:15" x14ac:dyDescent="0.3">
      <c r="B181">
        <v>178</v>
      </c>
      <c r="C181" t="s">
        <v>32</v>
      </c>
      <c r="D181" t="s">
        <v>38</v>
      </c>
      <c r="E181" t="s">
        <v>2</v>
      </c>
      <c r="F181">
        <v>10073</v>
      </c>
      <c r="G181">
        <v>120</v>
      </c>
      <c r="H181" s="9">
        <v>45104</v>
      </c>
      <c r="I181" s="10">
        <f>Table1[[#This Row],[Price/Q]]*Table1[[#This Row],[Quantity]]</f>
        <v>1208760</v>
      </c>
      <c r="J181">
        <f>YEAR(Table1[[#This Row],[Order date ]])</f>
        <v>2023</v>
      </c>
      <c r="K181">
        <f>MONTH(Table1[[#This Row],[Order date ]])</f>
        <v>6</v>
      </c>
      <c r="L181">
        <f>DAY(Table1[[#This Row],[Order date ]])</f>
        <v>27</v>
      </c>
      <c r="M181" t="str">
        <f>TEXT(Table1[[#This Row],[Order date ]],"mmm")</f>
        <v>Jun</v>
      </c>
      <c r="N181">
        <f>ROUNDUP(MONTH(Table1[[#This Row],[Order date ]])/3, 0)</f>
        <v>2</v>
      </c>
      <c r="O181" t="str">
        <f>IF(Table1[[#This Row],[Total Sales]]&gt;=AVERAGE(Table1[Total Sales]), "L 1", 0 )</f>
        <v>L 1</v>
      </c>
    </row>
    <row r="182" spans="2:15" x14ac:dyDescent="0.3">
      <c r="B182">
        <v>179</v>
      </c>
      <c r="C182" t="s">
        <v>29</v>
      </c>
      <c r="D182" t="s">
        <v>43</v>
      </c>
      <c r="E182" t="s">
        <v>19</v>
      </c>
      <c r="F182">
        <v>1561</v>
      </c>
      <c r="G182">
        <v>27</v>
      </c>
      <c r="H182" s="9">
        <v>45105</v>
      </c>
      <c r="I182" s="10">
        <f>Table1[[#This Row],[Price/Q]]*Table1[[#This Row],[Quantity]]</f>
        <v>42147</v>
      </c>
      <c r="J182">
        <f>YEAR(Table1[[#This Row],[Order date ]])</f>
        <v>2023</v>
      </c>
      <c r="K182">
        <f>MONTH(Table1[[#This Row],[Order date ]])</f>
        <v>6</v>
      </c>
      <c r="L182">
        <f>DAY(Table1[[#This Row],[Order date ]])</f>
        <v>28</v>
      </c>
      <c r="M182" t="str">
        <f>TEXT(Table1[[#This Row],[Order date ]],"mmm")</f>
        <v>Jun</v>
      </c>
      <c r="N182">
        <f>ROUNDUP(MONTH(Table1[[#This Row],[Order date ]])/3, 0)</f>
        <v>2</v>
      </c>
      <c r="O182">
        <f>IF(Table1[[#This Row],[Total Sales]]&gt;=AVERAGE(Table1[Total Sales]), "L 1", 0 )</f>
        <v>0</v>
      </c>
    </row>
    <row r="183" spans="2:15" x14ac:dyDescent="0.3">
      <c r="B183">
        <v>180</v>
      </c>
      <c r="C183" t="s">
        <v>3</v>
      </c>
      <c r="D183" t="s">
        <v>38</v>
      </c>
      <c r="E183" t="s">
        <v>20</v>
      </c>
      <c r="F183">
        <v>11522</v>
      </c>
      <c r="G183">
        <v>204</v>
      </c>
      <c r="H183" s="9">
        <v>45106</v>
      </c>
      <c r="I183" s="10">
        <f>Table1[[#This Row],[Price/Q]]*Table1[[#This Row],[Quantity]]</f>
        <v>2350488</v>
      </c>
      <c r="J183">
        <f>YEAR(Table1[[#This Row],[Order date ]])</f>
        <v>2023</v>
      </c>
      <c r="K183">
        <f>MONTH(Table1[[#This Row],[Order date ]])</f>
        <v>6</v>
      </c>
      <c r="L183">
        <f>DAY(Table1[[#This Row],[Order date ]])</f>
        <v>29</v>
      </c>
      <c r="M183" t="str">
        <f>TEXT(Table1[[#This Row],[Order date ]],"mmm")</f>
        <v>Jun</v>
      </c>
      <c r="N183">
        <f>ROUNDUP(MONTH(Table1[[#This Row],[Order date ]])/3, 0)</f>
        <v>2</v>
      </c>
      <c r="O183" t="str">
        <f>IF(Table1[[#This Row],[Total Sales]]&gt;=AVERAGE(Table1[Total Sales]), "L 1", 0 )</f>
        <v>L 1</v>
      </c>
    </row>
    <row r="184" spans="2:15" x14ac:dyDescent="0.3">
      <c r="B184">
        <v>181</v>
      </c>
      <c r="C184" t="s">
        <v>32</v>
      </c>
      <c r="D184" t="s">
        <v>37</v>
      </c>
      <c r="E184" t="s">
        <v>6</v>
      </c>
      <c r="F184">
        <v>2317</v>
      </c>
      <c r="G184">
        <v>123</v>
      </c>
      <c r="H184" s="9">
        <v>45107</v>
      </c>
      <c r="I184" s="10">
        <f>Table1[[#This Row],[Price/Q]]*Table1[[#This Row],[Quantity]]</f>
        <v>284991</v>
      </c>
      <c r="J184">
        <f>YEAR(Table1[[#This Row],[Order date ]])</f>
        <v>2023</v>
      </c>
      <c r="K184">
        <f>MONTH(Table1[[#This Row],[Order date ]])</f>
        <v>6</v>
      </c>
      <c r="L184">
        <f>DAY(Table1[[#This Row],[Order date ]])</f>
        <v>30</v>
      </c>
      <c r="M184" t="str">
        <f>TEXT(Table1[[#This Row],[Order date ]],"mmm")</f>
        <v>Jun</v>
      </c>
      <c r="N184">
        <f>ROUNDUP(MONTH(Table1[[#This Row],[Order date ]])/3, 0)</f>
        <v>2</v>
      </c>
      <c r="O184">
        <f>IF(Table1[[#This Row],[Total Sales]]&gt;=AVERAGE(Table1[Total Sales]), "L 1", 0 )</f>
        <v>0</v>
      </c>
    </row>
    <row r="185" spans="2:15" x14ac:dyDescent="0.3">
      <c r="B185">
        <v>182</v>
      </c>
      <c r="C185" t="s">
        <v>35</v>
      </c>
      <c r="D185" t="s">
        <v>40</v>
      </c>
      <c r="E185" t="s">
        <v>21</v>
      </c>
      <c r="F185">
        <v>3059</v>
      </c>
      <c r="G185">
        <v>27</v>
      </c>
      <c r="H185" s="9">
        <v>45108</v>
      </c>
      <c r="I185" s="10">
        <f>Table1[[#This Row],[Price/Q]]*Table1[[#This Row],[Quantity]]</f>
        <v>82593</v>
      </c>
      <c r="J185">
        <f>YEAR(Table1[[#This Row],[Order date ]])</f>
        <v>2023</v>
      </c>
      <c r="K185">
        <f>MONTH(Table1[[#This Row],[Order date ]])</f>
        <v>7</v>
      </c>
      <c r="L185">
        <f>DAY(Table1[[#This Row],[Order date ]])</f>
        <v>1</v>
      </c>
      <c r="M185" t="str">
        <f>TEXT(Table1[[#This Row],[Order date ]],"mmm")</f>
        <v>Jul</v>
      </c>
      <c r="N185">
        <f>ROUNDUP(MONTH(Table1[[#This Row],[Order date ]])/3, 0)</f>
        <v>3</v>
      </c>
      <c r="O185">
        <f>IF(Table1[[#This Row],[Total Sales]]&gt;=AVERAGE(Table1[Total Sales]), "L 1", 0 )</f>
        <v>0</v>
      </c>
    </row>
    <row r="186" spans="2:15" x14ac:dyDescent="0.3">
      <c r="B186">
        <v>183</v>
      </c>
      <c r="C186" t="s">
        <v>30</v>
      </c>
      <c r="D186" t="s">
        <v>40</v>
      </c>
      <c r="E186" t="s">
        <v>19</v>
      </c>
      <c r="F186">
        <v>2324</v>
      </c>
      <c r="G186">
        <v>177</v>
      </c>
      <c r="H186" s="9">
        <v>45109</v>
      </c>
      <c r="I186" s="10">
        <f>Table1[[#This Row],[Price/Q]]*Table1[[#This Row],[Quantity]]</f>
        <v>411348</v>
      </c>
      <c r="J186">
        <f>YEAR(Table1[[#This Row],[Order date ]])</f>
        <v>2023</v>
      </c>
      <c r="K186">
        <f>MONTH(Table1[[#This Row],[Order date ]])</f>
        <v>7</v>
      </c>
      <c r="L186">
        <f>DAY(Table1[[#This Row],[Order date ]])</f>
        <v>2</v>
      </c>
      <c r="M186" t="str">
        <f>TEXT(Table1[[#This Row],[Order date ]],"mmm")</f>
        <v>Jul</v>
      </c>
      <c r="N186">
        <f>ROUNDUP(MONTH(Table1[[#This Row],[Order date ]])/3, 0)</f>
        <v>3</v>
      </c>
      <c r="O186">
        <f>IF(Table1[[#This Row],[Total Sales]]&gt;=AVERAGE(Table1[Total Sales]), "L 1", 0 )</f>
        <v>0</v>
      </c>
    </row>
    <row r="187" spans="2:15" x14ac:dyDescent="0.3">
      <c r="B187">
        <v>184</v>
      </c>
      <c r="C187" t="s">
        <v>34</v>
      </c>
      <c r="D187" t="s">
        <v>43</v>
      </c>
      <c r="E187" t="s">
        <v>19</v>
      </c>
      <c r="F187">
        <v>4956</v>
      </c>
      <c r="G187">
        <v>171</v>
      </c>
      <c r="H187" s="9">
        <v>45110</v>
      </c>
      <c r="I187" s="10">
        <f>Table1[[#This Row],[Price/Q]]*Table1[[#This Row],[Quantity]]</f>
        <v>847476</v>
      </c>
      <c r="J187">
        <f>YEAR(Table1[[#This Row],[Order date ]])</f>
        <v>2023</v>
      </c>
      <c r="K187">
        <f>MONTH(Table1[[#This Row],[Order date ]])</f>
        <v>7</v>
      </c>
      <c r="L187">
        <f>DAY(Table1[[#This Row],[Order date ]])</f>
        <v>3</v>
      </c>
      <c r="M187" t="str">
        <f>TEXT(Table1[[#This Row],[Order date ]],"mmm")</f>
        <v>Jul</v>
      </c>
      <c r="N187">
        <f>ROUNDUP(MONTH(Table1[[#This Row],[Order date ]])/3, 0)</f>
        <v>3</v>
      </c>
      <c r="O187" t="str">
        <f>IF(Table1[[#This Row],[Total Sales]]&gt;=AVERAGE(Table1[Total Sales]), "L 1", 0 )</f>
        <v>L 1</v>
      </c>
    </row>
    <row r="188" spans="2:15" x14ac:dyDescent="0.3">
      <c r="B188">
        <v>185</v>
      </c>
      <c r="C188" t="s">
        <v>35</v>
      </c>
      <c r="D188" t="s">
        <v>39</v>
      </c>
      <c r="E188" t="s">
        <v>12</v>
      </c>
      <c r="F188">
        <v>5355</v>
      </c>
      <c r="G188">
        <v>204</v>
      </c>
      <c r="H188" s="9">
        <v>45111</v>
      </c>
      <c r="I188" s="10">
        <f>Table1[[#This Row],[Price/Q]]*Table1[[#This Row],[Quantity]]</f>
        <v>1092420</v>
      </c>
      <c r="J188">
        <f>YEAR(Table1[[#This Row],[Order date ]])</f>
        <v>2023</v>
      </c>
      <c r="K188">
        <f>MONTH(Table1[[#This Row],[Order date ]])</f>
        <v>7</v>
      </c>
      <c r="L188">
        <f>DAY(Table1[[#This Row],[Order date ]])</f>
        <v>4</v>
      </c>
      <c r="M188" t="str">
        <f>TEXT(Table1[[#This Row],[Order date ]],"mmm")</f>
        <v>Jul</v>
      </c>
      <c r="N188">
        <f>ROUNDUP(MONTH(Table1[[#This Row],[Order date ]])/3, 0)</f>
        <v>3</v>
      </c>
      <c r="O188" t="str">
        <f>IF(Table1[[#This Row],[Total Sales]]&gt;=AVERAGE(Table1[Total Sales]), "L 1", 0 )</f>
        <v>L 1</v>
      </c>
    </row>
    <row r="189" spans="2:15" x14ac:dyDescent="0.3">
      <c r="B189">
        <v>186</v>
      </c>
      <c r="C189" t="s">
        <v>34</v>
      </c>
      <c r="D189" t="s">
        <v>39</v>
      </c>
      <c r="E189" t="s">
        <v>7</v>
      </c>
      <c r="F189">
        <v>7259</v>
      </c>
      <c r="G189">
        <v>276</v>
      </c>
      <c r="H189" s="9">
        <v>45112</v>
      </c>
      <c r="I189" s="10">
        <f>Table1[[#This Row],[Price/Q]]*Table1[[#This Row],[Quantity]]</f>
        <v>2003484</v>
      </c>
      <c r="J189">
        <f>YEAR(Table1[[#This Row],[Order date ]])</f>
        <v>2023</v>
      </c>
      <c r="K189">
        <f>MONTH(Table1[[#This Row],[Order date ]])</f>
        <v>7</v>
      </c>
      <c r="L189">
        <f>DAY(Table1[[#This Row],[Order date ]])</f>
        <v>5</v>
      </c>
      <c r="M189" t="str">
        <f>TEXT(Table1[[#This Row],[Order date ]],"mmm")</f>
        <v>Jul</v>
      </c>
      <c r="N189">
        <f>ROUNDUP(MONTH(Table1[[#This Row],[Order date ]])/3, 0)</f>
        <v>3</v>
      </c>
      <c r="O189" t="str">
        <f>IF(Table1[[#This Row],[Total Sales]]&gt;=AVERAGE(Table1[Total Sales]), "L 1", 0 )</f>
        <v>L 1</v>
      </c>
    </row>
    <row r="190" spans="2:15" x14ac:dyDescent="0.3">
      <c r="B190">
        <v>187</v>
      </c>
      <c r="C190" t="s">
        <v>29</v>
      </c>
      <c r="D190" t="s">
        <v>40</v>
      </c>
      <c r="E190" t="s">
        <v>19</v>
      </c>
      <c r="F190">
        <v>6279</v>
      </c>
      <c r="G190">
        <v>45</v>
      </c>
      <c r="H190" s="9">
        <v>45113</v>
      </c>
      <c r="I190" s="10">
        <f>Table1[[#This Row],[Price/Q]]*Table1[[#This Row],[Quantity]]</f>
        <v>282555</v>
      </c>
      <c r="J190">
        <f>YEAR(Table1[[#This Row],[Order date ]])</f>
        <v>2023</v>
      </c>
      <c r="K190">
        <f>MONTH(Table1[[#This Row],[Order date ]])</f>
        <v>7</v>
      </c>
      <c r="L190">
        <f>DAY(Table1[[#This Row],[Order date ]])</f>
        <v>6</v>
      </c>
      <c r="M190" t="str">
        <f>TEXT(Table1[[#This Row],[Order date ]],"mmm")</f>
        <v>Jul</v>
      </c>
      <c r="N190">
        <f>ROUNDUP(MONTH(Table1[[#This Row],[Order date ]])/3, 0)</f>
        <v>3</v>
      </c>
      <c r="O190">
        <f>IF(Table1[[#This Row],[Total Sales]]&gt;=AVERAGE(Table1[Total Sales]), "L 1", 0 )</f>
        <v>0</v>
      </c>
    </row>
    <row r="191" spans="2:15" x14ac:dyDescent="0.3">
      <c r="B191">
        <v>188</v>
      </c>
      <c r="C191" t="s">
        <v>36</v>
      </c>
      <c r="D191" t="s">
        <v>37</v>
      </c>
      <c r="E191" t="s">
        <v>22</v>
      </c>
      <c r="F191">
        <v>2541</v>
      </c>
      <c r="G191">
        <v>45</v>
      </c>
      <c r="H191" s="9">
        <v>45114</v>
      </c>
      <c r="I191" s="10">
        <f>Table1[[#This Row],[Price/Q]]*Table1[[#This Row],[Quantity]]</f>
        <v>114345</v>
      </c>
      <c r="J191">
        <f>YEAR(Table1[[#This Row],[Order date ]])</f>
        <v>2023</v>
      </c>
      <c r="K191">
        <f>MONTH(Table1[[#This Row],[Order date ]])</f>
        <v>7</v>
      </c>
      <c r="L191">
        <f>DAY(Table1[[#This Row],[Order date ]])</f>
        <v>7</v>
      </c>
      <c r="M191" t="str">
        <f>TEXT(Table1[[#This Row],[Order date ]],"mmm")</f>
        <v>Jul</v>
      </c>
      <c r="N191">
        <f>ROUNDUP(MONTH(Table1[[#This Row],[Order date ]])/3, 0)</f>
        <v>3</v>
      </c>
      <c r="O191">
        <f>IF(Table1[[#This Row],[Total Sales]]&gt;=AVERAGE(Table1[Total Sales]), "L 1", 0 )</f>
        <v>0</v>
      </c>
    </row>
    <row r="192" spans="2:15" x14ac:dyDescent="0.3">
      <c r="B192">
        <v>189</v>
      </c>
      <c r="C192" t="s">
        <v>32</v>
      </c>
      <c r="D192" t="s">
        <v>45</v>
      </c>
      <c r="E192" t="s">
        <v>20</v>
      </c>
      <c r="F192">
        <v>3864</v>
      </c>
      <c r="G192">
        <v>177</v>
      </c>
      <c r="H192" s="9">
        <v>45115</v>
      </c>
      <c r="I192" s="10">
        <f>Table1[[#This Row],[Price/Q]]*Table1[[#This Row],[Quantity]]</f>
        <v>683928</v>
      </c>
      <c r="J192">
        <f>YEAR(Table1[[#This Row],[Order date ]])</f>
        <v>2023</v>
      </c>
      <c r="K192">
        <f>MONTH(Table1[[#This Row],[Order date ]])</f>
        <v>7</v>
      </c>
      <c r="L192">
        <f>DAY(Table1[[#This Row],[Order date ]])</f>
        <v>8</v>
      </c>
      <c r="M192" t="str">
        <f>TEXT(Table1[[#This Row],[Order date ]],"mmm")</f>
        <v>Jul</v>
      </c>
      <c r="N192">
        <f>ROUNDUP(MONTH(Table1[[#This Row],[Order date ]])/3, 0)</f>
        <v>3</v>
      </c>
      <c r="O192" t="str">
        <f>IF(Table1[[#This Row],[Total Sales]]&gt;=AVERAGE(Table1[Total Sales]), "L 1", 0 )</f>
        <v>L 1</v>
      </c>
    </row>
    <row r="193" spans="2:15" x14ac:dyDescent="0.3">
      <c r="B193">
        <v>190</v>
      </c>
      <c r="C193" t="s">
        <v>33</v>
      </c>
      <c r="D193" t="s">
        <v>38</v>
      </c>
      <c r="E193" t="s">
        <v>6</v>
      </c>
      <c r="F193">
        <v>6146</v>
      </c>
      <c r="G193">
        <v>63</v>
      </c>
      <c r="H193" s="9">
        <v>45116</v>
      </c>
      <c r="I193" s="10">
        <f>Table1[[#This Row],[Price/Q]]*Table1[[#This Row],[Quantity]]</f>
        <v>387198</v>
      </c>
      <c r="J193">
        <f>YEAR(Table1[[#This Row],[Order date ]])</f>
        <v>2023</v>
      </c>
      <c r="K193">
        <f>MONTH(Table1[[#This Row],[Order date ]])</f>
        <v>7</v>
      </c>
      <c r="L193">
        <f>DAY(Table1[[#This Row],[Order date ]])</f>
        <v>9</v>
      </c>
      <c r="M193" t="str">
        <f>TEXT(Table1[[#This Row],[Order date ]],"mmm")</f>
        <v>Jul</v>
      </c>
      <c r="N193">
        <f>ROUNDUP(MONTH(Table1[[#This Row],[Order date ]])/3, 0)</f>
        <v>3</v>
      </c>
      <c r="O193">
        <f>IF(Table1[[#This Row],[Total Sales]]&gt;=AVERAGE(Table1[Total Sales]), "L 1", 0 )</f>
        <v>0</v>
      </c>
    </row>
    <row r="194" spans="2:15" x14ac:dyDescent="0.3">
      <c r="B194">
        <v>191</v>
      </c>
      <c r="C194" t="s">
        <v>3</v>
      </c>
      <c r="D194" t="s">
        <v>43</v>
      </c>
      <c r="E194" t="s">
        <v>11</v>
      </c>
      <c r="F194">
        <v>2639</v>
      </c>
      <c r="G194">
        <v>204</v>
      </c>
      <c r="H194" s="9">
        <v>45117</v>
      </c>
      <c r="I194" s="10">
        <f>Table1[[#This Row],[Price/Q]]*Table1[[#This Row],[Quantity]]</f>
        <v>538356</v>
      </c>
      <c r="J194">
        <f>YEAR(Table1[[#This Row],[Order date ]])</f>
        <v>2023</v>
      </c>
      <c r="K194">
        <f>MONTH(Table1[[#This Row],[Order date ]])</f>
        <v>7</v>
      </c>
      <c r="L194">
        <f>DAY(Table1[[#This Row],[Order date ]])</f>
        <v>10</v>
      </c>
      <c r="M194" t="str">
        <f>TEXT(Table1[[#This Row],[Order date ]],"mmm")</f>
        <v>Jul</v>
      </c>
      <c r="N194">
        <f>ROUNDUP(MONTH(Table1[[#This Row],[Order date ]])/3, 0)</f>
        <v>3</v>
      </c>
      <c r="O194">
        <f>IF(Table1[[#This Row],[Total Sales]]&gt;=AVERAGE(Table1[Total Sales]), "L 1", 0 )</f>
        <v>0</v>
      </c>
    </row>
    <row r="195" spans="2:15" x14ac:dyDescent="0.3">
      <c r="B195">
        <v>192</v>
      </c>
      <c r="C195" t="s">
        <v>29</v>
      </c>
      <c r="D195" t="s">
        <v>40</v>
      </c>
      <c r="E195" t="s">
        <v>15</v>
      </c>
      <c r="F195">
        <v>1890</v>
      </c>
      <c r="G195">
        <v>195</v>
      </c>
      <c r="H195" s="9">
        <v>45118</v>
      </c>
      <c r="I195" s="10">
        <f>Table1[[#This Row],[Price/Q]]*Table1[[#This Row],[Quantity]]</f>
        <v>368550</v>
      </c>
      <c r="J195">
        <f>YEAR(Table1[[#This Row],[Order date ]])</f>
        <v>2023</v>
      </c>
      <c r="K195">
        <f>MONTH(Table1[[#This Row],[Order date ]])</f>
        <v>7</v>
      </c>
      <c r="L195">
        <f>DAY(Table1[[#This Row],[Order date ]])</f>
        <v>11</v>
      </c>
      <c r="M195" t="str">
        <f>TEXT(Table1[[#This Row],[Order date ]],"mmm")</f>
        <v>Jul</v>
      </c>
      <c r="N195">
        <f>ROUNDUP(MONTH(Table1[[#This Row],[Order date ]])/3, 0)</f>
        <v>3</v>
      </c>
      <c r="O195">
        <f>IF(Table1[[#This Row],[Total Sales]]&gt;=AVERAGE(Table1[Total Sales]), "L 1", 0 )</f>
        <v>0</v>
      </c>
    </row>
    <row r="196" spans="2:15" x14ac:dyDescent="0.3">
      <c r="B196">
        <v>193</v>
      </c>
      <c r="C196" t="s">
        <v>31</v>
      </c>
      <c r="D196" t="s">
        <v>39</v>
      </c>
      <c r="E196" t="s">
        <v>7</v>
      </c>
      <c r="F196">
        <v>1932</v>
      </c>
      <c r="G196">
        <v>369</v>
      </c>
      <c r="H196" s="9">
        <v>45119</v>
      </c>
      <c r="I196" s="10">
        <f>Table1[[#This Row],[Price/Q]]*Table1[[#This Row],[Quantity]]</f>
        <v>712908</v>
      </c>
      <c r="J196">
        <f>YEAR(Table1[[#This Row],[Order date ]])</f>
        <v>2023</v>
      </c>
      <c r="K196">
        <f>MONTH(Table1[[#This Row],[Order date ]])</f>
        <v>7</v>
      </c>
      <c r="L196">
        <f>DAY(Table1[[#This Row],[Order date ]])</f>
        <v>12</v>
      </c>
      <c r="M196" t="str">
        <f>TEXT(Table1[[#This Row],[Order date ]],"mmm")</f>
        <v>Jul</v>
      </c>
      <c r="N196">
        <f>ROUNDUP(MONTH(Table1[[#This Row],[Order date ]])/3, 0)</f>
        <v>3</v>
      </c>
      <c r="O196" t="str">
        <f>IF(Table1[[#This Row],[Total Sales]]&gt;=AVERAGE(Table1[Total Sales]), "L 1", 0 )</f>
        <v>L 1</v>
      </c>
    </row>
    <row r="197" spans="2:15" x14ac:dyDescent="0.3">
      <c r="B197">
        <v>194</v>
      </c>
      <c r="C197" t="s">
        <v>34</v>
      </c>
      <c r="D197" t="s">
        <v>39</v>
      </c>
      <c r="E197" t="s">
        <v>18</v>
      </c>
      <c r="F197">
        <v>6300</v>
      </c>
      <c r="G197">
        <v>42</v>
      </c>
      <c r="H197" s="9">
        <v>45120</v>
      </c>
      <c r="I197" s="10">
        <f>Table1[[#This Row],[Price/Q]]*Table1[[#This Row],[Quantity]]</f>
        <v>264600</v>
      </c>
      <c r="J197">
        <f>YEAR(Table1[[#This Row],[Order date ]])</f>
        <v>2023</v>
      </c>
      <c r="K197">
        <f>MONTH(Table1[[#This Row],[Order date ]])</f>
        <v>7</v>
      </c>
      <c r="L197">
        <f>DAY(Table1[[#This Row],[Order date ]])</f>
        <v>13</v>
      </c>
      <c r="M197" t="str">
        <f>TEXT(Table1[[#This Row],[Order date ]],"mmm")</f>
        <v>Jul</v>
      </c>
      <c r="N197">
        <f>ROUNDUP(MONTH(Table1[[#This Row],[Order date ]])/3, 0)</f>
        <v>3</v>
      </c>
      <c r="O197">
        <f>IF(Table1[[#This Row],[Total Sales]]&gt;=AVERAGE(Table1[Total Sales]), "L 1", 0 )</f>
        <v>0</v>
      </c>
    </row>
    <row r="198" spans="2:15" x14ac:dyDescent="0.3">
      <c r="B198">
        <v>195</v>
      </c>
      <c r="C198" t="s">
        <v>32</v>
      </c>
      <c r="D198" t="s">
        <v>40</v>
      </c>
      <c r="E198" t="s">
        <v>23</v>
      </c>
      <c r="F198">
        <v>560</v>
      </c>
      <c r="G198">
        <v>81</v>
      </c>
      <c r="H198" s="9">
        <v>45121</v>
      </c>
      <c r="I198" s="10">
        <f>Table1[[#This Row],[Price/Q]]*Table1[[#This Row],[Quantity]]</f>
        <v>45360</v>
      </c>
      <c r="J198">
        <f>YEAR(Table1[[#This Row],[Order date ]])</f>
        <v>2023</v>
      </c>
      <c r="K198">
        <f>MONTH(Table1[[#This Row],[Order date ]])</f>
        <v>7</v>
      </c>
      <c r="L198">
        <f>DAY(Table1[[#This Row],[Order date ]])</f>
        <v>14</v>
      </c>
      <c r="M198" t="str">
        <f>TEXT(Table1[[#This Row],[Order date ]],"mmm")</f>
        <v>Jul</v>
      </c>
      <c r="N198">
        <f>ROUNDUP(MONTH(Table1[[#This Row],[Order date ]])/3, 0)</f>
        <v>3</v>
      </c>
      <c r="O198">
        <f>IF(Table1[[#This Row],[Total Sales]]&gt;=AVERAGE(Table1[Total Sales]), "L 1", 0 )</f>
        <v>0</v>
      </c>
    </row>
    <row r="199" spans="2:15" x14ac:dyDescent="0.3">
      <c r="B199">
        <v>196</v>
      </c>
      <c r="C199" t="s">
        <v>3</v>
      </c>
      <c r="D199" t="s">
        <v>40</v>
      </c>
      <c r="E199" t="s">
        <v>19</v>
      </c>
      <c r="F199">
        <v>2856</v>
      </c>
      <c r="G199">
        <v>246</v>
      </c>
      <c r="H199" s="9">
        <v>45122</v>
      </c>
      <c r="I199" s="10">
        <f>Table1[[#This Row],[Price/Q]]*Table1[[#This Row],[Quantity]]</f>
        <v>702576</v>
      </c>
      <c r="J199">
        <f>YEAR(Table1[[#This Row],[Order date ]])</f>
        <v>2023</v>
      </c>
      <c r="K199">
        <f>MONTH(Table1[[#This Row],[Order date ]])</f>
        <v>7</v>
      </c>
      <c r="L199">
        <f>DAY(Table1[[#This Row],[Order date ]])</f>
        <v>15</v>
      </c>
      <c r="M199" t="str">
        <f>TEXT(Table1[[#This Row],[Order date ]],"mmm")</f>
        <v>Jul</v>
      </c>
      <c r="N199">
        <f>ROUNDUP(MONTH(Table1[[#This Row],[Order date ]])/3, 0)</f>
        <v>3</v>
      </c>
      <c r="O199" t="str">
        <f>IF(Table1[[#This Row],[Total Sales]]&gt;=AVERAGE(Table1[Total Sales]), "L 1", 0 )</f>
        <v>L 1</v>
      </c>
    </row>
    <row r="200" spans="2:15" x14ac:dyDescent="0.3">
      <c r="B200">
        <v>197</v>
      </c>
      <c r="C200" t="s">
        <v>3</v>
      </c>
      <c r="D200" t="s">
        <v>39</v>
      </c>
      <c r="E200" t="s">
        <v>10</v>
      </c>
      <c r="F200">
        <v>707</v>
      </c>
      <c r="G200">
        <v>174</v>
      </c>
      <c r="H200" s="9">
        <v>45123</v>
      </c>
      <c r="I200" s="10">
        <f>Table1[[#This Row],[Price/Q]]*Table1[[#This Row],[Quantity]]</f>
        <v>123018</v>
      </c>
      <c r="J200">
        <f>YEAR(Table1[[#This Row],[Order date ]])</f>
        <v>2023</v>
      </c>
      <c r="K200">
        <f>MONTH(Table1[[#This Row],[Order date ]])</f>
        <v>7</v>
      </c>
      <c r="L200">
        <f>DAY(Table1[[#This Row],[Order date ]])</f>
        <v>16</v>
      </c>
      <c r="M200" t="str">
        <f>TEXT(Table1[[#This Row],[Order date ]],"mmm")</f>
        <v>Jul</v>
      </c>
      <c r="N200">
        <f>ROUNDUP(MONTH(Table1[[#This Row],[Order date ]])/3, 0)</f>
        <v>3</v>
      </c>
      <c r="O200">
        <f>IF(Table1[[#This Row],[Total Sales]]&gt;=AVERAGE(Table1[Total Sales]), "L 1", 0 )</f>
        <v>0</v>
      </c>
    </row>
    <row r="201" spans="2:15" x14ac:dyDescent="0.3">
      <c r="B201">
        <v>198</v>
      </c>
      <c r="C201" t="s">
        <v>29</v>
      </c>
      <c r="D201" t="s">
        <v>45</v>
      </c>
      <c r="E201" t="s">
        <v>23</v>
      </c>
      <c r="F201">
        <v>3598</v>
      </c>
      <c r="G201">
        <v>81</v>
      </c>
      <c r="H201" s="9">
        <v>45124</v>
      </c>
      <c r="I201" s="10">
        <f>Table1[[#This Row],[Price/Q]]*Table1[[#This Row],[Quantity]]</f>
        <v>291438</v>
      </c>
      <c r="J201">
        <f>YEAR(Table1[[#This Row],[Order date ]])</f>
        <v>2023</v>
      </c>
      <c r="K201">
        <f>MONTH(Table1[[#This Row],[Order date ]])</f>
        <v>7</v>
      </c>
      <c r="L201">
        <f>DAY(Table1[[#This Row],[Order date ]])</f>
        <v>17</v>
      </c>
      <c r="M201" t="str">
        <f>TEXT(Table1[[#This Row],[Order date ]],"mmm")</f>
        <v>Jul</v>
      </c>
      <c r="N201">
        <f>ROUNDUP(MONTH(Table1[[#This Row],[Order date ]])/3, 0)</f>
        <v>3</v>
      </c>
      <c r="O201">
        <f>IF(Table1[[#This Row],[Total Sales]]&gt;=AVERAGE(Table1[Total Sales]), "L 1", 0 )</f>
        <v>0</v>
      </c>
    </row>
    <row r="202" spans="2:15" x14ac:dyDescent="0.3">
      <c r="B202">
        <v>199</v>
      </c>
      <c r="C202" t="s">
        <v>36</v>
      </c>
      <c r="D202" t="s">
        <v>45</v>
      </c>
      <c r="E202" t="s">
        <v>15</v>
      </c>
      <c r="F202">
        <v>6853</v>
      </c>
      <c r="G202">
        <v>372</v>
      </c>
      <c r="H202" s="9">
        <v>45125</v>
      </c>
      <c r="I202" s="10">
        <f>Table1[[#This Row],[Price/Q]]*Table1[[#This Row],[Quantity]]</f>
        <v>2549316</v>
      </c>
      <c r="J202">
        <f>YEAR(Table1[[#This Row],[Order date ]])</f>
        <v>2023</v>
      </c>
      <c r="K202">
        <f>MONTH(Table1[[#This Row],[Order date ]])</f>
        <v>7</v>
      </c>
      <c r="L202">
        <f>DAY(Table1[[#This Row],[Order date ]])</f>
        <v>18</v>
      </c>
      <c r="M202" t="str">
        <f>TEXT(Table1[[#This Row],[Order date ]],"mmm")</f>
        <v>Jul</v>
      </c>
      <c r="N202">
        <f>ROUNDUP(MONTH(Table1[[#This Row],[Order date ]])/3, 0)</f>
        <v>3</v>
      </c>
      <c r="O202" t="str">
        <f>IF(Table1[[#This Row],[Total Sales]]&gt;=AVERAGE(Table1[Total Sales]), "L 1", 0 )</f>
        <v>L 1</v>
      </c>
    </row>
    <row r="203" spans="2:15" x14ac:dyDescent="0.3">
      <c r="B203">
        <v>200</v>
      </c>
      <c r="C203" t="s">
        <v>36</v>
      </c>
      <c r="D203" t="s">
        <v>45</v>
      </c>
      <c r="E203" t="s">
        <v>9</v>
      </c>
      <c r="F203">
        <v>4725</v>
      </c>
      <c r="G203">
        <v>174</v>
      </c>
      <c r="H203" s="9">
        <v>45126</v>
      </c>
      <c r="I203" s="10">
        <f>Table1[[#This Row],[Price/Q]]*Table1[[#This Row],[Quantity]]</f>
        <v>822150</v>
      </c>
      <c r="J203">
        <f>YEAR(Table1[[#This Row],[Order date ]])</f>
        <v>2023</v>
      </c>
      <c r="K203">
        <f>MONTH(Table1[[#This Row],[Order date ]])</f>
        <v>7</v>
      </c>
      <c r="L203">
        <f>DAY(Table1[[#This Row],[Order date ]])</f>
        <v>19</v>
      </c>
      <c r="M203" t="str">
        <f>TEXT(Table1[[#This Row],[Order date ]],"mmm")</f>
        <v>Jul</v>
      </c>
      <c r="N203">
        <f>ROUNDUP(MONTH(Table1[[#This Row],[Order date ]])/3, 0)</f>
        <v>3</v>
      </c>
      <c r="O203" t="str">
        <f>IF(Table1[[#This Row],[Total Sales]]&gt;=AVERAGE(Table1[Total Sales]), "L 1", 0 )</f>
        <v>L 1</v>
      </c>
    </row>
    <row r="204" spans="2:15" x14ac:dyDescent="0.3">
      <c r="B204">
        <v>201</v>
      </c>
      <c r="C204" t="s">
        <v>30</v>
      </c>
      <c r="D204" t="s">
        <v>38</v>
      </c>
      <c r="E204" t="s">
        <v>25</v>
      </c>
      <c r="F204">
        <v>10304</v>
      </c>
      <c r="G204">
        <v>84</v>
      </c>
      <c r="H204" s="9">
        <v>45127</v>
      </c>
      <c r="I204" s="10">
        <f>Table1[[#This Row],[Price/Q]]*Table1[[#This Row],[Quantity]]</f>
        <v>865536</v>
      </c>
      <c r="J204">
        <f>YEAR(Table1[[#This Row],[Order date ]])</f>
        <v>2023</v>
      </c>
      <c r="K204">
        <f>MONTH(Table1[[#This Row],[Order date ]])</f>
        <v>7</v>
      </c>
      <c r="L204">
        <f>DAY(Table1[[#This Row],[Order date ]])</f>
        <v>20</v>
      </c>
      <c r="M204" t="str">
        <f>TEXT(Table1[[#This Row],[Order date ]],"mmm")</f>
        <v>Jul</v>
      </c>
      <c r="N204">
        <f>ROUNDUP(MONTH(Table1[[#This Row],[Order date ]])/3, 0)</f>
        <v>3</v>
      </c>
      <c r="O204" t="str">
        <f>IF(Table1[[#This Row],[Total Sales]]&gt;=AVERAGE(Table1[Total Sales]), "L 1", 0 )</f>
        <v>L 1</v>
      </c>
    </row>
    <row r="205" spans="2:15" x14ac:dyDescent="0.3">
      <c r="B205">
        <v>202</v>
      </c>
      <c r="C205" t="s">
        <v>30</v>
      </c>
      <c r="D205" t="s">
        <v>39</v>
      </c>
      <c r="E205" t="s">
        <v>9</v>
      </c>
      <c r="F205">
        <v>1274</v>
      </c>
      <c r="G205">
        <v>225</v>
      </c>
      <c r="H205" s="9">
        <v>45128</v>
      </c>
      <c r="I205" s="10">
        <f>Table1[[#This Row],[Price/Q]]*Table1[[#This Row],[Quantity]]</f>
        <v>286650</v>
      </c>
      <c r="J205">
        <f>YEAR(Table1[[#This Row],[Order date ]])</f>
        <v>2023</v>
      </c>
      <c r="K205">
        <f>MONTH(Table1[[#This Row],[Order date ]])</f>
        <v>7</v>
      </c>
      <c r="L205">
        <f>DAY(Table1[[#This Row],[Order date ]])</f>
        <v>21</v>
      </c>
      <c r="M205" t="str">
        <f>TEXT(Table1[[#This Row],[Order date ]],"mmm")</f>
        <v>Jul</v>
      </c>
      <c r="N205">
        <f>ROUNDUP(MONTH(Table1[[#This Row],[Order date ]])/3, 0)</f>
        <v>3</v>
      </c>
      <c r="O205">
        <f>IF(Table1[[#This Row],[Total Sales]]&gt;=AVERAGE(Table1[Total Sales]), "L 1", 0 )</f>
        <v>0</v>
      </c>
    </row>
    <row r="206" spans="2:15" x14ac:dyDescent="0.3">
      <c r="B206">
        <v>203</v>
      </c>
      <c r="C206" t="s">
        <v>33</v>
      </c>
      <c r="D206" t="s">
        <v>38</v>
      </c>
      <c r="E206" t="s">
        <v>23</v>
      </c>
      <c r="F206">
        <v>1526</v>
      </c>
      <c r="G206">
        <v>105</v>
      </c>
      <c r="H206" s="9">
        <v>45129</v>
      </c>
      <c r="I206" s="10">
        <f>Table1[[#This Row],[Price/Q]]*Table1[[#This Row],[Quantity]]</f>
        <v>160230</v>
      </c>
      <c r="J206">
        <f>YEAR(Table1[[#This Row],[Order date ]])</f>
        <v>2023</v>
      </c>
      <c r="K206">
        <f>MONTH(Table1[[#This Row],[Order date ]])</f>
        <v>7</v>
      </c>
      <c r="L206">
        <f>DAY(Table1[[#This Row],[Order date ]])</f>
        <v>22</v>
      </c>
      <c r="M206" t="str">
        <f>TEXT(Table1[[#This Row],[Order date ]],"mmm")</f>
        <v>Jul</v>
      </c>
      <c r="N206">
        <f>ROUNDUP(MONTH(Table1[[#This Row],[Order date ]])/3, 0)</f>
        <v>3</v>
      </c>
      <c r="O206">
        <f>IF(Table1[[#This Row],[Total Sales]]&gt;=AVERAGE(Table1[Total Sales]), "L 1", 0 )</f>
        <v>0</v>
      </c>
    </row>
    <row r="207" spans="2:15" x14ac:dyDescent="0.3">
      <c r="B207">
        <v>204</v>
      </c>
      <c r="C207" t="s">
        <v>36</v>
      </c>
      <c r="D207" t="s">
        <v>43</v>
      </c>
      <c r="E207" t="s">
        <v>21</v>
      </c>
      <c r="F207">
        <v>3101</v>
      </c>
      <c r="G207">
        <v>225</v>
      </c>
      <c r="H207" s="9">
        <v>45130</v>
      </c>
      <c r="I207" s="10">
        <f>Table1[[#This Row],[Price/Q]]*Table1[[#This Row],[Quantity]]</f>
        <v>697725</v>
      </c>
      <c r="J207">
        <f>YEAR(Table1[[#This Row],[Order date ]])</f>
        <v>2023</v>
      </c>
      <c r="K207">
        <f>MONTH(Table1[[#This Row],[Order date ]])</f>
        <v>7</v>
      </c>
      <c r="L207">
        <f>DAY(Table1[[#This Row],[Order date ]])</f>
        <v>23</v>
      </c>
      <c r="M207" t="str">
        <f>TEXT(Table1[[#This Row],[Order date ]],"mmm")</f>
        <v>Jul</v>
      </c>
      <c r="N207">
        <f>ROUNDUP(MONTH(Table1[[#This Row],[Order date ]])/3, 0)</f>
        <v>3</v>
      </c>
      <c r="O207" t="str">
        <f>IF(Table1[[#This Row],[Total Sales]]&gt;=AVERAGE(Table1[Total Sales]), "L 1", 0 )</f>
        <v>L 1</v>
      </c>
    </row>
    <row r="208" spans="2:15" x14ac:dyDescent="0.3">
      <c r="B208">
        <v>205</v>
      </c>
      <c r="C208" t="s">
        <v>28</v>
      </c>
      <c r="D208" t="s">
        <v>40</v>
      </c>
      <c r="E208" t="s">
        <v>7</v>
      </c>
      <c r="F208">
        <v>1057</v>
      </c>
      <c r="G208">
        <v>54</v>
      </c>
      <c r="H208" s="9">
        <v>45131</v>
      </c>
      <c r="I208" s="10">
        <f>Table1[[#This Row],[Price/Q]]*Table1[[#This Row],[Quantity]]</f>
        <v>57078</v>
      </c>
      <c r="J208">
        <f>YEAR(Table1[[#This Row],[Order date ]])</f>
        <v>2023</v>
      </c>
      <c r="K208">
        <f>MONTH(Table1[[#This Row],[Order date ]])</f>
        <v>7</v>
      </c>
      <c r="L208">
        <f>DAY(Table1[[#This Row],[Order date ]])</f>
        <v>24</v>
      </c>
      <c r="M208" t="str">
        <f>TEXT(Table1[[#This Row],[Order date ]],"mmm")</f>
        <v>Jul</v>
      </c>
      <c r="N208">
        <f>ROUNDUP(MONTH(Table1[[#This Row],[Order date ]])/3, 0)</f>
        <v>3</v>
      </c>
      <c r="O208">
        <f>IF(Table1[[#This Row],[Total Sales]]&gt;=AVERAGE(Table1[Total Sales]), "L 1", 0 )</f>
        <v>0</v>
      </c>
    </row>
    <row r="209" spans="2:15" x14ac:dyDescent="0.3">
      <c r="B209">
        <v>206</v>
      </c>
      <c r="C209" t="s">
        <v>31</v>
      </c>
      <c r="D209" t="s">
        <v>40</v>
      </c>
      <c r="E209" t="s">
        <v>19</v>
      </c>
      <c r="F209">
        <v>5306</v>
      </c>
      <c r="G209">
        <v>0</v>
      </c>
      <c r="H209" s="9">
        <v>45132</v>
      </c>
      <c r="I209" s="10">
        <f>Table1[[#This Row],[Price/Q]]*Table1[[#This Row],[Quantity]]</f>
        <v>0</v>
      </c>
      <c r="J209">
        <f>YEAR(Table1[[#This Row],[Order date ]])</f>
        <v>2023</v>
      </c>
      <c r="K209">
        <f>MONTH(Table1[[#This Row],[Order date ]])</f>
        <v>7</v>
      </c>
      <c r="L209">
        <f>DAY(Table1[[#This Row],[Order date ]])</f>
        <v>25</v>
      </c>
      <c r="M209" t="str">
        <f>TEXT(Table1[[#This Row],[Order date ]],"mmm")</f>
        <v>Jul</v>
      </c>
      <c r="N209">
        <f>ROUNDUP(MONTH(Table1[[#This Row],[Order date ]])/3, 0)</f>
        <v>3</v>
      </c>
      <c r="O209">
        <f>IF(Table1[[#This Row],[Total Sales]]&gt;=AVERAGE(Table1[Total Sales]), "L 1", 0 )</f>
        <v>0</v>
      </c>
    </row>
    <row r="210" spans="2:15" x14ac:dyDescent="0.3">
      <c r="B210">
        <v>207</v>
      </c>
      <c r="C210" t="s">
        <v>33</v>
      </c>
      <c r="D210" t="s">
        <v>43</v>
      </c>
      <c r="E210" t="s">
        <v>17</v>
      </c>
      <c r="F210">
        <v>4018</v>
      </c>
      <c r="G210">
        <v>171</v>
      </c>
      <c r="H210" s="9">
        <v>45133</v>
      </c>
      <c r="I210" s="10">
        <f>Table1[[#This Row],[Price/Q]]*Table1[[#This Row],[Quantity]]</f>
        <v>687078</v>
      </c>
      <c r="J210">
        <f>YEAR(Table1[[#This Row],[Order date ]])</f>
        <v>2023</v>
      </c>
      <c r="K210">
        <f>MONTH(Table1[[#This Row],[Order date ]])</f>
        <v>7</v>
      </c>
      <c r="L210">
        <f>DAY(Table1[[#This Row],[Order date ]])</f>
        <v>26</v>
      </c>
      <c r="M210" t="str">
        <f>TEXT(Table1[[#This Row],[Order date ]],"mmm")</f>
        <v>Jul</v>
      </c>
      <c r="N210">
        <f>ROUNDUP(MONTH(Table1[[#This Row],[Order date ]])/3, 0)</f>
        <v>3</v>
      </c>
      <c r="O210" t="str">
        <f>IF(Table1[[#This Row],[Total Sales]]&gt;=AVERAGE(Table1[Total Sales]), "L 1", 0 )</f>
        <v>L 1</v>
      </c>
    </row>
    <row r="211" spans="2:15" x14ac:dyDescent="0.3">
      <c r="B211">
        <v>208</v>
      </c>
      <c r="C211" t="s">
        <v>3</v>
      </c>
      <c r="D211" t="s">
        <v>39</v>
      </c>
      <c r="E211" t="s">
        <v>9</v>
      </c>
      <c r="F211">
        <v>938</v>
      </c>
      <c r="G211">
        <v>189</v>
      </c>
      <c r="H211" s="9">
        <v>45134</v>
      </c>
      <c r="I211" s="10">
        <f>Table1[[#This Row],[Price/Q]]*Table1[[#This Row],[Quantity]]</f>
        <v>177282</v>
      </c>
      <c r="J211">
        <f>YEAR(Table1[[#This Row],[Order date ]])</f>
        <v>2023</v>
      </c>
      <c r="K211">
        <f>MONTH(Table1[[#This Row],[Order date ]])</f>
        <v>7</v>
      </c>
      <c r="L211">
        <f>DAY(Table1[[#This Row],[Order date ]])</f>
        <v>27</v>
      </c>
      <c r="M211" t="str">
        <f>TEXT(Table1[[#This Row],[Order date ]],"mmm")</f>
        <v>Jul</v>
      </c>
      <c r="N211">
        <f>ROUNDUP(MONTH(Table1[[#This Row],[Order date ]])/3, 0)</f>
        <v>3</v>
      </c>
      <c r="O211">
        <f>IF(Table1[[#This Row],[Total Sales]]&gt;=AVERAGE(Table1[Total Sales]), "L 1", 0 )</f>
        <v>0</v>
      </c>
    </row>
    <row r="212" spans="2:15" x14ac:dyDescent="0.3">
      <c r="B212">
        <v>209</v>
      </c>
      <c r="C212" t="s">
        <v>31</v>
      </c>
      <c r="D212" t="s">
        <v>37</v>
      </c>
      <c r="E212" t="s">
        <v>11</v>
      </c>
      <c r="F212">
        <v>1778</v>
      </c>
      <c r="G212">
        <v>270</v>
      </c>
      <c r="H212" s="9">
        <v>45135</v>
      </c>
      <c r="I212" s="10">
        <f>Table1[[#This Row],[Price/Q]]*Table1[[#This Row],[Quantity]]</f>
        <v>480060</v>
      </c>
      <c r="J212">
        <f>YEAR(Table1[[#This Row],[Order date ]])</f>
        <v>2023</v>
      </c>
      <c r="K212">
        <f>MONTH(Table1[[#This Row],[Order date ]])</f>
        <v>7</v>
      </c>
      <c r="L212">
        <f>DAY(Table1[[#This Row],[Order date ]])</f>
        <v>28</v>
      </c>
      <c r="M212" t="str">
        <f>TEXT(Table1[[#This Row],[Order date ]],"mmm")</f>
        <v>Jul</v>
      </c>
      <c r="N212">
        <f>ROUNDUP(MONTH(Table1[[#This Row],[Order date ]])/3, 0)</f>
        <v>3</v>
      </c>
      <c r="O212">
        <f>IF(Table1[[#This Row],[Total Sales]]&gt;=AVERAGE(Table1[Total Sales]), "L 1", 0 )</f>
        <v>0</v>
      </c>
    </row>
    <row r="213" spans="2:15" x14ac:dyDescent="0.3">
      <c r="B213">
        <v>210</v>
      </c>
      <c r="C213" t="s">
        <v>32</v>
      </c>
      <c r="D213" t="s">
        <v>43</v>
      </c>
      <c r="E213" t="s">
        <v>23</v>
      </c>
      <c r="F213">
        <v>1638</v>
      </c>
      <c r="G213">
        <v>63</v>
      </c>
      <c r="H213" s="9">
        <v>45136</v>
      </c>
      <c r="I213" s="10">
        <f>Table1[[#This Row],[Price/Q]]*Table1[[#This Row],[Quantity]]</f>
        <v>103194</v>
      </c>
      <c r="J213">
        <f>YEAR(Table1[[#This Row],[Order date ]])</f>
        <v>2023</v>
      </c>
      <c r="K213">
        <f>MONTH(Table1[[#This Row],[Order date ]])</f>
        <v>7</v>
      </c>
      <c r="L213">
        <f>DAY(Table1[[#This Row],[Order date ]])</f>
        <v>29</v>
      </c>
      <c r="M213" t="str">
        <f>TEXT(Table1[[#This Row],[Order date ]],"mmm")</f>
        <v>Jul</v>
      </c>
      <c r="N213">
        <f>ROUNDUP(MONTH(Table1[[#This Row],[Order date ]])/3, 0)</f>
        <v>3</v>
      </c>
      <c r="O213">
        <f>IF(Table1[[#This Row],[Total Sales]]&gt;=AVERAGE(Table1[Total Sales]), "L 1", 0 )</f>
        <v>0</v>
      </c>
    </row>
    <row r="214" spans="2:15" x14ac:dyDescent="0.3">
      <c r="B214">
        <v>211</v>
      </c>
      <c r="C214" t="s">
        <v>30</v>
      </c>
      <c r="D214" t="s">
        <v>37</v>
      </c>
      <c r="E214" t="s">
        <v>18</v>
      </c>
      <c r="F214">
        <v>154</v>
      </c>
      <c r="G214">
        <v>21</v>
      </c>
      <c r="H214" s="9">
        <v>45137</v>
      </c>
      <c r="I214" s="10">
        <f>Table1[[#This Row],[Price/Q]]*Table1[[#This Row],[Quantity]]</f>
        <v>3234</v>
      </c>
      <c r="J214">
        <f>YEAR(Table1[[#This Row],[Order date ]])</f>
        <v>2023</v>
      </c>
      <c r="K214">
        <f>MONTH(Table1[[#This Row],[Order date ]])</f>
        <v>7</v>
      </c>
      <c r="L214">
        <f>DAY(Table1[[#This Row],[Order date ]])</f>
        <v>30</v>
      </c>
      <c r="M214" t="str">
        <f>TEXT(Table1[[#This Row],[Order date ]],"mmm")</f>
        <v>Jul</v>
      </c>
      <c r="N214">
        <f>ROUNDUP(MONTH(Table1[[#This Row],[Order date ]])/3, 0)</f>
        <v>3</v>
      </c>
      <c r="O214">
        <f>IF(Table1[[#This Row],[Total Sales]]&gt;=AVERAGE(Table1[Total Sales]), "L 1", 0 )</f>
        <v>0</v>
      </c>
    </row>
    <row r="215" spans="2:15" x14ac:dyDescent="0.3">
      <c r="B215">
        <v>212</v>
      </c>
      <c r="C215" t="s">
        <v>31</v>
      </c>
      <c r="D215" t="s">
        <v>40</v>
      </c>
      <c r="E215" t="s">
        <v>15</v>
      </c>
      <c r="F215">
        <v>9835</v>
      </c>
      <c r="G215">
        <v>207</v>
      </c>
      <c r="H215" s="9">
        <v>45138</v>
      </c>
      <c r="I215" s="10">
        <f>Table1[[#This Row],[Price/Q]]*Table1[[#This Row],[Quantity]]</f>
        <v>2035845</v>
      </c>
      <c r="J215">
        <f>YEAR(Table1[[#This Row],[Order date ]])</f>
        <v>2023</v>
      </c>
      <c r="K215">
        <f>MONTH(Table1[[#This Row],[Order date ]])</f>
        <v>7</v>
      </c>
      <c r="L215">
        <f>DAY(Table1[[#This Row],[Order date ]])</f>
        <v>31</v>
      </c>
      <c r="M215" t="str">
        <f>TEXT(Table1[[#This Row],[Order date ]],"mmm")</f>
        <v>Jul</v>
      </c>
      <c r="N215">
        <f>ROUNDUP(MONTH(Table1[[#This Row],[Order date ]])/3, 0)</f>
        <v>3</v>
      </c>
      <c r="O215" t="str">
        <f>IF(Table1[[#This Row],[Total Sales]]&gt;=AVERAGE(Table1[Total Sales]), "L 1", 0 )</f>
        <v>L 1</v>
      </c>
    </row>
    <row r="216" spans="2:15" x14ac:dyDescent="0.3">
      <c r="B216">
        <v>213</v>
      </c>
      <c r="C216" t="s">
        <v>3</v>
      </c>
      <c r="D216" t="s">
        <v>40</v>
      </c>
      <c r="E216" t="s">
        <v>13</v>
      </c>
      <c r="F216">
        <v>7273</v>
      </c>
      <c r="G216">
        <v>96</v>
      </c>
      <c r="H216" s="9">
        <v>45139</v>
      </c>
      <c r="I216" s="10">
        <f>Table1[[#This Row],[Price/Q]]*Table1[[#This Row],[Quantity]]</f>
        <v>698208</v>
      </c>
      <c r="J216">
        <f>YEAR(Table1[[#This Row],[Order date ]])</f>
        <v>2023</v>
      </c>
      <c r="K216">
        <f>MONTH(Table1[[#This Row],[Order date ]])</f>
        <v>8</v>
      </c>
      <c r="L216">
        <f>DAY(Table1[[#This Row],[Order date ]])</f>
        <v>1</v>
      </c>
      <c r="M216" t="str">
        <f>TEXT(Table1[[#This Row],[Order date ]],"mmm")</f>
        <v>Aug</v>
      </c>
      <c r="N216">
        <f>ROUNDUP(MONTH(Table1[[#This Row],[Order date ]])/3, 0)</f>
        <v>3</v>
      </c>
      <c r="O216" t="str">
        <f>IF(Table1[[#This Row],[Total Sales]]&gt;=AVERAGE(Table1[Total Sales]), "L 1", 0 )</f>
        <v>L 1</v>
      </c>
    </row>
    <row r="217" spans="2:15" x14ac:dyDescent="0.3">
      <c r="B217">
        <v>214</v>
      </c>
      <c r="C217" t="s">
        <v>33</v>
      </c>
      <c r="D217" t="s">
        <v>43</v>
      </c>
      <c r="E217" t="s">
        <v>15</v>
      </c>
      <c r="F217">
        <v>6909</v>
      </c>
      <c r="G217">
        <v>81</v>
      </c>
      <c r="H217" s="9">
        <v>45140</v>
      </c>
      <c r="I217" s="10">
        <f>Table1[[#This Row],[Price/Q]]*Table1[[#This Row],[Quantity]]</f>
        <v>559629</v>
      </c>
      <c r="J217">
        <f>YEAR(Table1[[#This Row],[Order date ]])</f>
        <v>2023</v>
      </c>
      <c r="K217">
        <f>MONTH(Table1[[#This Row],[Order date ]])</f>
        <v>8</v>
      </c>
      <c r="L217">
        <f>DAY(Table1[[#This Row],[Order date ]])</f>
        <v>2</v>
      </c>
      <c r="M217" t="str">
        <f>TEXT(Table1[[#This Row],[Order date ]],"mmm")</f>
        <v>Aug</v>
      </c>
      <c r="N217">
        <f>ROUNDUP(MONTH(Table1[[#This Row],[Order date ]])/3, 0)</f>
        <v>3</v>
      </c>
      <c r="O217">
        <f>IF(Table1[[#This Row],[Total Sales]]&gt;=AVERAGE(Table1[Total Sales]), "L 1", 0 )</f>
        <v>0</v>
      </c>
    </row>
    <row r="218" spans="2:15" x14ac:dyDescent="0.3">
      <c r="B218">
        <v>215</v>
      </c>
      <c r="C218" t="s">
        <v>3</v>
      </c>
      <c r="D218" t="s">
        <v>43</v>
      </c>
      <c r="E218" t="s">
        <v>17</v>
      </c>
      <c r="F218">
        <v>3920</v>
      </c>
      <c r="G218">
        <v>306</v>
      </c>
      <c r="H218" s="9">
        <v>45141</v>
      </c>
      <c r="I218" s="10">
        <f>Table1[[#This Row],[Price/Q]]*Table1[[#This Row],[Quantity]]</f>
        <v>1199520</v>
      </c>
      <c r="J218">
        <f>YEAR(Table1[[#This Row],[Order date ]])</f>
        <v>2023</v>
      </c>
      <c r="K218">
        <f>MONTH(Table1[[#This Row],[Order date ]])</f>
        <v>8</v>
      </c>
      <c r="L218">
        <f>DAY(Table1[[#This Row],[Order date ]])</f>
        <v>3</v>
      </c>
      <c r="M218" t="str">
        <f>TEXT(Table1[[#This Row],[Order date ]],"mmm")</f>
        <v>Aug</v>
      </c>
      <c r="N218">
        <f>ROUNDUP(MONTH(Table1[[#This Row],[Order date ]])/3, 0)</f>
        <v>3</v>
      </c>
      <c r="O218" t="str">
        <f>IF(Table1[[#This Row],[Total Sales]]&gt;=AVERAGE(Table1[Total Sales]), "L 1", 0 )</f>
        <v>L 1</v>
      </c>
    </row>
    <row r="219" spans="2:15" x14ac:dyDescent="0.3">
      <c r="B219">
        <v>216</v>
      </c>
      <c r="C219" t="s">
        <v>35</v>
      </c>
      <c r="D219" t="s">
        <v>43</v>
      </c>
      <c r="E219" t="s">
        <v>14</v>
      </c>
      <c r="F219">
        <v>4858</v>
      </c>
      <c r="G219">
        <v>279</v>
      </c>
      <c r="H219" s="9">
        <v>45142</v>
      </c>
      <c r="I219" s="10">
        <f>Table1[[#This Row],[Price/Q]]*Table1[[#This Row],[Quantity]]</f>
        <v>1355382</v>
      </c>
      <c r="J219">
        <f>YEAR(Table1[[#This Row],[Order date ]])</f>
        <v>2023</v>
      </c>
      <c r="K219">
        <f>MONTH(Table1[[#This Row],[Order date ]])</f>
        <v>8</v>
      </c>
      <c r="L219">
        <f>DAY(Table1[[#This Row],[Order date ]])</f>
        <v>4</v>
      </c>
      <c r="M219" t="str">
        <f>TEXT(Table1[[#This Row],[Order date ]],"mmm")</f>
        <v>Aug</v>
      </c>
      <c r="N219">
        <f>ROUNDUP(MONTH(Table1[[#This Row],[Order date ]])/3, 0)</f>
        <v>3</v>
      </c>
      <c r="O219" t="str">
        <f>IF(Table1[[#This Row],[Total Sales]]&gt;=AVERAGE(Table1[Total Sales]), "L 1", 0 )</f>
        <v>L 1</v>
      </c>
    </row>
    <row r="220" spans="2:15" x14ac:dyDescent="0.3">
      <c r="B220">
        <v>217</v>
      </c>
      <c r="C220" t="s">
        <v>28</v>
      </c>
      <c r="D220" t="s">
        <v>37</v>
      </c>
      <c r="E220" t="s">
        <v>2</v>
      </c>
      <c r="F220">
        <v>3549</v>
      </c>
      <c r="G220">
        <v>3</v>
      </c>
      <c r="H220" s="9">
        <v>45143</v>
      </c>
      <c r="I220" s="10">
        <f>Table1[[#This Row],[Price/Q]]*Table1[[#This Row],[Quantity]]</f>
        <v>10647</v>
      </c>
      <c r="J220">
        <f>YEAR(Table1[[#This Row],[Order date ]])</f>
        <v>2023</v>
      </c>
      <c r="K220">
        <f>MONTH(Table1[[#This Row],[Order date ]])</f>
        <v>8</v>
      </c>
      <c r="L220">
        <f>DAY(Table1[[#This Row],[Order date ]])</f>
        <v>5</v>
      </c>
      <c r="M220" t="str">
        <f>TEXT(Table1[[#This Row],[Order date ]],"mmm")</f>
        <v>Aug</v>
      </c>
      <c r="N220">
        <f>ROUNDUP(MONTH(Table1[[#This Row],[Order date ]])/3, 0)</f>
        <v>3</v>
      </c>
      <c r="O220">
        <f>IF(Table1[[#This Row],[Total Sales]]&gt;=AVERAGE(Table1[Total Sales]), "L 1", 0 )</f>
        <v>0</v>
      </c>
    </row>
    <row r="221" spans="2:15" x14ac:dyDescent="0.3">
      <c r="B221">
        <v>218</v>
      </c>
      <c r="C221" t="s">
        <v>31</v>
      </c>
      <c r="D221" t="s">
        <v>43</v>
      </c>
      <c r="E221" t="s">
        <v>20</v>
      </c>
      <c r="F221">
        <v>966</v>
      </c>
      <c r="G221">
        <v>198</v>
      </c>
      <c r="H221" s="9">
        <v>45144</v>
      </c>
      <c r="I221" s="10">
        <f>Table1[[#This Row],[Price/Q]]*Table1[[#This Row],[Quantity]]</f>
        <v>191268</v>
      </c>
      <c r="J221">
        <f>YEAR(Table1[[#This Row],[Order date ]])</f>
        <v>2023</v>
      </c>
      <c r="K221">
        <f>MONTH(Table1[[#This Row],[Order date ]])</f>
        <v>8</v>
      </c>
      <c r="L221">
        <f>DAY(Table1[[#This Row],[Order date ]])</f>
        <v>6</v>
      </c>
      <c r="M221" t="str">
        <f>TEXT(Table1[[#This Row],[Order date ]],"mmm")</f>
        <v>Aug</v>
      </c>
      <c r="N221">
        <f>ROUNDUP(MONTH(Table1[[#This Row],[Order date ]])/3, 0)</f>
        <v>3</v>
      </c>
      <c r="O221">
        <f>IF(Table1[[#This Row],[Total Sales]]&gt;=AVERAGE(Table1[Total Sales]), "L 1", 0 )</f>
        <v>0</v>
      </c>
    </row>
    <row r="222" spans="2:15" x14ac:dyDescent="0.3">
      <c r="B222">
        <v>219</v>
      </c>
      <c r="C222" t="s">
        <v>33</v>
      </c>
      <c r="D222" t="s">
        <v>43</v>
      </c>
      <c r="E222" t="s">
        <v>11</v>
      </c>
      <c r="F222">
        <v>385</v>
      </c>
      <c r="G222">
        <v>249</v>
      </c>
      <c r="H222" s="9">
        <v>45145</v>
      </c>
      <c r="I222" s="10">
        <f>Table1[[#This Row],[Price/Q]]*Table1[[#This Row],[Quantity]]</f>
        <v>95865</v>
      </c>
      <c r="J222">
        <f>YEAR(Table1[[#This Row],[Order date ]])</f>
        <v>2023</v>
      </c>
      <c r="K222">
        <f>MONTH(Table1[[#This Row],[Order date ]])</f>
        <v>8</v>
      </c>
      <c r="L222">
        <f>DAY(Table1[[#This Row],[Order date ]])</f>
        <v>7</v>
      </c>
      <c r="M222" t="str">
        <f>TEXT(Table1[[#This Row],[Order date ]],"mmm")</f>
        <v>Aug</v>
      </c>
      <c r="N222">
        <f>ROUNDUP(MONTH(Table1[[#This Row],[Order date ]])/3, 0)</f>
        <v>3</v>
      </c>
      <c r="O222">
        <f>IF(Table1[[#This Row],[Total Sales]]&gt;=AVERAGE(Table1[Total Sales]), "L 1", 0 )</f>
        <v>0</v>
      </c>
    </row>
    <row r="223" spans="2:15" x14ac:dyDescent="0.3">
      <c r="B223">
        <v>220</v>
      </c>
      <c r="C223" t="s">
        <v>32</v>
      </c>
      <c r="D223" t="s">
        <v>39</v>
      </c>
      <c r="E223" t="s">
        <v>9</v>
      </c>
      <c r="F223">
        <v>2219</v>
      </c>
      <c r="G223">
        <v>75</v>
      </c>
      <c r="H223" s="9">
        <v>45146</v>
      </c>
      <c r="I223" s="10">
        <f>Table1[[#This Row],[Price/Q]]*Table1[[#This Row],[Quantity]]</f>
        <v>166425</v>
      </c>
      <c r="J223">
        <f>YEAR(Table1[[#This Row],[Order date ]])</f>
        <v>2023</v>
      </c>
      <c r="K223">
        <f>MONTH(Table1[[#This Row],[Order date ]])</f>
        <v>8</v>
      </c>
      <c r="L223">
        <f>DAY(Table1[[#This Row],[Order date ]])</f>
        <v>8</v>
      </c>
      <c r="M223" t="str">
        <f>TEXT(Table1[[#This Row],[Order date ]],"mmm")</f>
        <v>Aug</v>
      </c>
      <c r="N223">
        <f>ROUNDUP(MONTH(Table1[[#This Row],[Order date ]])/3, 0)</f>
        <v>3</v>
      </c>
      <c r="O223">
        <f>IF(Table1[[#This Row],[Total Sales]]&gt;=AVERAGE(Table1[Total Sales]), "L 1", 0 )</f>
        <v>0</v>
      </c>
    </row>
    <row r="224" spans="2:15" x14ac:dyDescent="0.3">
      <c r="B224">
        <v>221</v>
      </c>
      <c r="C224" t="s">
        <v>3</v>
      </c>
      <c r="D224" t="s">
        <v>38</v>
      </c>
      <c r="E224" t="s">
        <v>25</v>
      </c>
      <c r="F224">
        <v>2954</v>
      </c>
      <c r="G224">
        <v>189</v>
      </c>
      <c r="H224" s="9">
        <v>45147</v>
      </c>
      <c r="I224" s="10">
        <f>Table1[[#This Row],[Price/Q]]*Table1[[#This Row],[Quantity]]</f>
        <v>558306</v>
      </c>
      <c r="J224">
        <f>YEAR(Table1[[#This Row],[Order date ]])</f>
        <v>2023</v>
      </c>
      <c r="K224">
        <f>MONTH(Table1[[#This Row],[Order date ]])</f>
        <v>8</v>
      </c>
      <c r="L224">
        <f>DAY(Table1[[#This Row],[Order date ]])</f>
        <v>9</v>
      </c>
      <c r="M224" t="str">
        <f>TEXT(Table1[[#This Row],[Order date ]],"mmm")</f>
        <v>Aug</v>
      </c>
      <c r="N224">
        <f>ROUNDUP(MONTH(Table1[[#This Row],[Order date ]])/3, 0)</f>
        <v>3</v>
      </c>
      <c r="O224">
        <f>IF(Table1[[#This Row],[Total Sales]]&gt;=AVERAGE(Table1[Total Sales]), "L 1", 0 )</f>
        <v>0</v>
      </c>
    </row>
    <row r="225" spans="2:15" x14ac:dyDescent="0.3">
      <c r="B225">
        <v>222</v>
      </c>
      <c r="C225" t="s">
        <v>31</v>
      </c>
      <c r="D225" t="s">
        <v>38</v>
      </c>
      <c r="E225" t="s">
        <v>25</v>
      </c>
      <c r="F225">
        <v>280</v>
      </c>
      <c r="G225">
        <v>87</v>
      </c>
      <c r="H225" s="9">
        <v>45148</v>
      </c>
      <c r="I225" s="10">
        <f>Table1[[#This Row],[Price/Q]]*Table1[[#This Row],[Quantity]]</f>
        <v>24360</v>
      </c>
      <c r="J225">
        <f>YEAR(Table1[[#This Row],[Order date ]])</f>
        <v>2023</v>
      </c>
      <c r="K225">
        <f>MONTH(Table1[[#This Row],[Order date ]])</f>
        <v>8</v>
      </c>
      <c r="L225">
        <f>DAY(Table1[[#This Row],[Order date ]])</f>
        <v>10</v>
      </c>
      <c r="M225" t="str">
        <f>TEXT(Table1[[#This Row],[Order date ]],"mmm")</f>
        <v>Aug</v>
      </c>
      <c r="N225">
        <f>ROUNDUP(MONTH(Table1[[#This Row],[Order date ]])/3, 0)</f>
        <v>3</v>
      </c>
      <c r="O225">
        <f>IF(Table1[[#This Row],[Total Sales]]&gt;=AVERAGE(Table1[Total Sales]), "L 1", 0 )</f>
        <v>0</v>
      </c>
    </row>
    <row r="226" spans="2:15" x14ac:dyDescent="0.3">
      <c r="B226">
        <v>223</v>
      </c>
      <c r="C226" t="s">
        <v>30</v>
      </c>
      <c r="D226" t="s">
        <v>38</v>
      </c>
      <c r="E226" t="s">
        <v>23</v>
      </c>
      <c r="F226">
        <v>6118</v>
      </c>
      <c r="G226">
        <v>174</v>
      </c>
      <c r="H226" s="9">
        <v>45149</v>
      </c>
      <c r="I226" s="10">
        <f>Table1[[#This Row],[Price/Q]]*Table1[[#This Row],[Quantity]]</f>
        <v>1064532</v>
      </c>
      <c r="J226">
        <f>YEAR(Table1[[#This Row],[Order date ]])</f>
        <v>2023</v>
      </c>
      <c r="K226">
        <f>MONTH(Table1[[#This Row],[Order date ]])</f>
        <v>8</v>
      </c>
      <c r="L226">
        <f>DAY(Table1[[#This Row],[Order date ]])</f>
        <v>11</v>
      </c>
      <c r="M226" t="str">
        <f>TEXT(Table1[[#This Row],[Order date ]],"mmm")</f>
        <v>Aug</v>
      </c>
      <c r="N226">
        <f>ROUNDUP(MONTH(Table1[[#This Row],[Order date ]])/3, 0)</f>
        <v>3</v>
      </c>
      <c r="O226" t="str">
        <f>IF(Table1[[#This Row],[Total Sales]]&gt;=AVERAGE(Table1[Total Sales]), "L 1", 0 )</f>
        <v>L 1</v>
      </c>
    </row>
    <row r="227" spans="2:15" x14ac:dyDescent="0.3">
      <c r="B227">
        <v>224</v>
      </c>
      <c r="C227" t="s">
        <v>28</v>
      </c>
      <c r="D227" t="s">
        <v>43</v>
      </c>
      <c r="E227" t="s">
        <v>8</v>
      </c>
      <c r="F227">
        <v>4802</v>
      </c>
      <c r="G227">
        <v>36</v>
      </c>
      <c r="H227" s="9">
        <v>45150</v>
      </c>
      <c r="I227" s="10">
        <f>Table1[[#This Row],[Price/Q]]*Table1[[#This Row],[Quantity]]</f>
        <v>172872</v>
      </c>
      <c r="J227">
        <f>YEAR(Table1[[#This Row],[Order date ]])</f>
        <v>2023</v>
      </c>
      <c r="K227">
        <f>MONTH(Table1[[#This Row],[Order date ]])</f>
        <v>8</v>
      </c>
      <c r="L227">
        <f>DAY(Table1[[#This Row],[Order date ]])</f>
        <v>12</v>
      </c>
      <c r="M227" t="str">
        <f>TEXT(Table1[[#This Row],[Order date ]],"mmm")</f>
        <v>Aug</v>
      </c>
      <c r="N227">
        <f>ROUNDUP(MONTH(Table1[[#This Row],[Order date ]])/3, 0)</f>
        <v>3</v>
      </c>
      <c r="O227">
        <f>IF(Table1[[#This Row],[Total Sales]]&gt;=AVERAGE(Table1[Total Sales]), "L 1", 0 )</f>
        <v>0</v>
      </c>
    </row>
    <row r="228" spans="2:15" x14ac:dyDescent="0.3">
      <c r="B228">
        <v>225</v>
      </c>
      <c r="C228" t="s">
        <v>3</v>
      </c>
      <c r="D228" t="s">
        <v>37</v>
      </c>
      <c r="E228" t="s">
        <v>17</v>
      </c>
      <c r="F228">
        <v>4137</v>
      </c>
      <c r="G228">
        <v>60</v>
      </c>
      <c r="H228" s="9">
        <v>45151</v>
      </c>
      <c r="I228" s="10">
        <f>Table1[[#This Row],[Price/Q]]*Table1[[#This Row],[Quantity]]</f>
        <v>248220</v>
      </c>
      <c r="J228">
        <f>YEAR(Table1[[#This Row],[Order date ]])</f>
        <v>2023</v>
      </c>
      <c r="K228">
        <f>MONTH(Table1[[#This Row],[Order date ]])</f>
        <v>8</v>
      </c>
      <c r="L228">
        <f>DAY(Table1[[#This Row],[Order date ]])</f>
        <v>13</v>
      </c>
      <c r="M228" t="str">
        <f>TEXT(Table1[[#This Row],[Order date ]],"mmm")</f>
        <v>Aug</v>
      </c>
      <c r="N228">
        <f>ROUNDUP(MONTH(Table1[[#This Row],[Order date ]])/3, 0)</f>
        <v>3</v>
      </c>
      <c r="O228">
        <f>IF(Table1[[#This Row],[Total Sales]]&gt;=AVERAGE(Table1[Total Sales]), "L 1", 0 )</f>
        <v>0</v>
      </c>
    </row>
    <row r="229" spans="2:15" x14ac:dyDescent="0.3">
      <c r="B229">
        <v>226</v>
      </c>
      <c r="C229" t="s">
        <v>34</v>
      </c>
      <c r="D229" t="s">
        <v>45</v>
      </c>
      <c r="E229" t="s">
        <v>16</v>
      </c>
      <c r="F229">
        <v>2023</v>
      </c>
      <c r="G229">
        <v>78</v>
      </c>
      <c r="H229" s="9">
        <v>45152</v>
      </c>
      <c r="I229" s="10">
        <f>Table1[[#This Row],[Price/Q]]*Table1[[#This Row],[Quantity]]</f>
        <v>157794</v>
      </c>
      <c r="J229">
        <f>YEAR(Table1[[#This Row],[Order date ]])</f>
        <v>2023</v>
      </c>
      <c r="K229">
        <f>MONTH(Table1[[#This Row],[Order date ]])</f>
        <v>8</v>
      </c>
      <c r="L229">
        <f>DAY(Table1[[#This Row],[Order date ]])</f>
        <v>14</v>
      </c>
      <c r="M229" t="str">
        <f>TEXT(Table1[[#This Row],[Order date ]],"mmm")</f>
        <v>Aug</v>
      </c>
      <c r="N229">
        <f>ROUNDUP(MONTH(Table1[[#This Row],[Order date ]])/3, 0)</f>
        <v>3</v>
      </c>
      <c r="O229">
        <f>IF(Table1[[#This Row],[Total Sales]]&gt;=AVERAGE(Table1[Total Sales]), "L 1", 0 )</f>
        <v>0</v>
      </c>
    </row>
    <row r="230" spans="2:15" x14ac:dyDescent="0.3">
      <c r="B230">
        <v>227</v>
      </c>
      <c r="C230" t="s">
        <v>3</v>
      </c>
      <c r="D230" t="s">
        <v>38</v>
      </c>
      <c r="E230" t="s">
        <v>23</v>
      </c>
      <c r="F230">
        <v>9051</v>
      </c>
      <c r="G230">
        <v>57</v>
      </c>
      <c r="H230" s="9">
        <v>45153</v>
      </c>
      <c r="I230" s="10">
        <f>Table1[[#This Row],[Price/Q]]*Table1[[#This Row],[Quantity]]</f>
        <v>515907</v>
      </c>
      <c r="J230">
        <f>YEAR(Table1[[#This Row],[Order date ]])</f>
        <v>2023</v>
      </c>
      <c r="K230">
        <f>MONTH(Table1[[#This Row],[Order date ]])</f>
        <v>8</v>
      </c>
      <c r="L230">
        <f>DAY(Table1[[#This Row],[Order date ]])</f>
        <v>15</v>
      </c>
      <c r="M230" t="str">
        <f>TEXT(Table1[[#This Row],[Order date ]],"mmm")</f>
        <v>Aug</v>
      </c>
      <c r="N230">
        <f>ROUNDUP(MONTH(Table1[[#This Row],[Order date ]])/3, 0)</f>
        <v>3</v>
      </c>
      <c r="O230">
        <f>IF(Table1[[#This Row],[Total Sales]]&gt;=AVERAGE(Table1[Total Sales]), "L 1", 0 )</f>
        <v>0</v>
      </c>
    </row>
    <row r="231" spans="2:15" x14ac:dyDescent="0.3">
      <c r="B231">
        <v>228</v>
      </c>
      <c r="C231" t="s">
        <v>3</v>
      </c>
      <c r="D231" t="s">
        <v>40</v>
      </c>
      <c r="E231" t="s">
        <v>21</v>
      </c>
      <c r="F231">
        <v>2919</v>
      </c>
      <c r="G231">
        <v>45</v>
      </c>
      <c r="H231" s="9">
        <v>45154</v>
      </c>
      <c r="I231" s="10">
        <f>Table1[[#This Row],[Price/Q]]*Table1[[#This Row],[Quantity]]</f>
        <v>131355</v>
      </c>
      <c r="J231">
        <f>YEAR(Table1[[#This Row],[Order date ]])</f>
        <v>2023</v>
      </c>
      <c r="K231">
        <f>MONTH(Table1[[#This Row],[Order date ]])</f>
        <v>8</v>
      </c>
      <c r="L231">
        <f>DAY(Table1[[#This Row],[Order date ]])</f>
        <v>16</v>
      </c>
      <c r="M231" t="str">
        <f>TEXT(Table1[[#This Row],[Order date ]],"mmm")</f>
        <v>Aug</v>
      </c>
      <c r="N231">
        <f>ROUNDUP(MONTH(Table1[[#This Row],[Order date ]])/3, 0)</f>
        <v>3</v>
      </c>
      <c r="O231">
        <f>IF(Table1[[#This Row],[Total Sales]]&gt;=AVERAGE(Table1[Total Sales]), "L 1", 0 )</f>
        <v>0</v>
      </c>
    </row>
    <row r="232" spans="2:15" x14ac:dyDescent="0.3">
      <c r="B232">
        <v>229</v>
      </c>
      <c r="C232" t="s">
        <v>30</v>
      </c>
      <c r="D232" t="s">
        <v>37</v>
      </c>
      <c r="E232" t="s">
        <v>15</v>
      </c>
      <c r="F232">
        <v>5915</v>
      </c>
      <c r="G232">
        <v>3</v>
      </c>
      <c r="H232" s="9">
        <v>45155</v>
      </c>
      <c r="I232" s="10">
        <f>Table1[[#This Row],[Price/Q]]*Table1[[#This Row],[Quantity]]</f>
        <v>17745</v>
      </c>
      <c r="J232">
        <f>YEAR(Table1[[#This Row],[Order date ]])</f>
        <v>2023</v>
      </c>
      <c r="K232">
        <f>MONTH(Table1[[#This Row],[Order date ]])</f>
        <v>8</v>
      </c>
      <c r="L232">
        <f>DAY(Table1[[#This Row],[Order date ]])</f>
        <v>17</v>
      </c>
      <c r="M232" t="str">
        <f>TEXT(Table1[[#This Row],[Order date ]],"mmm")</f>
        <v>Aug</v>
      </c>
      <c r="N232">
        <f>ROUNDUP(MONTH(Table1[[#This Row],[Order date ]])/3, 0)</f>
        <v>3</v>
      </c>
      <c r="O232">
        <f>IF(Table1[[#This Row],[Total Sales]]&gt;=AVERAGE(Table1[Total Sales]), "L 1", 0 )</f>
        <v>0</v>
      </c>
    </row>
    <row r="233" spans="2:15" x14ac:dyDescent="0.3">
      <c r="B233">
        <v>230</v>
      </c>
      <c r="C233" t="s">
        <v>35</v>
      </c>
      <c r="D233" t="s">
        <v>45</v>
      </c>
      <c r="E233" t="s">
        <v>8</v>
      </c>
      <c r="F233">
        <v>2562</v>
      </c>
      <c r="G233">
        <v>6</v>
      </c>
      <c r="H233" s="9">
        <v>45156</v>
      </c>
      <c r="I233" s="10">
        <f>Table1[[#This Row],[Price/Q]]*Table1[[#This Row],[Quantity]]</f>
        <v>15372</v>
      </c>
      <c r="J233">
        <f>YEAR(Table1[[#This Row],[Order date ]])</f>
        <v>2023</v>
      </c>
      <c r="K233">
        <f>MONTH(Table1[[#This Row],[Order date ]])</f>
        <v>8</v>
      </c>
      <c r="L233">
        <f>DAY(Table1[[#This Row],[Order date ]])</f>
        <v>18</v>
      </c>
      <c r="M233" t="str">
        <f>TEXT(Table1[[#This Row],[Order date ]],"mmm")</f>
        <v>Aug</v>
      </c>
      <c r="N233">
        <f>ROUNDUP(MONTH(Table1[[#This Row],[Order date ]])/3, 0)</f>
        <v>3</v>
      </c>
      <c r="O233">
        <f>IF(Table1[[#This Row],[Total Sales]]&gt;=AVERAGE(Table1[Total Sales]), "L 1", 0 )</f>
        <v>0</v>
      </c>
    </row>
    <row r="234" spans="2:15" x14ac:dyDescent="0.3">
      <c r="B234">
        <v>231</v>
      </c>
      <c r="C234" t="s">
        <v>33</v>
      </c>
      <c r="D234" t="s">
        <v>40</v>
      </c>
      <c r="E234" t="s">
        <v>18</v>
      </c>
      <c r="F234">
        <v>8813</v>
      </c>
      <c r="G234">
        <v>21</v>
      </c>
      <c r="H234" s="9">
        <v>45157</v>
      </c>
      <c r="I234" s="10">
        <f>Table1[[#This Row],[Price/Q]]*Table1[[#This Row],[Quantity]]</f>
        <v>185073</v>
      </c>
      <c r="J234">
        <f>YEAR(Table1[[#This Row],[Order date ]])</f>
        <v>2023</v>
      </c>
      <c r="K234">
        <f>MONTH(Table1[[#This Row],[Order date ]])</f>
        <v>8</v>
      </c>
      <c r="L234">
        <f>DAY(Table1[[#This Row],[Order date ]])</f>
        <v>19</v>
      </c>
      <c r="M234" t="str">
        <f>TEXT(Table1[[#This Row],[Order date ]],"mmm")</f>
        <v>Aug</v>
      </c>
      <c r="N234">
        <f>ROUNDUP(MONTH(Table1[[#This Row],[Order date ]])/3, 0)</f>
        <v>3</v>
      </c>
      <c r="O234">
        <f>IF(Table1[[#This Row],[Total Sales]]&gt;=AVERAGE(Table1[Total Sales]), "L 1", 0 )</f>
        <v>0</v>
      </c>
    </row>
    <row r="235" spans="2:15" x14ac:dyDescent="0.3">
      <c r="B235">
        <v>232</v>
      </c>
      <c r="C235" t="s">
        <v>33</v>
      </c>
      <c r="D235" t="s">
        <v>38</v>
      </c>
      <c r="E235" t="s">
        <v>11</v>
      </c>
      <c r="F235">
        <v>6111</v>
      </c>
      <c r="G235">
        <v>3</v>
      </c>
      <c r="H235" s="9">
        <v>45158</v>
      </c>
      <c r="I235" s="10">
        <f>Table1[[#This Row],[Price/Q]]*Table1[[#This Row],[Quantity]]</f>
        <v>18333</v>
      </c>
      <c r="J235">
        <f>YEAR(Table1[[#This Row],[Order date ]])</f>
        <v>2023</v>
      </c>
      <c r="K235">
        <f>MONTH(Table1[[#This Row],[Order date ]])</f>
        <v>8</v>
      </c>
      <c r="L235">
        <f>DAY(Table1[[#This Row],[Order date ]])</f>
        <v>20</v>
      </c>
      <c r="M235" t="str">
        <f>TEXT(Table1[[#This Row],[Order date ]],"mmm")</f>
        <v>Aug</v>
      </c>
      <c r="N235">
        <f>ROUNDUP(MONTH(Table1[[#This Row],[Order date ]])/3, 0)</f>
        <v>3</v>
      </c>
      <c r="O235">
        <f>IF(Table1[[#This Row],[Total Sales]]&gt;=AVERAGE(Table1[Total Sales]), "L 1", 0 )</f>
        <v>0</v>
      </c>
    </row>
    <row r="236" spans="2:15" x14ac:dyDescent="0.3">
      <c r="B236">
        <v>233</v>
      </c>
      <c r="C236" t="s">
        <v>29</v>
      </c>
      <c r="D236" t="s">
        <v>39</v>
      </c>
      <c r="E236" t="s">
        <v>24</v>
      </c>
      <c r="F236">
        <v>3507</v>
      </c>
      <c r="G236">
        <v>288</v>
      </c>
      <c r="H236" s="9">
        <v>45159</v>
      </c>
      <c r="I236" s="10">
        <f>Table1[[#This Row],[Price/Q]]*Table1[[#This Row],[Quantity]]</f>
        <v>1010016</v>
      </c>
      <c r="J236">
        <f>YEAR(Table1[[#This Row],[Order date ]])</f>
        <v>2023</v>
      </c>
      <c r="K236">
        <f>MONTH(Table1[[#This Row],[Order date ]])</f>
        <v>8</v>
      </c>
      <c r="L236">
        <f>DAY(Table1[[#This Row],[Order date ]])</f>
        <v>21</v>
      </c>
      <c r="M236" t="str">
        <f>TEXT(Table1[[#This Row],[Order date ]],"mmm")</f>
        <v>Aug</v>
      </c>
      <c r="N236">
        <f>ROUNDUP(MONTH(Table1[[#This Row],[Order date ]])/3, 0)</f>
        <v>3</v>
      </c>
      <c r="O236" t="str">
        <f>IF(Table1[[#This Row],[Total Sales]]&gt;=AVERAGE(Table1[Total Sales]), "L 1", 0 )</f>
        <v>L 1</v>
      </c>
    </row>
    <row r="237" spans="2:15" x14ac:dyDescent="0.3">
      <c r="B237">
        <v>234</v>
      </c>
      <c r="C237" t="s">
        <v>32</v>
      </c>
      <c r="D237" t="s">
        <v>38</v>
      </c>
      <c r="E237" t="s">
        <v>6</v>
      </c>
      <c r="F237">
        <v>4319</v>
      </c>
      <c r="G237">
        <v>30</v>
      </c>
      <c r="H237" s="9">
        <v>45160</v>
      </c>
      <c r="I237" s="10">
        <f>Table1[[#This Row],[Price/Q]]*Table1[[#This Row],[Quantity]]</f>
        <v>129570</v>
      </c>
      <c r="J237">
        <f>YEAR(Table1[[#This Row],[Order date ]])</f>
        <v>2023</v>
      </c>
      <c r="K237">
        <f>MONTH(Table1[[#This Row],[Order date ]])</f>
        <v>8</v>
      </c>
      <c r="L237">
        <f>DAY(Table1[[#This Row],[Order date ]])</f>
        <v>22</v>
      </c>
      <c r="M237" t="str">
        <f>TEXT(Table1[[#This Row],[Order date ]],"mmm")</f>
        <v>Aug</v>
      </c>
      <c r="N237">
        <f>ROUNDUP(MONTH(Table1[[#This Row],[Order date ]])/3, 0)</f>
        <v>3</v>
      </c>
      <c r="O237">
        <f>IF(Table1[[#This Row],[Total Sales]]&gt;=AVERAGE(Table1[Total Sales]), "L 1", 0 )</f>
        <v>0</v>
      </c>
    </row>
    <row r="238" spans="2:15" x14ac:dyDescent="0.3">
      <c r="B238">
        <v>235</v>
      </c>
      <c r="C238" t="s">
        <v>36</v>
      </c>
      <c r="D238" t="s">
        <v>37</v>
      </c>
      <c r="E238" t="s">
        <v>19</v>
      </c>
      <c r="F238">
        <v>609</v>
      </c>
      <c r="G238">
        <v>87</v>
      </c>
      <c r="H238" s="9">
        <v>45161</v>
      </c>
      <c r="I238" s="10">
        <f>Table1[[#This Row],[Price/Q]]*Table1[[#This Row],[Quantity]]</f>
        <v>52983</v>
      </c>
      <c r="J238">
        <f>YEAR(Table1[[#This Row],[Order date ]])</f>
        <v>2023</v>
      </c>
      <c r="K238">
        <f>MONTH(Table1[[#This Row],[Order date ]])</f>
        <v>8</v>
      </c>
      <c r="L238">
        <f>DAY(Table1[[#This Row],[Order date ]])</f>
        <v>23</v>
      </c>
      <c r="M238" t="str">
        <f>TEXT(Table1[[#This Row],[Order date ]],"mmm")</f>
        <v>Aug</v>
      </c>
      <c r="N238">
        <f>ROUNDUP(MONTH(Table1[[#This Row],[Order date ]])/3, 0)</f>
        <v>3</v>
      </c>
      <c r="O238">
        <f>IF(Table1[[#This Row],[Total Sales]]&gt;=AVERAGE(Table1[Total Sales]), "L 1", 0 )</f>
        <v>0</v>
      </c>
    </row>
    <row r="239" spans="2:15" x14ac:dyDescent="0.3">
      <c r="B239">
        <v>236</v>
      </c>
      <c r="C239" t="s">
        <v>36</v>
      </c>
      <c r="D239" t="s">
        <v>43</v>
      </c>
      <c r="E239" t="s">
        <v>20</v>
      </c>
      <c r="F239">
        <v>6370</v>
      </c>
      <c r="G239">
        <v>30</v>
      </c>
      <c r="H239" s="9">
        <v>45162</v>
      </c>
      <c r="I239" s="10">
        <f>Table1[[#This Row],[Price/Q]]*Table1[[#This Row],[Quantity]]</f>
        <v>191100</v>
      </c>
      <c r="J239">
        <f>YEAR(Table1[[#This Row],[Order date ]])</f>
        <v>2023</v>
      </c>
      <c r="K239">
        <f>MONTH(Table1[[#This Row],[Order date ]])</f>
        <v>8</v>
      </c>
      <c r="L239">
        <f>DAY(Table1[[#This Row],[Order date ]])</f>
        <v>24</v>
      </c>
      <c r="M239" t="str">
        <f>TEXT(Table1[[#This Row],[Order date ]],"mmm")</f>
        <v>Aug</v>
      </c>
      <c r="N239">
        <f>ROUNDUP(MONTH(Table1[[#This Row],[Order date ]])/3, 0)</f>
        <v>3</v>
      </c>
      <c r="O239">
        <f>IF(Table1[[#This Row],[Total Sales]]&gt;=AVERAGE(Table1[Total Sales]), "L 1", 0 )</f>
        <v>0</v>
      </c>
    </row>
    <row r="240" spans="2:15" x14ac:dyDescent="0.3">
      <c r="B240">
        <v>237</v>
      </c>
      <c r="C240" t="s">
        <v>33</v>
      </c>
      <c r="D240" t="s">
        <v>37</v>
      </c>
      <c r="E240" t="s">
        <v>12</v>
      </c>
      <c r="F240">
        <v>5474</v>
      </c>
      <c r="G240">
        <v>168</v>
      </c>
      <c r="H240" s="9">
        <v>45163</v>
      </c>
      <c r="I240" s="10">
        <f>Table1[[#This Row],[Price/Q]]*Table1[[#This Row],[Quantity]]</f>
        <v>919632</v>
      </c>
      <c r="J240">
        <f>YEAR(Table1[[#This Row],[Order date ]])</f>
        <v>2023</v>
      </c>
      <c r="K240">
        <f>MONTH(Table1[[#This Row],[Order date ]])</f>
        <v>8</v>
      </c>
      <c r="L240">
        <f>DAY(Table1[[#This Row],[Order date ]])</f>
        <v>25</v>
      </c>
      <c r="M240" t="str">
        <f>TEXT(Table1[[#This Row],[Order date ]],"mmm")</f>
        <v>Aug</v>
      </c>
      <c r="N240">
        <f>ROUNDUP(MONTH(Table1[[#This Row],[Order date ]])/3, 0)</f>
        <v>3</v>
      </c>
      <c r="O240" t="str">
        <f>IF(Table1[[#This Row],[Total Sales]]&gt;=AVERAGE(Table1[Total Sales]), "L 1", 0 )</f>
        <v>L 1</v>
      </c>
    </row>
    <row r="241" spans="2:15" x14ac:dyDescent="0.3">
      <c r="B241">
        <v>238</v>
      </c>
      <c r="C241" t="s">
        <v>36</v>
      </c>
      <c r="D241" t="s">
        <v>38</v>
      </c>
      <c r="E241" t="s">
        <v>20</v>
      </c>
      <c r="F241">
        <v>3164</v>
      </c>
      <c r="G241">
        <v>306</v>
      </c>
      <c r="H241" s="9">
        <v>45164</v>
      </c>
      <c r="I241" s="10">
        <f>Table1[[#This Row],[Price/Q]]*Table1[[#This Row],[Quantity]]</f>
        <v>968184</v>
      </c>
      <c r="J241">
        <f>YEAR(Table1[[#This Row],[Order date ]])</f>
        <v>2023</v>
      </c>
      <c r="K241">
        <f>MONTH(Table1[[#This Row],[Order date ]])</f>
        <v>8</v>
      </c>
      <c r="L241">
        <f>DAY(Table1[[#This Row],[Order date ]])</f>
        <v>26</v>
      </c>
      <c r="M241" t="str">
        <f>TEXT(Table1[[#This Row],[Order date ]],"mmm")</f>
        <v>Aug</v>
      </c>
      <c r="N241">
        <f>ROUNDUP(MONTH(Table1[[#This Row],[Order date ]])/3, 0)</f>
        <v>3</v>
      </c>
      <c r="O241" t="str">
        <f>IF(Table1[[#This Row],[Total Sales]]&gt;=AVERAGE(Table1[Total Sales]), "L 1", 0 )</f>
        <v>L 1</v>
      </c>
    </row>
    <row r="242" spans="2:15" x14ac:dyDescent="0.3">
      <c r="B242">
        <v>239</v>
      </c>
      <c r="C242" t="s">
        <v>32</v>
      </c>
      <c r="D242" t="s">
        <v>45</v>
      </c>
      <c r="E242" t="s">
        <v>2</v>
      </c>
      <c r="F242">
        <v>1302</v>
      </c>
      <c r="G242">
        <v>402</v>
      </c>
      <c r="H242" s="9">
        <v>45165</v>
      </c>
      <c r="I242" s="10">
        <f>Table1[[#This Row],[Price/Q]]*Table1[[#This Row],[Quantity]]</f>
        <v>523404</v>
      </c>
      <c r="J242">
        <f>YEAR(Table1[[#This Row],[Order date ]])</f>
        <v>2023</v>
      </c>
      <c r="K242">
        <f>MONTH(Table1[[#This Row],[Order date ]])</f>
        <v>8</v>
      </c>
      <c r="L242">
        <f>DAY(Table1[[#This Row],[Order date ]])</f>
        <v>27</v>
      </c>
      <c r="M242" t="str">
        <f>TEXT(Table1[[#This Row],[Order date ]],"mmm")</f>
        <v>Aug</v>
      </c>
      <c r="N242">
        <f>ROUNDUP(MONTH(Table1[[#This Row],[Order date ]])/3, 0)</f>
        <v>3</v>
      </c>
      <c r="O242">
        <f>IF(Table1[[#This Row],[Total Sales]]&gt;=AVERAGE(Table1[Total Sales]), "L 1", 0 )</f>
        <v>0</v>
      </c>
    </row>
    <row r="243" spans="2:15" x14ac:dyDescent="0.3">
      <c r="B243">
        <v>240</v>
      </c>
      <c r="C243" t="s">
        <v>34</v>
      </c>
      <c r="D243" t="s">
        <v>40</v>
      </c>
      <c r="E243" t="s">
        <v>21</v>
      </c>
      <c r="F243">
        <v>7308</v>
      </c>
      <c r="G243">
        <v>327</v>
      </c>
      <c r="H243" s="9">
        <v>45166</v>
      </c>
      <c r="I243" s="10">
        <f>Table1[[#This Row],[Price/Q]]*Table1[[#This Row],[Quantity]]</f>
        <v>2389716</v>
      </c>
      <c r="J243">
        <f>YEAR(Table1[[#This Row],[Order date ]])</f>
        <v>2023</v>
      </c>
      <c r="K243">
        <f>MONTH(Table1[[#This Row],[Order date ]])</f>
        <v>8</v>
      </c>
      <c r="L243">
        <f>DAY(Table1[[#This Row],[Order date ]])</f>
        <v>28</v>
      </c>
      <c r="M243" t="str">
        <f>TEXT(Table1[[#This Row],[Order date ]],"mmm")</f>
        <v>Aug</v>
      </c>
      <c r="N243">
        <f>ROUNDUP(MONTH(Table1[[#This Row],[Order date ]])/3, 0)</f>
        <v>3</v>
      </c>
      <c r="O243" t="str">
        <f>IF(Table1[[#This Row],[Total Sales]]&gt;=AVERAGE(Table1[Total Sales]), "L 1", 0 )</f>
        <v>L 1</v>
      </c>
    </row>
    <row r="244" spans="2:15" x14ac:dyDescent="0.3">
      <c r="B244">
        <v>241</v>
      </c>
      <c r="C244" t="s">
        <v>36</v>
      </c>
      <c r="D244" t="s">
        <v>40</v>
      </c>
      <c r="E244" t="s">
        <v>20</v>
      </c>
      <c r="F244">
        <v>6132</v>
      </c>
      <c r="G244">
        <v>93</v>
      </c>
      <c r="H244" s="9">
        <v>45167</v>
      </c>
      <c r="I244" s="10">
        <f>Table1[[#This Row],[Price/Q]]*Table1[[#This Row],[Quantity]]</f>
        <v>570276</v>
      </c>
      <c r="J244">
        <f>YEAR(Table1[[#This Row],[Order date ]])</f>
        <v>2023</v>
      </c>
      <c r="K244">
        <f>MONTH(Table1[[#This Row],[Order date ]])</f>
        <v>8</v>
      </c>
      <c r="L244">
        <f>DAY(Table1[[#This Row],[Order date ]])</f>
        <v>29</v>
      </c>
      <c r="M244" t="str">
        <f>TEXT(Table1[[#This Row],[Order date ]],"mmm")</f>
        <v>Aug</v>
      </c>
      <c r="N244">
        <f>ROUNDUP(MONTH(Table1[[#This Row],[Order date ]])/3, 0)</f>
        <v>3</v>
      </c>
      <c r="O244">
        <f>IF(Table1[[#This Row],[Total Sales]]&gt;=AVERAGE(Table1[Total Sales]), "L 1", 0 )</f>
        <v>0</v>
      </c>
    </row>
    <row r="245" spans="2:15" x14ac:dyDescent="0.3">
      <c r="B245">
        <v>242</v>
      </c>
      <c r="C245" t="s">
        <v>35</v>
      </c>
      <c r="D245" t="s">
        <v>45</v>
      </c>
      <c r="E245" t="s">
        <v>7</v>
      </c>
      <c r="F245">
        <v>3472</v>
      </c>
      <c r="G245">
        <v>96</v>
      </c>
      <c r="H245" s="9">
        <v>45168</v>
      </c>
      <c r="I245" s="10">
        <f>Table1[[#This Row],[Price/Q]]*Table1[[#This Row],[Quantity]]</f>
        <v>333312</v>
      </c>
      <c r="J245">
        <f>YEAR(Table1[[#This Row],[Order date ]])</f>
        <v>2023</v>
      </c>
      <c r="K245">
        <f>MONTH(Table1[[#This Row],[Order date ]])</f>
        <v>8</v>
      </c>
      <c r="L245">
        <f>DAY(Table1[[#This Row],[Order date ]])</f>
        <v>30</v>
      </c>
      <c r="M245" t="str">
        <f>TEXT(Table1[[#This Row],[Order date ]],"mmm")</f>
        <v>Aug</v>
      </c>
      <c r="N245">
        <f>ROUNDUP(MONTH(Table1[[#This Row],[Order date ]])/3, 0)</f>
        <v>3</v>
      </c>
      <c r="O245">
        <f>IF(Table1[[#This Row],[Total Sales]]&gt;=AVERAGE(Table1[Total Sales]), "L 1", 0 )</f>
        <v>0</v>
      </c>
    </row>
    <row r="246" spans="2:15" x14ac:dyDescent="0.3">
      <c r="B246">
        <v>243</v>
      </c>
      <c r="C246" t="s">
        <v>29</v>
      </c>
      <c r="D246" t="s">
        <v>43</v>
      </c>
      <c r="E246" t="s">
        <v>11</v>
      </c>
      <c r="F246">
        <v>9660</v>
      </c>
      <c r="G246">
        <v>27</v>
      </c>
      <c r="H246" s="9">
        <v>45169</v>
      </c>
      <c r="I246" s="10">
        <f>Table1[[#This Row],[Price/Q]]*Table1[[#This Row],[Quantity]]</f>
        <v>260820</v>
      </c>
      <c r="J246">
        <f>YEAR(Table1[[#This Row],[Order date ]])</f>
        <v>2023</v>
      </c>
      <c r="K246">
        <f>MONTH(Table1[[#This Row],[Order date ]])</f>
        <v>8</v>
      </c>
      <c r="L246">
        <f>DAY(Table1[[#This Row],[Order date ]])</f>
        <v>31</v>
      </c>
      <c r="M246" t="str">
        <f>TEXT(Table1[[#This Row],[Order date ]],"mmm")</f>
        <v>Aug</v>
      </c>
      <c r="N246">
        <f>ROUNDUP(MONTH(Table1[[#This Row],[Order date ]])/3, 0)</f>
        <v>3</v>
      </c>
      <c r="O246">
        <f>IF(Table1[[#This Row],[Total Sales]]&gt;=AVERAGE(Table1[Total Sales]), "L 1", 0 )</f>
        <v>0</v>
      </c>
    </row>
    <row r="247" spans="2:15" x14ac:dyDescent="0.3">
      <c r="B247">
        <v>244</v>
      </c>
      <c r="C247" t="s">
        <v>3</v>
      </c>
      <c r="D247" t="s">
        <v>37</v>
      </c>
      <c r="E247" t="s">
        <v>19</v>
      </c>
      <c r="F247">
        <v>2436</v>
      </c>
      <c r="G247">
        <v>99</v>
      </c>
      <c r="H247" s="9">
        <v>45170</v>
      </c>
      <c r="I247" s="10">
        <f>Table1[[#This Row],[Price/Q]]*Table1[[#This Row],[Quantity]]</f>
        <v>241164</v>
      </c>
      <c r="J247">
        <f>YEAR(Table1[[#This Row],[Order date ]])</f>
        <v>2023</v>
      </c>
      <c r="K247">
        <f>MONTH(Table1[[#This Row],[Order date ]])</f>
        <v>9</v>
      </c>
      <c r="L247">
        <f>DAY(Table1[[#This Row],[Order date ]])</f>
        <v>1</v>
      </c>
      <c r="M247" t="str">
        <f>TEXT(Table1[[#This Row],[Order date ]],"mmm")</f>
        <v>Sep</v>
      </c>
      <c r="N247">
        <f>ROUNDUP(MONTH(Table1[[#This Row],[Order date ]])/3, 0)</f>
        <v>3</v>
      </c>
      <c r="O247">
        <f>IF(Table1[[#This Row],[Total Sales]]&gt;=AVERAGE(Table1[Total Sales]), "L 1", 0 )</f>
        <v>0</v>
      </c>
    </row>
    <row r="248" spans="2:15" x14ac:dyDescent="0.3">
      <c r="B248">
        <v>245</v>
      </c>
      <c r="C248" t="s">
        <v>3</v>
      </c>
      <c r="D248" t="s">
        <v>37</v>
      </c>
      <c r="E248" t="s">
        <v>26</v>
      </c>
      <c r="F248">
        <v>9506</v>
      </c>
      <c r="G248">
        <v>87</v>
      </c>
      <c r="H248" s="9">
        <v>45171</v>
      </c>
      <c r="I248" s="10">
        <f>Table1[[#This Row],[Price/Q]]*Table1[[#This Row],[Quantity]]</f>
        <v>827022</v>
      </c>
      <c r="J248">
        <f>YEAR(Table1[[#This Row],[Order date ]])</f>
        <v>2023</v>
      </c>
      <c r="K248">
        <f>MONTH(Table1[[#This Row],[Order date ]])</f>
        <v>9</v>
      </c>
      <c r="L248">
        <f>DAY(Table1[[#This Row],[Order date ]])</f>
        <v>2</v>
      </c>
      <c r="M248" t="str">
        <f>TEXT(Table1[[#This Row],[Order date ]],"mmm")</f>
        <v>Sep</v>
      </c>
      <c r="N248">
        <f>ROUNDUP(MONTH(Table1[[#This Row],[Order date ]])/3, 0)</f>
        <v>3</v>
      </c>
      <c r="O248" t="str">
        <f>IF(Table1[[#This Row],[Total Sales]]&gt;=AVERAGE(Table1[Total Sales]), "L 1", 0 )</f>
        <v>L 1</v>
      </c>
    </row>
    <row r="249" spans="2:15" x14ac:dyDescent="0.3">
      <c r="B249">
        <v>246</v>
      </c>
      <c r="C249" t="s">
        <v>35</v>
      </c>
      <c r="D249" t="s">
        <v>40</v>
      </c>
      <c r="E249" t="s">
        <v>14</v>
      </c>
      <c r="F249">
        <v>245</v>
      </c>
      <c r="G249">
        <v>288</v>
      </c>
      <c r="H249" s="9">
        <v>45172</v>
      </c>
      <c r="I249" s="10">
        <f>Table1[[#This Row],[Price/Q]]*Table1[[#This Row],[Quantity]]</f>
        <v>70560</v>
      </c>
      <c r="J249">
        <f>YEAR(Table1[[#This Row],[Order date ]])</f>
        <v>2023</v>
      </c>
      <c r="K249">
        <f>MONTH(Table1[[#This Row],[Order date ]])</f>
        <v>9</v>
      </c>
      <c r="L249">
        <f>DAY(Table1[[#This Row],[Order date ]])</f>
        <v>3</v>
      </c>
      <c r="M249" t="str">
        <f>TEXT(Table1[[#This Row],[Order date ]],"mmm")</f>
        <v>Sep</v>
      </c>
      <c r="N249">
        <f>ROUNDUP(MONTH(Table1[[#This Row],[Order date ]])/3, 0)</f>
        <v>3</v>
      </c>
      <c r="O249">
        <f>IF(Table1[[#This Row],[Total Sales]]&gt;=AVERAGE(Table1[Total Sales]), "L 1", 0 )</f>
        <v>0</v>
      </c>
    </row>
    <row r="250" spans="2:15" x14ac:dyDescent="0.3">
      <c r="B250">
        <v>247</v>
      </c>
      <c r="C250" t="s">
        <v>29</v>
      </c>
      <c r="D250" t="s">
        <v>45</v>
      </c>
      <c r="E250" t="s">
        <v>13</v>
      </c>
      <c r="F250">
        <v>2702</v>
      </c>
      <c r="G250">
        <v>363</v>
      </c>
      <c r="H250" s="9">
        <v>45173</v>
      </c>
      <c r="I250" s="10">
        <f>Table1[[#This Row],[Price/Q]]*Table1[[#This Row],[Quantity]]</f>
        <v>980826</v>
      </c>
      <c r="J250">
        <f>YEAR(Table1[[#This Row],[Order date ]])</f>
        <v>2023</v>
      </c>
      <c r="K250">
        <f>MONTH(Table1[[#This Row],[Order date ]])</f>
        <v>9</v>
      </c>
      <c r="L250">
        <f>DAY(Table1[[#This Row],[Order date ]])</f>
        <v>4</v>
      </c>
      <c r="M250" t="str">
        <f>TEXT(Table1[[#This Row],[Order date ]],"mmm")</f>
        <v>Sep</v>
      </c>
      <c r="N250">
        <f>ROUNDUP(MONTH(Table1[[#This Row],[Order date ]])/3, 0)</f>
        <v>3</v>
      </c>
      <c r="O250" t="str">
        <f>IF(Table1[[#This Row],[Total Sales]]&gt;=AVERAGE(Table1[Total Sales]), "L 1", 0 )</f>
        <v>L 1</v>
      </c>
    </row>
    <row r="251" spans="2:15" x14ac:dyDescent="0.3">
      <c r="B251">
        <v>248</v>
      </c>
      <c r="C251" t="s">
        <v>35</v>
      </c>
      <c r="D251" t="s">
        <v>39</v>
      </c>
      <c r="E251" t="s">
        <v>10</v>
      </c>
      <c r="F251">
        <v>700</v>
      </c>
      <c r="G251">
        <v>87</v>
      </c>
      <c r="H251" s="9">
        <v>45174</v>
      </c>
      <c r="I251" s="10">
        <f>Table1[[#This Row],[Price/Q]]*Table1[[#This Row],[Quantity]]</f>
        <v>60900</v>
      </c>
      <c r="J251">
        <f>YEAR(Table1[[#This Row],[Order date ]])</f>
        <v>2023</v>
      </c>
      <c r="K251">
        <f>MONTH(Table1[[#This Row],[Order date ]])</f>
        <v>9</v>
      </c>
      <c r="L251">
        <f>DAY(Table1[[#This Row],[Order date ]])</f>
        <v>5</v>
      </c>
      <c r="M251" t="str">
        <f>TEXT(Table1[[#This Row],[Order date ]],"mmm")</f>
        <v>Sep</v>
      </c>
      <c r="N251">
        <f>ROUNDUP(MONTH(Table1[[#This Row],[Order date ]])/3, 0)</f>
        <v>3</v>
      </c>
      <c r="O251">
        <f>IF(Table1[[#This Row],[Total Sales]]&gt;=AVERAGE(Table1[Total Sales]), "L 1", 0 )</f>
        <v>0</v>
      </c>
    </row>
    <row r="252" spans="2:15" x14ac:dyDescent="0.3">
      <c r="B252">
        <v>249</v>
      </c>
      <c r="C252" t="s">
        <v>32</v>
      </c>
      <c r="D252" t="s">
        <v>39</v>
      </c>
      <c r="E252" t="s">
        <v>10</v>
      </c>
      <c r="F252">
        <v>3759</v>
      </c>
      <c r="G252">
        <v>150</v>
      </c>
      <c r="H252" s="9">
        <v>45175</v>
      </c>
      <c r="I252" s="10">
        <f>Table1[[#This Row],[Price/Q]]*Table1[[#This Row],[Quantity]]</f>
        <v>563850</v>
      </c>
      <c r="J252">
        <f>YEAR(Table1[[#This Row],[Order date ]])</f>
        <v>2023</v>
      </c>
      <c r="K252">
        <f>MONTH(Table1[[#This Row],[Order date ]])</f>
        <v>9</v>
      </c>
      <c r="L252">
        <f>DAY(Table1[[#This Row],[Order date ]])</f>
        <v>6</v>
      </c>
      <c r="M252" t="str">
        <f>TEXT(Table1[[#This Row],[Order date ]],"mmm")</f>
        <v>Sep</v>
      </c>
      <c r="N252">
        <f>ROUNDUP(MONTH(Table1[[#This Row],[Order date ]])/3, 0)</f>
        <v>3</v>
      </c>
      <c r="O252">
        <f>IF(Table1[[#This Row],[Total Sales]]&gt;=AVERAGE(Table1[Total Sales]), "L 1", 0 )</f>
        <v>0</v>
      </c>
    </row>
    <row r="253" spans="2:15" x14ac:dyDescent="0.3">
      <c r="B253">
        <v>250</v>
      </c>
      <c r="C253" t="s">
        <v>28</v>
      </c>
      <c r="D253" t="s">
        <v>45</v>
      </c>
      <c r="E253" t="s">
        <v>10</v>
      </c>
      <c r="F253">
        <v>1589</v>
      </c>
      <c r="G253">
        <v>303</v>
      </c>
      <c r="H253" s="9">
        <v>45176</v>
      </c>
      <c r="I253" s="10">
        <f>Table1[[#This Row],[Price/Q]]*Table1[[#This Row],[Quantity]]</f>
        <v>481467</v>
      </c>
      <c r="J253">
        <f>YEAR(Table1[[#This Row],[Order date ]])</f>
        <v>2023</v>
      </c>
      <c r="K253">
        <f>MONTH(Table1[[#This Row],[Order date ]])</f>
        <v>9</v>
      </c>
      <c r="L253">
        <f>DAY(Table1[[#This Row],[Order date ]])</f>
        <v>7</v>
      </c>
      <c r="M253" t="str">
        <f>TEXT(Table1[[#This Row],[Order date ]],"mmm")</f>
        <v>Sep</v>
      </c>
      <c r="N253">
        <f>ROUNDUP(MONTH(Table1[[#This Row],[Order date ]])/3, 0)</f>
        <v>3</v>
      </c>
      <c r="O253">
        <f>IF(Table1[[#This Row],[Total Sales]]&gt;=AVERAGE(Table1[Total Sales]), "L 1", 0 )</f>
        <v>0</v>
      </c>
    </row>
    <row r="254" spans="2:15" x14ac:dyDescent="0.3">
      <c r="B254">
        <v>251</v>
      </c>
      <c r="C254" t="s">
        <v>31</v>
      </c>
      <c r="D254" t="s">
        <v>45</v>
      </c>
      <c r="E254" t="s">
        <v>21</v>
      </c>
      <c r="F254">
        <v>5194</v>
      </c>
      <c r="G254">
        <v>288</v>
      </c>
      <c r="H254" s="9">
        <v>45177</v>
      </c>
      <c r="I254" s="10">
        <f>Table1[[#This Row],[Price/Q]]*Table1[[#This Row],[Quantity]]</f>
        <v>1495872</v>
      </c>
      <c r="J254">
        <f>YEAR(Table1[[#This Row],[Order date ]])</f>
        <v>2023</v>
      </c>
      <c r="K254">
        <f>MONTH(Table1[[#This Row],[Order date ]])</f>
        <v>9</v>
      </c>
      <c r="L254">
        <f>DAY(Table1[[#This Row],[Order date ]])</f>
        <v>8</v>
      </c>
      <c r="M254" t="str">
        <f>TEXT(Table1[[#This Row],[Order date ]],"mmm")</f>
        <v>Sep</v>
      </c>
      <c r="N254">
        <f>ROUNDUP(MONTH(Table1[[#This Row],[Order date ]])/3, 0)</f>
        <v>3</v>
      </c>
      <c r="O254" t="str">
        <f>IF(Table1[[#This Row],[Total Sales]]&gt;=AVERAGE(Table1[Total Sales]), "L 1", 0 )</f>
        <v>L 1</v>
      </c>
    </row>
    <row r="255" spans="2:15" x14ac:dyDescent="0.3">
      <c r="B255">
        <v>252</v>
      </c>
      <c r="C255" t="s">
        <v>35</v>
      </c>
      <c r="D255" t="s">
        <v>38</v>
      </c>
      <c r="E255" t="s">
        <v>6</v>
      </c>
      <c r="F255">
        <v>945</v>
      </c>
      <c r="G255">
        <v>75</v>
      </c>
      <c r="H255" s="9">
        <v>45178</v>
      </c>
      <c r="I255" s="10">
        <f>Table1[[#This Row],[Price/Q]]*Table1[[#This Row],[Quantity]]</f>
        <v>70875</v>
      </c>
      <c r="J255">
        <f>YEAR(Table1[[#This Row],[Order date ]])</f>
        <v>2023</v>
      </c>
      <c r="K255">
        <f>MONTH(Table1[[#This Row],[Order date ]])</f>
        <v>9</v>
      </c>
      <c r="L255">
        <f>DAY(Table1[[#This Row],[Order date ]])</f>
        <v>9</v>
      </c>
      <c r="M255" t="str">
        <f>TEXT(Table1[[#This Row],[Order date ]],"mmm")</f>
        <v>Sep</v>
      </c>
      <c r="N255">
        <f>ROUNDUP(MONTH(Table1[[#This Row],[Order date ]])/3, 0)</f>
        <v>3</v>
      </c>
      <c r="O255">
        <f>IF(Table1[[#This Row],[Total Sales]]&gt;=AVERAGE(Table1[Total Sales]), "L 1", 0 )</f>
        <v>0</v>
      </c>
    </row>
    <row r="256" spans="2:15" x14ac:dyDescent="0.3">
      <c r="B256">
        <v>253</v>
      </c>
      <c r="C256" t="s">
        <v>36</v>
      </c>
      <c r="D256" t="s">
        <v>37</v>
      </c>
      <c r="E256" t="s">
        <v>24</v>
      </c>
      <c r="F256">
        <v>1988</v>
      </c>
      <c r="G256">
        <v>39</v>
      </c>
      <c r="H256" s="9">
        <v>45179</v>
      </c>
      <c r="I256" s="10">
        <f>Table1[[#This Row],[Price/Q]]*Table1[[#This Row],[Quantity]]</f>
        <v>77532</v>
      </c>
      <c r="J256">
        <f>YEAR(Table1[[#This Row],[Order date ]])</f>
        <v>2023</v>
      </c>
      <c r="K256">
        <f>MONTH(Table1[[#This Row],[Order date ]])</f>
        <v>9</v>
      </c>
      <c r="L256">
        <f>DAY(Table1[[#This Row],[Order date ]])</f>
        <v>10</v>
      </c>
      <c r="M256" t="str">
        <f>TEXT(Table1[[#This Row],[Order date ]],"mmm")</f>
        <v>Sep</v>
      </c>
      <c r="N256">
        <f>ROUNDUP(MONTH(Table1[[#This Row],[Order date ]])/3, 0)</f>
        <v>3</v>
      </c>
      <c r="O256">
        <f>IF(Table1[[#This Row],[Total Sales]]&gt;=AVERAGE(Table1[Total Sales]), "L 1", 0 )</f>
        <v>0</v>
      </c>
    </row>
    <row r="257" spans="2:15" x14ac:dyDescent="0.3">
      <c r="B257">
        <v>254</v>
      </c>
      <c r="C257" t="s">
        <v>32</v>
      </c>
      <c r="D257" t="s">
        <v>39</v>
      </c>
      <c r="E257" t="s">
        <v>25</v>
      </c>
      <c r="F257">
        <v>6734</v>
      </c>
      <c r="G257">
        <v>123</v>
      </c>
      <c r="H257" s="9">
        <v>45180</v>
      </c>
      <c r="I257" s="10">
        <f>Table1[[#This Row],[Price/Q]]*Table1[[#This Row],[Quantity]]</f>
        <v>828282</v>
      </c>
      <c r="J257">
        <f>YEAR(Table1[[#This Row],[Order date ]])</f>
        <v>2023</v>
      </c>
      <c r="K257">
        <f>MONTH(Table1[[#This Row],[Order date ]])</f>
        <v>9</v>
      </c>
      <c r="L257">
        <f>DAY(Table1[[#This Row],[Order date ]])</f>
        <v>11</v>
      </c>
      <c r="M257" t="str">
        <f>TEXT(Table1[[#This Row],[Order date ]],"mmm")</f>
        <v>Sep</v>
      </c>
      <c r="N257">
        <f>ROUNDUP(MONTH(Table1[[#This Row],[Order date ]])/3, 0)</f>
        <v>3</v>
      </c>
      <c r="O257" t="str">
        <f>IF(Table1[[#This Row],[Total Sales]]&gt;=AVERAGE(Table1[Total Sales]), "L 1", 0 )</f>
        <v>L 1</v>
      </c>
    </row>
    <row r="258" spans="2:15" x14ac:dyDescent="0.3">
      <c r="B258">
        <v>255</v>
      </c>
      <c r="C258" t="s">
        <v>36</v>
      </c>
      <c r="D258" t="s">
        <v>38</v>
      </c>
      <c r="E258" t="s">
        <v>2</v>
      </c>
      <c r="F258">
        <v>217</v>
      </c>
      <c r="G258">
        <v>36</v>
      </c>
      <c r="H258" s="9">
        <v>45181</v>
      </c>
      <c r="I258" s="10">
        <f>Table1[[#This Row],[Price/Q]]*Table1[[#This Row],[Quantity]]</f>
        <v>7812</v>
      </c>
      <c r="J258">
        <f>YEAR(Table1[[#This Row],[Order date ]])</f>
        <v>2023</v>
      </c>
      <c r="K258">
        <f>MONTH(Table1[[#This Row],[Order date ]])</f>
        <v>9</v>
      </c>
      <c r="L258">
        <f>DAY(Table1[[#This Row],[Order date ]])</f>
        <v>12</v>
      </c>
      <c r="M258" t="str">
        <f>TEXT(Table1[[#This Row],[Order date ]],"mmm")</f>
        <v>Sep</v>
      </c>
      <c r="N258">
        <f>ROUNDUP(MONTH(Table1[[#This Row],[Order date ]])/3, 0)</f>
        <v>3</v>
      </c>
      <c r="O258">
        <f>IF(Table1[[#This Row],[Total Sales]]&gt;=AVERAGE(Table1[Total Sales]), "L 1", 0 )</f>
        <v>0</v>
      </c>
    </row>
    <row r="259" spans="2:15" x14ac:dyDescent="0.3">
      <c r="B259">
        <v>256</v>
      </c>
      <c r="C259" t="s">
        <v>33</v>
      </c>
      <c r="D259" t="s">
        <v>39</v>
      </c>
      <c r="E259" t="s">
        <v>15</v>
      </c>
      <c r="F259">
        <v>6279</v>
      </c>
      <c r="G259">
        <v>237</v>
      </c>
      <c r="H259" s="9">
        <v>45182</v>
      </c>
      <c r="I259" s="10">
        <f>Table1[[#This Row],[Price/Q]]*Table1[[#This Row],[Quantity]]</f>
        <v>1488123</v>
      </c>
      <c r="J259">
        <f>YEAR(Table1[[#This Row],[Order date ]])</f>
        <v>2023</v>
      </c>
      <c r="K259">
        <f>MONTH(Table1[[#This Row],[Order date ]])</f>
        <v>9</v>
      </c>
      <c r="L259">
        <f>DAY(Table1[[#This Row],[Order date ]])</f>
        <v>13</v>
      </c>
      <c r="M259" t="str">
        <f>TEXT(Table1[[#This Row],[Order date ]],"mmm")</f>
        <v>Sep</v>
      </c>
      <c r="N259">
        <f>ROUNDUP(MONTH(Table1[[#This Row],[Order date ]])/3, 0)</f>
        <v>3</v>
      </c>
      <c r="O259" t="str">
        <f>IF(Table1[[#This Row],[Total Sales]]&gt;=AVERAGE(Table1[Total Sales]), "L 1", 0 )</f>
        <v>L 1</v>
      </c>
    </row>
    <row r="260" spans="2:15" x14ac:dyDescent="0.3">
      <c r="B260">
        <v>257</v>
      </c>
      <c r="C260" t="s">
        <v>36</v>
      </c>
      <c r="D260" t="s">
        <v>38</v>
      </c>
      <c r="E260" t="s">
        <v>6</v>
      </c>
      <c r="F260">
        <v>4424</v>
      </c>
      <c r="G260">
        <v>201</v>
      </c>
      <c r="H260" s="9">
        <v>45183</v>
      </c>
      <c r="I260" s="10">
        <f>Table1[[#This Row],[Price/Q]]*Table1[[#This Row],[Quantity]]</f>
        <v>889224</v>
      </c>
      <c r="J260">
        <f>YEAR(Table1[[#This Row],[Order date ]])</f>
        <v>2023</v>
      </c>
      <c r="K260">
        <f>MONTH(Table1[[#This Row],[Order date ]])</f>
        <v>9</v>
      </c>
      <c r="L260">
        <f>DAY(Table1[[#This Row],[Order date ]])</f>
        <v>14</v>
      </c>
      <c r="M260" t="str">
        <f>TEXT(Table1[[#This Row],[Order date ]],"mmm")</f>
        <v>Sep</v>
      </c>
      <c r="N260">
        <f>ROUNDUP(MONTH(Table1[[#This Row],[Order date ]])/3, 0)</f>
        <v>3</v>
      </c>
      <c r="O260" t="str">
        <f>IF(Table1[[#This Row],[Total Sales]]&gt;=AVERAGE(Table1[Total Sales]), "L 1", 0 )</f>
        <v>L 1</v>
      </c>
    </row>
    <row r="261" spans="2:15" x14ac:dyDescent="0.3">
      <c r="B261">
        <v>258</v>
      </c>
      <c r="C261" t="s">
        <v>28</v>
      </c>
      <c r="D261" t="s">
        <v>38</v>
      </c>
      <c r="E261" t="s">
        <v>10</v>
      </c>
      <c r="F261">
        <v>189</v>
      </c>
      <c r="G261">
        <v>48</v>
      </c>
      <c r="H261" s="9">
        <v>45184</v>
      </c>
      <c r="I261" s="10">
        <f>Table1[[#This Row],[Price/Q]]*Table1[[#This Row],[Quantity]]</f>
        <v>9072</v>
      </c>
      <c r="J261">
        <f>YEAR(Table1[[#This Row],[Order date ]])</f>
        <v>2023</v>
      </c>
      <c r="K261">
        <f>MONTH(Table1[[#This Row],[Order date ]])</f>
        <v>9</v>
      </c>
      <c r="L261">
        <f>DAY(Table1[[#This Row],[Order date ]])</f>
        <v>15</v>
      </c>
      <c r="M261" t="str">
        <f>TEXT(Table1[[#This Row],[Order date ]],"mmm")</f>
        <v>Sep</v>
      </c>
      <c r="N261">
        <f>ROUNDUP(MONTH(Table1[[#This Row],[Order date ]])/3, 0)</f>
        <v>3</v>
      </c>
      <c r="O261">
        <f>IF(Table1[[#This Row],[Total Sales]]&gt;=AVERAGE(Table1[Total Sales]), "L 1", 0 )</f>
        <v>0</v>
      </c>
    </row>
    <row r="262" spans="2:15" x14ac:dyDescent="0.3">
      <c r="B262">
        <v>259</v>
      </c>
      <c r="C262" t="s">
        <v>33</v>
      </c>
      <c r="D262" t="s">
        <v>45</v>
      </c>
      <c r="E262" t="s">
        <v>15</v>
      </c>
      <c r="F262">
        <v>490</v>
      </c>
      <c r="G262">
        <v>84</v>
      </c>
      <c r="H262" s="9">
        <v>45185</v>
      </c>
      <c r="I262" s="10">
        <f>Table1[[#This Row],[Price/Q]]*Table1[[#This Row],[Quantity]]</f>
        <v>41160</v>
      </c>
      <c r="J262">
        <f>YEAR(Table1[[#This Row],[Order date ]])</f>
        <v>2023</v>
      </c>
      <c r="K262">
        <f>MONTH(Table1[[#This Row],[Order date ]])</f>
        <v>9</v>
      </c>
      <c r="L262">
        <f>DAY(Table1[[#This Row],[Order date ]])</f>
        <v>16</v>
      </c>
      <c r="M262" t="str">
        <f>TEXT(Table1[[#This Row],[Order date ]],"mmm")</f>
        <v>Sep</v>
      </c>
      <c r="N262">
        <f>ROUNDUP(MONTH(Table1[[#This Row],[Order date ]])/3, 0)</f>
        <v>3</v>
      </c>
      <c r="O262">
        <f>IF(Table1[[#This Row],[Total Sales]]&gt;=AVERAGE(Table1[Total Sales]), "L 1", 0 )</f>
        <v>0</v>
      </c>
    </row>
    <row r="263" spans="2:15" x14ac:dyDescent="0.3">
      <c r="B263">
        <v>260</v>
      </c>
      <c r="C263" t="s">
        <v>29</v>
      </c>
      <c r="D263" t="s">
        <v>40</v>
      </c>
      <c r="E263" t="s">
        <v>14</v>
      </c>
      <c r="F263">
        <v>434</v>
      </c>
      <c r="G263">
        <v>87</v>
      </c>
      <c r="H263" s="9">
        <v>45186</v>
      </c>
      <c r="I263" s="10">
        <f>Table1[[#This Row],[Price/Q]]*Table1[[#This Row],[Quantity]]</f>
        <v>37758</v>
      </c>
      <c r="J263">
        <f>YEAR(Table1[[#This Row],[Order date ]])</f>
        <v>2023</v>
      </c>
      <c r="K263">
        <f>MONTH(Table1[[#This Row],[Order date ]])</f>
        <v>9</v>
      </c>
      <c r="L263">
        <f>DAY(Table1[[#This Row],[Order date ]])</f>
        <v>17</v>
      </c>
      <c r="M263" t="str">
        <f>TEXT(Table1[[#This Row],[Order date ]],"mmm")</f>
        <v>Sep</v>
      </c>
      <c r="N263">
        <f>ROUNDUP(MONTH(Table1[[#This Row],[Order date ]])/3, 0)</f>
        <v>3</v>
      </c>
      <c r="O263">
        <f>IF(Table1[[#This Row],[Total Sales]]&gt;=AVERAGE(Table1[Total Sales]), "L 1", 0 )</f>
        <v>0</v>
      </c>
    </row>
    <row r="264" spans="2:15" x14ac:dyDescent="0.3">
      <c r="B264">
        <v>261</v>
      </c>
      <c r="C264" t="s">
        <v>31</v>
      </c>
      <c r="D264" t="s">
        <v>37</v>
      </c>
      <c r="E264" t="s">
        <v>23</v>
      </c>
      <c r="F264">
        <v>10129</v>
      </c>
      <c r="G264">
        <v>312</v>
      </c>
      <c r="H264" s="9">
        <v>45187</v>
      </c>
      <c r="I264" s="10">
        <f>Table1[[#This Row],[Price/Q]]*Table1[[#This Row],[Quantity]]</f>
        <v>3160248</v>
      </c>
      <c r="J264">
        <f>YEAR(Table1[[#This Row],[Order date ]])</f>
        <v>2023</v>
      </c>
      <c r="K264">
        <f>MONTH(Table1[[#This Row],[Order date ]])</f>
        <v>9</v>
      </c>
      <c r="L264">
        <f>DAY(Table1[[#This Row],[Order date ]])</f>
        <v>18</v>
      </c>
      <c r="M264" t="str">
        <f>TEXT(Table1[[#This Row],[Order date ]],"mmm")</f>
        <v>Sep</v>
      </c>
      <c r="N264">
        <f>ROUNDUP(MONTH(Table1[[#This Row],[Order date ]])/3, 0)</f>
        <v>3</v>
      </c>
      <c r="O264" t="str">
        <f>IF(Table1[[#This Row],[Total Sales]]&gt;=AVERAGE(Table1[Total Sales]), "L 1", 0 )</f>
        <v>L 1</v>
      </c>
    </row>
    <row r="265" spans="2:15" x14ac:dyDescent="0.3">
      <c r="B265">
        <v>262</v>
      </c>
      <c r="C265" t="s">
        <v>34</v>
      </c>
      <c r="D265" t="s">
        <v>43</v>
      </c>
      <c r="E265" t="s">
        <v>21</v>
      </c>
      <c r="F265">
        <v>1652</v>
      </c>
      <c r="G265">
        <v>102</v>
      </c>
      <c r="H265" s="9">
        <v>45188</v>
      </c>
      <c r="I265" s="10">
        <f>Table1[[#This Row],[Price/Q]]*Table1[[#This Row],[Quantity]]</f>
        <v>168504</v>
      </c>
      <c r="J265">
        <f>YEAR(Table1[[#This Row],[Order date ]])</f>
        <v>2023</v>
      </c>
      <c r="K265">
        <f>MONTH(Table1[[#This Row],[Order date ]])</f>
        <v>9</v>
      </c>
      <c r="L265">
        <f>DAY(Table1[[#This Row],[Order date ]])</f>
        <v>19</v>
      </c>
      <c r="M265" t="str">
        <f>TEXT(Table1[[#This Row],[Order date ]],"mmm")</f>
        <v>Sep</v>
      </c>
      <c r="N265">
        <f>ROUNDUP(MONTH(Table1[[#This Row],[Order date ]])/3, 0)</f>
        <v>3</v>
      </c>
      <c r="O265">
        <f>IF(Table1[[#This Row],[Total Sales]]&gt;=AVERAGE(Table1[Total Sales]), "L 1", 0 )</f>
        <v>0</v>
      </c>
    </row>
    <row r="266" spans="2:15" x14ac:dyDescent="0.3">
      <c r="B266">
        <v>263</v>
      </c>
      <c r="C266" t="s">
        <v>29</v>
      </c>
      <c r="D266" t="s">
        <v>37</v>
      </c>
      <c r="E266" t="s">
        <v>14</v>
      </c>
      <c r="F266">
        <v>6433</v>
      </c>
      <c r="G266">
        <v>78</v>
      </c>
      <c r="H266" s="9">
        <v>45189</v>
      </c>
      <c r="I266" s="10">
        <f>Table1[[#This Row],[Price/Q]]*Table1[[#This Row],[Quantity]]</f>
        <v>501774</v>
      </c>
      <c r="J266">
        <f>YEAR(Table1[[#This Row],[Order date ]])</f>
        <v>2023</v>
      </c>
      <c r="K266">
        <f>MONTH(Table1[[#This Row],[Order date ]])</f>
        <v>9</v>
      </c>
      <c r="L266">
        <f>DAY(Table1[[#This Row],[Order date ]])</f>
        <v>20</v>
      </c>
      <c r="M266" t="str">
        <f>TEXT(Table1[[#This Row],[Order date ]],"mmm")</f>
        <v>Sep</v>
      </c>
      <c r="N266">
        <f>ROUNDUP(MONTH(Table1[[#This Row],[Order date ]])/3, 0)</f>
        <v>3</v>
      </c>
      <c r="O266">
        <f>IF(Table1[[#This Row],[Total Sales]]&gt;=AVERAGE(Table1[Total Sales]), "L 1", 0 )</f>
        <v>0</v>
      </c>
    </row>
    <row r="267" spans="2:15" x14ac:dyDescent="0.3">
      <c r="B267">
        <v>264</v>
      </c>
      <c r="C267" t="s">
        <v>34</v>
      </c>
      <c r="D267" t="s">
        <v>39</v>
      </c>
      <c r="E267" t="s">
        <v>16</v>
      </c>
      <c r="F267">
        <v>2212</v>
      </c>
      <c r="G267">
        <v>117</v>
      </c>
      <c r="H267" s="9">
        <v>45190</v>
      </c>
      <c r="I267" s="10">
        <f>Table1[[#This Row],[Price/Q]]*Table1[[#This Row],[Quantity]]</f>
        <v>258804</v>
      </c>
      <c r="J267">
        <f>YEAR(Table1[[#This Row],[Order date ]])</f>
        <v>2023</v>
      </c>
      <c r="K267">
        <f>MONTH(Table1[[#This Row],[Order date ]])</f>
        <v>9</v>
      </c>
      <c r="L267">
        <f>DAY(Table1[[#This Row],[Order date ]])</f>
        <v>21</v>
      </c>
      <c r="M267" t="str">
        <f>TEXT(Table1[[#This Row],[Order date ]],"mmm")</f>
        <v>Sep</v>
      </c>
      <c r="N267">
        <f>ROUNDUP(MONTH(Table1[[#This Row],[Order date ]])/3, 0)</f>
        <v>3</v>
      </c>
      <c r="O267">
        <f>IF(Table1[[#This Row],[Total Sales]]&gt;=AVERAGE(Table1[Total Sales]), "L 1", 0 )</f>
        <v>0</v>
      </c>
    </row>
    <row r="268" spans="2:15" x14ac:dyDescent="0.3">
      <c r="B268">
        <v>265</v>
      </c>
      <c r="C268" t="s">
        <v>30</v>
      </c>
      <c r="D268" t="s">
        <v>45</v>
      </c>
      <c r="E268" t="s">
        <v>12</v>
      </c>
      <c r="F268">
        <v>609</v>
      </c>
      <c r="G268">
        <v>99</v>
      </c>
      <c r="H268" s="9">
        <v>45191</v>
      </c>
      <c r="I268" s="10">
        <f>Table1[[#This Row],[Price/Q]]*Table1[[#This Row],[Quantity]]</f>
        <v>60291</v>
      </c>
      <c r="J268">
        <f>YEAR(Table1[[#This Row],[Order date ]])</f>
        <v>2023</v>
      </c>
      <c r="K268">
        <f>MONTH(Table1[[#This Row],[Order date ]])</f>
        <v>9</v>
      </c>
      <c r="L268">
        <f>DAY(Table1[[#This Row],[Order date ]])</f>
        <v>22</v>
      </c>
      <c r="M268" t="str">
        <f>TEXT(Table1[[#This Row],[Order date ]],"mmm")</f>
        <v>Sep</v>
      </c>
      <c r="N268">
        <f>ROUNDUP(MONTH(Table1[[#This Row],[Order date ]])/3, 0)</f>
        <v>3</v>
      </c>
      <c r="O268">
        <f>IF(Table1[[#This Row],[Total Sales]]&gt;=AVERAGE(Table1[Total Sales]), "L 1", 0 )</f>
        <v>0</v>
      </c>
    </row>
    <row r="269" spans="2:15" x14ac:dyDescent="0.3">
      <c r="B269">
        <v>266</v>
      </c>
      <c r="C269" t="s">
        <v>36</v>
      </c>
      <c r="D269" t="s">
        <v>45</v>
      </c>
      <c r="E269" t="s">
        <v>17</v>
      </c>
      <c r="F269">
        <v>1638</v>
      </c>
      <c r="G269">
        <v>48</v>
      </c>
      <c r="H269" s="9">
        <v>45192</v>
      </c>
      <c r="I269" s="10">
        <f>Table1[[#This Row],[Price/Q]]*Table1[[#This Row],[Quantity]]</f>
        <v>78624</v>
      </c>
      <c r="J269">
        <f>YEAR(Table1[[#This Row],[Order date ]])</f>
        <v>2023</v>
      </c>
      <c r="K269">
        <f>MONTH(Table1[[#This Row],[Order date ]])</f>
        <v>9</v>
      </c>
      <c r="L269">
        <f>DAY(Table1[[#This Row],[Order date ]])</f>
        <v>23</v>
      </c>
      <c r="M269" t="str">
        <f>TEXT(Table1[[#This Row],[Order date ]],"mmm")</f>
        <v>Sep</v>
      </c>
      <c r="N269">
        <f>ROUNDUP(MONTH(Table1[[#This Row],[Order date ]])/3, 0)</f>
        <v>3</v>
      </c>
      <c r="O269">
        <f>IF(Table1[[#This Row],[Total Sales]]&gt;=AVERAGE(Table1[Total Sales]), "L 1", 0 )</f>
        <v>0</v>
      </c>
    </row>
    <row r="270" spans="2:15" x14ac:dyDescent="0.3">
      <c r="B270">
        <v>267</v>
      </c>
      <c r="C270" t="s">
        <v>31</v>
      </c>
      <c r="D270" t="s">
        <v>39</v>
      </c>
      <c r="E270" t="s">
        <v>8</v>
      </c>
      <c r="F270">
        <v>3829</v>
      </c>
      <c r="G270">
        <v>24</v>
      </c>
      <c r="H270" s="9">
        <v>45193</v>
      </c>
      <c r="I270" s="10">
        <f>Table1[[#This Row],[Price/Q]]*Table1[[#This Row],[Quantity]]</f>
        <v>91896</v>
      </c>
      <c r="J270">
        <f>YEAR(Table1[[#This Row],[Order date ]])</f>
        <v>2023</v>
      </c>
      <c r="K270">
        <f>MONTH(Table1[[#This Row],[Order date ]])</f>
        <v>9</v>
      </c>
      <c r="L270">
        <f>DAY(Table1[[#This Row],[Order date ]])</f>
        <v>24</v>
      </c>
      <c r="M270" t="str">
        <f>TEXT(Table1[[#This Row],[Order date ]],"mmm")</f>
        <v>Sep</v>
      </c>
      <c r="N270">
        <f>ROUNDUP(MONTH(Table1[[#This Row],[Order date ]])/3, 0)</f>
        <v>3</v>
      </c>
      <c r="O270">
        <f>IF(Table1[[#This Row],[Total Sales]]&gt;=AVERAGE(Table1[Total Sales]), "L 1", 0 )</f>
        <v>0</v>
      </c>
    </row>
    <row r="271" spans="2:15" x14ac:dyDescent="0.3">
      <c r="B271">
        <v>268</v>
      </c>
      <c r="C271" t="s">
        <v>36</v>
      </c>
      <c r="D271" t="s">
        <v>43</v>
      </c>
      <c r="E271" t="s">
        <v>8</v>
      </c>
      <c r="F271">
        <v>5775</v>
      </c>
      <c r="G271">
        <v>42</v>
      </c>
      <c r="H271" s="9">
        <v>45194</v>
      </c>
      <c r="I271" s="10">
        <f>Table1[[#This Row],[Price/Q]]*Table1[[#This Row],[Quantity]]</f>
        <v>242550</v>
      </c>
      <c r="J271">
        <f>YEAR(Table1[[#This Row],[Order date ]])</f>
        <v>2023</v>
      </c>
      <c r="K271">
        <f>MONTH(Table1[[#This Row],[Order date ]])</f>
        <v>9</v>
      </c>
      <c r="L271">
        <f>DAY(Table1[[#This Row],[Order date ]])</f>
        <v>25</v>
      </c>
      <c r="M271" t="str">
        <f>TEXT(Table1[[#This Row],[Order date ]],"mmm")</f>
        <v>Sep</v>
      </c>
      <c r="N271">
        <f>ROUNDUP(MONTH(Table1[[#This Row],[Order date ]])/3, 0)</f>
        <v>3</v>
      </c>
      <c r="O271">
        <f>IF(Table1[[#This Row],[Total Sales]]&gt;=AVERAGE(Table1[Total Sales]), "L 1", 0 )</f>
        <v>0</v>
      </c>
    </row>
    <row r="272" spans="2:15" x14ac:dyDescent="0.3">
      <c r="B272">
        <v>269</v>
      </c>
      <c r="C272" t="s">
        <v>32</v>
      </c>
      <c r="D272" t="s">
        <v>45</v>
      </c>
      <c r="E272" t="s">
        <v>13</v>
      </c>
      <c r="F272">
        <v>1071</v>
      </c>
      <c r="G272">
        <v>270</v>
      </c>
      <c r="H272" s="9">
        <v>45195</v>
      </c>
      <c r="I272" s="10">
        <f>Table1[[#This Row],[Price/Q]]*Table1[[#This Row],[Quantity]]</f>
        <v>289170</v>
      </c>
      <c r="J272">
        <f>YEAR(Table1[[#This Row],[Order date ]])</f>
        <v>2023</v>
      </c>
      <c r="K272">
        <f>MONTH(Table1[[#This Row],[Order date ]])</f>
        <v>9</v>
      </c>
      <c r="L272">
        <f>DAY(Table1[[#This Row],[Order date ]])</f>
        <v>26</v>
      </c>
      <c r="M272" t="str">
        <f>TEXT(Table1[[#This Row],[Order date ]],"mmm")</f>
        <v>Sep</v>
      </c>
      <c r="N272">
        <f>ROUNDUP(MONTH(Table1[[#This Row],[Order date ]])/3, 0)</f>
        <v>3</v>
      </c>
      <c r="O272">
        <f>IF(Table1[[#This Row],[Total Sales]]&gt;=AVERAGE(Table1[Total Sales]), "L 1", 0 )</f>
        <v>0</v>
      </c>
    </row>
    <row r="273" spans="2:15" x14ac:dyDescent="0.3">
      <c r="B273">
        <v>270</v>
      </c>
      <c r="C273" t="s">
        <v>29</v>
      </c>
      <c r="D273" t="s">
        <v>38</v>
      </c>
      <c r="E273" t="s">
        <v>16</v>
      </c>
      <c r="F273">
        <v>5019</v>
      </c>
      <c r="G273">
        <v>150</v>
      </c>
      <c r="H273" s="9">
        <v>45196</v>
      </c>
      <c r="I273" s="10">
        <f>Table1[[#This Row],[Price/Q]]*Table1[[#This Row],[Quantity]]</f>
        <v>752850</v>
      </c>
      <c r="J273">
        <f>YEAR(Table1[[#This Row],[Order date ]])</f>
        <v>2023</v>
      </c>
      <c r="K273">
        <f>MONTH(Table1[[#This Row],[Order date ]])</f>
        <v>9</v>
      </c>
      <c r="L273">
        <f>DAY(Table1[[#This Row],[Order date ]])</f>
        <v>27</v>
      </c>
      <c r="M273" t="str">
        <f>TEXT(Table1[[#This Row],[Order date ]],"mmm")</f>
        <v>Sep</v>
      </c>
      <c r="N273">
        <f>ROUNDUP(MONTH(Table1[[#This Row],[Order date ]])/3, 0)</f>
        <v>3</v>
      </c>
      <c r="O273" t="str">
        <f>IF(Table1[[#This Row],[Total Sales]]&gt;=AVERAGE(Table1[Total Sales]), "L 1", 0 )</f>
        <v>L 1</v>
      </c>
    </row>
    <row r="274" spans="2:15" x14ac:dyDescent="0.3">
      <c r="B274">
        <v>271</v>
      </c>
      <c r="C274" t="s">
        <v>28</v>
      </c>
      <c r="D274" t="s">
        <v>40</v>
      </c>
      <c r="E274" t="s">
        <v>8</v>
      </c>
      <c r="F274">
        <v>2863</v>
      </c>
      <c r="G274">
        <v>42</v>
      </c>
      <c r="H274" s="9">
        <v>45197</v>
      </c>
      <c r="I274" s="10">
        <f>Table1[[#This Row],[Price/Q]]*Table1[[#This Row],[Quantity]]</f>
        <v>120246</v>
      </c>
      <c r="J274">
        <f>YEAR(Table1[[#This Row],[Order date ]])</f>
        <v>2023</v>
      </c>
      <c r="K274">
        <f>MONTH(Table1[[#This Row],[Order date ]])</f>
        <v>9</v>
      </c>
      <c r="L274">
        <f>DAY(Table1[[#This Row],[Order date ]])</f>
        <v>28</v>
      </c>
      <c r="M274" t="str">
        <f>TEXT(Table1[[#This Row],[Order date ]],"mmm")</f>
        <v>Sep</v>
      </c>
      <c r="N274">
        <f>ROUNDUP(MONTH(Table1[[#This Row],[Order date ]])/3, 0)</f>
        <v>3</v>
      </c>
      <c r="O274">
        <f>IF(Table1[[#This Row],[Total Sales]]&gt;=AVERAGE(Table1[Total Sales]), "L 1", 0 )</f>
        <v>0</v>
      </c>
    </row>
    <row r="275" spans="2:15" x14ac:dyDescent="0.3">
      <c r="B275">
        <v>272</v>
      </c>
      <c r="C275" t="s">
        <v>36</v>
      </c>
      <c r="D275" t="s">
        <v>45</v>
      </c>
      <c r="E275" t="s">
        <v>22</v>
      </c>
      <c r="F275">
        <v>1617</v>
      </c>
      <c r="G275">
        <v>126</v>
      </c>
      <c r="H275" s="9">
        <v>45198</v>
      </c>
      <c r="I275" s="10">
        <f>Table1[[#This Row],[Price/Q]]*Table1[[#This Row],[Quantity]]</f>
        <v>203742</v>
      </c>
      <c r="J275">
        <f>YEAR(Table1[[#This Row],[Order date ]])</f>
        <v>2023</v>
      </c>
      <c r="K275">
        <f>MONTH(Table1[[#This Row],[Order date ]])</f>
        <v>9</v>
      </c>
      <c r="L275">
        <f>DAY(Table1[[#This Row],[Order date ]])</f>
        <v>29</v>
      </c>
      <c r="M275" t="str">
        <f>TEXT(Table1[[#This Row],[Order date ]],"mmm")</f>
        <v>Sep</v>
      </c>
      <c r="N275">
        <f>ROUNDUP(MONTH(Table1[[#This Row],[Order date ]])/3, 0)</f>
        <v>3</v>
      </c>
      <c r="O275">
        <f>IF(Table1[[#This Row],[Total Sales]]&gt;=AVERAGE(Table1[Total Sales]), "L 1", 0 )</f>
        <v>0</v>
      </c>
    </row>
    <row r="276" spans="2:15" x14ac:dyDescent="0.3">
      <c r="B276">
        <v>273</v>
      </c>
      <c r="C276" t="s">
        <v>32</v>
      </c>
      <c r="D276" t="s">
        <v>40</v>
      </c>
      <c r="E276" t="s">
        <v>19</v>
      </c>
      <c r="F276">
        <v>6818</v>
      </c>
      <c r="G276">
        <v>6</v>
      </c>
      <c r="H276" s="9">
        <v>45199</v>
      </c>
      <c r="I276" s="10">
        <f>Table1[[#This Row],[Price/Q]]*Table1[[#This Row],[Quantity]]</f>
        <v>40908</v>
      </c>
      <c r="J276">
        <f>YEAR(Table1[[#This Row],[Order date ]])</f>
        <v>2023</v>
      </c>
      <c r="K276">
        <f>MONTH(Table1[[#This Row],[Order date ]])</f>
        <v>9</v>
      </c>
      <c r="L276">
        <f>DAY(Table1[[#This Row],[Order date ]])</f>
        <v>30</v>
      </c>
      <c r="M276" t="str">
        <f>TEXT(Table1[[#This Row],[Order date ]],"mmm")</f>
        <v>Sep</v>
      </c>
      <c r="N276">
        <f>ROUNDUP(MONTH(Table1[[#This Row],[Order date ]])/3, 0)</f>
        <v>3</v>
      </c>
      <c r="O276">
        <f>IF(Table1[[#This Row],[Total Sales]]&gt;=AVERAGE(Table1[Total Sales]), "L 1", 0 )</f>
        <v>0</v>
      </c>
    </row>
    <row r="277" spans="2:15" x14ac:dyDescent="0.3">
      <c r="B277">
        <v>274</v>
      </c>
      <c r="C277" t="s">
        <v>34</v>
      </c>
      <c r="D277" t="s">
        <v>45</v>
      </c>
      <c r="E277" t="s">
        <v>8</v>
      </c>
      <c r="F277">
        <v>6657</v>
      </c>
      <c r="G277">
        <v>276</v>
      </c>
      <c r="H277" s="9">
        <v>45200</v>
      </c>
      <c r="I277" s="10">
        <f>Table1[[#This Row],[Price/Q]]*Table1[[#This Row],[Quantity]]</f>
        <v>1837332</v>
      </c>
      <c r="J277">
        <f>YEAR(Table1[[#This Row],[Order date ]])</f>
        <v>2023</v>
      </c>
      <c r="K277">
        <f>MONTH(Table1[[#This Row],[Order date ]])</f>
        <v>10</v>
      </c>
      <c r="L277">
        <f>DAY(Table1[[#This Row],[Order date ]])</f>
        <v>1</v>
      </c>
      <c r="M277" t="str">
        <f>TEXT(Table1[[#This Row],[Order date ]],"mmm")</f>
        <v>Oct</v>
      </c>
      <c r="N277">
        <f>ROUNDUP(MONTH(Table1[[#This Row],[Order date ]])/3, 0)</f>
        <v>4</v>
      </c>
      <c r="O277" t="str">
        <f>IF(Table1[[#This Row],[Total Sales]]&gt;=AVERAGE(Table1[Total Sales]), "L 1", 0 )</f>
        <v>L 1</v>
      </c>
    </row>
    <row r="278" spans="2:15" x14ac:dyDescent="0.3">
      <c r="B278">
        <v>275</v>
      </c>
      <c r="C278" t="s">
        <v>34</v>
      </c>
      <c r="D278" t="s">
        <v>39</v>
      </c>
      <c r="E278" t="s">
        <v>10</v>
      </c>
      <c r="F278">
        <v>2919</v>
      </c>
      <c r="G278">
        <v>93</v>
      </c>
      <c r="H278" s="9">
        <v>45201</v>
      </c>
      <c r="I278" s="10">
        <f>Table1[[#This Row],[Price/Q]]*Table1[[#This Row],[Quantity]]</f>
        <v>271467</v>
      </c>
      <c r="J278">
        <f>YEAR(Table1[[#This Row],[Order date ]])</f>
        <v>2023</v>
      </c>
      <c r="K278">
        <f>MONTH(Table1[[#This Row],[Order date ]])</f>
        <v>10</v>
      </c>
      <c r="L278">
        <f>DAY(Table1[[#This Row],[Order date ]])</f>
        <v>2</v>
      </c>
      <c r="M278" t="str">
        <f>TEXT(Table1[[#This Row],[Order date ]],"mmm")</f>
        <v>Oct</v>
      </c>
      <c r="N278">
        <f>ROUNDUP(MONTH(Table1[[#This Row],[Order date ]])/3, 0)</f>
        <v>4</v>
      </c>
      <c r="O278">
        <f>IF(Table1[[#This Row],[Total Sales]]&gt;=AVERAGE(Table1[Total Sales]), "L 1", 0 )</f>
        <v>0</v>
      </c>
    </row>
    <row r="279" spans="2:15" x14ac:dyDescent="0.3">
      <c r="B279">
        <v>276</v>
      </c>
      <c r="C279" t="s">
        <v>28</v>
      </c>
      <c r="D279" t="s">
        <v>38</v>
      </c>
      <c r="E279" t="s">
        <v>24</v>
      </c>
      <c r="F279">
        <v>3094</v>
      </c>
      <c r="G279">
        <v>246</v>
      </c>
      <c r="H279" s="9">
        <v>45202</v>
      </c>
      <c r="I279" s="10">
        <f>Table1[[#This Row],[Price/Q]]*Table1[[#This Row],[Quantity]]</f>
        <v>761124</v>
      </c>
      <c r="J279">
        <f>YEAR(Table1[[#This Row],[Order date ]])</f>
        <v>2023</v>
      </c>
      <c r="K279">
        <f>MONTH(Table1[[#This Row],[Order date ]])</f>
        <v>10</v>
      </c>
      <c r="L279">
        <f>DAY(Table1[[#This Row],[Order date ]])</f>
        <v>3</v>
      </c>
      <c r="M279" t="str">
        <f>TEXT(Table1[[#This Row],[Order date ]],"mmm")</f>
        <v>Oct</v>
      </c>
      <c r="N279">
        <f>ROUNDUP(MONTH(Table1[[#This Row],[Order date ]])/3, 0)</f>
        <v>4</v>
      </c>
      <c r="O279" t="str">
        <f>IF(Table1[[#This Row],[Total Sales]]&gt;=AVERAGE(Table1[Total Sales]), "L 1", 0 )</f>
        <v>L 1</v>
      </c>
    </row>
    <row r="280" spans="2:15" x14ac:dyDescent="0.3">
      <c r="B280">
        <v>277</v>
      </c>
      <c r="C280" t="s">
        <v>32</v>
      </c>
      <c r="D280" t="s">
        <v>43</v>
      </c>
      <c r="E280" t="s">
        <v>17</v>
      </c>
      <c r="F280">
        <v>2989</v>
      </c>
      <c r="G280">
        <v>3</v>
      </c>
      <c r="H280" s="9">
        <v>45203</v>
      </c>
      <c r="I280" s="10">
        <f>Table1[[#This Row],[Price/Q]]*Table1[[#This Row],[Quantity]]</f>
        <v>8967</v>
      </c>
      <c r="J280">
        <f>YEAR(Table1[[#This Row],[Order date ]])</f>
        <v>2023</v>
      </c>
      <c r="K280">
        <f>MONTH(Table1[[#This Row],[Order date ]])</f>
        <v>10</v>
      </c>
      <c r="L280">
        <f>DAY(Table1[[#This Row],[Order date ]])</f>
        <v>4</v>
      </c>
      <c r="M280" t="str">
        <f>TEXT(Table1[[#This Row],[Order date ]],"mmm")</f>
        <v>Oct</v>
      </c>
      <c r="N280">
        <f>ROUNDUP(MONTH(Table1[[#This Row],[Order date ]])/3, 0)</f>
        <v>4</v>
      </c>
      <c r="O280">
        <f>IF(Table1[[#This Row],[Total Sales]]&gt;=AVERAGE(Table1[Total Sales]), "L 1", 0 )</f>
        <v>0</v>
      </c>
    </row>
    <row r="281" spans="2:15" x14ac:dyDescent="0.3">
      <c r="B281">
        <v>278</v>
      </c>
      <c r="C281" t="s">
        <v>29</v>
      </c>
      <c r="D281" t="s">
        <v>37</v>
      </c>
      <c r="E281" t="s">
        <v>20</v>
      </c>
      <c r="F281">
        <v>2268</v>
      </c>
      <c r="G281">
        <v>63</v>
      </c>
      <c r="H281" s="9">
        <v>45204</v>
      </c>
      <c r="I281" s="10">
        <f>Table1[[#This Row],[Price/Q]]*Table1[[#This Row],[Quantity]]</f>
        <v>142884</v>
      </c>
      <c r="J281">
        <f>YEAR(Table1[[#This Row],[Order date ]])</f>
        <v>2023</v>
      </c>
      <c r="K281">
        <f>MONTH(Table1[[#This Row],[Order date ]])</f>
        <v>10</v>
      </c>
      <c r="L281">
        <f>DAY(Table1[[#This Row],[Order date ]])</f>
        <v>5</v>
      </c>
      <c r="M281" t="str">
        <f>TEXT(Table1[[#This Row],[Order date ]],"mmm")</f>
        <v>Oct</v>
      </c>
      <c r="N281">
        <f>ROUNDUP(MONTH(Table1[[#This Row],[Order date ]])/3, 0)</f>
        <v>4</v>
      </c>
      <c r="O281">
        <f>IF(Table1[[#This Row],[Total Sales]]&gt;=AVERAGE(Table1[Total Sales]), "L 1", 0 )</f>
        <v>0</v>
      </c>
    </row>
    <row r="282" spans="2:15" x14ac:dyDescent="0.3">
      <c r="B282">
        <v>279</v>
      </c>
      <c r="C282" t="s">
        <v>33</v>
      </c>
      <c r="D282" t="s">
        <v>45</v>
      </c>
      <c r="E282" t="s">
        <v>24</v>
      </c>
      <c r="F282">
        <v>4753</v>
      </c>
      <c r="G282">
        <v>246</v>
      </c>
      <c r="H282" s="9">
        <v>45205</v>
      </c>
      <c r="I282" s="10">
        <f>Table1[[#This Row],[Price/Q]]*Table1[[#This Row],[Quantity]]</f>
        <v>1169238</v>
      </c>
      <c r="J282">
        <f>YEAR(Table1[[#This Row],[Order date ]])</f>
        <v>2023</v>
      </c>
      <c r="K282">
        <f>MONTH(Table1[[#This Row],[Order date ]])</f>
        <v>10</v>
      </c>
      <c r="L282">
        <f>DAY(Table1[[#This Row],[Order date ]])</f>
        <v>6</v>
      </c>
      <c r="M282" t="str">
        <f>TEXT(Table1[[#This Row],[Order date ]],"mmm")</f>
        <v>Oct</v>
      </c>
      <c r="N282">
        <f>ROUNDUP(MONTH(Table1[[#This Row],[Order date ]])/3, 0)</f>
        <v>4</v>
      </c>
      <c r="O282" t="str">
        <f>IF(Table1[[#This Row],[Total Sales]]&gt;=AVERAGE(Table1[Total Sales]), "L 1", 0 )</f>
        <v>L 1</v>
      </c>
    </row>
    <row r="283" spans="2:15" x14ac:dyDescent="0.3">
      <c r="B283">
        <v>280</v>
      </c>
      <c r="C283" t="s">
        <v>28</v>
      </c>
      <c r="D283" t="s">
        <v>39</v>
      </c>
      <c r="E283" t="s">
        <v>12</v>
      </c>
      <c r="F283">
        <v>7511</v>
      </c>
      <c r="G283">
        <v>120</v>
      </c>
      <c r="H283" s="9">
        <v>45206</v>
      </c>
      <c r="I283" s="10">
        <f>Table1[[#This Row],[Price/Q]]*Table1[[#This Row],[Quantity]]</f>
        <v>901320</v>
      </c>
      <c r="J283">
        <f>YEAR(Table1[[#This Row],[Order date ]])</f>
        <v>2023</v>
      </c>
      <c r="K283">
        <f>MONTH(Table1[[#This Row],[Order date ]])</f>
        <v>10</v>
      </c>
      <c r="L283">
        <f>DAY(Table1[[#This Row],[Order date ]])</f>
        <v>7</v>
      </c>
      <c r="M283" t="str">
        <f>TEXT(Table1[[#This Row],[Order date ]],"mmm")</f>
        <v>Oct</v>
      </c>
      <c r="N283">
        <f>ROUNDUP(MONTH(Table1[[#This Row],[Order date ]])/3, 0)</f>
        <v>4</v>
      </c>
      <c r="O283" t="str">
        <f>IF(Table1[[#This Row],[Total Sales]]&gt;=AVERAGE(Table1[Total Sales]), "L 1", 0 )</f>
        <v>L 1</v>
      </c>
    </row>
    <row r="284" spans="2:15" x14ac:dyDescent="0.3">
      <c r="B284">
        <v>281</v>
      </c>
      <c r="C284" t="s">
        <v>28</v>
      </c>
      <c r="D284" t="s">
        <v>37</v>
      </c>
      <c r="E284" t="s">
        <v>24</v>
      </c>
      <c r="F284">
        <v>4326</v>
      </c>
      <c r="G284">
        <v>348</v>
      </c>
      <c r="H284" s="9">
        <v>45207</v>
      </c>
      <c r="I284" s="10">
        <f>Table1[[#This Row],[Price/Q]]*Table1[[#This Row],[Quantity]]</f>
        <v>1505448</v>
      </c>
      <c r="J284">
        <f>YEAR(Table1[[#This Row],[Order date ]])</f>
        <v>2023</v>
      </c>
      <c r="K284">
        <f>MONTH(Table1[[#This Row],[Order date ]])</f>
        <v>10</v>
      </c>
      <c r="L284">
        <f>DAY(Table1[[#This Row],[Order date ]])</f>
        <v>8</v>
      </c>
      <c r="M284" t="str">
        <f>TEXT(Table1[[#This Row],[Order date ]],"mmm")</f>
        <v>Oct</v>
      </c>
      <c r="N284">
        <f>ROUNDUP(MONTH(Table1[[#This Row],[Order date ]])/3, 0)</f>
        <v>4</v>
      </c>
      <c r="O284" t="str">
        <f>IF(Table1[[#This Row],[Total Sales]]&gt;=AVERAGE(Table1[Total Sales]), "L 1", 0 )</f>
        <v>L 1</v>
      </c>
    </row>
    <row r="285" spans="2:15" x14ac:dyDescent="0.3">
      <c r="B285">
        <v>282</v>
      </c>
      <c r="C285" t="s">
        <v>30</v>
      </c>
      <c r="D285" t="s">
        <v>39</v>
      </c>
      <c r="E285" t="s">
        <v>16</v>
      </c>
      <c r="F285">
        <v>4935</v>
      </c>
      <c r="G285">
        <v>126</v>
      </c>
      <c r="H285" s="9">
        <v>45208</v>
      </c>
      <c r="I285" s="10">
        <f>Table1[[#This Row],[Price/Q]]*Table1[[#This Row],[Quantity]]</f>
        <v>621810</v>
      </c>
      <c r="J285">
        <f>YEAR(Table1[[#This Row],[Order date ]])</f>
        <v>2023</v>
      </c>
      <c r="K285">
        <f>MONTH(Table1[[#This Row],[Order date ]])</f>
        <v>10</v>
      </c>
      <c r="L285">
        <f>DAY(Table1[[#This Row],[Order date ]])</f>
        <v>9</v>
      </c>
      <c r="M285" t="str">
        <f>TEXT(Table1[[#This Row],[Order date ]],"mmm")</f>
        <v>Oct</v>
      </c>
      <c r="N285">
        <f>ROUNDUP(MONTH(Table1[[#This Row],[Order date ]])/3, 0)</f>
        <v>4</v>
      </c>
      <c r="O285">
        <f>IF(Table1[[#This Row],[Total Sales]]&gt;=AVERAGE(Table1[Total Sales]), "L 1", 0 )</f>
        <v>0</v>
      </c>
    </row>
    <row r="286" spans="2:15" x14ac:dyDescent="0.3">
      <c r="B286">
        <v>283</v>
      </c>
      <c r="C286" t="s">
        <v>32</v>
      </c>
      <c r="D286" t="s">
        <v>45</v>
      </c>
      <c r="E286" t="s">
        <v>23</v>
      </c>
      <c r="F286">
        <v>4781</v>
      </c>
      <c r="G286">
        <v>123</v>
      </c>
      <c r="H286" s="9">
        <v>45209</v>
      </c>
      <c r="I286" s="10">
        <f>Table1[[#This Row],[Price/Q]]*Table1[[#This Row],[Quantity]]</f>
        <v>588063</v>
      </c>
      <c r="J286">
        <f>YEAR(Table1[[#This Row],[Order date ]])</f>
        <v>2023</v>
      </c>
      <c r="K286">
        <f>MONTH(Table1[[#This Row],[Order date ]])</f>
        <v>10</v>
      </c>
      <c r="L286">
        <f>DAY(Table1[[#This Row],[Order date ]])</f>
        <v>10</v>
      </c>
      <c r="M286" t="str">
        <f>TEXT(Table1[[#This Row],[Order date ]],"mmm")</f>
        <v>Oct</v>
      </c>
      <c r="N286">
        <f>ROUNDUP(MONTH(Table1[[#This Row],[Order date ]])/3, 0)</f>
        <v>4</v>
      </c>
      <c r="O286">
        <f>IF(Table1[[#This Row],[Total Sales]]&gt;=AVERAGE(Table1[Total Sales]), "L 1", 0 )</f>
        <v>0</v>
      </c>
    </row>
    <row r="287" spans="2:15" x14ac:dyDescent="0.3">
      <c r="B287">
        <v>284</v>
      </c>
      <c r="C287" t="s">
        <v>33</v>
      </c>
      <c r="D287" t="s">
        <v>37</v>
      </c>
      <c r="E287" t="s">
        <v>18</v>
      </c>
      <c r="F287">
        <v>7483</v>
      </c>
      <c r="G287">
        <v>45</v>
      </c>
      <c r="H287" s="9">
        <v>45210</v>
      </c>
      <c r="I287" s="10">
        <f>Table1[[#This Row],[Price/Q]]*Table1[[#This Row],[Quantity]]</f>
        <v>336735</v>
      </c>
      <c r="J287">
        <f>YEAR(Table1[[#This Row],[Order date ]])</f>
        <v>2023</v>
      </c>
      <c r="K287">
        <f>MONTH(Table1[[#This Row],[Order date ]])</f>
        <v>10</v>
      </c>
      <c r="L287">
        <f>DAY(Table1[[#This Row],[Order date ]])</f>
        <v>11</v>
      </c>
      <c r="M287" t="str">
        <f>TEXT(Table1[[#This Row],[Order date ]],"mmm")</f>
        <v>Oct</v>
      </c>
      <c r="N287">
        <f>ROUNDUP(MONTH(Table1[[#This Row],[Order date ]])/3, 0)</f>
        <v>4</v>
      </c>
      <c r="O287">
        <f>IF(Table1[[#This Row],[Total Sales]]&gt;=AVERAGE(Table1[Total Sales]), "L 1", 0 )</f>
        <v>0</v>
      </c>
    </row>
    <row r="288" spans="2:15" x14ac:dyDescent="0.3">
      <c r="B288">
        <v>285</v>
      </c>
      <c r="C288" t="s">
        <v>35</v>
      </c>
      <c r="D288" t="s">
        <v>37</v>
      </c>
      <c r="E288" t="s">
        <v>2</v>
      </c>
      <c r="F288">
        <v>6860</v>
      </c>
      <c r="G288">
        <v>126</v>
      </c>
      <c r="H288" s="9">
        <v>45211</v>
      </c>
      <c r="I288" s="10">
        <f>Table1[[#This Row],[Price/Q]]*Table1[[#This Row],[Quantity]]</f>
        <v>864360</v>
      </c>
      <c r="J288">
        <f>YEAR(Table1[[#This Row],[Order date ]])</f>
        <v>2023</v>
      </c>
      <c r="K288">
        <f>MONTH(Table1[[#This Row],[Order date ]])</f>
        <v>10</v>
      </c>
      <c r="L288">
        <f>DAY(Table1[[#This Row],[Order date ]])</f>
        <v>12</v>
      </c>
      <c r="M288" t="str">
        <f>TEXT(Table1[[#This Row],[Order date ]],"mmm")</f>
        <v>Oct</v>
      </c>
      <c r="N288">
        <f>ROUNDUP(MONTH(Table1[[#This Row],[Order date ]])/3, 0)</f>
        <v>4</v>
      </c>
      <c r="O288" t="str">
        <f>IF(Table1[[#This Row],[Total Sales]]&gt;=AVERAGE(Table1[Total Sales]), "L 1", 0 )</f>
        <v>L 1</v>
      </c>
    </row>
    <row r="289" spans="2:15" x14ac:dyDescent="0.3">
      <c r="B289">
        <v>286</v>
      </c>
      <c r="C289" t="s">
        <v>36</v>
      </c>
      <c r="D289" t="s">
        <v>40</v>
      </c>
      <c r="E289" t="s">
        <v>22</v>
      </c>
      <c r="F289">
        <v>9002</v>
      </c>
      <c r="G289">
        <v>72</v>
      </c>
      <c r="H289" s="9">
        <v>45212</v>
      </c>
      <c r="I289" s="10">
        <f>Table1[[#This Row],[Price/Q]]*Table1[[#This Row],[Quantity]]</f>
        <v>648144</v>
      </c>
      <c r="J289">
        <f>YEAR(Table1[[#This Row],[Order date ]])</f>
        <v>2023</v>
      </c>
      <c r="K289">
        <f>MONTH(Table1[[#This Row],[Order date ]])</f>
        <v>10</v>
      </c>
      <c r="L289">
        <f>DAY(Table1[[#This Row],[Order date ]])</f>
        <v>13</v>
      </c>
      <c r="M289" t="str">
        <f>TEXT(Table1[[#This Row],[Order date ]],"mmm")</f>
        <v>Oct</v>
      </c>
      <c r="N289">
        <f>ROUNDUP(MONTH(Table1[[#This Row],[Order date ]])/3, 0)</f>
        <v>4</v>
      </c>
      <c r="O289" t="str">
        <f>IF(Table1[[#This Row],[Total Sales]]&gt;=AVERAGE(Table1[Total Sales]), "L 1", 0 )</f>
        <v>L 1</v>
      </c>
    </row>
    <row r="290" spans="2:15" x14ac:dyDescent="0.3">
      <c r="B290">
        <v>287</v>
      </c>
      <c r="C290" t="s">
        <v>32</v>
      </c>
      <c r="D290" t="s">
        <v>38</v>
      </c>
      <c r="E290" t="s">
        <v>22</v>
      </c>
      <c r="F290">
        <v>1400</v>
      </c>
      <c r="G290">
        <v>135</v>
      </c>
      <c r="H290" s="9">
        <v>45213</v>
      </c>
      <c r="I290" s="10">
        <f>Table1[[#This Row],[Price/Q]]*Table1[[#This Row],[Quantity]]</f>
        <v>189000</v>
      </c>
      <c r="J290">
        <f>YEAR(Table1[[#This Row],[Order date ]])</f>
        <v>2023</v>
      </c>
      <c r="K290">
        <f>MONTH(Table1[[#This Row],[Order date ]])</f>
        <v>10</v>
      </c>
      <c r="L290">
        <f>DAY(Table1[[#This Row],[Order date ]])</f>
        <v>14</v>
      </c>
      <c r="M290" t="str">
        <f>TEXT(Table1[[#This Row],[Order date ]],"mmm")</f>
        <v>Oct</v>
      </c>
      <c r="N290">
        <f>ROUNDUP(MONTH(Table1[[#This Row],[Order date ]])/3, 0)</f>
        <v>4</v>
      </c>
      <c r="O290">
        <f>IF(Table1[[#This Row],[Total Sales]]&gt;=AVERAGE(Table1[Total Sales]), "L 1", 0 )</f>
        <v>0</v>
      </c>
    </row>
    <row r="291" spans="2:15" x14ac:dyDescent="0.3">
      <c r="B291">
        <v>288</v>
      </c>
      <c r="C291" t="s">
        <v>35</v>
      </c>
      <c r="D291" t="s">
        <v>39</v>
      </c>
      <c r="E291" t="s">
        <v>15</v>
      </c>
      <c r="F291">
        <v>4053</v>
      </c>
      <c r="G291">
        <v>24</v>
      </c>
      <c r="H291" s="9">
        <v>45214</v>
      </c>
      <c r="I291" s="10">
        <f>Table1[[#This Row],[Price/Q]]*Table1[[#This Row],[Quantity]]</f>
        <v>97272</v>
      </c>
      <c r="J291">
        <f>YEAR(Table1[[#This Row],[Order date ]])</f>
        <v>2023</v>
      </c>
      <c r="K291">
        <f>MONTH(Table1[[#This Row],[Order date ]])</f>
        <v>10</v>
      </c>
      <c r="L291">
        <f>DAY(Table1[[#This Row],[Order date ]])</f>
        <v>15</v>
      </c>
      <c r="M291" t="str">
        <f>TEXT(Table1[[#This Row],[Order date ]],"mmm")</f>
        <v>Oct</v>
      </c>
      <c r="N291">
        <f>ROUNDUP(MONTH(Table1[[#This Row],[Order date ]])/3, 0)</f>
        <v>4</v>
      </c>
      <c r="O291">
        <f>IF(Table1[[#This Row],[Total Sales]]&gt;=AVERAGE(Table1[Total Sales]), "L 1", 0 )</f>
        <v>0</v>
      </c>
    </row>
    <row r="292" spans="2:15" x14ac:dyDescent="0.3">
      <c r="B292">
        <v>289</v>
      </c>
      <c r="C292" t="s">
        <v>31</v>
      </c>
      <c r="D292" t="s">
        <v>38</v>
      </c>
      <c r="E292" t="s">
        <v>24</v>
      </c>
      <c r="F292">
        <v>2149</v>
      </c>
      <c r="G292">
        <v>117</v>
      </c>
      <c r="H292" s="9">
        <v>45215</v>
      </c>
      <c r="I292" s="10">
        <f>Table1[[#This Row],[Price/Q]]*Table1[[#This Row],[Quantity]]</f>
        <v>251433</v>
      </c>
      <c r="J292">
        <f>YEAR(Table1[[#This Row],[Order date ]])</f>
        <v>2023</v>
      </c>
      <c r="K292">
        <f>MONTH(Table1[[#This Row],[Order date ]])</f>
        <v>10</v>
      </c>
      <c r="L292">
        <f>DAY(Table1[[#This Row],[Order date ]])</f>
        <v>16</v>
      </c>
      <c r="M292" t="str">
        <f>TEXT(Table1[[#This Row],[Order date ]],"mmm")</f>
        <v>Oct</v>
      </c>
      <c r="N292">
        <f>ROUNDUP(MONTH(Table1[[#This Row],[Order date ]])/3, 0)</f>
        <v>4</v>
      </c>
      <c r="O292">
        <f>IF(Table1[[#This Row],[Total Sales]]&gt;=AVERAGE(Table1[Total Sales]), "L 1", 0 )</f>
        <v>0</v>
      </c>
    </row>
    <row r="293" spans="2:15" x14ac:dyDescent="0.3">
      <c r="B293">
        <v>290</v>
      </c>
      <c r="C293" t="s">
        <v>34</v>
      </c>
      <c r="D293" t="s">
        <v>43</v>
      </c>
      <c r="E293" t="s">
        <v>22</v>
      </c>
      <c r="F293">
        <v>3640</v>
      </c>
      <c r="G293">
        <v>51</v>
      </c>
      <c r="H293" s="9">
        <v>45216</v>
      </c>
      <c r="I293" s="10">
        <f>Table1[[#This Row],[Price/Q]]*Table1[[#This Row],[Quantity]]</f>
        <v>185640</v>
      </c>
      <c r="J293">
        <f>YEAR(Table1[[#This Row],[Order date ]])</f>
        <v>2023</v>
      </c>
      <c r="K293">
        <f>MONTH(Table1[[#This Row],[Order date ]])</f>
        <v>10</v>
      </c>
      <c r="L293">
        <f>DAY(Table1[[#This Row],[Order date ]])</f>
        <v>17</v>
      </c>
      <c r="M293" t="str">
        <f>TEXT(Table1[[#This Row],[Order date ]],"mmm")</f>
        <v>Oct</v>
      </c>
      <c r="N293">
        <f>ROUNDUP(MONTH(Table1[[#This Row],[Order date ]])/3, 0)</f>
        <v>4</v>
      </c>
      <c r="O293">
        <f>IF(Table1[[#This Row],[Total Sales]]&gt;=AVERAGE(Table1[Total Sales]), "L 1", 0 )</f>
        <v>0</v>
      </c>
    </row>
    <row r="294" spans="2:15" x14ac:dyDescent="0.3">
      <c r="B294">
        <v>291</v>
      </c>
      <c r="C294" t="s">
        <v>28</v>
      </c>
      <c r="D294" t="s">
        <v>43</v>
      </c>
      <c r="E294" t="s">
        <v>16</v>
      </c>
      <c r="F294">
        <v>630</v>
      </c>
      <c r="G294">
        <v>36</v>
      </c>
      <c r="H294" s="9">
        <v>45217</v>
      </c>
      <c r="I294" s="10">
        <f>Table1[[#This Row],[Price/Q]]*Table1[[#This Row],[Quantity]]</f>
        <v>22680</v>
      </c>
      <c r="J294">
        <f>YEAR(Table1[[#This Row],[Order date ]])</f>
        <v>2023</v>
      </c>
      <c r="K294">
        <f>MONTH(Table1[[#This Row],[Order date ]])</f>
        <v>10</v>
      </c>
      <c r="L294">
        <f>DAY(Table1[[#This Row],[Order date ]])</f>
        <v>18</v>
      </c>
      <c r="M294" t="str">
        <f>TEXT(Table1[[#This Row],[Order date ]],"mmm")</f>
        <v>Oct</v>
      </c>
      <c r="N294">
        <f>ROUNDUP(MONTH(Table1[[#This Row],[Order date ]])/3, 0)</f>
        <v>4</v>
      </c>
      <c r="O294">
        <f>IF(Table1[[#This Row],[Total Sales]]&gt;=AVERAGE(Table1[Total Sales]), "L 1", 0 )</f>
        <v>0</v>
      </c>
    </row>
    <row r="295" spans="2:15" x14ac:dyDescent="0.3">
      <c r="B295">
        <v>292</v>
      </c>
      <c r="C295" t="s">
        <v>3</v>
      </c>
      <c r="D295" t="s">
        <v>45</v>
      </c>
      <c r="E295" t="s">
        <v>20</v>
      </c>
      <c r="F295">
        <v>2429</v>
      </c>
      <c r="G295">
        <v>144</v>
      </c>
      <c r="H295" s="9">
        <v>45218</v>
      </c>
      <c r="I295" s="10">
        <f>Table1[[#This Row],[Price/Q]]*Table1[[#This Row],[Quantity]]</f>
        <v>349776</v>
      </c>
      <c r="J295">
        <f>YEAR(Table1[[#This Row],[Order date ]])</f>
        <v>2023</v>
      </c>
      <c r="K295">
        <f>MONTH(Table1[[#This Row],[Order date ]])</f>
        <v>10</v>
      </c>
      <c r="L295">
        <f>DAY(Table1[[#This Row],[Order date ]])</f>
        <v>19</v>
      </c>
      <c r="M295" t="str">
        <f>TEXT(Table1[[#This Row],[Order date ]],"mmm")</f>
        <v>Oct</v>
      </c>
      <c r="N295">
        <f>ROUNDUP(MONTH(Table1[[#This Row],[Order date ]])/3, 0)</f>
        <v>4</v>
      </c>
      <c r="O295">
        <f>IF(Table1[[#This Row],[Total Sales]]&gt;=AVERAGE(Table1[Total Sales]), "L 1", 0 )</f>
        <v>0</v>
      </c>
    </row>
    <row r="296" spans="2:15" x14ac:dyDescent="0.3">
      <c r="B296">
        <v>293</v>
      </c>
      <c r="C296" t="s">
        <v>3</v>
      </c>
      <c r="D296" t="s">
        <v>38</v>
      </c>
      <c r="E296" t="s">
        <v>18</v>
      </c>
      <c r="F296">
        <v>2142</v>
      </c>
      <c r="G296">
        <v>114</v>
      </c>
      <c r="H296" s="9">
        <v>45219</v>
      </c>
      <c r="I296" s="10">
        <f>Table1[[#This Row],[Price/Q]]*Table1[[#This Row],[Quantity]]</f>
        <v>244188</v>
      </c>
      <c r="J296">
        <f>YEAR(Table1[[#This Row],[Order date ]])</f>
        <v>2023</v>
      </c>
      <c r="K296">
        <f>MONTH(Table1[[#This Row],[Order date ]])</f>
        <v>10</v>
      </c>
      <c r="L296">
        <f>DAY(Table1[[#This Row],[Order date ]])</f>
        <v>20</v>
      </c>
      <c r="M296" t="str">
        <f>TEXT(Table1[[#This Row],[Order date ]],"mmm")</f>
        <v>Oct</v>
      </c>
      <c r="N296">
        <f>ROUNDUP(MONTH(Table1[[#This Row],[Order date ]])/3, 0)</f>
        <v>4</v>
      </c>
      <c r="O296">
        <f>IF(Table1[[#This Row],[Total Sales]]&gt;=AVERAGE(Table1[Total Sales]), "L 1", 0 )</f>
        <v>0</v>
      </c>
    </row>
    <row r="297" spans="2:15" x14ac:dyDescent="0.3">
      <c r="B297">
        <v>294</v>
      </c>
      <c r="C297" t="s">
        <v>31</v>
      </c>
      <c r="D297" t="s">
        <v>40</v>
      </c>
      <c r="E297" t="s">
        <v>23</v>
      </c>
      <c r="F297">
        <v>6454</v>
      </c>
      <c r="G297">
        <v>54</v>
      </c>
      <c r="H297" s="9">
        <v>45220</v>
      </c>
      <c r="I297" s="10">
        <f>Table1[[#This Row],[Price/Q]]*Table1[[#This Row],[Quantity]]</f>
        <v>348516</v>
      </c>
      <c r="J297">
        <f>YEAR(Table1[[#This Row],[Order date ]])</f>
        <v>2023</v>
      </c>
      <c r="K297">
        <f>MONTH(Table1[[#This Row],[Order date ]])</f>
        <v>10</v>
      </c>
      <c r="L297">
        <f>DAY(Table1[[#This Row],[Order date ]])</f>
        <v>21</v>
      </c>
      <c r="M297" t="str">
        <f>TEXT(Table1[[#This Row],[Order date ]],"mmm")</f>
        <v>Oct</v>
      </c>
      <c r="N297">
        <f>ROUNDUP(MONTH(Table1[[#This Row],[Order date ]])/3, 0)</f>
        <v>4</v>
      </c>
      <c r="O297">
        <f>IF(Table1[[#This Row],[Total Sales]]&gt;=AVERAGE(Table1[Total Sales]), "L 1", 0 )</f>
        <v>0</v>
      </c>
    </row>
    <row r="298" spans="2:15" x14ac:dyDescent="0.3">
      <c r="B298">
        <v>295</v>
      </c>
      <c r="C298" t="s">
        <v>31</v>
      </c>
      <c r="D298" t="s">
        <v>40</v>
      </c>
      <c r="E298" t="s">
        <v>9</v>
      </c>
      <c r="F298">
        <v>4487</v>
      </c>
      <c r="G298">
        <v>333</v>
      </c>
      <c r="H298" s="9">
        <v>45221</v>
      </c>
      <c r="I298" s="10">
        <f>Table1[[#This Row],[Price/Q]]*Table1[[#This Row],[Quantity]]</f>
        <v>1494171</v>
      </c>
      <c r="J298">
        <f>YEAR(Table1[[#This Row],[Order date ]])</f>
        <v>2023</v>
      </c>
      <c r="K298">
        <f>MONTH(Table1[[#This Row],[Order date ]])</f>
        <v>10</v>
      </c>
      <c r="L298">
        <f>DAY(Table1[[#This Row],[Order date ]])</f>
        <v>22</v>
      </c>
      <c r="M298" t="str">
        <f>TEXT(Table1[[#This Row],[Order date ]],"mmm")</f>
        <v>Oct</v>
      </c>
      <c r="N298">
        <f>ROUNDUP(MONTH(Table1[[#This Row],[Order date ]])/3, 0)</f>
        <v>4</v>
      </c>
      <c r="O298" t="str">
        <f>IF(Table1[[#This Row],[Total Sales]]&gt;=AVERAGE(Table1[Total Sales]), "L 1", 0 )</f>
        <v>L 1</v>
      </c>
    </row>
    <row r="299" spans="2:15" x14ac:dyDescent="0.3">
      <c r="B299">
        <v>296</v>
      </c>
      <c r="C299" t="s">
        <v>34</v>
      </c>
      <c r="D299" t="s">
        <v>40</v>
      </c>
      <c r="E299" t="s">
        <v>2</v>
      </c>
      <c r="F299">
        <v>938</v>
      </c>
      <c r="G299">
        <v>366</v>
      </c>
      <c r="H299" s="9">
        <v>45222</v>
      </c>
      <c r="I299" s="10">
        <f>Table1[[#This Row],[Price/Q]]*Table1[[#This Row],[Quantity]]</f>
        <v>343308</v>
      </c>
      <c r="J299">
        <f>YEAR(Table1[[#This Row],[Order date ]])</f>
        <v>2023</v>
      </c>
      <c r="K299">
        <f>MONTH(Table1[[#This Row],[Order date ]])</f>
        <v>10</v>
      </c>
      <c r="L299">
        <f>DAY(Table1[[#This Row],[Order date ]])</f>
        <v>23</v>
      </c>
      <c r="M299" t="str">
        <f>TEXT(Table1[[#This Row],[Order date ]],"mmm")</f>
        <v>Oct</v>
      </c>
      <c r="N299">
        <f>ROUNDUP(MONTH(Table1[[#This Row],[Order date ]])/3, 0)</f>
        <v>4</v>
      </c>
      <c r="O299">
        <f>IF(Table1[[#This Row],[Total Sales]]&gt;=AVERAGE(Table1[Total Sales]), "L 1", 0 )</f>
        <v>0</v>
      </c>
    </row>
    <row r="300" spans="2:15" x14ac:dyDescent="0.3">
      <c r="B300">
        <v>297</v>
      </c>
      <c r="C300" t="s">
        <v>34</v>
      </c>
      <c r="D300" t="s">
        <v>37</v>
      </c>
      <c r="E300" t="s">
        <v>19</v>
      </c>
      <c r="F300">
        <v>8841</v>
      </c>
      <c r="G300">
        <v>303</v>
      </c>
      <c r="H300" s="9">
        <v>45223</v>
      </c>
      <c r="I300" s="10">
        <f>Table1[[#This Row],[Price/Q]]*Table1[[#This Row],[Quantity]]</f>
        <v>2678823</v>
      </c>
      <c r="J300">
        <f>YEAR(Table1[[#This Row],[Order date ]])</f>
        <v>2023</v>
      </c>
      <c r="K300">
        <f>MONTH(Table1[[#This Row],[Order date ]])</f>
        <v>10</v>
      </c>
      <c r="L300">
        <f>DAY(Table1[[#This Row],[Order date ]])</f>
        <v>24</v>
      </c>
      <c r="M300" t="str">
        <f>TEXT(Table1[[#This Row],[Order date ]],"mmm")</f>
        <v>Oct</v>
      </c>
      <c r="N300">
        <f>ROUNDUP(MONTH(Table1[[#This Row],[Order date ]])/3, 0)</f>
        <v>4</v>
      </c>
      <c r="O300" t="str">
        <f>IF(Table1[[#This Row],[Total Sales]]&gt;=AVERAGE(Table1[Total Sales]), "L 1", 0 )</f>
        <v>L 1</v>
      </c>
    </row>
    <row r="301" spans="2:15" x14ac:dyDescent="0.3">
      <c r="B301">
        <v>298</v>
      </c>
      <c r="C301" t="s">
        <v>28</v>
      </c>
      <c r="D301" t="s">
        <v>43</v>
      </c>
      <c r="E301" t="s">
        <v>26</v>
      </c>
      <c r="F301">
        <v>4018</v>
      </c>
      <c r="G301">
        <v>126</v>
      </c>
      <c r="H301" s="9">
        <v>45224</v>
      </c>
      <c r="I301" s="10">
        <f>Table1[[#This Row],[Price/Q]]*Table1[[#This Row],[Quantity]]</f>
        <v>506268</v>
      </c>
      <c r="J301">
        <f>YEAR(Table1[[#This Row],[Order date ]])</f>
        <v>2023</v>
      </c>
      <c r="K301">
        <f>MONTH(Table1[[#This Row],[Order date ]])</f>
        <v>10</v>
      </c>
      <c r="L301">
        <f>DAY(Table1[[#This Row],[Order date ]])</f>
        <v>25</v>
      </c>
      <c r="M301" t="str">
        <f>TEXT(Table1[[#This Row],[Order date ]],"mmm")</f>
        <v>Oct</v>
      </c>
      <c r="N301">
        <f>ROUNDUP(MONTH(Table1[[#This Row],[Order date ]])/3, 0)</f>
        <v>4</v>
      </c>
      <c r="O301">
        <f>IF(Table1[[#This Row],[Total Sales]]&gt;=AVERAGE(Table1[Total Sales]), "L 1", 0 )</f>
        <v>0</v>
      </c>
    </row>
    <row r="302" spans="2:15" x14ac:dyDescent="0.3">
      <c r="B302">
        <v>299</v>
      </c>
      <c r="C302" t="s">
        <v>30</v>
      </c>
      <c r="D302" t="s">
        <v>40</v>
      </c>
      <c r="E302" t="s">
        <v>8</v>
      </c>
      <c r="F302">
        <v>714</v>
      </c>
      <c r="G302">
        <v>231</v>
      </c>
      <c r="H302" s="9">
        <v>45225</v>
      </c>
      <c r="I302" s="10">
        <f>Table1[[#This Row],[Price/Q]]*Table1[[#This Row],[Quantity]]</f>
        <v>164934</v>
      </c>
      <c r="J302">
        <f>YEAR(Table1[[#This Row],[Order date ]])</f>
        <v>2023</v>
      </c>
      <c r="K302">
        <f>MONTH(Table1[[#This Row],[Order date ]])</f>
        <v>10</v>
      </c>
      <c r="L302">
        <f>DAY(Table1[[#This Row],[Order date ]])</f>
        <v>26</v>
      </c>
      <c r="M302" t="str">
        <f>TEXT(Table1[[#This Row],[Order date ]],"mmm")</f>
        <v>Oct</v>
      </c>
      <c r="N302">
        <f>ROUNDUP(MONTH(Table1[[#This Row],[Order date ]])/3, 0)</f>
        <v>4</v>
      </c>
      <c r="O302">
        <f>IF(Table1[[#This Row],[Total Sales]]&gt;=AVERAGE(Table1[Total Sales]), "L 1", 0 )</f>
        <v>0</v>
      </c>
    </row>
    <row r="303" spans="2:15" x14ac:dyDescent="0.3">
      <c r="B303">
        <v>300</v>
      </c>
      <c r="C303" t="s">
        <v>3</v>
      </c>
      <c r="D303" t="s">
        <v>37</v>
      </c>
      <c r="E303" t="s">
        <v>18</v>
      </c>
      <c r="F303">
        <v>3850</v>
      </c>
      <c r="G303">
        <v>102</v>
      </c>
      <c r="H303" s="9">
        <v>45226</v>
      </c>
      <c r="I303" s="10">
        <f>Table1[[#This Row],[Price/Q]]*Table1[[#This Row],[Quantity]]</f>
        <v>392700</v>
      </c>
      <c r="J303">
        <f>YEAR(Table1[[#This Row],[Order date ]])</f>
        <v>2023</v>
      </c>
      <c r="K303">
        <f>MONTH(Table1[[#This Row],[Order date ]])</f>
        <v>10</v>
      </c>
      <c r="L303">
        <f>DAY(Table1[[#This Row],[Order date ]])</f>
        <v>27</v>
      </c>
      <c r="M303" t="str">
        <f>TEXT(Table1[[#This Row],[Order date ]],"mmm")</f>
        <v>Oct</v>
      </c>
      <c r="N303">
        <f>ROUNDUP(MONTH(Table1[[#This Row],[Order date ]])/3, 0)</f>
        <v>4</v>
      </c>
      <c r="O303">
        <f>IF(Table1[[#This Row],[Total Sales]]&gt;=AVERAGE(Table1[Total Sales]), "L 1", 0 )</f>
        <v>0</v>
      </c>
    </row>
    <row r="304" spans="2:15" x14ac:dyDescent="0.3">
      <c r="B304">
        <v>301</v>
      </c>
      <c r="C304" t="s">
        <v>28</v>
      </c>
      <c r="D304" t="s">
        <v>37</v>
      </c>
      <c r="E304" t="s">
        <v>24</v>
      </c>
      <c r="F304">
        <v>4326</v>
      </c>
      <c r="G304">
        <v>348</v>
      </c>
      <c r="H304" s="9">
        <v>45227</v>
      </c>
      <c r="I304" s="10">
        <f>Table1[[#This Row],[Price/Q]]*Table1[[#This Row],[Quantity]]</f>
        <v>1505448</v>
      </c>
      <c r="J304">
        <f>YEAR(Table1[[#This Row],[Order date ]])</f>
        <v>2023</v>
      </c>
      <c r="K304">
        <f>MONTH(Table1[[#This Row],[Order date ]])</f>
        <v>10</v>
      </c>
      <c r="L304">
        <f>DAY(Table1[[#This Row],[Order date ]])</f>
        <v>28</v>
      </c>
      <c r="M304" t="str">
        <f>TEXT(Table1[[#This Row],[Order date ]],"mmm")</f>
        <v>Oct</v>
      </c>
      <c r="N304">
        <f>ROUNDUP(MONTH(Table1[[#This Row],[Order date ]])/3, 0)</f>
        <v>4</v>
      </c>
      <c r="O304" t="str">
        <f>IF(Table1[[#This Row],[Total Sales]]&gt;=AVERAGE(Table1[Total Sales]), "L 1", 0 )</f>
        <v>L 1</v>
      </c>
    </row>
    <row r="305" spans="2:15" x14ac:dyDescent="0.3">
      <c r="B305">
        <v>302</v>
      </c>
      <c r="C305" t="s">
        <v>30</v>
      </c>
      <c r="D305" t="s">
        <v>39</v>
      </c>
      <c r="E305" t="s">
        <v>16</v>
      </c>
      <c r="F305">
        <v>4935</v>
      </c>
      <c r="G305">
        <v>126</v>
      </c>
      <c r="H305" s="9">
        <v>45228</v>
      </c>
      <c r="I305" s="10">
        <f>Table1[[#This Row],[Price/Q]]*Table1[[#This Row],[Quantity]]</f>
        <v>621810</v>
      </c>
      <c r="J305">
        <f>YEAR(Table1[[#This Row],[Order date ]])</f>
        <v>2023</v>
      </c>
      <c r="K305">
        <f>MONTH(Table1[[#This Row],[Order date ]])</f>
        <v>10</v>
      </c>
      <c r="L305">
        <f>DAY(Table1[[#This Row],[Order date ]])</f>
        <v>29</v>
      </c>
      <c r="M305" t="str">
        <f>TEXT(Table1[[#This Row],[Order date ]],"mmm")</f>
        <v>Oct</v>
      </c>
      <c r="N305">
        <f>ROUNDUP(MONTH(Table1[[#This Row],[Order date ]])/3, 0)</f>
        <v>4</v>
      </c>
      <c r="O305">
        <f>IF(Table1[[#This Row],[Total Sales]]&gt;=AVERAGE(Table1[Total Sales]), "L 1", 0 )</f>
        <v>0</v>
      </c>
    </row>
    <row r="306" spans="2:15" x14ac:dyDescent="0.3">
      <c r="B306">
        <v>303</v>
      </c>
      <c r="C306" t="s">
        <v>32</v>
      </c>
      <c r="D306" t="s">
        <v>45</v>
      </c>
      <c r="E306" t="s">
        <v>23</v>
      </c>
      <c r="F306">
        <v>4781</v>
      </c>
      <c r="G306">
        <v>123</v>
      </c>
      <c r="H306" s="9">
        <v>45229</v>
      </c>
      <c r="I306" s="10">
        <f>Table1[[#This Row],[Price/Q]]*Table1[[#This Row],[Quantity]]</f>
        <v>588063</v>
      </c>
      <c r="J306">
        <f>YEAR(Table1[[#This Row],[Order date ]])</f>
        <v>2023</v>
      </c>
      <c r="K306">
        <f>MONTH(Table1[[#This Row],[Order date ]])</f>
        <v>10</v>
      </c>
      <c r="L306">
        <f>DAY(Table1[[#This Row],[Order date ]])</f>
        <v>30</v>
      </c>
      <c r="M306" t="str">
        <f>TEXT(Table1[[#This Row],[Order date ]],"mmm")</f>
        <v>Oct</v>
      </c>
      <c r="N306">
        <f>ROUNDUP(MONTH(Table1[[#This Row],[Order date ]])/3, 0)</f>
        <v>4</v>
      </c>
      <c r="O306">
        <f>IF(Table1[[#This Row],[Total Sales]]&gt;=AVERAGE(Table1[Total Sales]), "L 1", 0 )</f>
        <v>0</v>
      </c>
    </row>
    <row r="307" spans="2:15" x14ac:dyDescent="0.3">
      <c r="B307">
        <v>304</v>
      </c>
      <c r="C307" t="s">
        <v>33</v>
      </c>
      <c r="D307" t="s">
        <v>37</v>
      </c>
      <c r="E307" t="s">
        <v>18</v>
      </c>
      <c r="F307">
        <v>7483</v>
      </c>
      <c r="G307">
        <v>45</v>
      </c>
      <c r="H307" s="9">
        <v>45230</v>
      </c>
      <c r="I307" s="10">
        <f>Table1[[#This Row],[Price/Q]]*Table1[[#This Row],[Quantity]]</f>
        <v>336735</v>
      </c>
      <c r="J307">
        <f>YEAR(Table1[[#This Row],[Order date ]])</f>
        <v>2023</v>
      </c>
      <c r="K307">
        <f>MONTH(Table1[[#This Row],[Order date ]])</f>
        <v>10</v>
      </c>
      <c r="L307">
        <f>DAY(Table1[[#This Row],[Order date ]])</f>
        <v>31</v>
      </c>
      <c r="M307" t="str">
        <f>TEXT(Table1[[#This Row],[Order date ]],"mmm")</f>
        <v>Oct</v>
      </c>
      <c r="N307">
        <f>ROUNDUP(MONTH(Table1[[#This Row],[Order date ]])/3, 0)</f>
        <v>4</v>
      </c>
      <c r="O307">
        <f>IF(Table1[[#This Row],[Total Sales]]&gt;=AVERAGE(Table1[Total Sales]), "L 1", 0 )</f>
        <v>0</v>
      </c>
    </row>
    <row r="308" spans="2:15" x14ac:dyDescent="0.3">
      <c r="B308">
        <v>305</v>
      </c>
      <c r="C308" t="s">
        <v>35</v>
      </c>
      <c r="D308" t="s">
        <v>37</v>
      </c>
      <c r="E308" t="s">
        <v>2</v>
      </c>
      <c r="F308">
        <v>6860</v>
      </c>
      <c r="G308">
        <v>126</v>
      </c>
      <c r="H308" s="9">
        <v>45231</v>
      </c>
      <c r="I308" s="10">
        <f>Table1[[#This Row],[Price/Q]]*Table1[[#This Row],[Quantity]]</f>
        <v>864360</v>
      </c>
      <c r="J308">
        <f>YEAR(Table1[[#This Row],[Order date ]])</f>
        <v>2023</v>
      </c>
      <c r="K308">
        <f>MONTH(Table1[[#This Row],[Order date ]])</f>
        <v>11</v>
      </c>
      <c r="L308">
        <f>DAY(Table1[[#This Row],[Order date ]])</f>
        <v>1</v>
      </c>
      <c r="M308" t="str">
        <f>TEXT(Table1[[#This Row],[Order date ]],"mmm")</f>
        <v>Nov</v>
      </c>
      <c r="N308">
        <f>ROUNDUP(MONTH(Table1[[#This Row],[Order date ]])/3, 0)</f>
        <v>4</v>
      </c>
      <c r="O308" t="str">
        <f>IF(Table1[[#This Row],[Total Sales]]&gt;=AVERAGE(Table1[Total Sales]), "L 1", 0 )</f>
        <v>L 1</v>
      </c>
    </row>
    <row r="309" spans="2:15" x14ac:dyDescent="0.3">
      <c r="B309">
        <v>306</v>
      </c>
      <c r="C309" t="s">
        <v>28</v>
      </c>
      <c r="D309" t="s">
        <v>37</v>
      </c>
      <c r="E309" t="s">
        <v>24</v>
      </c>
      <c r="F309">
        <v>4326</v>
      </c>
      <c r="G309">
        <v>348</v>
      </c>
      <c r="H309" s="9">
        <v>45232</v>
      </c>
      <c r="I309" s="10">
        <f>Table1[[#This Row],[Price/Q]]*Table1[[#This Row],[Quantity]]</f>
        <v>1505448</v>
      </c>
      <c r="J309">
        <f>YEAR(Table1[[#This Row],[Order date ]])</f>
        <v>2023</v>
      </c>
      <c r="K309">
        <f>MONTH(Table1[[#This Row],[Order date ]])</f>
        <v>11</v>
      </c>
      <c r="L309">
        <f>DAY(Table1[[#This Row],[Order date ]])</f>
        <v>2</v>
      </c>
      <c r="M309" t="str">
        <f>TEXT(Table1[[#This Row],[Order date ]],"mmm")</f>
        <v>Nov</v>
      </c>
      <c r="N309">
        <f>ROUNDUP(MONTH(Table1[[#This Row],[Order date ]])/3, 0)</f>
        <v>4</v>
      </c>
      <c r="O309" t="str">
        <f>IF(Table1[[#This Row],[Total Sales]]&gt;=AVERAGE(Table1[Total Sales]), "L 1", 0 )</f>
        <v>L 1</v>
      </c>
    </row>
    <row r="310" spans="2:15" x14ac:dyDescent="0.3">
      <c r="B310">
        <v>307</v>
      </c>
      <c r="C310" t="s">
        <v>30</v>
      </c>
      <c r="D310" t="s">
        <v>39</v>
      </c>
      <c r="E310" t="s">
        <v>16</v>
      </c>
      <c r="F310">
        <v>4935</v>
      </c>
      <c r="G310">
        <v>126</v>
      </c>
      <c r="H310" s="9">
        <v>45233</v>
      </c>
      <c r="I310" s="10">
        <f>Table1[[#This Row],[Price/Q]]*Table1[[#This Row],[Quantity]]</f>
        <v>621810</v>
      </c>
      <c r="J310">
        <f>YEAR(Table1[[#This Row],[Order date ]])</f>
        <v>2023</v>
      </c>
      <c r="K310">
        <f>MONTH(Table1[[#This Row],[Order date ]])</f>
        <v>11</v>
      </c>
      <c r="L310">
        <f>DAY(Table1[[#This Row],[Order date ]])</f>
        <v>3</v>
      </c>
      <c r="M310" t="str">
        <f>TEXT(Table1[[#This Row],[Order date ]],"mmm")</f>
        <v>Nov</v>
      </c>
      <c r="N310">
        <f>ROUNDUP(MONTH(Table1[[#This Row],[Order date ]])/3, 0)</f>
        <v>4</v>
      </c>
      <c r="O310">
        <f>IF(Table1[[#This Row],[Total Sales]]&gt;=AVERAGE(Table1[Total Sales]), "L 1", 0 )</f>
        <v>0</v>
      </c>
    </row>
    <row r="311" spans="2:15" x14ac:dyDescent="0.3">
      <c r="B311">
        <v>308</v>
      </c>
      <c r="C311" t="s">
        <v>32</v>
      </c>
      <c r="D311" t="s">
        <v>45</v>
      </c>
      <c r="E311" t="s">
        <v>23</v>
      </c>
      <c r="F311">
        <v>4781</v>
      </c>
      <c r="G311">
        <v>123</v>
      </c>
      <c r="H311" s="9">
        <v>45234</v>
      </c>
      <c r="I311" s="10">
        <f>Table1[[#This Row],[Price/Q]]*Table1[[#This Row],[Quantity]]</f>
        <v>588063</v>
      </c>
      <c r="J311">
        <f>YEAR(Table1[[#This Row],[Order date ]])</f>
        <v>2023</v>
      </c>
      <c r="K311">
        <f>MONTH(Table1[[#This Row],[Order date ]])</f>
        <v>11</v>
      </c>
      <c r="L311">
        <f>DAY(Table1[[#This Row],[Order date ]])</f>
        <v>4</v>
      </c>
      <c r="M311" t="str">
        <f>TEXT(Table1[[#This Row],[Order date ]],"mmm")</f>
        <v>Nov</v>
      </c>
      <c r="N311">
        <f>ROUNDUP(MONTH(Table1[[#This Row],[Order date ]])/3, 0)</f>
        <v>4</v>
      </c>
      <c r="O311">
        <f>IF(Table1[[#This Row],[Total Sales]]&gt;=AVERAGE(Table1[Total Sales]), "L 1", 0 )</f>
        <v>0</v>
      </c>
    </row>
    <row r="312" spans="2:15" x14ac:dyDescent="0.3">
      <c r="B312">
        <v>309</v>
      </c>
      <c r="C312" t="s">
        <v>33</v>
      </c>
      <c r="D312" t="s">
        <v>37</v>
      </c>
      <c r="E312" t="s">
        <v>18</v>
      </c>
      <c r="F312">
        <v>7483</v>
      </c>
      <c r="G312">
        <v>45</v>
      </c>
      <c r="H312" s="9">
        <v>45235</v>
      </c>
      <c r="I312" s="10">
        <f>Table1[[#This Row],[Price/Q]]*Table1[[#This Row],[Quantity]]</f>
        <v>336735</v>
      </c>
      <c r="J312">
        <f>YEAR(Table1[[#This Row],[Order date ]])</f>
        <v>2023</v>
      </c>
      <c r="K312">
        <f>MONTH(Table1[[#This Row],[Order date ]])</f>
        <v>11</v>
      </c>
      <c r="L312">
        <f>DAY(Table1[[#This Row],[Order date ]])</f>
        <v>5</v>
      </c>
      <c r="M312" t="str">
        <f>TEXT(Table1[[#This Row],[Order date ]],"mmm")</f>
        <v>Nov</v>
      </c>
      <c r="N312">
        <f>ROUNDUP(MONTH(Table1[[#This Row],[Order date ]])/3, 0)</f>
        <v>4</v>
      </c>
      <c r="O312">
        <f>IF(Table1[[#This Row],[Total Sales]]&gt;=AVERAGE(Table1[Total Sales]), "L 1", 0 )</f>
        <v>0</v>
      </c>
    </row>
    <row r="313" spans="2:15" x14ac:dyDescent="0.3">
      <c r="B313">
        <v>310</v>
      </c>
      <c r="C313" t="s">
        <v>35</v>
      </c>
      <c r="D313" t="s">
        <v>37</v>
      </c>
      <c r="E313" t="s">
        <v>2</v>
      </c>
      <c r="F313">
        <v>6860</v>
      </c>
      <c r="G313">
        <v>126</v>
      </c>
      <c r="H313" s="9">
        <v>45236</v>
      </c>
      <c r="I313" s="10">
        <f>Table1[[#This Row],[Price/Q]]*Table1[[#This Row],[Quantity]]</f>
        <v>864360</v>
      </c>
      <c r="J313">
        <f>YEAR(Table1[[#This Row],[Order date ]])</f>
        <v>2023</v>
      </c>
      <c r="K313">
        <f>MONTH(Table1[[#This Row],[Order date ]])</f>
        <v>11</v>
      </c>
      <c r="L313">
        <f>DAY(Table1[[#This Row],[Order date ]])</f>
        <v>6</v>
      </c>
      <c r="M313" t="str">
        <f>TEXT(Table1[[#This Row],[Order date ]],"mmm")</f>
        <v>Nov</v>
      </c>
      <c r="N313">
        <f>ROUNDUP(MONTH(Table1[[#This Row],[Order date ]])/3, 0)</f>
        <v>4</v>
      </c>
      <c r="O313" t="str">
        <f>IF(Table1[[#This Row],[Total Sales]]&gt;=AVERAGE(Table1[Total Sales]), "L 1", 0 )</f>
        <v>L 1</v>
      </c>
    </row>
    <row r="314" spans="2:15" x14ac:dyDescent="0.3">
      <c r="B314">
        <v>311</v>
      </c>
      <c r="C314" t="s">
        <v>28</v>
      </c>
      <c r="D314" t="s">
        <v>37</v>
      </c>
      <c r="E314" t="s">
        <v>24</v>
      </c>
      <c r="F314">
        <v>4326</v>
      </c>
      <c r="G314">
        <v>348</v>
      </c>
      <c r="H314" s="9">
        <v>45237</v>
      </c>
      <c r="I314" s="10">
        <f>Table1[[#This Row],[Price/Q]]*Table1[[#This Row],[Quantity]]</f>
        <v>1505448</v>
      </c>
      <c r="J314">
        <f>YEAR(Table1[[#This Row],[Order date ]])</f>
        <v>2023</v>
      </c>
      <c r="K314">
        <f>MONTH(Table1[[#This Row],[Order date ]])</f>
        <v>11</v>
      </c>
      <c r="L314">
        <f>DAY(Table1[[#This Row],[Order date ]])</f>
        <v>7</v>
      </c>
      <c r="M314" t="str">
        <f>TEXT(Table1[[#This Row],[Order date ]],"mmm")</f>
        <v>Nov</v>
      </c>
      <c r="N314">
        <f>ROUNDUP(MONTH(Table1[[#This Row],[Order date ]])/3, 0)</f>
        <v>4</v>
      </c>
      <c r="O314" t="str">
        <f>IF(Table1[[#This Row],[Total Sales]]&gt;=AVERAGE(Table1[Total Sales]), "L 1", 0 )</f>
        <v>L 1</v>
      </c>
    </row>
    <row r="315" spans="2:15" x14ac:dyDescent="0.3">
      <c r="B315">
        <v>312</v>
      </c>
      <c r="C315" t="s">
        <v>30</v>
      </c>
      <c r="D315" t="s">
        <v>39</v>
      </c>
      <c r="E315" t="s">
        <v>16</v>
      </c>
      <c r="F315">
        <v>4935</v>
      </c>
      <c r="G315">
        <v>126</v>
      </c>
      <c r="H315" s="9">
        <v>45238</v>
      </c>
      <c r="I315" s="10">
        <f>Table1[[#This Row],[Price/Q]]*Table1[[#This Row],[Quantity]]</f>
        <v>621810</v>
      </c>
      <c r="J315">
        <f>YEAR(Table1[[#This Row],[Order date ]])</f>
        <v>2023</v>
      </c>
      <c r="K315">
        <f>MONTH(Table1[[#This Row],[Order date ]])</f>
        <v>11</v>
      </c>
      <c r="L315">
        <f>DAY(Table1[[#This Row],[Order date ]])</f>
        <v>8</v>
      </c>
      <c r="M315" t="str">
        <f>TEXT(Table1[[#This Row],[Order date ]],"mmm")</f>
        <v>Nov</v>
      </c>
      <c r="N315">
        <f>ROUNDUP(MONTH(Table1[[#This Row],[Order date ]])/3, 0)</f>
        <v>4</v>
      </c>
      <c r="O315">
        <f>IF(Table1[[#This Row],[Total Sales]]&gt;=AVERAGE(Table1[Total Sales]), "L 1", 0 )</f>
        <v>0</v>
      </c>
    </row>
    <row r="316" spans="2:15" x14ac:dyDescent="0.3">
      <c r="B316">
        <v>313</v>
      </c>
      <c r="C316" t="s">
        <v>32</v>
      </c>
      <c r="D316" t="s">
        <v>45</v>
      </c>
      <c r="E316" t="s">
        <v>23</v>
      </c>
      <c r="F316">
        <v>4781</v>
      </c>
      <c r="G316">
        <v>123</v>
      </c>
      <c r="H316" s="9">
        <v>45239</v>
      </c>
      <c r="I316" s="10">
        <f>Table1[[#This Row],[Price/Q]]*Table1[[#This Row],[Quantity]]</f>
        <v>588063</v>
      </c>
      <c r="J316">
        <f>YEAR(Table1[[#This Row],[Order date ]])</f>
        <v>2023</v>
      </c>
      <c r="K316">
        <f>MONTH(Table1[[#This Row],[Order date ]])</f>
        <v>11</v>
      </c>
      <c r="L316">
        <f>DAY(Table1[[#This Row],[Order date ]])</f>
        <v>9</v>
      </c>
      <c r="M316" t="str">
        <f>TEXT(Table1[[#This Row],[Order date ]],"mmm")</f>
        <v>Nov</v>
      </c>
      <c r="N316">
        <f>ROUNDUP(MONTH(Table1[[#This Row],[Order date ]])/3, 0)</f>
        <v>4</v>
      </c>
      <c r="O316">
        <f>IF(Table1[[#This Row],[Total Sales]]&gt;=AVERAGE(Table1[Total Sales]), "L 1", 0 )</f>
        <v>0</v>
      </c>
    </row>
    <row r="317" spans="2:15" x14ac:dyDescent="0.3">
      <c r="B317">
        <v>314</v>
      </c>
      <c r="C317" t="s">
        <v>33</v>
      </c>
      <c r="D317" t="s">
        <v>37</v>
      </c>
      <c r="E317" t="s">
        <v>18</v>
      </c>
      <c r="F317">
        <v>7483</v>
      </c>
      <c r="G317">
        <v>45</v>
      </c>
      <c r="H317" s="9">
        <v>45240</v>
      </c>
      <c r="I317" s="10">
        <f>Table1[[#This Row],[Price/Q]]*Table1[[#This Row],[Quantity]]</f>
        <v>336735</v>
      </c>
      <c r="J317">
        <f>YEAR(Table1[[#This Row],[Order date ]])</f>
        <v>2023</v>
      </c>
      <c r="K317">
        <f>MONTH(Table1[[#This Row],[Order date ]])</f>
        <v>11</v>
      </c>
      <c r="L317">
        <f>DAY(Table1[[#This Row],[Order date ]])</f>
        <v>10</v>
      </c>
      <c r="M317" t="str">
        <f>TEXT(Table1[[#This Row],[Order date ]],"mmm")</f>
        <v>Nov</v>
      </c>
      <c r="N317">
        <f>ROUNDUP(MONTH(Table1[[#This Row],[Order date ]])/3, 0)</f>
        <v>4</v>
      </c>
      <c r="O317">
        <f>IF(Table1[[#This Row],[Total Sales]]&gt;=AVERAGE(Table1[Total Sales]), "L 1", 0 )</f>
        <v>0</v>
      </c>
    </row>
    <row r="318" spans="2:15" x14ac:dyDescent="0.3">
      <c r="B318">
        <v>315</v>
      </c>
      <c r="C318" t="s">
        <v>35</v>
      </c>
      <c r="D318" t="s">
        <v>37</v>
      </c>
      <c r="E318" t="s">
        <v>2</v>
      </c>
      <c r="F318">
        <v>6860</v>
      </c>
      <c r="G318">
        <v>126</v>
      </c>
      <c r="H318" s="9">
        <v>45241</v>
      </c>
      <c r="I318" s="10">
        <f>Table1[[#This Row],[Price/Q]]*Table1[[#This Row],[Quantity]]</f>
        <v>864360</v>
      </c>
      <c r="J318">
        <f>YEAR(Table1[[#This Row],[Order date ]])</f>
        <v>2023</v>
      </c>
      <c r="K318">
        <f>MONTH(Table1[[#This Row],[Order date ]])</f>
        <v>11</v>
      </c>
      <c r="L318">
        <f>DAY(Table1[[#This Row],[Order date ]])</f>
        <v>11</v>
      </c>
      <c r="M318" t="str">
        <f>TEXT(Table1[[#This Row],[Order date ]],"mmm")</f>
        <v>Nov</v>
      </c>
      <c r="N318">
        <f>ROUNDUP(MONTH(Table1[[#This Row],[Order date ]])/3, 0)</f>
        <v>4</v>
      </c>
      <c r="O318" t="str">
        <f>IF(Table1[[#This Row],[Total Sales]]&gt;=AVERAGE(Table1[Total Sales]), "L 1", 0 )</f>
        <v>L 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H339"/>
  <sheetViews>
    <sheetView tabSelected="1" zoomScale="130" zoomScaleNormal="130" workbookViewId="0">
      <selection activeCell="G3" sqref="G3"/>
    </sheetView>
  </sheetViews>
  <sheetFormatPr defaultRowHeight="14.4" x14ac:dyDescent="0.3"/>
  <cols>
    <col min="1" max="1" width="2.44140625" customWidth="1"/>
    <col min="2" max="2" width="4.88671875" customWidth="1"/>
    <col min="3" max="3" width="9.77734375" customWidth="1"/>
    <col min="4" max="4" width="11.5546875" bestFit="1" customWidth="1"/>
    <col min="5" max="5" width="20.21875" bestFit="1" customWidth="1"/>
    <col min="6" max="6" width="7.44140625" bestFit="1" customWidth="1"/>
    <col min="7" max="7" width="5.21875" bestFit="1" customWidth="1"/>
    <col min="8" max="8" width="4.77734375" customWidth="1"/>
  </cols>
  <sheetData>
    <row r="3" spans="2:8" x14ac:dyDescent="0.3">
      <c r="B3" t="s">
        <v>47</v>
      </c>
      <c r="C3" t="s">
        <v>4</v>
      </c>
      <c r="D3" t="s">
        <v>5</v>
      </c>
      <c r="E3" t="s">
        <v>0</v>
      </c>
      <c r="F3" t="s">
        <v>1</v>
      </c>
      <c r="G3" t="s">
        <v>27</v>
      </c>
      <c r="H3" t="s">
        <v>46</v>
      </c>
    </row>
    <row r="4" spans="2:8" x14ac:dyDescent="0.3">
      <c r="B4">
        <v>1</v>
      </c>
      <c r="C4" t="s">
        <v>36</v>
      </c>
      <c r="D4" t="s">
        <v>40</v>
      </c>
      <c r="E4" t="s">
        <v>23</v>
      </c>
      <c r="F4">
        <v>1624</v>
      </c>
      <c r="G4">
        <v>114</v>
      </c>
      <c r="H4" s="4">
        <v>44927</v>
      </c>
    </row>
    <row r="5" spans="2:8" x14ac:dyDescent="0.3">
      <c r="B5">
        <v>2</v>
      </c>
      <c r="C5" t="s">
        <v>29</v>
      </c>
      <c r="D5" t="s">
        <v>45</v>
      </c>
      <c r="E5" t="s">
        <v>25</v>
      </c>
      <c r="F5">
        <v>6706</v>
      </c>
      <c r="G5">
        <v>459</v>
      </c>
      <c r="H5" s="4">
        <v>44928</v>
      </c>
    </row>
    <row r="6" spans="2:8" x14ac:dyDescent="0.3">
      <c r="B6">
        <v>3</v>
      </c>
      <c r="C6" t="s">
        <v>3</v>
      </c>
      <c r="D6" t="s">
        <v>45</v>
      </c>
      <c r="E6" t="s">
        <v>2</v>
      </c>
      <c r="F6">
        <v>959</v>
      </c>
      <c r="G6">
        <v>147</v>
      </c>
      <c r="H6" s="4">
        <v>44929</v>
      </c>
    </row>
    <row r="7" spans="2:8" x14ac:dyDescent="0.3">
      <c r="B7">
        <v>4</v>
      </c>
      <c r="C7" t="s">
        <v>30</v>
      </c>
      <c r="D7" t="s">
        <v>38</v>
      </c>
      <c r="E7" t="s">
        <v>11</v>
      </c>
      <c r="F7">
        <v>9632</v>
      </c>
      <c r="G7">
        <v>288</v>
      </c>
      <c r="H7" s="4">
        <v>44930</v>
      </c>
    </row>
    <row r="8" spans="2:8" x14ac:dyDescent="0.3">
      <c r="B8">
        <v>5</v>
      </c>
      <c r="C8" t="s">
        <v>32</v>
      </c>
      <c r="D8" t="s">
        <v>43</v>
      </c>
      <c r="E8" t="s">
        <v>18</v>
      </c>
      <c r="F8">
        <v>2100</v>
      </c>
      <c r="G8">
        <v>414</v>
      </c>
      <c r="H8" s="4">
        <v>44931</v>
      </c>
    </row>
    <row r="9" spans="2:8" x14ac:dyDescent="0.3">
      <c r="B9">
        <v>6</v>
      </c>
      <c r="C9" t="s">
        <v>36</v>
      </c>
      <c r="D9" t="s">
        <v>45</v>
      </c>
      <c r="E9" t="s">
        <v>26</v>
      </c>
      <c r="F9">
        <v>8869</v>
      </c>
      <c r="G9">
        <v>432</v>
      </c>
      <c r="H9" s="4">
        <v>44932</v>
      </c>
    </row>
    <row r="10" spans="2:8" x14ac:dyDescent="0.3">
      <c r="B10">
        <v>7</v>
      </c>
      <c r="C10" t="s">
        <v>32</v>
      </c>
      <c r="D10" t="s">
        <v>37</v>
      </c>
      <c r="E10" t="s">
        <v>24</v>
      </c>
      <c r="F10">
        <v>2681</v>
      </c>
      <c r="G10">
        <v>54</v>
      </c>
      <c r="H10" s="4">
        <v>44933</v>
      </c>
    </row>
    <row r="11" spans="2:8" x14ac:dyDescent="0.3">
      <c r="B11">
        <v>8</v>
      </c>
      <c r="C11" t="s">
        <v>29</v>
      </c>
      <c r="D11" t="s">
        <v>45</v>
      </c>
      <c r="E11" t="s">
        <v>15</v>
      </c>
      <c r="F11">
        <v>5012</v>
      </c>
      <c r="G11">
        <v>210</v>
      </c>
      <c r="H11" s="4">
        <v>44934</v>
      </c>
    </row>
    <row r="12" spans="2:8" x14ac:dyDescent="0.3">
      <c r="B12">
        <v>9</v>
      </c>
      <c r="C12" t="s">
        <v>31</v>
      </c>
      <c r="D12" t="s">
        <v>37</v>
      </c>
      <c r="E12" t="s">
        <v>7</v>
      </c>
      <c r="F12">
        <v>1281</v>
      </c>
      <c r="G12">
        <v>75</v>
      </c>
      <c r="H12" s="4">
        <v>44935</v>
      </c>
    </row>
    <row r="13" spans="2:8" x14ac:dyDescent="0.3">
      <c r="B13">
        <v>10</v>
      </c>
      <c r="C13" t="s">
        <v>33</v>
      </c>
      <c r="D13" t="s">
        <v>41</v>
      </c>
      <c r="E13" t="s">
        <v>7</v>
      </c>
      <c r="F13">
        <v>4991</v>
      </c>
      <c r="G13">
        <v>12</v>
      </c>
      <c r="H13" s="4">
        <v>44936</v>
      </c>
    </row>
    <row r="14" spans="2:8" x14ac:dyDescent="0.3">
      <c r="B14">
        <v>11</v>
      </c>
      <c r="C14" t="s">
        <v>28</v>
      </c>
      <c r="D14" t="s">
        <v>44</v>
      </c>
      <c r="E14" t="s">
        <v>18</v>
      </c>
      <c r="F14">
        <v>1785</v>
      </c>
      <c r="G14">
        <v>462</v>
      </c>
      <c r="H14" s="4">
        <v>44937</v>
      </c>
    </row>
    <row r="15" spans="2:8" x14ac:dyDescent="0.3">
      <c r="B15">
        <v>12</v>
      </c>
      <c r="C15" t="s">
        <v>34</v>
      </c>
      <c r="D15" t="s">
        <v>42</v>
      </c>
      <c r="E15" t="s">
        <v>10</v>
      </c>
      <c r="F15">
        <v>3983</v>
      </c>
      <c r="G15">
        <v>144</v>
      </c>
      <c r="H15" s="4">
        <v>44938</v>
      </c>
    </row>
    <row r="16" spans="2:8" x14ac:dyDescent="0.3">
      <c r="B16">
        <v>13</v>
      </c>
      <c r="C16" t="s">
        <v>3</v>
      </c>
      <c r="D16" t="s">
        <v>37</v>
      </c>
      <c r="E16" t="s">
        <v>9</v>
      </c>
      <c r="F16">
        <v>2646</v>
      </c>
      <c r="G16">
        <v>120</v>
      </c>
      <c r="H16" s="4">
        <v>44939</v>
      </c>
    </row>
    <row r="17" spans="2:8" x14ac:dyDescent="0.3">
      <c r="B17">
        <v>14</v>
      </c>
      <c r="C17" t="s">
        <v>28</v>
      </c>
      <c r="D17" t="s">
        <v>39</v>
      </c>
      <c r="E17" t="s">
        <v>6</v>
      </c>
      <c r="F17">
        <v>252</v>
      </c>
      <c r="G17">
        <v>54</v>
      </c>
      <c r="H17" s="4">
        <v>44940</v>
      </c>
    </row>
    <row r="18" spans="2:8" x14ac:dyDescent="0.3">
      <c r="B18">
        <v>15</v>
      </c>
      <c r="C18" t="s">
        <v>34</v>
      </c>
      <c r="D18" t="s">
        <v>45</v>
      </c>
      <c r="E18" t="s">
        <v>18</v>
      </c>
      <c r="F18">
        <v>2464</v>
      </c>
      <c r="G18">
        <v>234</v>
      </c>
      <c r="H18" s="4">
        <v>44941</v>
      </c>
    </row>
    <row r="19" spans="2:8" x14ac:dyDescent="0.3">
      <c r="B19">
        <v>16</v>
      </c>
      <c r="C19" t="s">
        <v>34</v>
      </c>
      <c r="D19" t="s">
        <v>45</v>
      </c>
      <c r="E19" t="s">
        <v>22</v>
      </c>
      <c r="F19">
        <v>2114</v>
      </c>
      <c r="G19">
        <v>66</v>
      </c>
      <c r="H19" s="4">
        <v>44942</v>
      </c>
    </row>
    <row r="20" spans="2:8" x14ac:dyDescent="0.3">
      <c r="B20">
        <v>17</v>
      </c>
      <c r="C20" t="s">
        <v>32</v>
      </c>
      <c r="D20" t="s">
        <v>40</v>
      </c>
      <c r="E20" t="s">
        <v>24</v>
      </c>
      <c r="F20">
        <v>7693</v>
      </c>
      <c r="G20">
        <v>87</v>
      </c>
      <c r="H20" s="4">
        <v>44943</v>
      </c>
    </row>
    <row r="21" spans="2:8" x14ac:dyDescent="0.3">
      <c r="B21">
        <v>18</v>
      </c>
      <c r="C21" t="s">
        <v>33</v>
      </c>
      <c r="D21" t="s">
        <v>39</v>
      </c>
      <c r="E21" t="s">
        <v>13</v>
      </c>
      <c r="F21">
        <v>15610</v>
      </c>
      <c r="G21">
        <v>339</v>
      </c>
      <c r="H21" s="4">
        <v>44944</v>
      </c>
    </row>
    <row r="22" spans="2:8" x14ac:dyDescent="0.3">
      <c r="B22">
        <v>19</v>
      </c>
      <c r="C22" t="s">
        <v>30</v>
      </c>
      <c r="D22" t="s">
        <v>39</v>
      </c>
      <c r="E22" t="s">
        <v>15</v>
      </c>
      <c r="F22">
        <v>336</v>
      </c>
      <c r="G22">
        <v>144</v>
      </c>
      <c r="H22" s="4">
        <v>44945</v>
      </c>
    </row>
    <row r="23" spans="2:8" x14ac:dyDescent="0.3">
      <c r="B23">
        <v>20</v>
      </c>
      <c r="C23" t="s">
        <v>28</v>
      </c>
      <c r="D23" t="s">
        <v>44</v>
      </c>
      <c r="E23" t="s">
        <v>13</v>
      </c>
      <c r="F23">
        <v>9443</v>
      </c>
      <c r="G23">
        <v>162</v>
      </c>
      <c r="H23" s="4">
        <v>44946</v>
      </c>
    </row>
    <row r="24" spans="2:8" x14ac:dyDescent="0.3">
      <c r="B24">
        <v>21</v>
      </c>
      <c r="C24" t="s">
        <v>3</v>
      </c>
      <c r="D24" t="s">
        <v>39</v>
      </c>
      <c r="E24" t="s">
        <v>16</v>
      </c>
      <c r="F24">
        <v>8155</v>
      </c>
      <c r="G24">
        <v>90</v>
      </c>
      <c r="H24" s="4">
        <v>44947</v>
      </c>
    </row>
    <row r="25" spans="2:8" x14ac:dyDescent="0.3">
      <c r="B25">
        <v>22</v>
      </c>
      <c r="C25" t="s">
        <v>29</v>
      </c>
      <c r="D25" t="s">
        <v>37</v>
      </c>
      <c r="E25" t="s">
        <v>16</v>
      </c>
      <c r="F25">
        <v>1701</v>
      </c>
      <c r="G25">
        <v>234</v>
      </c>
      <c r="H25" s="4">
        <v>44948</v>
      </c>
    </row>
    <row r="26" spans="2:8" x14ac:dyDescent="0.3">
      <c r="B26">
        <v>23</v>
      </c>
      <c r="C26" t="s">
        <v>35</v>
      </c>
      <c r="D26" t="s">
        <v>37</v>
      </c>
      <c r="E26" t="s">
        <v>15</v>
      </c>
      <c r="F26">
        <v>2205</v>
      </c>
      <c r="G26">
        <v>141</v>
      </c>
      <c r="H26" s="4">
        <v>44949</v>
      </c>
    </row>
    <row r="27" spans="2:8" x14ac:dyDescent="0.3">
      <c r="B27">
        <v>24</v>
      </c>
      <c r="C27" t="s">
        <v>29</v>
      </c>
      <c r="D27" t="s">
        <v>40</v>
      </c>
      <c r="E27" t="s">
        <v>12</v>
      </c>
      <c r="F27">
        <v>1771</v>
      </c>
      <c r="G27">
        <v>204</v>
      </c>
      <c r="H27" s="4">
        <v>44950</v>
      </c>
    </row>
    <row r="28" spans="2:8" x14ac:dyDescent="0.3">
      <c r="B28">
        <v>25</v>
      </c>
      <c r="C28" t="s">
        <v>30</v>
      </c>
      <c r="D28" t="s">
        <v>45</v>
      </c>
      <c r="E28" t="s">
        <v>8</v>
      </c>
      <c r="F28">
        <v>2114</v>
      </c>
      <c r="G28">
        <v>186</v>
      </c>
      <c r="H28" s="4">
        <v>44951</v>
      </c>
    </row>
    <row r="29" spans="2:8" x14ac:dyDescent="0.3">
      <c r="B29">
        <v>26</v>
      </c>
      <c r="C29" t="s">
        <v>30</v>
      </c>
      <c r="D29" t="s">
        <v>38</v>
      </c>
      <c r="E29" t="s">
        <v>6</v>
      </c>
      <c r="F29">
        <v>10311</v>
      </c>
      <c r="G29">
        <v>231</v>
      </c>
      <c r="H29" s="4">
        <v>44952</v>
      </c>
    </row>
    <row r="30" spans="2:8" x14ac:dyDescent="0.3">
      <c r="B30">
        <v>27</v>
      </c>
      <c r="C30" t="s">
        <v>34</v>
      </c>
      <c r="D30" t="s">
        <v>44</v>
      </c>
      <c r="E30" t="s">
        <v>9</v>
      </c>
      <c r="F30">
        <v>21</v>
      </c>
      <c r="G30">
        <v>168</v>
      </c>
      <c r="H30" s="4">
        <v>44953</v>
      </c>
    </row>
    <row r="31" spans="2:8" x14ac:dyDescent="0.3">
      <c r="B31">
        <v>28</v>
      </c>
      <c r="C31" t="s">
        <v>35</v>
      </c>
      <c r="D31" t="s">
        <v>45</v>
      </c>
      <c r="E31" t="s">
        <v>13</v>
      </c>
      <c r="F31">
        <v>1974</v>
      </c>
      <c r="G31">
        <v>195</v>
      </c>
      <c r="H31" s="4">
        <v>44954</v>
      </c>
    </row>
    <row r="32" spans="2:8" x14ac:dyDescent="0.3">
      <c r="B32">
        <v>29</v>
      </c>
      <c r="C32" t="s">
        <v>33</v>
      </c>
      <c r="D32" t="s">
        <v>38</v>
      </c>
      <c r="E32" t="s">
        <v>16</v>
      </c>
      <c r="F32">
        <v>6314</v>
      </c>
      <c r="G32">
        <v>15</v>
      </c>
      <c r="H32" s="4">
        <v>44955</v>
      </c>
    </row>
    <row r="33" spans="2:8" x14ac:dyDescent="0.3">
      <c r="B33">
        <v>30</v>
      </c>
      <c r="C33" t="s">
        <v>35</v>
      </c>
      <c r="D33" t="s">
        <v>40</v>
      </c>
      <c r="E33" t="s">
        <v>16</v>
      </c>
      <c r="F33">
        <v>4683</v>
      </c>
      <c r="G33">
        <v>30</v>
      </c>
      <c r="H33" s="4">
        <v>44956</v>
      </c>
    </row>
    <row r="34" spans="2:8" x14ac:dyDescent="0.3">
      <c r="B34">
        <v>31</v>
      </c>
      <c r="C34" t="s">
        <v>30</v>
      </c>
      <c r="D34" t="s">
        <v>40</v>
      </c>
      <c r="E34" t="s">
        <v>17</v>
      </c>
      <c r="F34">
        <v>6398</v>
      </c>
      <c r="G34">
        <v>102</v>
      </c>
      <c r="H34" s="4">
        <v>44957</v>
      </c>
    </row>
    <row r="35" spans="2:8" x14ac:dyDescent="0.3">
      <c r="B35">
        <v>32</v>
      </c>
      <c r="C35" t="s">
        <v>28</v>
      </c>
      <c r="D35" t="s">
        <v>45</v>
      </c>
      <c r="E35" t="s">
        <v>12</v>
      </c>
      <c r="F35">
        <v>553</v>
      </c>
      <c r="G35">
        <v>15</v>
      </c>
      <c r="H35" s="4">
        <v>44958</v>
      </c>
    </row>
    <row r="36" spans="2:8" x14ac:dyDescent="0.3">
      <c r="B36">
        <v>33</v>
      </c>
      <c r="C36" t="s">
        <v>29</v>
      </c>
      <c r="D36" t="s">
        <v>44</v>
      </c>
      <c r="E36" t="s">
        <v>23</v>
      </c>
      <c r="F36">
        <v>7021</v>
      </c>
      <c r="G36">
        <v>183</v>
      </c>
      <c r="H36" s="4">
        <v>44959</v>
      </c>
    </row>
    <row r="37" spans="2:8" x14ac:dyDescent="0.3">
      <c r="B37">
        <v>34</v>
      </c>
      <c r="C37" t="s">
        <v>36</v>
      </c>
      <c r="D37" t="s">
        <v>44</v>
      </c>
      <c r="E37" t="s">
        <v>15</v>
      </c>
      <c r="F37">
        <v>5817</v>
      </c>
      <c r="G37">
        <v>12</v>
      </c>
      <c r="H37" s="4">
        <v>44960</v>
      </c>
    </row>
    <row r="38" spans="2:8" x14ac:dyDescent="0.3">
      <c r="B38">
        <v>35</v>
      </c>
      <c r="C38" t="s">
        <v>30</v>
      </c>
      <c r="D38" t="s">
        <v>44</v>
      </c>
      <c r="E38" t="s">
        <v>7</v>
      </c>
      <c r="F38">
        <v>3976</v>
      </c>
      <c r="G38">
        <v>72</v>
      </c>
      <c r="H38" s="4">
        <v>44961</v>
      </c>
    </row>
    <row r="39" spans="2:8" x14ac:dyDescent="0.3">
      <c r="B39">
        <v>36</v>
      </c>
      <c r="C39" t="s">
        <v>32</v>
      </c>
      <c r="D39" t="s">
        <v>37</v>
      </c>
      <c r="E39" t="s">
        <v>20</v>
      </c>
      <c r="F39">
        <v>1134</v>
      </c>
      <c r="G39">
        <v>282</v>
      </c>
      <c r="H39" s="4">
        <v>44962</v>
      </c>
    </row>
    <row r="40" spans="2:8" x14ac:dyDescent="0.3">
      <c r="B40">
        <v>37</v>
      </c>
      <c r="C40" t="s">
        <v>28</v>
      </c>
      <c r="D40" t="s">
        <v>44</v>
      </c>
      <c r="E40" t="s">
        <v>21</v>
      </c>
      <c r="F40">
        <v>6027</v>
      </c>
      <c r="G40">
        <v>144</v>
      </c>
      <c r="H40" s="4">
        <v>44963</v>
      </c>
    </row>
    <row r="41" spans="2:8" x14ac:dyDescent="0.3">
      <c r="B41">
        <v>38</v>
      </c>
      <c r="C41" t="s">
        <v>32</v>
      </c>
      <c r="D41" t="s">
        <v>40</v>
      </c>
      <c r="E41" t="s">
        <v>9</v>
      </c>
      <c r="F41">
        <v>1904</v>
      </c>
      <c r="G41">
        <v>405</v>
      </c>
      <c r="H41" s="4">
        <v>44964</v>
      </c>
    </row>
    <row r="42" spans="2:8" x14ac:dyDescent="0.3">
      <c r="B42">
        <v>39</v>
      </c>
      <c r="C42" t="s">
        <v>31</v>
      </c>
      <c r="D42" t="s">
        <v>39</v>
      </c>
      <c r="E42" t="s">
        <v>25</v>
      </c>
      <c r="F42">
        <v>3262</v>
      </c>
      <c r="G42">
        <v>75</v>
      </c>
      <c r="H42" s="4">
        <v>44965</v>
      </c>
    </row>
    <row r="43" spans="2:8" x14ac:dyDescent="0.3">
      <c r="B43">
        <v>40</v>
      </c>
      <c r="C43" t="s">
        <v>36</v>
      </c>
      <c r="D43" t="s">
        <v>39</v>
      </c>
      <c r="E43" t="s">
        <v>20</v>
      </c>
      <c r="F43">
        <v>2289</v>
      </c>
      <c r="G43">
        <v>135</v>
      </c>
      <c r="H43" s="4">
        <v>44966</v>
      </c>
    </row>
    <row r="44" spans="2:8" x14ac:dyDescent="0.3">
      <c r="B44">
        <v>41</v>
      </c>
      <c r="C44" t="s">
        <v>33</v>
      </c>
      <c r="D44" t="s">
        <v>39</v>
      </c>
      <c r="E44" t="s">
        <v>20</v>
      </c>
      <c r="F44">
        <v>6986</v>
      </c>
      <c r="G44">
        <v>21</v>
      </c>
      <c r="H44" s="4">
        <v>44967</v>
      </c>
    </row>
    <row r="45" spans="2:8" x14ac:dyDescent="0.3">
      <c r="B45">
        <v>42</v>
      </c>
      <c r="C45" t="s">
        <v>28</v>
      </c>
      <c r="D45" t="s">
        <v>37</v>
      </c>
      <c r="E45" t="s">
        <v>16</v>
      </c>
      <c r="F45">
        <v>4417</v>
      </c>
      <c r="G45">
        <v>153</v>
      </c>
      <c r="H45" s="4">
        <v>44968</v>
      </c>
    </row>
    <row r="46" spans="2:8" x14ac:dyDescent="0.3">
      <c r="B46">
        <v>43</v>
      </c>
      <c r="C46" t="s">
        <v>32</v>
      </c>
      <c r="D46" t="s">
        <v>39</v>
      </c>
      <c r="E46" t="s">
        <v>8</v>
      </c>
      <c r="F46">
        <v>1442</v>
      </c>
      <c r="G46">
        <v>15</v>
      </c>
      <c r="H46" s="4">
        <v>44969</v>
      </c>
    </row>
    <row r="47" spans="2:8" x14ac:dyDescent="0.3">
      <c r="B47">
        <v>44</v>
      </c>
      <c r="C47" t="s">
        <v>34</v>
      </c>
      <c r="D47" t="s">
        <v>45</v>
      </c>
      <c r="E47" t="s">
        <v>7</v>
      </c>
      <c r="F47">
        <v>2415</v>
      </c>
      <c r="G47">
        <v>255</v>
      </c>
      <c r="H47" s="4">
        <v>44970</v>
      </c>
    </row>
    <row r="48" spans="2:8" x14ac:dyDescent="0.3">
      <c r="B48">
        <v>45</v>
      </c>
      <c r="C48" t="s">
        <v>28</v>
      </c>
      <c r="D48" t="s">
        <v>40</v>
      </c>
      <c r="E48" t="s">
        <v>12</v>
      </c>
      <c r="F48">
        <v>238</v>
      </c>
      <c r="G48">
        <v>18</v>
      </c>
      <c r="H48" s="4">
        <v>44971</v>
      </c>
    </row>
    <row r="49" spans="2:8" x14ac:dyDescent="0.3">
      <c r="B49">
        <v>46</v>
      </c>
      <c r="C49" t="s">
        <v>32</v>
      </c>
      <c r="D49" t="s">
        <v>40</v>
      </c>
      <c r="E49" t="s">
        <v>16</v>
      </c>
      <c r="F49">
        <v>4949</v>
      </c>
      <c r="G49">
        <v>189</v>
      </c>
      <c r="H49" s="4">
        <v>44972</v>
      </c>
    </row>
    <row r="50" spans="2:8" x14ac:dyDescent="0.3">
      <c r="B50">
        <v>47</v>
      </c>
      <c r="C50" t="s">
        <v>33</v>
      </c>
      <c r="D50" t="s">
        <v>37</v>
      </c>
      <c r="E50" t="s">
        <v>25</v>
      </c>
      <c r="F50">
        <v>5075</v>
      </c>
      <c r="G50">
        <v>21</v>
      </c>
      <c r="H50" s="4">
        <v>44973</v>
      </c>
    </row>
    <row r="51" spans="2:8" x14ac:dyDescent="0.3">
      <c r="B51">
        <v>48</v>
      </c>
      <c r="C51" t="s">
        <v>34</v>
      </c>
      <c r="D51" t="s">
        <v>38</v>
      </c>
      <c r="E51" t="s">
        <v>9</v>
      </c>
      <c r="F51">
        <v>9198</v>
      </c>
      <c r="G51">
        <v>36</v>
      </c>
      <c r="H51" s="4">
        <v>44974</v>
      </c>
    </row>
    <row r="52" spans="2:8" x14ac:dyDescent="0.3">
      <c r="B52">
        <v>49</v>
      </c>
      <c r="C52" t="s">
        <v>32</v>
      </c>
      <c r="D52" t="s">
        <v>39</v>
      </c>
      <c r="E52" t="s">
        <v>22</v>
      </c>
      <c r="F52">
        <v>3339</v>
      </c>
      <c r="G52">
        <v>75</v>
      </c>
      <c r="H52" s="4">
        <v>44975</v>
      </c>
    </row>
    <row r="53" spans="2:8" x14ac:dyDescent="0.3">
      <c r="B53">
        <v>50</v>
      </c>
      <c r="C53" t="s">
        <v>36</v>
      </c>
      <c r="D53" t="s">
        <v>39</v>
      </c>
      <c r="E53" t="s">
        <v>10</v>
      </c>
      <c r="F53">
        <v>5019</v>
      </c>
      <c r="G53">
        <v>156</v>
      </c>
      <c r="H53" s="4">
        <v>44976</v>
      </c>
    </row>
    <row r="54" spans="2:8" x14ac:dyDescent="0.3">
      <c r="B54">
        <v>51</v>
      </c>
      <c r="C54" t="s">
        <v>33</v>
      </c>
      <c r="D54" t="s">
        <v>38</v>
      </c>
      <c r="E54" t="s">
        <v>9</v>
      </c>
      <c r="F54">
        <v>16184</v>
      </c>
      <c r="G54">
        <v>39</v>
      </c>
      <c r="H54" s="4">
        <v>44977</v>
      </c>
    </row>
    <row r="55" spans="2:8" x14ac:dyDescent="0.3">
      <c r="B55">
        <v>52</v>
      </c>
      <c r="C55" t="s">
        <v>32</v>
      </c>
      <c r="D55" t="s">
        <v>38</v>
      </c>
      <c r="E55" t="s">
        <v>14</v>
      </c>
      <c r="F55">
        <v>497</v>
      </c>
      <c r="G55">
        <v>63</v>
      </c>
      <c r="H55" s="4">
        <v>44978</v>
      </c>
    </row>
    <row r="56" spans="2:8" x14ac:dyDescent="0.3">
      <c r="B56">
        <v>53</v>
      </c>
      <c r="C56" t="s">
        <v>28</v>
      </c>
      <c r="D56" t="s">
        <v>38</v>
      </c>
      <c r="E56" t="s">
        <v>22</v>
      </c>
      <c r="F56">
        <v>8211</v>
      </c>
      <c r="G56">
        <v>75</v>
      </c>
      <c r="H56" s="4">
        <v>44979</v>
      </c>
    </row>
    <row r="57" spans="2:8" x14ac:dyDescent="0.3">
      <c r="B57">
        <v>54</v>
      </c>
      <c r="C57" t="s">
        <v>28</v>
      </c>
      <c r="D57" t="s">
        <v>37</v>
      </c>
      <c r="E57" t="s">
        <v>21</v>
      </c>
      <c r="F57">
        <v>6580</v>
      </c>
      <c r="G57">
        <v>183</v>
      </c>
      <c r="H57" s="4">
        <v>44980</v>
      </c>
    </row>
    <row r="58" spans="2:8" x14ac:dyDescent="0.3">
      <c r="B58">
        <v>55</v>
      </c>
      <c r="C58" t="s">
        <v>30</v>
      </c>
      <c r="D58" t="s">
        <v>45</v>
      </c>
      <c r="E58" t="s">
        <v>6</v>
      </c>
      <c r="F58">
        <v>4760</v>
      </c>
      <c r="G58">
        <v>69</v>
      </c>
      <c r="H58" s="4">
        <v>44981</v>
      </c>
    </row>
    <row r="59" spans="2:8" x14ac:dyDescent="0.3">
      <c r="B59">
        <v>56</v>
      </c>
      <c r="C59" t="s">
        <v>36</v>
      </c>
      <c r="D59" t="s">
        <v>38</v>
      </c>
      <c r="E59" t="s">
        <v>18</v>
      </c>
      <c r="F59">
        <v>5439</v>
      </c>
      <c r="G59">
        <v>30</v>
      </c>
      <c r="H59" s="4">
        <v>44982</v>
      </c>
    </row>
    <row r="60" spans="2:8" x14ac:dyDescent="0.3">
      <c r="B60">
        <v>57</v>
      </c>
      <c r="C60" t="s">
        <v>30</v>
      </c>
      <c r="D60" t="s">
        <v>39</v>
      </c>
      <c r="E60" t="s">
        <v>10</v>
      </c>
      <c r="F60">
        <v>1463</v>
      </c>
      <c r="G60">
        <v>39</v>
      </c>
      <c r="H60" s="4">
        <v>44983</v>
      </c>
    </row>
    <row r="61" spans="2:8" x14ac:dyDescent="0.3">
      <c r="B61">
        <v>58</v>
      </c>
      <c r="C61" t="s">
        <v>34</v>
      </c>
      <c r="D61" t="s">
        <v>39</v>
      </c>
      <c r="E61" t="s">
        <v>25</v>
      </c>
      <c r="F61">
        <v>7777</v>
      </c>
      <c r="G61">
        <v>504</v>
      </c>
      <c r="H61" s="4">
        <v>44984</v>
      </c>
    </row>
    <row r="62" spans="2:8" x14ac:dyDescent="0.3">
      <c r="B62">
        <v>59</v>
      </c>
      <c r="C62" t="s">
        <v>3</v>
      </c>
      <c r="D62" t="s">
        <v>40</v>
      </c>
      <c r="E62" t="s">
        <v>22</v>
      </c>
      <c r="F62">
        <v>1085</v>
      </c>
      <c r="G62">
        <v>273</v>
      </c>
      <c r="H62" s="4">
        <v>44985</v>
      </c>
    </row>
    <row r="63" spans="2:8" x14ac:dyDescent="0.3">
      <c r="B63">
        <v>60</v>
      </c>
      <c r="C63" t="s">
        <v>33</v>
      </c>
      <c r="D63" t="s">
        <v>40</v>
      </c>
      <c r="E63" t="s">
        <v>24</v>
      </c>
      <c r="F63">
        <v>182</v>
      </c>
      <c r="G63">
        <v>48</v>
      </c>
      <c r="H63" s="4">
        <v>44986</v>
      </c>
    </row>
    <row r="64" spans="2:8" x14ac:dyDescent="0.3">
      <c r="B64">
        <v>61</v>
      </c>
      <c r="C64" t="s">
        <v>32</v>
      </c>
      <c r="D64" t="s">
        <v>39</v>
      </c>
      <c r="E64" t="s">
        <v>20</v>
      </c>
      <c r="F64">
        <v>4242</v>
      </c>
      <c r="G64">
        <v>207</v>
      </c>
      <c r="H64" s="4">
        <v>44987</v>
      </c>
    </row>
    <row r="65" spans="2:8" x14ac:dyDescent="0.3">
      <c r="B65">
        <v>62</v>
      </c>
      <c r="C65" t="s">
        <v>32</v>
      </c>
      <c r="D65" t="s">
        <v>38</v>
      </c>
      <c r="E65" t="s">
        <v>25</v>
      </c>
      <c r="F65">
        <v>6118</v>
      </c>
      <c r="G65">
        <v>9</v>
      </c>
      <c r="H65" s="4">
        <v>44988</v>
      </c>
    </row>
    <row r="66" spans="2:8" x14ac:dyDescent="0.3">
      <c r="B66">
        <v>63</v>
      </c>
      <c r="C66" t="s">
        <v>35</v>
      </c>
      <c r="D66" t="s">
        <v>38</v>
      </c>
      <c r="E66" t="s">
        <v>16</v>
      </c>
      <c r="F66">
        <v>2317</v>
      </c>
      <c r="G66">
        <v>261</v>
      </c>
      <c r="H66" s="4">
        <v>44989</v>
      </c>
    </row>
    <row r="67" spans="2:8" x14ac:dyDescent="0.3">
      <c r="B67">
        <v>64</v>
      </c>
      <c r="C67" t="s">
        <v>32</v>
      </c>
      <c r="D67" t="s">
        <v>37</v>
      </c>
      <c r="E67" t="s">
        <v>9</v>
      </c>
      <c r="F67">
        <v>938</v>
      </c>
      <c r="G67">
        <v>6</v>
      </c>
      <c r="H67" s="4">
        <v>44990</v>
      </c>
    </row>
    <row r="68" spans="2:8" x14ac:dyDescent="0.3">
      <c r="B68">
        <v>65</v>
      </c>
      <c r="C68" t="s">
        <v>29</v>
      </c>
      <c r="D68" t="s">
        <v>40</v>
      </c>
      <c r="E68" t="s">
        <v>8</v>
      </c>
      <c r="F68">
        <v>9709</v>
      </c>
      <c r="G68">
        <v>30</v>
      </c>
      <c r="H68" s="4">
        <v>44991</v>
      </c>
    </row>
    <row r="69" spans="2:8" x14ac:dyDescent="0.3">
      <c r="B69">
        <v>66</v>
      </c>
      <c r="C69" t="s">
        <v>31</v>
      </c>
      <c r="D69" t="s">
        <v>39</v>
      </c>
      <c r="E69" t="s">
        <v>13</v>
      </c>
      <c r="F69">
        <v>2205</v>
      </c>
      <c r="G69">
        <v>138</v>
      </c>
      <c r="H69" s="4">
        <v>44992</v>
      </c>
    </row>
    <row r="70" spans="2:8" x14ac:dyDescent="0.3">
      <c r="B70">
        <v>67</v>
      </c>
      <c r="C70" t="s">
        <v>31</v>
      </c>
      <c r="D70" t="s">
        <v>40</v>
      </c>
      <c r="E70" t="s">
        <v>10</v>
      </c>
      <c r="F70">
        <v>4487</v>
      </c>
      <c r="G70">
        <v>111</v>
      </c>
      <c r="H70" s="4">
        <v>44993</v>
      </c>
    </row>
    <row r="71" spans="2:8" x14ac:dyDescent="0.3">
      <c r="B71">
        <v>68</v>
      </c>
      <c r="C71" t="s">
        <v>33</v>
      </c>
      <c r="D71" t="s">
        <v>45</v>
      </c>
      <c r="E71" t="s">
        <v>11</v>
      </c>
      <c r="F71">
        <v>2415</v>
      </c>
      <c r="G71">
        <v>15</v>
      </c>
      <c r="H71" s="4">
        <v>44994</v>
      </c>
    </row>
    <row r="72" spans="2:8" x14ac:dyDescent="0.3">
      <c r="B72">
        <v>69</v>
      </c>
      <c r="C72" t="s">
        <v>36</v>
      </c>
      <c r="D72" t="s">
        <v>39</v>
      </c>
      <c r="E72" t="s">
        <v>12</v>
      </c>
      <c r="F72">
        <v>4018</v>
      </c>
      <c r="G72">
        <v>162</v>
      </c>
      <c r="H72" s="4">
        <v>44995</v>
      </c>
    </row>
    <row r="73" spans="2:8" x14ac:dyDescent="0.3">
      <c r="B73">
        <v>70</v>
      </c>
      <c r="C73" t="s">
        <v>33</v>
      </c>
      <c r="D73" t="s">
        <v>39</v>
      </c>
      <c r="E73" t="s">
        <v>12</v>
      </c>
      <c r="F73">
        <v>861</v>
      </c>
      <c r="G73">
        <v>195</v>
      </c>
      <c r="H73" s="4">
        <v>44996</v>
      </c>
    </row>
    <row r="74" spans="2:8" x14ac:dyDescent="0.3">
      <c r="B74">
        <v>71</v>
      </c>
      <c r="C74" t="s">
        <v>35</v>
      </c>
      <c r="D74" t="s">
        <v>37</v>
      </c>
      <c r="E74" t="s">
        <v>7</v>
      </c>
      <c r="F74">
        <v>5586</v>
      </c>
      <c r="G74">
        <v>525</v>
      </c>
      <c r="H74" s="4">
        <v>44997</v>
      </c>
    </row>
    <row r="75" spans="2:8" x14ac:dyDescent="0.3">
      <c r="B75">
        <v>72</v>
      </c>
      <c r="C75" t="s">
        <v>31</v>
      </c>
      <c r="D75" t="s">
        <v>39</v>
      </c>
      <c r="E75" t="s">
        <v>26</v>
      </c>
      <c r="F75">
        <v>2226</v>
      </c>
      <c r="G75">
        <v>48</v>
      </c>
      <c r="H75" s="4">
        <v>44998</v>
      </c>
    </row>
    <row r="76" spans="2:8" x14ac:dyDescent="0.3">
      <c r="B76">
        <v>73</v>
      </c>
      <c r="C76" t="s">
        <v>3</v>
      </c>
      <c r="D76" t="s">
        <v>39</v>
      </c>
      <c r="E76" t="s">
        <v>21</v>
      </c>
      <c r="F76">
        <v>14329</v>
      </c>
      <c r="G76">
        <v>150</v>
      </c>
      <c r="H76" s="4">
        <v>44999</v>
      </c>
    </row>
    <row r="77" spans="2:8" x14ac:dyDescent="0.3">
      <c r="B77">
        <v>74</v>
      </c>
      <c r="C77" t="s">
        <v>3</v>
      </c>
      <c r="D77" t="s">
        <v>39</v>
      </c>
      <c r="E77" t="s">
        <v>13</v>
      </c>
      <c r="F77">
        <v>8463</v>
      </c>
      <c r="G77">
        <v>492</v>
      </c>
      <c r="H77" s="4">
        <v>45000</v>
      </c>
    </row>
    <row r="78" spans="2:8" x14ac:dyDescent="0.3">
      <c r="B78">
        <v>75</v>
      </c>
      <c r="C78" t="s">
        <v>33</v>
      </c>
      <c r="D78" t="s">
        <v>39</v>
      </c>
      <c r="E78" t="s">
        <v>22</v>
      </c>
      <c r="F78">
        <v>2891</v>
      </c>
      <c r="G78">
        <v>102</v>
      </c>
      <c r="H78" s="4">
        <v>45001</v>
      </c>
    </row>
    <row r="79" spans="2:8" x14ac:dyDescent="0.3">
      <c r="B79">
        <v>76</v>
      </c>
      <c r="C79" t="s">
        <v>34</v>
      </c>
      <c r="D79" t="s">
        <v>38</v>
      </c>
      <c r="E79" t="s">
        <v>16</v>
      </c>
      <c r="F79">
        <v>3773</v>
      </c>
      <c r="G79">
        <v>165</v>
      </c>
      <c r="H79" s="4">
        <v>45002</v>
      </c>
    </row>
    <row r="80" spans="2:8" x14ac:dyDescent="0.3">
      <c r="B80">
        <v>77</v>
      </c>
      <c r="C80" t="s">
        <v>30</v>
      </c>
      <c r="D80" t="s">
        <v>38</v>
      </c>
      <c r="E80" t="s">
        <v>21</v>
      </c>
      <c r="F80">
        <v>854</v>
      </c>
      <c r="G80">
        <v>309</v>
      </c>
      <c r="H80" s="4">
        <v>45003</v>
      </c>
    </row>
    <row r="81" spans="2:8" x14ac:dyDescent="0.3">
      <c r="B81">
        <v>78</v>
      </c>
      <c r="C81" t="s">
        <v>32</v>
      </c>
      <c r="D81" t="s">
        <v>38</v>
      </c>
      <c r="E81" t="s">
        <v>10</v>
      </c>
      <c r="F81">
        <v>4970</v>
      </c>
      <c r="G81">
        <v>156</v>
      </c>
      <c r="H81" s="4">
        <v>45004</v>
      </c>
    </row>
    <row r="82" spans="2:8" x14ac:dyDescent="0.3">
      <c r="B82">
        <v>79</v>
      </c>
      <c r="C82" t="s">
        <v>3</v>
      </c>
      <c r="D82" t="s">
        <v>45</v>
      </c>
      <c r="E82" t="s">
        <v>19</v>
      </c>
      <c r="F82">
        <v>98</v>
      </c>
      <c r="G82">
        <v>159</v>
      </c>
      <c r="H82" s="4">
        <v>45005</v>
      </c>
    </row>
    <row r="83" spans="2:8" x14ac:dyDescent="0.3">
      <c r="B83">
        <v>80</v>
      </c>
      <c r="C83" t="s">
        <v>33</v>
      </c>
      <c r="D83" t="s">
        <v>45</v>
      </c>
      <c r="E83" t="s">
        <v>8</v>
      </c>
      <c r="F83">
        <v>13391</v>
      </c>
      <c r="G83">
        <v>201</v>
      </c>
      <c r="H83" s="4">
        <v>45006</v>
      </c>
    </row>
    <row r="84" spans="2:8" x14ac:dyDescent="0.3">
      <c r="B84">
        <v>81</v>
      </c>
      <c r="C84" t="s">
        <v>29</v>
      </c>
      <c r="D84" t="s">
        <v>44</v>
      </c>
      <c r="E84" t="s">
        <v>24</v>
      </c>
      <c r="F84">
        <v>8890</v>
      </c>
      <c r="G84">
        <v>210</v>
      </c>
      <c r="H84" s="4">
        <v>45007</v>
      </c>
    </row>
    <row r="85" spans="2:8" x14ac:dyDescent="0.3">
      <c r="B85">
        <v>82</v>
      </c>
      <c r="C85" t="s">
        <v>28</v>
      </c>
      <c r="D85" t="s">
        <v>37</v>
      </c>
      <c r="E85" t="s">
        <v>6</v>
      </c>
      <c r="F85">
        <v>56</v>
      </c>
      <c r="G85">
        <v>51</v>
      </c>
      <c r="H85" s="4">
        <v>45008</v>
      </c>
    </row>
    <row r="86" spans="2:8" x14ac:dyDescent="0.3">
      <c r="B86">
        <v>83</v>
      </c>
      <c r="C86" t="s">
        <v>34</v>
      </c>
      <c r="D86" t="s">
        <v>38</v>
      </c>
      <c r="E86" t="s">
        <v>18</v>
      </c>
      <c r="F86">
        <v>3339</v>
      </c>
      <c r="G86">
        <v>39</v>
      </c>
      <c r="H86" s="4">
        <v>45009</v>
      </c>
    </row>
    <row r="87" spans="2:8" x14ac:dyDescent="0.3">
      <c r="B87">
        <v>84</v>
      </c>
      <c r="C87" t="s">
        <v>35</v>
      </c>
      <c r="D87" t="s">
        <v>45</v>
      </c>
      <c r="E87" t="s">
        <v>11</v>
      </c>
      <c r="F87">
        <v>3808</v>
      </c>
      <c r="G87">
        <v>279</v>
      </c>
      <c r="H87" s="4">
        <v>45010</v>
      </c>
    </row>
    <row r="88" spans="2:8" x14ac:dyDescent="0.3">
      <c r="B88">
        <v>85</v>
      </c>
      <c r="C88" t="s">
        <v>35</v>
      </c>
      <c r="D88" t="s">
        <v>37</v>
      </c>
      <c r="E88" t="s">
        <v>6</v>
      </c>
      <c r="F88">
        <v>63</v>
      </c>
      <c r="G88">
        <v>123</v>
      </c>
      <c r="H88" s="4">
        <v>45011</v>
      </c>
    </row>
    <row r="89" spans="2:8" x14ac:dyDescent="0.3">
      <c r="B89">
        <v>86</v>
      </c>
      <c r="C89" t="s">
        <v>28</v>
      </c>
      <c r="D89" t="s">
        <v>44</v>
      </c>
      <c r="E89" t="s">
        <v>20</v>
      </c>
      <c r="F89">
        <v>7812</v>
      </c>
      <c r="G89">
        <v>81</v>
      </c>
      <c r="H89" s="4">
        <v>45012</v>
      </c>
    </row>
    <row r="90" spans="2:8" x14ac:dyDescent="0.3">
      <c r="B90">
        <v>87</v>
      </c>
      <c r="C90" t="s">
        <v>36</v>
      </c>
      <c r="D90" t="s">
        <v>40</v>
      </c>
      <c r="E90" t="s">
        <v>12</v>
      </c>
      <c r="F90">
        <v>7693</v>
      </c>
      <c r="G90">
        <v>21</v>
      </c>
      <c r="H90" s="4">
        <v>45013</v>
      </c>
    </row>
    <row r="91" spans="2:8" x14ac:dyDescent="0.3">
      <c r="B91">
        <v>88</v>
      </c>
      <c r="C91" t="s">
        <v>34</v>
      </c>
      <c r="D91" t="s">
        <v>38</v>
      </c>
      <c r="E91" t="s">
        <v>21</v>
      </c>
      <c r="F91">
        <v>973</v>
      </c>
      <c r="G91">
        <v>162</v>
      </c>
      <c r="H91" s="4">
        <v>45014</v>
      </c>
    </row>
    <row r="92" spans="2:8" x14ac:dyDescent="0.3">
      <c r="B92">
        <v>89</v>
      </c>
      <c r="C92" t="s">
        <v>35</v>
      </c>
      <c r="D92" t="s">
        <v>45</v>
      </c>
      <c r="E92" t="s">
        <v>14</v>
      </c>
      <c r="F92">
        <v>567</v>
      </c>
      <c r="G92">
        <v>228</v>
      </c>
      <c r="H92" s="4">
        <v>45015</v>
      </c>
    </row>
    <row r="93" spans="2:8" x14ac:dyDescent="0.3">
      <c r="B93">
        <v>90</v>
      </c>
      <c r="C93" t="s">
        <v>35</v>
      </c>
      <c r="D93" t="s">
        <v>38</v>
      </c>
      <c r="E93" t="s">
        <v>22</v>
      </c>
      <c r="F93">
        <v>2471</v>
      </c>
      <c r="G93">
        <v>342</v>
      </c>
      <c r="H93" s="4">
        <v>45016</v>
      </c>
    </row>
    <row r="94" spans="2:8" x14ac:dyDescent="0.3">
      <c r="B94">
        <v>91</v>
      </c>
      <c r="C94" t="s">
        <v>33</v>
      </c>
      <c r="D94" t="s">
        <v>37</v>
      </c>
      <c r="E94" t="s">
        <v>6</v>
      </c>
      <c r="F94">
        <v>7189</v>
      </c>
      <c r="G94">
        <v>54</v>
      </c>
      <c r="H94" s="4">
        <v>45017</v>
      </c>
    </row>
    <row r="95" spans="2:8" x14ac:dyDescent="0.3">
      <c r="B95">
        <v>92</v>
      </c>
      <c r="C95" t="s">
        <v>30</v>
      </c>
      <c r="D95" t="s">
        <v>45</v>
      </c>
      <c r="E95" t="s">
        <v>21</v>
      </c>
      <c r="F95">
        <v>7455</v>
      </c>
      <c r="G95">
        <v>216</v>
      </c>
      <c r="H95" s="4">
        <v>45018</v>
      </c>
    </row>
    <row r="96" spans="2:8" x14ac:dyDescent="0.3">
      <c r="B96">
        <v>93</v>
      </c>
      <c r="C96" t="s">
        <v>34</v>
      </c>
      <c r="D96" t="s">
        <v>39</v>
      </c>
      <c r="E96" t="s">
        <v>19</v>
      </c>
      <c r="F96">
        <v>3108</v>
      </c>
      <c r="G96">
        <v>54</v>
      </c>
      <c r="H96" s="4">
        <v>45019</v>
      </c>
    </row>
    <row r="97" spans="2:8" x14ac:dyDescent="0.3">
      <c r="B97">
        <v>94</v>
      </c>
      <c r="C97" t="s">
        <v>32</v>
      </c>
      <c r="D97" t="s">
        <v>37</v>
      </c>
      <c r="E97" t="s">
        <v>18</v>
      </c>
      <c r="F97">
        <v>469</v>
      </c>
      <c r="G97">
        <v>75</v>
      </c>
      <c r="H97" s="4">
        <v>45020</v>
      </c>
    </row>
    <row r="98" spans="2:8" x14ac:dyDescent="0.3">
      <c r="B98">
        <v>95</v>
      </c>
      <c r="C98" t="s">
        <v>3</v>
      </c>
      <c r="D98" t="s">
        <v>40</v>
      </c>
      <c r="E98" t="s">
        <v>16</v>
      </c>
      <c r="F98">
        <v>2737</v>
      </c>
      <c r="G98">
        <v>93</v>
      </c>
      <c r="H98" s="4">
        <v>45021</v>
      </c>
    </row>
    <row r="99" spans="2:8" x14ac:dyDescent="0.3">
      <c r="B99">
        <v>96</v>
      </c>
      <c r="C99" t="s">
        <v>3</v>
      </c>
      <c r="D99" t="s">
        <v>40</v>
      </c>
      <c r="E99" t="s">
        <v>18</v>
      </c>
      <c r="F99">
        <v>4305</v>
      </c>
      <c r="G99">
        <v>156</v>
      </c>
      <c r="H99" s="4">
        <v>45022</v>
      </c>
    </row>
    <row r="100" spans="2:8" x14ac:dyDescent="0.3">
      <c r="B100">
        <v>97</v>
      </c>
      <c r="C100" t="s">
        <v>3</v>
      </c>
      <c r="D100" t="s">
        <v>37</v>
      </c>
      <c r="E100" t="s">
        <v>10</v>
      </c>
      <c r="F100">
        <v>2408</v>
      </c>
      <c r="G100">
        <v>9</v>
      </c>
      <c r="H100" s="4">
        <v>45023</v>
      </c>
    </row>
    <row r="101" spans="2:8" x14ac:dyDescent="0.3">
      <c r="B101">
        <v>98</v>
      </c>
      <c r="C101" t="s">
        <v>34</v>
      </c>
      <c r="D101" t="s">
        <v>38</v>
      </c>
      <c r="E101" t="s">
        <v>12</v>
      </c>
      <c r="F101">
        <v>1281</v>
      </c>
      <c r="G101">
        <v>18</v>
      </c>
      <c r="H101" s="4">
        <v>45024</v>
      </c>
    </row>
    <row r="102" spans="2:8" x14ac:dyDescent="0.3">
      <c r="B102">
        <v>99</v>
      </c>
      <c r="C102" t="s">
        <v>36</v>
      </c>
      <c r="D102" t="s">
        <v>45</v>
      </c>
      <c r="E102" t="s">
        <v>25</v>
      </c>
      <c r="F102">
        <v>12348</v>
      </c>
      <c r="G102">
        <v>234</v>
      </c>
      <c r="H102" s="4">
        <v>45025</v>
      </c>
    </row>
    <row r="103" spans="2:8" x14ac:dyDescent="0.3">
      <c r="B103">
        <v>100</v>
      </c>
      <c r="C103" t="s">
        <v>34</v>
      </c>
      <c r="D103" t="s">
        <v>39</v>
      </c>
      <c r="E103" t="s">
        <v>21</v>
      </c>
      <c r="F103">
        <v>3689</v>
      </c>
      <c r="G103">
        <v>312</v>
      </c>
      <c r="H103" s="4">
        <v>45026</v>
      </c>
    </row>
    <row r="104" spans="2:8" x14ac:dyDescent="0.3">
      <c r="B104">
        <v>101</v>
      </c>
      <c r="C104" t="s">
        <v>31</v>
      </c>
      <c r="D104" t="s">
        <v>38</v>
      </c>
      <c r="E104" t="s">
        <v>12</v>
      </c>
      <c r="F104">
        <v>2870</v>
      </c>
      <c r="G104">
        <v>300</v>
      </c>
      <c r="H104" s="4">
        <v>45027</v>
      </c>
    </row>
    <row r="105" spans="2:8" x14ac:dyDescent="0.3">
      <c r="B105">
        <v>102</v>
      </c>
      <c r="C105" t="s">
        <v>28</v>
      </c>
      <c r="D105" t="s">
        <v>38</v>
      </c>
      <c r="E105" t="s">
        <v>20</v>
      </c>
      <c r="F105">
        <v>798</v>
      </c>
      <c r="G105">
        <v>519</v>
      </c>
      <c r="H105" s="4">
        <v>45028</v>
      </c>
    </row>
    <row r="106" spans="2:8" x14ac:dyDescent="0.3">
      <c r="B106">
        <v>103</v>
      </c>
      <c r="C106" t="s">
        <v>30</v>
      </c>
      <c r="D106" t="s">
        <v>40</v>
      </c>
      <c r="E106" t="s">
        <v>14</v>
      </c>
      <c r="F106">
        <v>2933</v>
      </c>
      <c r="G106">
        <v>9</v>
      </c>
      <c r="H106" s="4">
        <v>45029</v>
      </c>
    </row>
    <row r="107" spans="2:8" x14ac:dyDescent="0.3">
      <c r="B107">
        <v>104</v>
      </c>
      <c r="C107" t="s">
        <v>33</v>
      </c>
      <c r="D107" t="s">
        <v>45</v>
      </c>
      <c r="E107" t="s">
        <v>2</v>
      </c>
      <c r="F107">
        <v>2744</v>
      </c>
      <c r="G107">
        <v>9</v>
      </c>
      <c r="H107" s="4">
        <v>45030</v>
      </c>
    </row>
    <row r="108" spans="2:8" x14ac:dyDescent="0.3">
      <c r="B108">
        <v>105</v>
      </c>
      <c r="C108" t="s">
        <v>36</v>
      </c>
      <c r="D108" t="s">
        <v>38</v>
      </c>
      <c r="E108" t="s">
        <v>26</v>
      </c>
      <c r="F108">
        <v>9772</v>
      </c>
      <c r="G108">
        <v>90</v>
      </c>
      <c r="H108" s="4">
        <v>45031</v>
      </c>
    </row>
    <row r="109" spans="2:8" x14ac:dyDescent="0.3">
      <c r="B109">
        <v>106</v>
      </c>
      <c r="C109" t="s">
        <v>31</v>
      </c>
      <c r="D109" t="s">
        <v>39</v>
      </c>
      <c r="E109" t="s">
        <v>18</v>
      </c>
      <c r="F109">
        <v>1568</v>
      </c>
      <c r="G109">
        <v>96</v>
      </c>
      <c r="H109" s="4">
        <v>45032</v>
      </c>
    </row>
    <row r="110" spans="2:8" x14ac:dyDescent="0.3">
      <c r="B110">
        <v>107</v>
      </c>
      <c r="C110" t="s">
        <v>28</v>
      </c>
      <c r="D110" t="s">
        <v>38</v>
      </c>
      <c r="E110" t="s">
        <v>9</v>
      </c>
      <c r="F110">
        <v>11417</v>
      </c>
      <c r="G110">
        <v>21</v>
      </c>
      <c r="H110" s="4">
        <v>45033</v>
      </c>
    </row>
    <row r="111" spans="2:8" x14ac:dyDescent="0.3">
      <c r="B111">
        <v>108</v>
      </c>
      <c r="C111" t="s">
        <v>36</v>
      </c>
      <c r="D111" t="s">
        <v>39</v>
      </c>
      <c r="E111" t="s">
        <v>19</v>
      </c>
      <c r="F111">
        <v>6748</v>
      </c>
      <c r="G111">
        <v>48</v>
      </c>
      <c r="H111" s="4">
        <v>45034</v>
      </c>
    </row>
    <row r="112" spans="2:8" x14ac:dyDescent="0.3">
      <c r="B112">
        <v>109</v>
      </c>
      <c r="C112" t="s">
        <v>35</v>
      </c>
      <c r="D112" t="s">
        <v>38</v>
      </c>
      <c r="E112" t="s">
        <v>20</v>
      </c>
      <c r="F112">
        <v>1407</v>
      </c>
      <c r="G112">
        <v>72</v>
      </c>
      <c r="H112" s="4">
        <v>45035</v>
      </c>
    </row>
    <row r="113" spans="2:8" x14ac:dyDescent="0.3">
      <c r="B113">
        <v>110</v>
      </c>
      <c r="C113" t="s">
        <v>29</v>
      </c>
      <c r="D113" t="s">
        <v>45</v>
      </c>
      <c r="E113" t="s">
        <v>22</v>
      </c>
      <c r="F113">
        <v>2023</v>
      </c>
      <c r="G113">
        <v>168</v>
      </c>
      <c r="H113" s="4">
        <v>45036</v>
      </c>
    </row>
    <row r="114" spans="2:8" x14ac:dyDescent="0.3">
      <c r="B114">
        <v>111</v>
      </c>
      <c r="C114" t="s">
        <v>33</v>
      </c>
      <c r="D114" t="s">
        <v>44</v>
      </c>
      <c r="E114" t="s">
        <v>19</v>
      </c>
      <c r="F114">
        <v>5236</v>
      </c>
      <c r="G114">
        <v>51</v>
      </c>
      <c r="H114" s="4">
        <v>45037</v>
      </c>
    </row>
    <row r="115" spans="2:8" x14ac:dyDescent="0.3">
      <c r="B115">
        <v>112</v>
      </c>
      <c r="C115" t="s">
        <v>30</v>
      </c>
      <c r="D115" t="s">
        <v>38</v>
      </c>
      <c r="E115" t="s">
        <v>12</v>
      </c>
      <c r="F115">
        <v>1925</v>
      </c>
      <c r="G115">
        <v>192</v>
      </c>
      <c r="H115" s="4">
        <v>45038</v>
      </c>
    </row>
    <row r="116" spans="2:8" x14ac:dyDescent="0.3">
      <c r="B116">
        <v>113</v>
      </c>
      <c r="C116" t="s">
        <v>31</v>
      </c>
      <c r="D116" t="s">
        <v>40</v>
      </c>
      <c r="E116" t="s">
        <v>7</v>
      </c>
      <c r="F116">
        <v>6608</v>
      </c>
      <c r="G116">
        <v>225</v>
      </c>
      <c r="H116" s="4">
        <v>45039</v>
      </c>
    </row>
    <row r="117" spans="2:8" x14ac:dyDescent="0.3">
      <c r="B117">
        <v>114</v>
      </c>
      <c r="C117" t="s">
        <v>32</v>
      </c>
      <c r="D117" t="s">
        <v>39</v>
      </c>
      <c r="E117" t="s">
        <v>19</v>
      </c>
      <c r="F117">
        <v>8008</v>
      </c>
      <c r="G117">
        <v>456</v>
      </c>
      <c r="H117" s="4">
        <v>45040</v>
      </c>
    </row>
    <row r="118" spans="2:8" x14ac:dyDescent="0.3">
      <c r="B118">
        <v>115</v>
      </c>
      <c r="C118" t="s">
        <v>35</v>
      </c>
      <c r="D118" t="s">
        <v>39</v>
      </c>
      <c r="E118" t="s">
        <v>18</v>
      </c>
      <c r="F118">
        <v>1428</v>
      </c>
      <c r="G118">
        <v>93</v>
      </c>
      <c r="H118" s="4">
        <v>45041</v>
      </c>
    </row>
    <row r="119" spans="2:8" x14ac:dyDescent="0.3">
      <c r="B119">
        <v>116</v>
      </c>
      <c r="C119" t="s">
        <v>32</v>
      </c>
      <c r="D119" t="s">
        <v>39</v>
      </c>
      <c r="E119" t="s">
        <v>2</v>
      </c>
      <c r="F119">
        <v>525</v>
      </c>
      <c r="G119">
        <v>48</v>
      </c>
      <c r="H119" s="4">
        <v>45042</v>
      </c>
    </row>
    <row r="120" spans="2:8" x14ac:dyDescent="0.3">
      <c r="B120">
        <v>117</v>
      </c>
      <c r="C120" t="s">
        <v>32</v>
      </c>
      <c r="D120" t="s">
        <v>40</v>
      </c>
      <c r="E120" t="s">
        <v>11</v>
      </c>
      <c r="F120">
        <v>1505</v>
      </c>
      <c r="G120">
        <v>102</v>
      </c>
      <c r="H120" s="4">
        <v>45043</v>
      </c>
    </row>
    <row r="121" spans="2:8" x14ac:dyDescent="0.3">
      <c r="B121">
        <v>118</v>
      </c>
      <c r="C121" t="s">
        <v>31</v>
      </c>
      <c r="D121" t="s">
        <v>45</v>
      </c>
      <c r="E121" t="s">
        <v>23</v>
      </c>
      <c r="F121">
        <v>6755</v>
      </c>
      <c r="G121">
        <v>252</v>
      </c>
      <c r="H121" s="4">
        <v>45044</v>
      </c>
    </row>
    <row r="122" spans="2:8" x14ac:dyDescent="0.3">
      <c r="B122">
        <v>119</v>
      </c>
      <c r="C122" t="s">
        <v>28</v>
      </c>
      <c r="D122" t="s">
        <v>40</v>
      </c>
      <c r="E122" t="s">
        <v>11</v>
      </c>
      <c r="F122">
        <v>11571</v>
      </c>
      <c r="G122">
        <v>138</v>
      </c>
      <c r="H122" s="4">
        <v>45045</v>
      </c>
    </row>
    <row r="123" spans="2:8" x14ac:dyDescent="0.3">
      <c r="B123">
        <v>120</v>
      </c>
      <c r="C123" t="s">
        <v>36</v>
      </c>
      <c r="D123" t="s">
        <v>37</v>
      </c>
      <c r="E123" t="s">
        <v>18</v>
      </c>
      <c r="F123">
        <v>2541</v>
      </c>
      <c r="G123">
        <v>90</v>
      </c>
      <c r="H123" s="4">
        <v>45046</v>
      </c>
    </row>
    <row r="124" spans="2:8" x14ac:dyDescent="0.3">
      <c r="B124">
        <v>121</v>
      </c>
      <c r="C124" t="s">
        <v>30</v>
      </c>
      <c r="D124" t="s">
        <v>40</v>
      </c>
      <c r="E124" t="s">
        <v>23</v>
      </c>
      <c r="F124">
        <v>1526</v>
      </c>
      <c r="G124">
        <v>240</v>
      </c>
      <c r="H124" s="4">
        <v>45047</v>
      </c>
    </row>
    <row r="125" spans="2:8" x14ac:dyDescent="0.3">
      <c r="B125">
        <v>122</v>
      </c>
      <c r="C125" t="s">
        <v>36</v>
      </c>
      <c r="D125" t="s">
        <v>37</v>
      </c>
      <c r="E125" t="s">
        <v>2</v>
      </c>
      <c r="F125">
        <v>6125</v>
      </c>
      <c r="G125">
        <v>102</v>
      </c>
      <c r="H125" s="4">
        <v>45048</v>
      </c>
    </row>
    <row r="126" spans="2:8" x14ac:dyDescent="0.3">
      <c r="B126">
        <v>123</v>
      </c>
      <c r="C126" t="s">
        <v>30</v>
      </c>
      <c r="D126" t="s">
        <v>45</v>
      </c>
      <c r="E126" t="s">
        <v>20</v>
      </c>
      <c r="F126">
        <v>847</v>
      </c>
      <c r="G126">
        <v>129</v>
      </c>
      <c r="H126" s="4">
        <v>45049</v>
      </c>
    </row>
    <row r="127" spans="2:8" x14ac:dyDescent="0.3">
      <c r="B127">
        <v>124</v>
      </c>
      <c r="C127" t="s">
        <v>29</v>
      </c>
      <c r="D127" t="s">
        <v>45</v>
      </c>
      <c r="E127" t="s">
        <v>20</v>
      </c>
      <c r="F127">
        <v>4753</v>
      </c>
      <c r="G127">
        <v>300</v>
      </c>
      <c r="H127" s="4">
        <v>45050</v>
      </c>
    </row>
    <row r="128" spans="2:8" x14ac:dyDescent="0.3">
      <c r="B128">
        <v>125</v>
      </c>
      <c r="C128" t="s">
        <v>32</v>
      </c>
      <c r="D128" t="s">
        <v>37</v>
      </c>
      <c r="E128" t="s">
        <v>26</v>
      </c>
      <c r="F128">
        <v>959</v>
      </c>
      <c r="G128">
        <v>135</v>
      </c>
      <c r="H128" s="4">
        <v>45051</v>
      </c>
    </row>
    <row r="129" spans="2:8" x14ac:dyDescent="0.3">
      <c r="B129">
        <v>126</v>
      </c>
      <c r="C129" t="s">
        <v>31</v>
      </c>
      <c r="D129" t="s">
        <v>45</v>
      </c>
      <c r="E129" t="s">
        <v>17</v>
      </c>
      <c r="F129">
        <v>2793</v>
      </c>
      <c r="G129">
        <v>114</v>
      </c>
      <c r="H129" s="4">
        <v>45052</v>
      </c>
    </row>
    <row r="130" spans="2:8" x14ac:dyDescent="0.3">
      <c r="B130">
        <v>127</v>
      </c>
      <c r="C130" t="s">
        <v>31</v>
      </c>
      <c r="D130" t="s">
        <v>45</v>
      </c>
      <c r="E130" t="s">
        <v>7</v>
      </c>
      <c r="F130">
        <v>4606</v>
      </c>
      <c r="G130">
        <v>63</v>
      </c>
      <c r="H130" s="4">
        <v>45053</v>
      </c>
    </row>
    <row r="131" spans="2:8" x14ac:dyDescent="0.3">
      <c r="B131">
        <v>128</v>
      </c>
      <c r="C131" t="s">
        <v>31</v>
      </c>
      <c r="D131" t="s">
        <v>38</v>
      </c>
      <c r="E131" t="s">
        <v>22</v>
      </c>
      <c r="F131">
        <v>5551</v>
      </c>
      <c r="G131">
        <v>252</v>
      </c>
      <c r="H131" s="4">
        <v>45054</v>
      </c>
    </row>
    <row r="132" spans="2:8" x14ac:dyDescent="0.3">
      <c r="B132">
        <v>129</v>
      </c>
      <c r="C132" t="s">
        <v>35</v>
      </c>
      <c r="D132" t="s">
        <v>38</v>
      </c>
      <c r="E132" t="s">
        <v>25</v>
      </c>
      <c r="F132">
        <v>6657</v>
      </c>
      <c r="G132">
        <v>303</v>
      </c>
      <c r="H132" s="4">
        <v>45055</v>
      </c>
    </row>
    <row r="133" spans="2:8" x14ac:dyDescent="0.3">
      <c r="B133">
        <v>130</v>
      </c>
      <c r="C133" t="s">
        <v>31</v>
      </c>
      <c r="D133" t="s">
        <v>44</v>
      </c>
      <c r="E133" t="s">
        <v>10</v>
      </c>
      <c r="F133">
        <v>4438</v>
      </c>
      <c r="G133">
        <v>246</v>
      </c>
      <c r="H133" s="4">
        <v>45056</v>
      </c>
    </row>
    <row r="134" spans="2:8" x14ac:dyDescent="0.3">
      <c r="B134">
        <v>131</v>
      </c>
      <c r="C134" t="s">
        <v>29</v>
      </c>
      <c r="D134" t="s">
        <v>37</v>
      </c>
      <c r="E134" t="s">
        <v>15</v>
      </c>
      <c r="F134">
        <v>168</v>
      </c>
      <c r="G134">
        <v>84</v>
      </c>
      <c r="H134" s="4">
        <v>45057</v>
      </c>
    </row>
    <row r="135" spans="2:8" x14ac:dyDescent="0.3">
      <c r="B135">
        <v>132</v>
      </c>
      <c r="C135" t="s">
        <v>31</v>
      </c>
      <c r="D135" t="s">
        <v>39</v>
      </c>
      <c r="E135" t="s">
        <v>10</v>
      </c>
      <c r="F135">
        <v>7777</v>
      </c>
      <c r="G135">
        <v>39</v>
      </c>
      <c r="H135" s="4">
        <v>45058</v>
      </c>
    </row>
    <row r="136" spans="2:8" x14ac:dyDescent="0.3">
      <c r="B136">
        <v>133</v>
      </c>
      <c r="C136" t="s">
        <v>33</v>
      </c>
      <c r="D136" t="s">
        <v>38</v>
      </c>
      <c r="E136" t="s">
        <v>10</v>
      </c>
      <c r="F136">
        <v>3339</v>
      </c>
      <c r="G136">
        <v>348</v>
      </c>
      <c r="H136" s="4">
        <v>45059</v>
      </c>
    </row>
    <row r="137" spans="2:8" x14ac:dyDescent="0.3">
      <c r="B137">
        <v>134</v>
      </c>
      <c r="C137" t="s">
        <v>31</v>
      </c>
      <c r="D137" t="s">
        <v>40</v>
      </c>
      <c r="E137" t="s">
        <v>26</v>
      </c>
      <c r="F137">
        <v>6391</v>
      </c>
      <c r="G137">
        <v>48</v>
      </c>
      <c r="H137" s="4">
        <v>45060</v>
      </c>
    </row>
    <row r="138" spans="2:8" x14ac:dyDescent="0.3">
      <c r="B138">
        <v>135</v>
      </c>
      <c r="C138" t="s">
        <v>33</v>
      </c>
      <c r="D138" t="s">
        <v>40</v>
      </c>
      <c r="E138" t="s">
        <v>15</v>
      </c>
      <c r="F138">
        <v>518</v>
      </c>
      <c r="G138">
        <v>75</v>
      </c>
      <c r="H138" s="4">
        <v>45061</v>
      </c>
    </row>
    <row r="139" spans="2:8" x14ac:dyDescent="0.3">
      <c r="B139">
        <v>136</v>
      </c>
      <c r="C139" t="s">
        <v>31</v>
      </c>
      <c r="D139" t="s">
        <v>37</v>
      </c>
      <c r="E139" t="s">
        <v>21</v>
      </c>
      <c r="F139">
        <v>5677</v>
      </c>
      <c r="G139">
        <v>258</v>
      </c>
      <c r="H139" s="4">
        <v>45062</v>
      </c>
    </row>
    <row r="140" spans="2:8" x14ac:dyDescent="0.3">
      <c r="B140">
        <v>137</v>
      </c>
      <c r="C140" t="s">
        <v>32</v>
      </c>
      <c r="D140" t="s">
        <v>44</v>
      </c>
      <c r="E140" t="s">
        <v>10</v>
      </c>
      <c r="F140">
        <v>6048</v>
      </c>
      <c r="G140">
        <v>27</v>
      </c>
      <c r="H140" s="4">
        <v>45063</v>
      </c>
    </row>
    <row r="141" spans="2:8" x14ac:dyDescent="0.3">
      <c r="B141">
        <v>138</v>
      </c>
      <c r="C141" t="s">
        <v>29</v>
      </c>
      <c r="D141" t="s">
        <v>37</v>
      </c>
      <c r="E141" t="s">
        <v>25</v>
      </c>
      <c r="F141">
        <v>3752</v>
      </c>
      <c r="G141">
        <v>213</v>
      </c>
      <c r="H141" s="4">
        <v>45064</v>
      </c>
    </row>
    <row r="142" spans="2:8" x14ac:dyDescent="0.3">
      <c r="B142">
        <v>139</v>
      </c>
      <c r="C142" t="s">
        <v>33</v>
      </c>
      <c r="D142" t="s">
        <v>45</v>
      </c>
      <c r="E142" t="s">
        <v>22</v>
      </c>
      <c r="F142">
        <v>4480</v>
      </c>
      <c r="G142">
        <v>357</v>
      </c>
      <c r="H142" s="4">
        <v>45065</v>
      </c>
    </row>
    <row r="143" spans="2:8" x14ac:dyDescent="0.3">
      <c r="B143">
        <v>140</v>
      </c>
      <c r="C143" t="s">
        <v>3</v>
      </c>
      <c r="D143" t="s">
        <v>40</v>
      </c>
      <c r="E143" t="s">
        <v>2</v>
      </c>
      <c r="F143">
        <v>259</v>
      </c>
      <c r="G143">
        <v>207</v>
      </c>
      <c r="H143" s="4">
        <v>45066</v>
      </c>
    </row>
    <row r="144" spans="2:8" x14ac:dyDescent="0.3">
      <c r="B144">
        <v>141</v>
      </c>
      <c r="C144" t="s">
        <v>29</v>
      </c>
      <c r="D144" t="s">
        <v>40</v>
      </c>
      <c r="E144" t="s">
        <v>23</v>
      </c>
      <c r="F144">
        <v>42</v>
      </c>
      <c r="G144">
        <v>150</v>
      </c>
      <c r="H144" s="4">
        <v>45067</v>
      </c>
    </row>
    <row r="145" spans="2:8" x14ac:dyDescent="0.3">
      <c r="B145">
        <v>142</v>
      </c>
      <c r="C145" t="s">
        <v>30</v>
      </c>
      <c r="D145" t="s">
        <v>38</v>
      </c>
      <c r="E145" t="s">
        <v>19</v>
      </c>
      <c r="F145">
        <v>98</v>
      </c>
      <c r="G145">
        <v>204</v>
      </c>
      <c r="H145" s="4">
        <v>45068</v>
      </c>
    </row>
    <row r="146" spans="2:8" x14ac:dyDescent="0.3">
      <c r="B146">
        <v>143</v>
      </c>
      <c r="C146" t="s">
        <v>31</v>
      </c>
      <c r="D146" t="s">
        <v>45</v>
      </c>
      <c r="E146" t="s">
        <v>20</v>
      </c>
      <c r="F146">
        <v>2478</v>
      </c>
      <c r="G146">
        <v>21</v>
      </c>
      <c r="H146" s="4">
        <v>45069</v>
      </c>
    </row>
    <row r="147" spans="2:8" x14ac:dyDescent="0.3">
      <c r="B147">
        <v>144</v>
      </c>
      <c r="C147" t="s">
        <v>30</v>
      </c>
      <c r="D147" t="s">
        <v>39</v>
      </c>
      <c r="E147" t="s">
        <v>26</v>
      </c>
      <c r="F147">
        <v>7847</v>
      </c>
      <c r="G147">
        <v>174</v>
      </c>
      <c r="H147" s="4">
        <v>45070</v>
      </c>
    </row>
    <row r="148" spans="2:8" x14ac:dyDescent="0.3">
      <c r="B148">
        <v>145</v>
      </c>
      <c r="C148" t="s">
        <v>28</v>
      </c>
      <c r="D148" t="s">
        <v>40</v>
      </c>
      <c r="E148" t="s">
        <v>10</v>
      </c>
      <c r="F148">
        <v>9926</v>
      </c>
      <c r="G148">
        <v>201</v>
      </c>
      <c r="H148" s="4">
        <v>45071</v>
      </c>
    </row>
    <row r="149" spans="2:8" x14ac:dyDescent="0.3">
      <c r="B149">
        <v>146</v>
      </c>
      <c r="C149" t="s">
        <v>29</v>
      </c>
      <c r="D149" t="s">
        <v>37</v>
      </c>
      <c r="E149" t="s">
        <v>6</v>
      </c>
      <c r="F149">
        <v>819</v>
      </c>
      <c r="G149">
        <v>510</v>
      </c>
      <c r="H149" s="4">
        <v>45072</v>
      </c>
    </row>
    <row r="150" spans="2:8" x14ac:dyDescent="0.3">
      <c r="B150">
        <v>147</v>
      </c>
      <c r="C150" t="s">
        <v>32</v>
      </c>
      <c r="D150" t="s">
        <v>44</v>
      </c>
      <c r="E150" t="s">
        <v>22</v>
      </c>
      <c r="F150">
        <v>3052</v>
      </c>
      <c r="G150">
        <v>378</v>
      </c>
      <c r="H150" s="4">
        <v>45073</v>
      </c>
    </row>
    <row r="151" spans="2:8" x14ac:dyDescent="0.3">
      <c r="B151">
        <v>148</v>
      </c>
      <c r="C151" t="s">
        <v>3</v>
      </c>
      <c r="D151" t="s">
        <v>39</v>
      </c>
      <c r="E151" t="s">
        <v>14</v>
      </c>
      <c r="F151">
        <v>6832</v>
      </c>
      <c r="G151">
        <v>27</v>
      </c>
      <c r="H151" s="4">
        <v>45074</v>
      </c>
    </row>
    <row r="152" spans="2:8" x14ac:dyDescent="0.3">
      <c r="B152">
        <v>149</v>
      </c>
      <c r="C152" t="s">
        <v>28</v>
      </c>
      <c r="D152" t="s">
        <v>44</v>
      </c>
      <c r="E152" t="s">
        <v>9</v>
      </c>
      <c r="F152">
        <v>2016</v>
      </c>
      <c r="G152">
        <v>117</v>
      </c>
      <c r="H152" s="4">
        <v>45075</v>
      </c>
    </row>
    <row r="153" spans="2:8" x14ac:dyDescent="0.3">
      <c r="B153">
        <v>150</v>
      </c>
      <c r="C153" t="s">
        <v>32</v>
      </c>
      <c r="D153" t="s">
        <v>37</v>
      </c>
      <c r="E153" t="s">
        <v>14</v>
      </c>
      <c r="F153">
        <v>7322</v>
      </c>
      <c r="G153">
        <v>36</v>
      </c>
      <c r="H153" s="4">
        <v>45076</v>
      </c>
    </row>
    <row r="154" spans="2:8" x14ac:dyDescent="0.3">
      <c r="B154">
        <v>151</v>
      </c>
      <c r="C154" t="s">
        <v>29</v>
      </c>
      <c r="D154" t="s">
        <v>45</v>
      </c>
      <c r="E154" t="s">
        <v>26</v>
      </c>
      <c r="F154">
        <v>357</v>
      </c>
      <c r="G154">
        <v>126</v>
      </c>
      <c r="H154" s="4">
        <v>45077</v>
      </c>
    </row>
    <row r="155" spans="2:8" x14ac:dyDescent="0.3">
      <c r="B155">
        <v>152</v>
      </c>
      <c r="C155" t="s">
        <v>3</v>
      </c>
      <c r="D155" t="s">
        <v>44</v>
      </c>
      <c r="E155" t="s">
        <v>18</v>
      </c>
      <c r="F155">
        <v>3192</v>
      </c>
      <c r="G155">
        <v>72</v>
      </c>
      <c r="H155" s="4">
        <v>45078</v>
      </c>
    </row>
    <row r="156" spans="2:8" x14ac:dyDescent="0.3">
      <c r="B156">
        <v>153</v>
      </c>
      <c r="C156" t="s">
        <v>31</v>
      </c>
      <c r="D156" t="s">
        <v>38</v>
      </c>
      <c r="E156" t="s">
        <v>15</v>
      </c>
      <c r="F156">
        <v>8435</v>
      </c>
      <c r="G156">
        <v>42</v>
      </c>
      <c r="H156" s="4">
        <v>45079</v>
      </c>
    </row>
    <row r="157" spans="2:8" x14ac:dyDescent="0.3">
      <c r="B157">
        <v>154</v>
      </c>
      <c r="C157" t="s">
        <v>36</v>
      </c>
      <c r="D157" t="s">
        <v>44</v>
      </c>
      <c r="E157" t="s">
        <v>22</v>
      </c>
      <c r="F157">
        <v>0</v>
      </c>
      <c r="G157">
        <v>135</v>
      </c>
      <c r="H157" s="4">
        <v>45080</v>
      </c>
    </row>
    <row r="158" spans="2:8" x14ac:dyDescent="0.3">
      <c r="B158">
        <v>155</v>
      </c>
      <c r="C158" t="s">
        <v>31</v>
      </c>
      <c r="D158" t="s">
        <v>39</v>
      </c>
      <c r="E158" t="s">
        <v>17</v>
      </c>
      <c r="F158">
        <v>8862</v>
      </c>
      <c r="G158">
        <v>189</v>
      </c>
      <c r="H158" s="4">
        <v>45081</v>
      </c>
    </row>
    <row r="159" spans="2:8" x14ac:dyDescent="0.3">
      <c r="B159">
        <v>156</v>
      </c>
      <c r="C159" t="s">
        <v>32</v>
      </c>
      <c r="D159" t="s">
        <v>40</v>
      </c>
      <c r="E159" t="s">
        <v>21</v>
      </c>
      <c r="F159">
        <v>3556</v>
      </c>
      <c r="G159">
        <v>459</v>
      </c>
      <c r="H159" s="4">
        <v>45082</v>
      </c>
    </row>
    <row r="160" spans="2:8" x14ac:dyDescent="0.3">
      <c r="B160">
        <v>157</v>
      </c>
      <c r="C160" t="s">
        <v>33</v>
      </c>
      <c r="D160" t="s">
        <v>39</v>
      </c>
      <c r="E160" t="s">
        <v>8</v>
      </c>
      <c r="F160">
        <v>7280</v>
      </c>
      <c r="G160">
        <v>201</v>
      </c>
      <c r="H160" s="4">
        <v>45083</v>
      </c>
    </row>
    <row r="161" spans="2:8" x14ac:dyDescent="0.3">
      <c r="B161">
        <v>158</v>
      </c>
      <c r="C161" t="s">
        <v>32</v>
      </c>
      <c r="D161" t="s">
        <v>39</v>
      </c>
      <c r="E161" t="s">
        <v>23</v>
      </c>
      <c r="F161">
        <v>3402</v>
      </c>
      <c r="G161">
        <v>366</v>
      </c>
      <c r="H161" s="4">
        <v>45084</v>
      </c>
    </row>
    <row r="162" spans="2:8" x14ac:dyDescent="0.3">
      <c r="B162">
        <v>159</v>
      </c>
      <c r="C162" t="s">
        <v>34</v>
      </c>
      <c r="D162" t="s">
        <v>40</v>
      </c>
      <c r="E162" t="s">
        <v>22</v>
      </c>
      <c r="F162">
        <v>4592</v>
      </c>
      <c r="G162">
        <v>324</v>
      </c>
      <c r="H162" s="4">
        <v>45085</v>
      </c>
    </row>
    <row r="163" spans="2:8" x14ac:dyDescent="0.3">
      <c r="B163">
        <v>160</v>
      </c>
      <c r="C163" t="s">
        <v>3</v>
      </c>
      <c r="D163" t="s">
        <v>45</v>
      </c>
      <c r="E163" t="s">
        <v>8</v>
      </c>
      <c r="F163">
        <v>7833</v>
      </c>
      <c r="G163">
        <v>243</v>
      </c>
      <c r="H163" s="4">
        <v>45086</v>
      </c>
    </row>
    <row r="164" spans="2:8" x14ac:dyDescent="0.3">
      <c r="B164">
        <v>161</v>
      </c>
      <c r="C164" t="s">
        <v>28</v>
      </c>
      <c r="D164" t="s">
        <v>44</v>
      </c>
      <c r="E164" t="s">
        <v>14</v>
      </c>
      <c r="F164">
        <v>7651</v>
      </c>
      <c r="G164">
        <v>213</v>
      </c>
      <c r="H164" s="4">
        <v>45087</v>
      </c>
    </row>
    <row r="165" spans="2:8" x14ac:dyDescent="0.3">
      <c r="B165">
        <v>162</v>
      </c>
      <c r="C165" t="s">
        <v>36</v>
      </c>
      <c r="D165" t="s">
        <v>45</v>
      </c>
      <c r="E165" t="s">
        <v>23</v>
      </c>
      <c r="F165">
        <v>2275</v>
      </c>
      <c r="G165">
        <v>447</v>
      </c>
      <c r="H165" s="4">
        <v>45088</v>
      </c>
    </row>
    <row r="166" spans="2:8" x14ac:dyDescent="0.3">
      <c r="B166">
        <v>163</v>
      </c>
      <c r="C166" t="s">
        <v>36</v>
      </c>
      <c r="D166" t="s">
        <v>37</v>
      </c>
      <c r="E166" t="s">
        <v>6</v>
      </c>
      <c r="F166">
        <v>5670</v>
      </c>
      <c r="G166">
        <v>297</v>
      </c>
      <c r="H166" s="4">
        <v>45089</v>
      </c>
    </row>
    <row r="167" spans="2:8" x14ac:dyDescent="0.3">
      <c r="B167">
        <v>164</v>
      </c>
      <c r="C167" t="s">
        <v>31</v>
      </c>
      <c r="D167" t="s">
        <v>45</v>
      </c>
      <c r="E167" t="s">
        <v>9</v>
      </c>
      <c r="F167">
        <v>2135</v>
      </c>
      <c r="G167">
        <v>27</v>
      </c>
      <c r="H167" s="4">
        <v>45090</v>
      </c>
    </row>
    <row r="168" spans="2:8" x14ac:dyDescent="0.3">
      <c r="B168">
        <v>165</v>
      </c>
      <c r="C168" t="s">
        <v>36</v>
      </c>
      <c r="D168" t="s">
        <v>39</v>
      </c>
      <c r="E168" t="s">
        <v>16</v>
      </c>
      <c r="F168">
        <v>2779</v>
      </c>
      <c r="G168">
        <v>75</v>
      </c>
      <c r="H168" s="4">
        <v>45091</v>
      </c>
    </row>
    <row r="169" spans="2:8" x14ac:dyDescent="0.3">
      <c r="B169">
        <v>166</v>
      </c>
      <c r="C169" t="s">
        <v>35</v>
      </c>
      <c r="D169" t="s">
        <v>44</v>
      </c>
      <c r="E169" t="s">
        <v>26</v>
      </c>
      <c r="F169">
        <v>12950</v>
      </c>
      <c r="G169">
        <v>30</v>
      </c>
      <c r="H169" s="4">
        <v>45092</v>
      </c>
    </row>
    <row r="170" spans="2:8" x14ac:dyDescent="0.3">
      <c r="B170">
        <v>167</v>
      </c>
      <c r="C170" t="s">
        <v>31</v>
      </c>
      <c r="D170" t="s">
        <v>38</v>
      </c>
      <c r="E170" t="s">
        <v>11</v>
      </c>
      <c r="F170">
        <v>2646</v>
      </c>
      <c r="G170">
        <v>177</v>
      </c>
      <c r="H170" s="4">
        <v>45093</v>
      </c>
    </row>
    <row r="171" spans="2:8" x14ac:dyDescent="0.3">
      <c r="B171">
        <v>168</v>
      </c>
      <c r="C171" t="s">
        <v>36</v>
      </c>
      <c r="D171" t="s">
        <v>39</v>
      </c>
      <c r="E171" t="s">
        <v>26</v>
      </c>
      <c r="F171">
        <v>3794</v>
      </c>
      <c r="G171">
        <v>159</v>
      </c>
      <c r="H171" s="4">
        <v>45094</v>
      </c>
    </row>
    <row r="172" spans="2:8" x14ac:dyDescent="0.3">
      <c r="B172">
        <v>169</v>
      </c>
      <c r="C172" t="s">
        <v>34</v>
      </c>
      <c r="D172" t="s">
        <v>45</v>
      </c>
      <c r="E172" t="s">
        <v>26</v>
      </c>
      <c r="F172">
        <v>819</v>
      </c>
      <c r="G172">
        <v>306</v>
      </c>
      <c r="H172" s="4">
        <v>45095</v>
      </c>
    </row>
    <row r="173" spans="2:8" x14ac:dyDescent="0.3">
      <c r="B173">
        <v>170</v>
      </c>
      <c r="C173" t="s">
        <v>34</v>
      </c>
      <c r="D173" t="s">
        <v>39</v>
      </c>
      <c r="E173" t="s">
        <v>13</v>
      </c>
      <c r="F173">
        <v>2583</v>
      </c>
      <c r="G173">
        <v>18</v>
      </c>
      <c r="H173" s="4">
        <v>45096</v>
      </c>
    </row>
    <row r="174" spans="2:8" x14ac:dyDescent="0.3">
      <c r="B174">
        <v>171</v>
      </c>
      <c r="C174" t="s">
        <v>31</v>
      </c>
      <c r="D174" t="s">
        <v>45</v>
      </c>
      <c r="E174" t="s">
        <v>12</v>
      </c>
      <c r="F174">
        <v>4585</v>
      </c>
      <c r="G174">
        <v>240</v>
      </c>
      <c r="H174" s="4">
        <v>45097</v>
      </c>
    </row>
    <row r="175" spans="2:8" x14ac:dyDescent="0.3">
      <c r="B175">
        <v>172</v>
      </c>
      <c r="C175" t="s">
        <v>33</v>
      </c>
      <c r="D175" t="s">
        <v>39</v>
      </c>
      <c r="E175" t="s">
        <v>26</v>
      </c>
      <c r="F175">
        <v>1652</v>
      </c>
      <c r="G175">
        <v>93</v>
      </c>
      <c r="H175" s="4">
        <v>45098</v>
      </c>
    </row>
    <row r="176" spans="2:8" x14ac:dyDescent="0.3">
      <c r="B176">
        <v>173</v>
      </c>
      <c r="C176" t="s">
        <v>35</v>
      </c>
      <c r="D176" t="s">
        <v>39</v>
      </c>
      <c r="E176" t="s">
        <v>19</v>
      </c>
      <c r="F176">
        <v>4991</v>
      </c>
      <c r="G176">
        <v>9</v>
      </c>
      <c r="H176" s="4">
        <v>45099</v>
      </c>
    </row>
    <row r="177" spans="2:8" x14ac:dyDescent="0.3">
      <c r="B177">
        <v>174</v>
      </c>
      <c r="C177" t="s">
        <v>29</v>
      </c>
      <c r="D177" t="s">
        <v>39</v>
      </c>
      <c r="E177" t="s">
        <v>9</v>
      </c>
      <c r="F177">
        <v>2009</v>
      </c>
      <c r="G177">
        <v>219</v>
      </c>
      <c r="H177" s="4">
        <v>45100</v>
      </c>
    </row>
    <row r="178" spans="2:8" x14ac:dyDescent="0.3">
      <c r="B178">
        <v>175</v>
      </c>
      <c r="C178" t="s">
        <v>28</v>
      </c>
      <c r="D178" t="s">
        <v>44</v>
      </c>
      <c r="E178" t="s">
        <v>15</v>
      </c>
      <c r="F178">
        <v>1568</v>
      </c>
      <c r="G178">
        <v>141</v>
      </c>
      <c r="H178" s="4">
        <v>45101</v>
      </c>
    </row>
    <row r="179" spans="2:8" x14ac:dyDescent="0.3">
      <c r="B179">
        <v>176</v>
      </c>
      <c r="C179" t="s">
        <v>30</v>
      </c>
      <c r="D179" t="s">
        <v>40</v>
      </c>
      <c r="E179" t="s">
        <v>13</v>
      </c>
      <c r="F179">
        <v>3388</v>
      </c>
      <c r="G179">
        <v>123</v>
      </c>
      <c r="H179" s="4">
        <v>45102</v>
      </c>
    </row>
    <row r="180" spans="2:8" x14ac:dyDescent="0.3">
      <c r="B180">
        <v>177</v>
      </c>
      <c r="C180" t="s">
        <v>36</v>
      </c>
      <c r="D180" t="s">
        <v>37</v>
      </c>
      <c r="E180" t="s">
        <v>17</v>
      </c>
      <c r="F180">
        <v>623</v>
      </c>
      <c r="G180">
        <v>51</v>
      </c>
      <c r="H180" s="4">
        <v>45103</v>
      </c>
    </row>
    <row r="181" spans="2:8" x14ac:dyDescent="0.3">
      <c r="B181">
        <v>178</v>
      </c>
      <c r="C181" t="s">
        <v>32</v>
      </c>
      <c r="D181" t="s">
        <v>38</v>
      </c>
      <c r="E181" t="s">
        <v>2</v>
      </c>
      <c r="F181">
        <v>10073</v>
      </c>
      <c r="G181">
        <v>120</v>
      </c>
      <c r="H181" s="4">
        <v>45104</v>
      </c>
    </row>
    <row r="182" spans="2:8" x14ac:dyDescent="0.3">
      <c r="B182">
        <v>179</v>
      </c>
      <c r="C182" t="s">
        <v>29</v>
      </c>
      <c r="D182" t="s">
        <v>44</v>
      </c>
      <c r="E182" t="s">
        <v>19</v>
      </c>
      <c r="F182">
        <v>1561</v>
      </c>
      <c r="G182">
        <v>27</v>
      </c>
      <c r="H182" s="4">
        <v>45105</v>
      </c>
    </row>
    <row r="183" spans="2:8" x14ac:dyDescent="0.3">
      <c r="B183">
        <v>180</v>
      </c>
      <c r="C183" t="s">
        <v>3</v>
      </c>
      <c r="D183" t="s">
        <v>38</v>
      </c>
      <c r="E183" t="s">
        <v>20</v>
      </c>
      <c r="F183">
        <v>11522</v>
      </c>
      <c r="G183">
        <v>204</v>
      </c>
      <c r="H183" s="4">
        <v>45106</v>
      </c>
    </row>
    <row r="184" spans="2:8" x14ac:dyDescent="0.3">
      <c r="B184">
        <v>181</v>
      </c>
      <c r="C184" t="s">
        <v>32</v>
      </c>
      <c r="D184" t="s">
        <v>37</v>
      </c>
      <c r="E184" t="s">
        <v>6</v>
      </c>
      <c r="F184">
        <v>2317</v>
      </c>
      <c r="G184">
        <v>123</v>
      </c>
      <c r="H184" s="4">
        <v>45107</v>
      </c>
    </row>
    <row r="185" spans="2:8" x14ac:dyDescent="0.3">
      <c r="B185">
        <v>182</v>
      </c>
      <c r="C185" t="s">
        <v>35</v>
      </c>
      <c r="D185" t="s">
        <v>40</v>
      </c>
      <c r="E185" t="s">
        <v>21</v>
      </c>
      <c r="F185">
        <v>3059</v>
      </c>
      <c r="G185">
        <v>27</v>
      </c>
      <c r="H185" s="4">
        <v>45108</v>
      </c>
    </row>
    <row r="186" spans="2:8" x14ac:dyDescent="0.3">
      <c r="B186">
        <v>183</v>
      </c>
      <c r="C186" t="s">
        <v>30</v>
      </c>
      <c r="D186" t="s">
        <v>40</v>
      </c>
      <c r="E186" t="s">
        <v>19</v>
      </c>
      <c r="F186">
        <v>2324</v>
      </c>
      <c r="G186">
        <v>177</v>
      </c>
      <c r="H186" s="4">
        <v>45109</v>
      </c>
    </row>
    <row r="187" spans="2:8" x14ac:dyDescent="0.3">
      <c r="B187">
        <v>184</v>
      </c>
      <c r="C187" t="s">
        <v>34</v>
      </c>
      <c r="D187" t="s">
        <v>44</v>
      </c>
      <c r="E187" t="s">
        <v>19</v>
      </c>
      <c r="F187">
        <v>4956</v>
      </c>
      <c r="G187">
        <v>171</v>
      </c>
      <c r="H187" s="4">
        <v>45110</v>
      </c>
    </row>
    <row r="188" spans="2:8" x14ac:dyDescent="0.3">
      <c r="B188">
        <v>185</v>
      </c>
      <c r="C188" t="s">
        <v>35</v>
      </c>
      <c r="D188" t="s">
        <v>39</v>
      </c>
      <c r="E188" t="s">
        <v>12</v>
      </c>
      <c r="F188">
        <v>5355</v>
      </c>
      <c r="G188">
        <v>204</v>
      </c>
      <c r="H188" s="4">
        <v>45111</v>
      </c>
    </row>
    <row r="189" spans="2:8" x14ac:dyDescent="0.3">
      <c r="B189">
        <v>186</v>
      </c>
      <c r="C189" t="s">
        <v>34</v>
      </c>
      <c r="D189" t="s">
        <v>39</v>
      </c>
      <c r="E189" t="s">
        <v>7</v>
      </c>
      <c r="F189">
        <v>7259</v>
      </c>
      <c r="G189">
        <v>276</v>
      </c>
      <c r="H189" s="4">
        <v>45112</v>
      </c>
    </row>
    <row r="190" spans="2:8" x14ac:dyDescent="0.3">
      <c r="B190">
        <v>187</v>
      </c>
      <c r="C190" t="s">
        <v>29</v>
      </c>
      <c r="D190" t="s">
        <v>40</v>
      </c>
      <c r="E190" t="s">
        <v>19</v>
      </c>
      <c r="F190">
        <v>6279</v>
      </c>
      <c r="G190">
        <v>45</v>
      </c>
      <c r="H190" s="4">
        <v>45113</v>
      </c>
    </row>
    <row r="191" spans="2:8" x14ac:dyDescent="0.3">
      <c r="B191">
        <v>188</v>
      </c>
      <c r="C191" t="s">
        <v>36</v>
      </c>
      <c r="D191" t="s">
        <v>37</v>
      </c>
      <c r="E191" t="s">
        <v>22</v>
      </c>
      <c r="F191">
        <v>2541</v>
      </c>
      <c r="G191">
        <v>45</v>
      </c>
      <c r="H191" s="4">
        <v>45114</v>
      </c>
    </row>
    <row r="192" spans="2:8" x14ac:dyDescent="0.3">
      <c r="B192">
        <v>189</v>
      </c>
      <c r="C192" t="s">
        <v>32</v>
      </c>
      <c r="D192" t="s">
        <v>45</v>
      </c>
      <c r="E192" t="s">
        <v>20</v>
      </c>
      <c r="F192">
        <v>3864</v>
      </c>
      <c r="G192">
        <v>177</v>
      </c>
      <c r="H192" s="4">
        <v>45115</v>
      </c>
    </row>
    <row r="193" spans="2:8" x14ac:dyDescent="0.3">
      <c r="B193">
        <v>190</v>
      </c>
      <c r="C193" t="s">
        <v>33</v>
      </c>
      <c r="D193" t="s">
        <v>38</v>
      </c>
      <c r="E193" t="s">
        <v>6</v>
      </c>
      <c r="F193">
        <v>6146</v>
      </c>
      <c r="G193">
        <v>63</v>
      </c>
      <c r="H193" s="4">
        <v>45116</v>
      </c>
    </row>
    <row r="194" spans="2:8" x14ac:dyDescent="0.3">
      <c r="B194">
        <v>191</v>
      </c>
      <c r="C194" t="s">
        <v>3</v>
      </c>
      <c r="D194" t="s">
        <v>44</v>
      </c>
      <c r="E194" t="s">
        <v>11</v>
      </c>
      <c r="F194">
        <v>2639</v>
      </c>
      <c r="G194">
        <v>204</v>
      </c>
      <c r="H194" s="4">
        <v>45117</v>
      </c>
    </row>
    <row r="195" spans="2:8" x14ac:dyDescent="0.3">
      <c r="B195">
        <v>192</v>
      </c>
      <c r="C195" t="s">
        <v>29</v>
      </c>
      <c r="D195" t="s">
        <v>40</v>
      </c>
      <c r="E195" t="s">
        <v>15</v>
      </c>
      <c r="F195">
        <v>1890</v>
      </c>
      <c r="G195">
        <v>195</v>
      </c>
      <c r="H195" s="4">
        <v>45118</v>
      </c>
    </row>
    <row r="196" spans="2:8" x14ac:dyDescent="0.3">
      <c r="B196">
        <v>193</v>
      </c>
      <c r="C196" t="s">
        <v>31</v>
      </c>
      <c r="D196" t="s">
        <v>39</v>
      </c>
      <c r="E196" t="s">
        <v>7</v>
      </c>
      <c r="F196">
        <v>1932</v>
      </c>
      <c r="G196">
        <v>369</v>
      </c>
      <c r="H196" s="4">
        <v>45119</v>
      </c>
    </row>
    <row r="197" spans="2:8" x14ac:dyDescent="0.3">
      <c r="B197">
        <v>194</v>
      </c>
      <c r="C197" t="s">
        <v>34</v>
      </c>
      <c r="D197" t="s">
        <v>39</v>
      </c>
      <c r="E197" t="s">
        <v>18</v>
      </c>
      <c r="F197">
        <v>6300</v>
      </c>
      <c r="G197">
        <v>42</v>
      </c>
      <c r="H197" s="4">
        <v>45120</v>
      </c>
    </row>
    <row r="198" spans="2:8" x14ac:dyDescent="0.3">
      <c r="B198">
        <v>195</v>
      </c>
      <c r="C198" t="s">
        <v>32</v>
      </c>
      <c r="D198" t="s">
        <v>40</v>
      </c>
      <c r="E198" t="s">
        <v>23</v>
      </c>
      <c r="F198">
        <v>560</v>
      </c>
      <c r="G198">
        <v>81</v>
      </c>
      <c r="H198" s="4">
        <v>45121</v>
      </c>
    </row>
    <row r="199" spans="2:8" x14ac:dyDescent="0.3">
      <c r="B199">
        <v>196</v>
      </c>
      <c r="C199" t="s">
        <v>3</v>
      </c>
      <c r="D199" t="s">
        <v>40</v>
      </c>
      <c r="E199" t="s">
        <v>19</v>
      </c>
      <c r="F199">
        <v>2856</v>
      </c>
      <c r="G199">
        <v>246</v>
      </c>
      <c r="H199" s="4">
        <v>45122</v>
      </c>
    </row>
    <row r="200" spans="2:8" x14ac:dyDescent="0.3">
      <c r="B200">
        <v>197</v>
      </c>
      <c r="C200" t="s">
        <v>3</v>
      </c>
      <c r="D200" t="s">
        <v>39</v>
      </c>
      <c r="E200" t="s">
        <v>10</v>
      </c>
      <c r="F200">
        <v>707</v>
      </c>
      <c r="G200">
        <v>174</v>
      </c>
      <c r="H200" s="4">
        <v>45123</v>
      </c>
    </row>
    <row r="201" spans="2:8" x14ac:dyDescent="0.3">
      <c r="B201">
        <v>198</v>
      </c>
      <c r="C201" t="s">
        <v>29</v>
      </c>
      <c r="D201" t="s">
        <v>45</v>
      </c>
      <c r="E201" t="s">
        <v>23</v>
      </c>
      <c r="F201">
        <v>3598</v>
      </c>
      <c r="G201">
        <v>81</v>
      </c>
      <c r="H201" s="4">
        <v>45124</v>
      </c>
    </row>
    <row r="202" spans="2:8" x14ac:dyDescent="0.3">
      <c r="B202">
        <v>199</v>
      </c>
      <c r="C202" t="s">
        <v>36</v>
      </c>
      <c r="D202" t="s">
        <v>45</v>
      </c>
      <c r="E202" t="s">
        <v>15</v>
      </c>
      <c r="F202">
        <v>6853</v>
      </c>
      <c r="G202">
        <v>372</v>
      </c>
      <c r="H202" s="4">
        <v>45125</v>
      </c>
    </row>
    <row r="203" spans="2:8" x14ac:dyDescent="0.3">
      <c r="B203">
        <v>200</v>
      </c>
      <c r="C203" t="s">
        <v>36</v>
      </c>
      <c r="D203" t="s">
        <v>45</v>
      </c>
      <c r="E203" t="s">
        <v>9</v>
      </c>
      <c r="F203">
        <v>4725</v>
      </c>
      <c r="G203">
        <v>174</v>
      </c>
      <c r="H203" s="4">
        <v>45126</v>
      </c>
    </row>
    <row r="204" spans="2:8" x14ac:dyDescent="0.3">
      <c r="B204">
        <v>201</v>
      </c>
      <c r="C204" t="s">
        <v>30</v>
      </c>
      <c r="D204" t="s">
        <v>38</v>
      </c>
      <c r="E204" t="s">
        <v>25</v>
      </c>
      <c r="F204">
        <v>10304</v>
      </c>
      <c r="G204">
        <v>84</v>
      </c>
      <c r="H204" s="4">
        <v>45127</v>
      </c>
    </row>
    <row r="205" spans="2:8" x14ac:dyDescent="0.3">
      <c r="B205">
        <v>202</v>
      </c>
      <c r="C205" t="s">
        <v>30</v>
      </c>
      <c r="D205" t="s">
        <v>39</v>
      </c>
      <c r="E205" t="s">
        <v>9</v>
      </c>
      <c r="F205">
        <v>1274</v>
      </c>
      <c r="G205">
        <v>225</v>
      </c>
      <c r="H205" s="4">
        <v>45128</v>
      </c>
    </row>
    <row r="206" spans="2:8" x14ac:dyDescent="0.3">
      <c r="B206">
        <v>203</v>
      </c>
      <c r="C206" t="s">
        <v>33</v>
      </c>
      <c r="D206" t="s">
        <v>38</v>
      </c>
      <c r="E206" t="s">
        <v>23</v>
      </c>
      <c r="F206">
        <v>1526</v>
      </c>
      <c r="G206">
        <v>105</v>
      </c>
      <c r="H206" s="4">
        <v>45129</v>
      </c>
    </row>
    <row r="207" spans="2:8" x14ac:dyDescent="0.3">
      <c r="B207">
        <v>204</v>
      </c>
      <c r="C207" t="s">
        <v>36</v>
      </c>
      <c r="D207" t="s">
        <v>44</v>
      </c>
      <c r="E207" t="s">
        <v>21</v>
      </c>
      <c r="F207">
        <v>3101</v>
      </c>
      <c r="G207">
        <v>225</v>
      </c>
      <c r="H207" s="4">
        <v>45130</v>
      </c>
    </row>
    <row r="208" spans="2:8" x14ac:dyDescent="0.3">
      <c r="B208">
        <v>205</v>
      </c>
      <c r="C208" t="s">
        <v>28</v>
      </c>
      <c r="D208" t="s">
        <v>40</v>
      </c>
      <c r="E208" t="s">
        <v>7</v>
      </c>
      <c r="F208">
        <v>1057</v>
      </c>
      <c r="G208">
        <v>54</v>
      </c>
      <c r="H208" s="4">
        <v>45131</v>
      </c>
    </row>
    <row r="209" spans="2:8" x14ac:dyDescent="0.3">
      <c r="B209">
        <v>206</v>
      </c>
      <c r="C209" t="s">
        <v>31</v>
      </c>
      <c r="D209" t="s">
        <v>40</v>
      </c>
      <c r="E209" t="s">
        <v>19</v>
      </c>
      <c r="F209">
        <v>5306</v>
      </c>
      <c r="G209">
        <v>0</v>
      </c>
      <c r="H209" s="4">
        <v>45132</v>
      </c>
    </row>
    <row r="210" spans="2:8" x14ac:dyDescent="0.3">
      <c r="B210">
        <v>207</v>
      </c>
      <c r="C210" t="s">
        <v>33</v>
      </c>
      <c r="D210" t="s">
        <v>44</v>
      </c>
      <c r="E210" t="s">
        <v>17</v>
      </c>
      <c r="F210">
        <v>4018</v>
      </c>
      <c r="G210">
        <v>171</v>
      </c>
      <c r="H210" s="4">
        <v>45133</v>
      </c>
    </row>
    <row r="211" spans="2:8" x14ac:dyDescent="0.3">
      <c r="B211">
        <v>208</v>
      </c>
      <c r="C211" t="s">
        <v>3</v>
      </c>
      <c r="D211" t="s">
        <v>39</v>
      </c>
      <c r="E211" t="s">
        <v>9</v>
      </c>
      <c r="F211">
        <v>938</v>
      </c>
      <c r="G211">
        <v>189</v>
      </c>
      <c r="H211" s="4">
        <v>45134</v>
      </c>
    </row>
    <row r="212" spans="2:8" x14ac:dyDescent="0.3">
      <c r="B212">
        <v>209</v>
      </c>
      <c r="C212" t="s">
        <v>31</v>
      </c>
      <c r="D212" t="s">
        <v>37</v>
      </c>
      <c r="E212" t="s">
        <v>11</v>
      </c>
      <c r="F212">
        <v>1778</v>
      </c>
      <c r="G212">
        <v>270</v>
      </c>
      <c r="H212" s="4">
        <v>45135</v>
      </c>
    </row>
    <row r="213" spans="2:8" x14ac:dyDescent="0.3">
      <c r="B213">
        <v>210</v>
      </c>
      <c r="C213" t="s">
        <v>32</v>
      </c>
      <c r="D213" t="s">
        <v>44</v>
      </c>
      <c r="E213" t="s">
        <v>23</v>
      </c>
      <c r="F213">
        <v>1638</v>
      </c>
      <c r="G213">
        <v>63</v>
      </c>
      <c r="H213" s="4">
        <v>45136</v>
      </c>
    </row>
    <row r="214" spans="2:8" x14ac:dyDescent="0.3">
      <c r="B214">
        <v>211</v>
      </c>
      <c r="C214" t="s">
        <v>30</v>
      </c>
      <c r="D214" t="s">
        <v>37</v>
      </c>
      <c r="E214" t="s">
        <v>18</v>
      </c>
      <c r="F214">
        <v>154</v>
      </c>
      <c r="G214">
        <v>21</v>
      </c>
      <c r="H214" s="4">
        <v>45137</v>
      </c>
    </row>
    <row r="215" spans="2:8" x14ac:dyDescent="0.3">
      <c r="B215">
        <v>212</v>
      </c>
      <c r="C215" t="s">
        <v>31</v>
      </c>
      <c r="D215" t="s">
        <v>40</v>
      </c>
      <c r="E215" t="s">
        <v>15</v>
      </c>
      <c r="F215">
        <v>9835</v>
      </c>
      <c r="G215">
        <v>207</v>
      </c>
      <c r="H215" s="4">
        <v>45138</v>
      </c>
    </row>
    <row r="216" spans="2:8" x14ac:dyDescent="0.3">
      <c r="B216">
        <v>213</v>
      </c>
      <c r="C216" t="s">
        <v>3</v>
      </c>
      <c r="D216" t="s">
        <v>40</v>
      </c>
      <c r="E216" t="s">
        <v>13</v>
      </c>
      <c r="F216">
        <v>7273</v>
      </c>
      <c r="G216">
        <v>96</v>
      </c>
      <c r="H216" s="4">
        <v>45139</v>
      </c>
    </row>
    <row r="217" spans="2:8" x14ac:dyDescent="0.3">
      <c r="B217">
        <v>214</v>
      </c>
      <c r="C217" t="s">
        <v>33</v>
      </c>
      <c r="D217" t="s">
        <v>44</v>
      </c>
      <c r="E217" t="s">
        <v>15</v>
      </c>
      <c r="F217">
        <v>6909</v>
      </c>
      <c r="G217">
        <v>81</v>
      </c>
      <c r="H217" s="4">
        <v>45140</v>
      </c>
    </row>
    <row r="218" spans="2:8" x14ac:dyDescent="0.3">
      <c r="B218">
        <v>215</v>
      </c>
      <c r="C218" t="s">
        <v>3</v>
      </c>
      <c r="D218" t="s">
        <v>44</v>
      </c>
      <c r="E218" t="s">
        <v>17</v>
      </c>
      <c r="F218">
        <v>3920</v>
      </c>
      <c r="G218">
        <v>306</v>
      </c>
      <c r="H218" s="4">
        <v>45141</v>
      </c>
    </row>
    <row r="219" spans="2:8" x14ac:dyDescent="0.3">
      <c r="B219">
        <v>216</v>
      </c>
      <c r="C219" t="s">
        <v>35</v>
      </c>
      <c r="D219" t="s">
        <v>44</v>
      </c>
      <c r="E219" t="s">
        <v>14</v>
      </c>
      <c r="F219">
        <v>4858</v>
      </c>
      <c r="G219">
        <v>279</v>
      </c>
      <c r="H219" s="4">
        <v>45142</v>
      </c>
    </row>
    <row r="220" spans="2:8" x14ac:dyDescent="0.3">
      <c r="B220">
        <v>217</v>
      </c>
      <c r="C220" t="s">
        <v>28</v>
      </c>
      <c r="D220" t="s">
        <v>37</v>
      </c>
      <c r="E220" t="s">
        <v>2</v>
      </c>
      <c r="F220">
        <v>3549</v>
      </c>
      <c r="G220">
        <v>3</v>
      </c>
      <c r="H220" s="4">
        <v>45143</v>
      </c>
    </row>
    <row r="221" spans="2:8" x14ac:dyDescent="0.3">
      <c r="B221">
        <v>218</v>
      </c>
      <c r="C221" t="s">
        <v>31</v>
      </c>
      <c r="D221" t="s">
        <v>44</v>
      </c>
      <c r="E221" t="s">
        <v>20</v>
      </c>
      <c r="F221">
        <v>966</v>
      </c>
      <c r="G221">
        <v>198</v>
      </c>
      <c r="H221" s="4">
        <v>45144</v>
      </c>
    </row>
    <row r="222" spans="2:8" x14ac:dyDescent="0.3">
      <c r="B222">
        <v>219</v>
      </c>
      <c r="C222" t="s">
        <v>33</v>
      </c>
      <c r="D222" t="s">
        <v>44</v>
      </c>
      <c r="E222" t="s">
        <v>11</v>
      </c>
      <c r="F222">
        <v>385</v>
      </c>
      <c r="G222">
        <v>249</v>
      </c>
      <c r="H222" s="4">
        <v>45145</v>
      </c>
    </row>
    <row r="223" spans="2:8" x14ac:dyDescent="0.3">
      <c r="B223">
        <v>220</v>
      </c>
      <c r="C223" t="s">
        <v>32</v>
      </c>
      <c r="D223" t="s">
        <v>39</v>
      </c>
      <c r="E223" t="s">
        <v>9</v>
      </c>
      <c r="F223">
        <v>2219</v>
      </c>
      <c r="G223">
        <v>75</v>
      </c>
      <c r="H223" s="4">
        <v>45146</v>
      </c>
    </row>
    <row r="224" spans="2:8" x14ac:dyDescent="0.3">
      <c r="B224">
        <v>221</v>
      </c>
      <c r="C224" t="s">
        <v>3</v>
      </c>
      <c r="D224" t="s">
        <v>38</v>
      </c>
      <c r="E224" t="s">
        <v>25</v>
      </c>
      <c r="F224">
        <v>2954</v>
      </c>
      <c r="G224">
        <v>189</v>
      </c>
      <c r="H224" s="4">
        <v>45147</v>
      </c>
    </row>
    <row r="225" spans="2:8" x14ac:dyDescent="0.3">
      <c r="B225">
        <v>222</v>
      </c>
      <c r="C225" t="s">
        <v>31</v>
      </c>
      <c r="D225" t="s">
        <v>38</v>
      </c>
      <c r="E225" t="s">
        <v>25</v>
      </c>
      <c r="F225">
        <v>280</v>
      </c>
      <c r="G225">
        <v>87</v>
      </c>
      <c r="H225" s="4">
        <v>45148</v>
      </c>
    </row>
    <row r="226" spans="2:8" x14ac:dyDescent="0.3">
      <c r="B226">
        <v>223</v>
      </c>
      <c r="C226" t="s">
        <v>30</v>
      </c>
      <c r="D226" t="s">
        <v>38</v>
      </c>
      <c r="E226" t="s">
        <v>23</v>
      </c>
      <c r="F226">
        <v>6118</v>
      </c>
      <c r="G226">
        <v>174</v>
      </c>
      <c r="H226" s="4">
        <v>45149</v>
      </c>
    </row>
    <row r="227" spans="2:8" x14ac:dyDescent="0.3">
      <c r="B227">
        <v>224</v>
      </c>
      <c r="C227" t="s">
        <v>28</v>
      </c>
      <c r="D227" t="s">
        <v>44</v>
      </c>
      <c r="E227" t="s">
        <v>8</v>
      </c>
      <c r="F227">
        <v>4802</v>
      </c>
      <c r="G227">
        <v>36</v>
      </c>
      <c r="H227" s="4">
        <v>45150</v>
      </c>
    </row>
    <row r="228" spans="2:8" x14ac:dyDescent="0.3">
      <c r="B228">
        <v>225</v>
      </c>
      <c r="C228" t="s">
        <v>3</v>
      </c>
      <c r="D228" t="s">
        <v>37</v>
      </c>
      <c r="E228" t="s">
        <v>17</v>
      </c>
      <c r="F228">
        <v>4137</v>
      </c>
      <c r="G228">
        <v>60</v>
      </c>
      <c r="H228" s="4">
        <v>45151</v>
      </c>
    </row>
    <row r="229" spans="2:8" x14ac:dyDescent="0.3">
      <c r="B229">
        <v>226</v>
      </c>
      <c r="C229" t="s">
        <v>34</v>
      </c>
      <c r="D229" t="s">
        <v>45</v>
      </c>
      <c r="E229" t="s">
        <v>16</v>
      </c>
      <c r="F229">
        <v>2023</v>
      </c>
      <c r="G229">
        <v>78</v>
      </c>
      <c r="H229" s="4">
        <v>45152</v>
      </c>
    </row>
    <row r="230" spans="2:8" x14ac:dyDescent="0.3">
      <c r="B230">
        <v>227</v>
      </c>
      <c r="C230" t="s">
        <v>3</v>
      </c>
      <c r="D230" t="s">
        <v>38</v>
      </c>
      <c r="E230" t="s">
        <v>23</v>
      </c>
      <c r="F230">
        <v>9051</v>
      </c>
      <c r="G230">
        <v>57</v>
      </c>
      <c r="H230" s="4">
        <v>45153</v>
      </c>
    </row>
    <row r="231" spans="2:8" x14ac:dyDescent="0.3">
      <c r="B231">
        <v>228</v>
      </c>
      <c r="C231" t="s">
        <v>3</v>
      </c>
      <c r="D231" t="s">
        <v>40</v>
      </c>
      <c r="E231" t="s">
        <v>21</v>
      </c>
      <c r="F231">
        <v>2919</v>
      </c>
      <c r="G231">
        <v>45</v>
      </c>
      <c r="H231" s="4">
        <v>45154</v>
      </c>
    </row>
    <row r="232" spans="2:8" x14ac:dyDescent="0.3">
      <c r="B232">
        <v>229</v>
      </c>
      <c r="C232" t="s">
        <v>30</v>
      </c>
      <c r="D232" t="s">
        <v>37</v>
      </c>
      <c r="E232" t="s">
        <v>15</v>
      </c>
      <c r="F232">
        <v>5915</v>
      </c>
      <c r="G232">
        <v>3</v>
      </c>
      <c r="H232" s="4">
        <v>45155</v>
      </c>
    </row>
    <row r="233" spans="2:8" x14ac:dyDescent="0.3">
      <c r="B233">
        <v>230</v>
      </c>
      <c r="C233" t="s">
        <v>35</v>
      </c>
      <c r="D233" t="s">
        <v>45</v>
      </c>
      <c r="E233" t="s">
        <v>8</v>
      </c>
      <c r="F233">
        <v>2562</v>
      </c>
      <c r="G233">
        <v>6</v>
      </c>
      <c r="H233" s="4">
        <v>45156</v>
      </c>
    </row>
    <row r="234" spans="2:8" x14ac:dyDescent="0.3">
      <c r="B234">
        <v>231</v>
      </c>
      <c r="C234" t="s">
        <v>33</v>
      </c>
      <c r="D234" t="s">
        <v>40</v>
      </c>
      <c r="E234" t="s">
        <v>18</v>
      </c>
      <c r="F234">
        <v>8813</v>
      </c>
      <c r="G234">
        <v>21</v>
      </c>
      <c r="H234" s="4">
        <v>45157</v>
      </c>
    </row>
    <row r="235" spans="2:8" x14ac:dyDescent="0.3">
      <c r="B235">
        <v>232</v>
      </c>
      <c r="C235" t="s">
        <v>33</v>
      </c>
      <c r="D235" t="s">
        <v>38</v>
      </c>
      <c r="E235" t="s">
        <v>11</v>
      </c>
      <c r="F235">
        <v>6111</v>
      </c>
      <c r="G235">
        <v>3</v>
      </c>
      <c r="H235" s="4">
        <v>45158</v>
      </c>
    </row>
    <row r="236" spans="2:8" x14ac:dyDescent="0.3">
      <c r="B236">
        <v>233</v>
      </c>
      <c r="C236" t="s">
        <v>29</v>
      </c>
      <c r="D236" t="s">
        <v>39</v>
      </c>
      <c r="E236" t="s">
        <v>24</v>
      </c>
      <c r="F236">
        <v>3507</v>
      </c>
      <c r="G236">
        <v>288</v>
      </c>
      <c r="H236" s="4">
        <v>45159</v>
      </c>
    </row>
    <row r="237" spans="2:8" x14ac:dyDescent="0.3">
      <c r="B237">
        <v>234</v>
      </c>
      <c r="C237" t="s">
        <v>32</v>
      </c>
      <c r="D237" t="s">
        <v>38</v>
      </c>
      <c r="E237" t="s">
        <v>6</v>
      </c>
      <c r="F237">
        <v>4319</v>
      </c>
      <c r="G237">
        <v>30</v>
      </c>
      <c r="H237" s="4">
        <v>45160</v>
      </c>
    </row>
    <row r="238" spans="2:8" x14ac:dyDescent="0.3">
      <c r="B238">
        <v>235</v>
      </c>
      <c r="C238" t="s">
        <v>36</v>
      </c>
      <c r="D238" t="s">
        <v>37</v>
      </c>
      <c r="E238" t="s">
        <v>19</v>
      </c>
      <c r="F238">
        <v>609</v>
      </c>
      <c r="G238">
        <v>87</v>
      </c>
      <c r="H238" s="4">
        <v>45161</v>
      </c>
    </row>
    <row r="239" spans="2:8" x14ac:dyDescent="0.3">
      <c r="B239">
        <v>236</v>
      </c>
      <c r="C239" t="s">
        <v>36</v>
      </c>
      <c r="D239" t="s">
        <v>44</v>
      </c>
      <c r="E239" t="s">
        <v>20</v>
      </c>
      <c r="F239">
        <v>6370</v>
      </c>
      <c r="G239">
        <v>30</v>
      </c>
      <c r="H239" s="4">
        <v>45162</v>
      </c>
    </row>
    <row r="240" spans="2:8" x14ac:dyDescent="0.3">
      <c r="B240">
        <v>237</v>
      </c>
      <c r="C240" t="s">
        <v>33</v>
      </c>
      <c r="D240" t="s">
        <v>37</v>
      </c>
      <c r="E240" t="s">
        <v>12</v>
      </c>
      <c r="F240">
        <v>5474</v>
      </c>
      <c r="G240">
        <v>168</v>
      </c>
      <c r="H240" s="4">
        <v>45163</v>
      </c>
    </row>
    <row r="241" spans="2:8" x14ac:dyDescent="0.3">
      <c r="B241">
        <v>238</v>
      </c>
      <c r="C241" t="s">
        <v>36</v>
      </c>
      <c r="D241" t="s">
        <v>38</v>
      </c>
      <c r="E241" t="s">
        <v>20</v>
      </c>
      <c r="F241">
        <v>3164</v>
      </c>
      <c r="G241">
        <v>306</v>
      </c>
      <c r="H241" s="4">
        <v>45164</v>
      </c>
    </row>
    <row r="242" spans="2:8" x14ac:dyDescent="0.3">
      <c r="B242">
        <v>239</v>
      </c>
      <c r="C242" t="s">
        <v>32</v>
      </c>
      <c r="D242" t="s">
        <v>45</v>
      </c>
      <c r="E242" t="s">
        <v>2</v>
      </c>
      <c r="F242">
        <v>1302</v>
      </c>
      <c r="G242">
        <v>402</v>
      </c>
      <c r="H242" s="4">
        <v>45165</v>
      </c>
    </row>
    <row r="243" spans="2:8" x14ac:dyDescent="0.3">
      <c r="B243">
        <v>240</v>
      </c>
      <c r="C243" t="s">
        <v>34</v>
      </c>
      <c r="D243" t="s">
        <v>40</v>
      </c>
      <c r="E243" t="s">
        <v>21</v>
      </c>
      <c r="F243">
        <v>7308</v>
      </c>
      <c r="G243">
        <v>327</v>
      </c>
      <c r="H243" s="4">
        <v>45166</v>
      </c>
    </row>
    <row r="244" spans="2:8" x14ac:dyDescent="0.3">
      <c r="B244">
        <v>241</v>
      </c>
      <c r="C244" t="s">
        <v>36</v>
      </c>
      <c r="D244" t="s">
        <v>40</v>
      </c>
      <c r="E244" t="s">
        <v>20</v>
      </c>
      <c r="F244">
        <v>6132</v>
      </c>
      <c r="G244">
        <v>93</v>
      </c>
      <c r="H244" s="4">
        <v>45167</v>
      </c>
    </row>
    <row r="245" spans="2:8" x14ac:dyDescent="0.3">
      <c r="B245">
        <v>242</v>
      </c>
      <c r="C245" t="s">
        <v>35</v>
      </c>
      <c r="D245" t="s">
        <v>45</v>
      </c>
      <c r="E245" t="s">
        <v>7</v>
      </c>
      <c r="F245">
        <v>3472</v>
      </c>
      <c r="G245">
        <v>96</v>
      </c>
      <c r="H245" s="4">
        <v>45168</v>
      </c>
    </row>
    <row r="246" spans="2:8" x14ac:dyDescent="0.3">
      <c r="B246">
        <v>243</v>
      </c>
      <c r="C246" t="s">
        <v>29</v>
      </c>
      <c r="D246" t="s">
        <v>44</v>
      </c>
      <c r="E246" t="s">
        <v>11</v>
      </c>
      <c r="F246">
        <v>9660</v>
      </c>
      <c r="G246">
        <v>27</v>
      </c>
      <c r="H246" s="4">
        <v>45169</v>
      </c>
    </row>
    <row r="247" spans="2:8" x14ac:dyDescent="0.3">
      <c r="B247">
        <v>244</v>
      </c>
      <c r="C247" t="s">
        <v>3</v>
      </c>
      <c r="D247" t="s">
        <v>37</v>
      </c>
      <c r="E247" t="s">
        <v>19</v>
      </c>
      <c r="F247">
        <v>2436</v>
      </c>
      <c r="G247">
        <v>99</v>
      </c>
      <c r="H247" s="4">
        <v>45170</v>
      </c>
    </row>
    <row r="248" spans="2:8" x14ac:dyDescent="0.3">
      <c r="B248">
        <v>245</v>
      </c>
      <c r="C248" t="s">
        <v>3</v>
      </c>
      <c r="D248" t="s">
        <v>37</v>
      </c>
      <c r="E248" t="s">
        <v>26</v>
      </c>
      <c r="F248">
        <v>9506</v>
      </c>
      <c r="G248">
        <v>87</v>
      </c>
      <c r="H248" s="4">
        <v>45171</v>
      </c>
    </row>
    <row r="249" spans="2:8" x14ac:dyDescent="0.3">
      <c r="B249">
        <v>246</v>
      </c>
      <c r="C249" t="s">
        <v>35</v>
      </c>
      <c r="D249" t="s">
        <v>40</v>
      </c>
      <c r="E249" t="s">
        <v>14</v>
      </c>
      <c r="F249">
        <v>245</v>
      </c>
      <c r="G249">
        <v>288</v>
      </c>
      <c r="H249" s="4">
        <v>45172</v>
      </c>
    </row>
    <row r="250" spans="2:8" x14ac:dyDescent="0.3">
      <c r="B250">
        <v>247</v>
      </c>
      <c r="C250" t="s">
        <v>29</v>
      </c>
      <c r="D250" t="s">
        <v>45</v>
      </c>
      <c r="E250" t="s">
        <v>13</v>
      </c>
      <c r="F250">
        <v>2702</v>
      </c>
      <c r="G250">
        <v>363</v>
      </c>
      <c r="H250" s="4">
        <v>45173</v>
      </c>
    </row>
    <row r="251" spans="2:8" x14ac:dyDescent="0.3">
      <c r="B251">
        <v>248</v>
      </c>
      <c r="C251" t="s">
        <v>35</v>
      </c>
      <c r="D251" t="s">
        <v>39</v>
      </c>
      <c r="E251" t="s">
        <v>10</v>
      </c>
      <c r="F251">
        <v>700</v>
      </c>
      <c r="G251">
        <v>87</v>
      </c>
      <c r="H251" s="4">
        <v>45174</v>
      </c>
    </row>
    <row r="252" spans="2:8" x14ac:dyDescent="0.3">
      <c r="B252">
        <v>249</v>
      </c>
      <c r="C252" t="s">
        <v>32</v>
      </c>
      <c r="D252" t="s">
        <v>39</v>
      </c>
      <c r="E252" t="s">
        <v>10</v>
      </c>
      <c r="F252">
        <v>3759</v>
      </c>
      <c r="G252">
        <v>150</v>
      </c>
      <c r="H252" s="4">
        <v>45175</v>
      </c>
    </row>
    <row r="253" spans="2:8" x14ac:dyDescent="0.3">
      <c r="B253">
        <v>250</v>
      </c>
      <c r="C253" t="s">
        <v>28</v>
      </c>
      <c r="D253" t="s">
        <v>45</v>
      </c>
      <c r="E253" t="s">
        <v>10</v>
      </c>
      <c r="F253">
        <v>1589</v>
      </c>
      <c r="G253">
        <v>303</v>
      </c>
      <c r="H253" s="4">
        <v>45176</v>
      </c>
    </row>
    <row r="254" spans="2:8" x14ac:dyDescent="0.3">
      <c r="B254">
        <v>251</v>
      </c>
      <c r="C254" t="s">
        <v>31</v>
      </c>
      <c r="D254" t="s">
        <v>45</v>
      </c>
      <c r="E254" t="s">
        <v>21</v>
      </c>
      <c r="F254">
        <v>5194</v>
      </c>
      <c r="G254">
        <v>288</v>
      </c>
      <c r="H254" s="4">
        <v>45177</v>
      </c>
    </row>
    <row r="255" spans="2:8" x14ac:dyDescent="0.3">
      <c r="B255">
        <v>252</v>
      </c>
      <c r="C255" t="s">
        <v>35</v>
      </c>
      <c r="D255" t="s">
        <v>38</v>
      </c>
      <c r="E255" t="s">
        <v>6</v>
      </c>
      <c r="F255">
        <v>945</v>
      </c>
      <c r="G255">
        <v>75</v>
      </c>
      <c r="H255" s="4">
        <v>45178</v>
      </c>
    </row>
    <row r="256" spans="2:8" x14ac:dyDescent="0.3">
      <c r="B256">
        <v>253</v>
      </c>
      <c r="C256" t="s">
        <v>36</v>
      </c>
      <c r="D256" t="s">
        <v>37</v>
      </c>
      <c r="E256" t="s">
        <v>24</v>
      </c>
      <c r="F256">
        <v>1988</v>
      </c>
      <c r="G256">
        <v>39</v>
      </c>
      <c r="H256" s="4">
        <v>45179</v>
      </c>
    </row>
    <row r="257" spans="2:8" x14ac:dyDescent="0.3">
      <c r="B257">
        <v>254</v>
      </c>
      <c r="C257" t="s">
        <v>32</v>
      </c>
      <c r="D257" t="s">
        <v>39</v>
      </c>
      <c r="E257" t="s">
        <v>25</v>
      </c>
      <c r="F257">
        <v>6734</v>
      </c>
      <c r="G257">
        <v>123</v>
      </c>
      <c r="H257" s="4">
        <v>45180</v>
      </c>
    </row>
    <row r="258" spans="2:8" x14ac:dyDescent="0.3">
      <c r="B258">
        <v>255</v>
      </c>
      <c r="C258" t="s">
        <v>36</v>
      </c>
      <c r="D258" t="s">
        <v>38</v>
      </c>
      <c r="E258" t="s">
        <v>2</v>
      </c>
      <c r="F258">
        <v>217</v>
      </c>
      <c r="G258">
        <v>36</v>
      </c>
      <c r="H258" s="4">
        <v>45181</v>
      </c>
    </row>
    <row r="259" spans="2:8" x14ac:dyDescent="0.3">
      <c r="B259">
        <v>256</v>
      </c>
      <c r="C259" t="s">
        <v>33</v>
      </c>
      <c r="D259" t="s">
        <v>39</v>
      </c>
      <c r="E259" t="s">
        <v>15</v>
      </c>
      <c r="F259">
        <v>6279</v>
      </c>
      <c r="G259">
        <v>237</v>
      </c>
      <c r="H259" s="4">
        <v>45182</v>
      </c>
    </row>
    <row r="260" spans="2:8" x14ac:dyDescent="0.3">
      <c r="B260">
        <v>257</v>
      </c>
      <c r="C260" t="s">
        <v>36</v>
      </c>
      <c r="D260" t="s">
        <v>38</v>
      </c>
      <c r="E260" t="s">
        <v>6</v>
      </c>
      <c r="F260">
        <v>4424</v>
      </c>
      <c r="G260">
        <v>201</v>
      </c>
      <c r="H260" s="4">
        <v>45183</v>
      </c>
    </row>
    <row r="261" spans="2:8" x14ac:dyDescent="0.3">
      <c r="B261">
        <v>258</v>
      </c>
      <c r="C261" t="s">
        <v>28</v>
      </c>
      <c r="D261" t="s">
        <v>38</v>
      </c>
      <c r="E261" t="s">
        <v>10</v>
      </c>
      <c r="F261">
        <v>189</v>
      </c>
      <c r="G261">
        <v>48</v>
      </c>
      <c r="H261" s="4">
        <v>45184</v>
      </c>
    </row>
    <row r="262" spans="2:8" x14ac:dyDescent="0.3">
      <c r="B262">
        <v>259</v>
      </c>
      <c r="C262" t="s">
        <v>33</v>
      </c>
      <c r="D262" t="s">
        <v>45</v>
      </c>
      <c r="E262" t="s">
        <v>15</v>
      </c>
      <c r="F262">
        <v>490</v>
      </c>
      <c r="G262">
        <v>84</v>
      </c>
      <c r="H262" s="4">
        <v>45185</v>
      </c>
    </row>
    <row r="263" spans="2:8" x14ac:dyDescent="0.3">
      <c r="B263">
        <v>260</v>
      </c>
      <c r="C263" t="s">
        <v>29</v>
      </c>
      <c r="D263" t="s">
        <v>40</v>
      </c>
      <c r="E263" t="s">
        <v>14</v>
      </c>
      <c r="F263">
        <v>434</v>
      </c>
      <c r="G263">
        <v>87</v>
      </c>
      <c r="H263" s="4">
        <v>45186</v>
      </c>
    </row>
    <row r="264" spans="2:8" x14ac:dyDescent="0.3">
      <c r="B264">
        <v>261</v>
      </c>
      <c r="C264" t="s">
        <v>31</v>
      </c>
      <c r="D264" t="s">
        <v>37</v>
      </c>
      <c r="E264" t="s">
        <v>23</v>
      </c>
      <c r="F264">
        <v>10129</v>
      </c>
      <c r="G264">
        <v>312</v>
      </c>
      <c r="H264" s="4">
        <v>45187</v>
      </c>
    </row>
    <row r="265" spans="2:8" x14ac:dyDescent="0.3">
      <c r="B265">
        <v>262</v>
      </c>
      <c r="C265" t="s">
        <v>34</v>
      </c>
      <c r="D265" t="s">
        <v>44</v>
      </c>
      <c r="E265" t="s">
        <v>21</v>
      </c>
      <c r="F265">
        <v>1652</v>
      </c>
      <c r="G265">
        <v>102</v>
      </c>
      <c r="H265" s="4">
        <v>45188</v>
      </c>
    </row>
    <row r="266" spans="2:8" x14ac:dyDescent="0.3">
      <c r="B266">
        <v>263</v>
      </c>
      <c r="C266" t="s">
        <v>29</v>
      </c>
      <c r="D266" t="s">
        <v>37</v>
      </c>
      <c r="E266" t="s">
        <v>14</v>
      </c>
      <c r="F266">
        <v>6433</v>
      </c>
      <c r="G266">
        <v>78</v>
      </c>
      <c r="H266" s="4">
        <v>45189</v>
      </c>
    </row>
    <row r="267" spans="2:8" x14ac:dyDescent="0.3">
      <c r="B267">
        <v>264</v>
      </c>
      <c r="C267" t="s">
        <v>34</v>
      </c>
      <c r="D267" t="s">
        <v>39</v>
      </c>
      <c r="E267" t="s">
        <v>16</v>
      </c>
      <c r="F267">
        <v>2212</v>
      </c>
      <c r="G267">
        <v>117</v>
      </c>
      <c r="H267" s="4">
        <v>45190</v>
      </c>
    </row>
    <row r="268" spans="2:8" x14ac:dyDescent="0.3">
      <c r="B268">
        <v>265</v>
      </c>
      <c r="C268" t="s">
        <v>30</v>
      </c>
      <c r="D268" t="s">
        <v>45</v>
      </c>
      <c r="E268" t="s">
        <v>12</v>
      </c>
      <c r="F268">
        <v>609</v>
      </c>
      <c r="G268">
        <v>99</v>
      </c>
      <c r="H268" s="4">
        <v>45191</v>
      </c>
    </row>
    <row r="269" spans="2:8" x14ac:dyDescent="0.3">
      <c r="B269">
        <v>266</v>
      </c>
      <c r="C269" t="s">
        <v>36</v>
      </c>
      <c r="D269" t="s">
        <v>45</v>
      </c>
      <c r="E269" t="s">
        <v>17</v>
      </c>
      <c r="F269">
        <v>1638</v>
      </c>
      <c r="G269">
        <v>48</v>
      </c>
      <c r="H269" s="4">
        <v>45192</v>
      </c>
    </row>
    <row r="270" spans="2:8" x14ac:dyDescent="0.3">
      <c r="B270">
        <v>267</v>
      </c>
      <c r="C270" t="s">
        <v>31</v>
      </c>
      <c r="D270" t="s">
        <v>39</v>
      </c>
      <c r="E270" t="s">
        <v>8</v>
      </c>
      <c r="F270">
        <v>3829</v>
      </c>
      <c r="G270">
        <v>24</v>
      </c>
      <c r="H270" s="4">
        <v>45193</v>
      </c>
    </row>
    <row r="271" spans="2:8" x14ac:dyDescent="0.3">
      <c r="B271">
        <v>268</v>
      </c>
      <c r="C271" t="s">
        <v>36</v>
      </c>
      <c r="D271" t="s">
        <v>44</v>
      </c>
      <c r="E271" t="s">
        <v>8</v>
      </c>
      <c r="F271">
        <v>5775</v>
      </c>
      <c r="G271">
        <v>42</v>
      </c>
      <c r="H271" s="4">
        <v>45194</v>
      </c>
    </row>
    <row r="272" spans="2:8" x14ac:dyDescent="0.3">
      <c r="B272">
        <v>269</v>
      </c>
      <c r="C272" t="s">
        <v>32</v>
      </c>
      <c r="D272" t="s">
        <v>45</v>
      </c>
      <c r="E272" t="s">
        <v>13</v>
      </c>
      <c r="F272">
        <v>1071</v>
      </c>
      <c r="G272">
        <v>270</v>
      </c>
      <c r="H272" s="4">
        <v>45195</v>
      </c>
    </row>
    <row r="273" spans="2:8" x14ac:dyDescent="0.3">
      <c r="B273">
        <v>270</v>
      </c>
      <c r="C273" t="s">
        <v>29</v>
      </c>
      <c r="D273" t="s">
        <v>38</v>
      </c>
      <c r="E273" t="s">
        <v>16</v>
      </c>
      <c r="F273">
        <v>5019</v>
      </c>
      <c r="G273">
        <v>150</v>
      </c>
      <c r="H273" s="4">
        <v>45196</v>
      </c>
    </row>
    <row r="274" spans="2:8" x14ac:dyDescent="0.3">
      <c r="B274">
        <v>271</v>
      </c>
      <c r="C274" t="s">
        <v>28</v>
      </c>
      <c r="D274" t="s">
        <v>40</v>
      </c>
      <c r="E274" t="s">
        <v>8</v>
      </c>
      <c r="F274">
        <v>2863</v>
      </c>
      <c r="G274">
        <v>42</v>
      </c>
      <c r="H274" s="4">
        <v>45197</v>
      </c>
    </row>
    <row r="275" spans="2:8" x14ac:dyDescent="0.3">
      <c r="B275">
        <v>272</v>
      </c>
      <c r="C275" t="s">
        <v>36</v>
      </c>
      <c r="D275" t="s">
        <v>45</v>
      </c>
      <c r="E275" t="s">
        <v>22</v>
      </c>
      <c r="F275">
        <v>1617</v>
      </c>
      <c r="G275">
        <v>126</v>
      </c>
      <c r="H275" s="4">
        <v>45198</v>
      </c>
    </row>
    <row r="276" spans="2:8" x14ac:dyDescent="0.3">
      <c r="B276">
        <v>273</v>
      </c>
      <c r="C276" t="s">
        <v>32</v>
      </c>
      <c r="D276" t="s">
        <v>40</v>
      </c>
      <c r="E276" t="s">
        <v>19</v>
      </c>
      <c r="F276">
        <v>6818</v>
      </c>
      <c r="G276">
        <v>6</v>
      </c>
      <c r="H276" s="4">
        <v>45199</v>
      </c>
    </row>
    <row r="277" spans="2:8" x14ac:dyDescent="0.3">
      <c r="B277">
        <v>274</v>
      </c>
      <c r="C277" t="s">
        <v>34</v>
      </c>
      <c r="D277" t="s">
        <v>45</v>
      </c>
      <c r="E277" t="s">
        <v>8</v>
      </c>
      <c r="F277">
        <v>6657</v>
      </c>
      <c r="G277">
        <v>276</v>
      </c>
      <c r="H277" s="4">
        <v>45200</v>
      </c>
    </row>
    <row r="278" spans="2:8" x14ac:dyDescent="0.3">
      <c r="B278">
        <v>275</v>
      </c>
      <c r="C278" t="s">
        <v>34</v>
      </c>
      <c r="D278" t="s">
        <v>39</v>
      </c>
      <c r="E278" t="s">
        <v>10</v>
      </c>
      <c r="F278">
        <v>2919</v>
      </c>
      <c r="G278">
        <v>93</v>
      </c>
      <c r="H278" s="4">
        <v>45201</v>
      </c>
    </row>
    <row r="279" spans="2:8" x14ac:dyDescent="0.3">
      <c r="B279">
        <v>276</v>
      </c>
      <c r="C279" t="s">
        <v>28</v>
      </c>
      <c r="D279" t="s">
        <v>38</v>
      </c>
      <c r="E279" t="s">
        <v>24</v>
      </c>
      <c r="F279">
        <v>3094</v>
      </c>
      <c r="G279">
        <v>246</v>
      </c>
      <c r="H279" s="4">
        <v>45202</v>
      </c>
    </row>
    <row r="280" spans="2:8" x14ac:dyDescent="0.3">
      <c r="B280">
        <v>277</v>
      </c>
      <c r="C280" t="s">
        <v>32</v>
      </c>
      <c r="D280" t="s">
        <v>44</v>
      </c>
      <c r="E280" t="s">
        <v>17</v>
      </c>
      <c r="F280">
        <v>2989</v>
      </c>
      <c r="G280">
        <v>3</v>
      </c>
      <c r="H280" s="4">
        <v>45203</v>
      </c>
    </row>
    <row r="281" spans="2:8" x14ac:dyDescent="0.3">
      <c r="B281">
        <v>278</v>
      </c>
      <c r="C281" t="s">
        <v>29</v>
      </c>
      <c r="D281" t="s">
        <v>37</v>
      </c>
      <c r="E281" t="s">
        <v>20</v>
      </c>
      <c r="F281">
        <v>2268</v>
      </c>
      <c r="G281">
        <v>63</v>
      </c>
      <c r="H281" s="4">
        <v>45204</v>
      </c>
    </row>
    <row r="282" spans="2:8" x14ac:dyDescent="0.3">
      <c r="B282">
        <v>279</v>
      </c>
      <c r="C282" t="s">
        <v>33</v>
      </c>
      <c r="D282" t="s">
        <v>45</v>
      </c>
      <c r="E282" t="s">
        <v>24</v>
      </c>
      <c r="F282">
        <v>4753</v>
      </c>
      <c r="G282">
        <v>246</v>
      </c>
      <c r="H282" s="4">
        <v>45205</v>
      </c>
    </row>
    <row r="283" spans="2:8" x14ac:dyDescent="0.3">
      <c r="B283">
        <v>280</v>
      </c>
      <c r="C283" t="s">
        <v>28</v>
      </c>
      <c r="D283" t="s">
        <v>39</v>
      </c>
      <c r="E283" t="s">
        <v>12</v>
      </c>
      <c r="F283">
        <v>7511</v>
      </c>
      <c r="G283">
        <v>120</v>
      </c>
      <c r="H283" s="4">
        <v>45206</v>
      </c>
    </row>
    <row r="284" spans="2:8" x14ac:dyDescent="0.3">
      <c r="B284">
        <v>281</v>
      </c>
      <c r="C284" t="s">
        <v>28</v>
      </c>
      <c r="D284" t="s">
        <v>37</v>
      </c>
      <c r="E284" t="s">
        <v>24</v>
      </c>
      <c r="F284">
        <v>4326</v>
      </c>
      <c r="G284">
        <v>348</v>
      </c>
      <c r="H284" s="4">
        <v>45207</v>
      </c>
    </row>
    <row r="285" spans="2:8" x14ac:dyDescent="0.3">
      <c r="B285">
        <v>282</v>
      </c>
      <c r="C285" t="s">
        <v>30</v>
      </c>
      <c r="D285" t="s">
        <v>39</v>
      </c>
      <c r="E285" t="s">
        <v>16</v>
      </c>
      <c r="F285">
        <v>4935</v>
      </c>
      <c r="G285">
        <v>126</v>
      </c>
      <c r="H285" s="4">
        <v>45208</v>
      </c>
    </row>
    <row r="286" spans="2:8" x14ac:dyDescent="0.3">
      <c r="B286">
        <v>283</v>
      </c>
      <c r="C286" t="s">
        <v>32</v>
      </c>
      <c r="D286" t="s">
        <v>45</v>
      </c>
      <c r="E286" t="s">
        <v>23</v>
      </c>
      <c r="F286">
        <v>4781</v>
      </c>
      <c r="G286">
        <v>123</v>
      </c>
      <c r="H286" s="4">
        <v>45209</v>
      </c>
    </row>
    <row r="287" spans="2:8" x14ac:dyDescent="0.3">
      <c r="B287">
        <v>284</v>
      </c>
      <c r="C287" t="s">
        <v>33</v>
      </c>
      <c r="D287" t="s">
        <v>37</v>
      </c>
      <c r="E287" t="s">
        <v>18</v>
      </c>
      <c r="F287">
        <v>7483</v>
      </c>
      <c r="G287">
        <v>45</v>
      </c>
      <c r="H287" s="4">
        <v>45210</v>
      </c>
    </row>
    <row r="288" spans="2:8" x14ac:dyDescent="0.3">
      <c r="B288">
        <v>285</v>
      </c>
      <c r="C288" t="s">
        <v>35</v>
      </c>
      <c r="D288" t="s">
        <v>37</v>
      </c>
      <c r="E288" t="s">
        <v>2</v>
      </c>
      <c r="F288">
        <v>6860</v>
      </c>
      <c r="G288">
        <v>126</v>
      </c>
      <c r="H288" s="4">
        <v>45211</v>
      </c>
    </row>
    <row r="289" spans="2:8" x14ac:dyDescent="0.3">
      <c r="B289">
        <v>286</v>
      </c>
      <c r="C289" t="s">
        <v>36</v>
      </c>
      <c r="D289" t="s">
        <v>40</v>
      </c>
      <c r="E289" t="s">
        <v>22</v>
      </c>
      <c r="F289">
        <v>9002</v>
      </c>
      <c r="G289">
        <v>72</v>
      </c>
      <c r="H289" s="4">
        <v>45212</v>
      </c>
    </row>
    <row r="290" spans="2:8" x14ac:dyDescent="0.3">
      <c r="B290">
        <v>287</v>
      </c>
      <c r="C290" t="s">
        <v>32</v>
      </c>
      <c r="D290" t="s">
        <v>38</v>
      </c>
      <c r="E290" t="s">
        <v>22</v>
      </c>
      <c r="F290">
        <v>1400</v>
      </c>
      <c r="G290">
        <v>135</v>
      </c>
      <c r="H290" s="4">
        <v>45213</v>
      </c>
    </row>
    <row r="291" spans="2:8" x14ac:dyDescent="0.3">
      <c r="B291">
        <v>288</v>
      </c>
      <c r="C291" t="s">
        <v>35</v>
      </c>
      <c r="D291" t="s">
        <v>39</v>
      </c>
      <c r="E291" t="s">
        <v>15</v>
      </c>
      <c r="F291">
        <v>4053</v>
      </c>
      <c r="G291">
        <v>24</v>
      </c>
      <c r="H291" s="4">
        <v>45214</v>
      </c>
    </row>
    <row r="292" spans="2:8" x14ac:dyDescent="0.3">
      <c r="B292">
        <v>289</v>
      </c>
      <c r="C292" t="s">
        <v>31</v>
      </c>
      <c r="D292" t="s">
        <v>38</v>
      </c>
      <c r="E292" t="s">
        <v>24</v>
      </c>
      <c r="F292">
        <v>2149</v>
      </c>
      <c r="G292">
        <v>117</v>
      </c>
      <c r="H292" s="4">
        <v>45215</v>
      </c>
    </row>
    <row r="293" spans="2:8" x14ac:dyDescent="0.3">
      <c r="B293">
        <v>290</v>
      </c>
      <c r="C293" t="s">
        <v>34</v>
      </c>
      <c r="D293" t="s">
        <v>44</v>
      </c>
      <c r="E293" t="s">
        <v>22</v>
      </c>
      <c r="F293">
        <v>3640</v>
      </c>
      <c r="G293">
        <v>51</v>
      </c>
      <c r="H293" s="4">
        <v>45216</v>
      </c>
    </row>
    <row r="294" spans="2:8" x14ac:dyDescent="0.3">
      <c r="B294">
        <v>291</v>
      </c>
      <c r="C294" t="s">
        <v>28</v>
      </c>
      <c r="D294" t="s">
        <v>44</v>
      </c>
      <c r="E294" t="s">
        <v>16</v>
      </c>
      <c r="F294">
        <v>630</v>
      </c>
      <c r="G294">
        <v>36</v>
      </c>
      <c r="H294" s="4">
        <v>45217</v>
      </c>
    </row>
    <row r="295" spans="2:8" x14ac:dyDescent="0.3">
      <c r="B295">
        <v>292</v>
      </c>
      <c r="C295" t="s">
        <v>3</v>
      </c>
      <c r="D295" t="s">
        <v>45</v>
      </c>
      <c r="E295" t="s">
        <v>20</v>
      </c>
      <c r="F295">
        <v>2429</v>
      </c>
      <c r="G295">
        <v>144</v>
      </c>
      <c r="H295" s="4">
        <v>45218</v>
      </c>
    </row>
    <row r="296" spans="2:8" x14ac:dyDescent="0.3">
      <c r="B296">
        <v>293</v>
      </c>
      <c r="C296" t="s">
        <v>3</v>
      </c>
      <c r="D296" t="s">
        <v>38</v>
      </c>
      <c r="E296" t="s">
        <v>18</v>
      </c>
      <c r="F296">
        <v>2142</v>
      </c>
      <c r="G296">
        <v>114</v>
      </c>
      <c r="H296" s="4">
        <v>45219</v>
      </c>
    </row>
    <row r="297" spans="2:8" x14ac:dyDescent="0.3">
      <c r="B297">
        <v>294</v>
      </c>
      <c r="C297" t="s">
        <v>31</v>
      </c>
      <c r="D297" t="s">
        <v>40</v>
      </c>
      <c r="E297" t="s">
        <v>23</v>
      </c>
      <c r="F297">
        <v>6454</v>
      </c>
      <c r="G297">
        <v>54</v>
      </c>
      <c r="H297" s="4">
        <v>45220</v>
      </c>
    </row>
    <row r="298" spans="2:8" x14ac:dyDescent="0.3">
      <c r="B298">
        <v>295</v>
      </c>
      <c r="C298" t="s">
        <v>31</v>
      </c>
      <c r="D298" t="s">
        <v>40</v>
      </c>
      <c r="E298" t="s">
        <v>9</v>
      </c>
      <c r="F298">
        <v>4487</v>
      </c>
      <c r="G298">
        <v>333</v>
      </c>
      <c r="H298" s="4">
        <v>45221</v>
      </c>
    </row>
    <row r="299" spans="2:8" x14ac:dyDescent="0.3">
      <c r="B299">
        <v>296</v>
      </c>
      <c r="C299" t="s">
        <v>34</v>
      </c>
      <c r="D299" t="s">
        <v>40</v>
      </c>
      <c r="E299" t="s">
        <v>2</v>
      </c>
      <c r="F299">
        <v>938</v>
      </c>
      <c r="G299">
        <v>366</v>
      </c>
      <c r="H299" s="4">
        <v>45222</v>
      </c>
    </row>
    <row r="300" spans="2:8" x14ac:dyDescent="0.3">
      <c r="B300">
        <v>297</v>
      </c>
      <c r="C300" t="s">
        <v>34</v>
      </c>
      <c r="D300" t="s">
        <v>37</v>
      </c>
      <c r="E300" t="s">
        <v>19</v>
      </c>
      <c r="F300">
        <v>8841</v>
      </c>
      <c r="G300">
        <v>303</v>
      </c>
      <c r="H300" s="4">
        <v>45223</v>
      </c>
    </row>
    <row r="301" spans="2:8" x14ac:dyDescent="0.3">
      <c r="B301">
        <v>298</v>
      </c>
      <c r="C301" t="s">
        <v>28</v>
      </c>
      <c r="D301" t="s">
        <v>44</v>
      </c>
      <c r="E301" t="s">
        <v>26</v>
      </c>
      <c r="F301">
        <v>4018</v>
      </c>
      <c r="G301">
        <v>126</v>
      </c>
      <c r="H301" s="4">
        <v>45224</v>
      </c>
    </row>
    <row r="302" spans="2:8" x14ac:dyDescent="0.3">
      <c r="B302">
        <v>299</v>
      </c>
      <c r="C302" t="s">
        <v>30</v>
      </c>
      <c r="D302" t="s">
        <v>40</v>
      </c>
      <c r="E302" t="s">
        <v>8</v>
      </c>
      <c r="F302">
        <v>714</v>
      </c>
      <c r="G302">
        <v>231</v>
      </c>
      <c r="H302" s="4">
        <v>45225</v>
      </c>
    </row>
    <row r="303" spans="2:8" x14ac:dyDescent="0.3">
      <c r="B303">
        <v>300</v>
      </c>
      <c r="C303" t="s">
        <v>3</v>
      </c>
      <c r="D303" t="s">
        <v>37</v>
      </c>
      <c r="E303" t="s">
        <v>18</v>
      </c>
      <c r="F303">
        <v>3850</v>
      </c>
      <c r="G303">
        <v>102</v>
      </c>
      <c r="H303" s="4">
        <v>45226</v>
      </c>
    </row>
    <row r="304" spans="2:8" x14ac:dyDescent="0.3">
      <c r="B304">
        <v>301</v>
      </c>
      <c r="C304" t="s">
        <v>28</v>
      </c>
      <c r="D304" t="s">
        <v>37</v>
      </c>
      <c r="E304" t="s">
        <v>24</v>
      </c>
      <c r="F304">
        <v>4326</v>
      </c>
      <c r="G304">
        <v>348</v>
      </c>
      <c r="H304" s="4">
        <v>45227</v>
      </c>
    </row>
    <row r="305" spans="2:8" x14ac:dyDescent="0.3">
      <c r="B305">
        <v>302</v>
      </c>
      <c r="C305" t="s">
        <v>30</v>
      </c>
      <c r="D305" t="s">
        <v>39</v>
      </c>
      <c r="E305" t="s">
        <v>16</v>
      </c>
      <c r="F305">
        <v>4935</v>
      </c>
      <c r="G305">
        <v>126</v>
      </c>
      <c r="H305" s="4">
        <v>45228</v>
      </c>
    </row>
    <row r="306" spans="2:8" x14ac:dyDescent="0.3">
      <c r="B306">
        <v>303</v>
      </c>
      <c r="C306" t="s">
        <v>32</v>
      </c>
      <c r="D306" t="s">
        <v>45</v>
      </c>
      <c r="E306" t="s">
        <v>23</v>
      </c>
      <c r="F306">
        <v>4781</v>
      </c>
      <c r="G306">
        <v>123</v>
      </c>
      <c r="H306" s="4">
        <v>45229</v>
      </c>
    </row>
    <row r="307" spans="2:8" x14ac:dyDescent="0.3">
      <c r="B307">
        <v>304</v>
      </c>
      <c r="C307" t="s">
        <v>33</v>
      </c>
      <c r="D307" t="s">
        <v>37</v>
      </c>
      <c r="E307" t="s">
        <v>18</v>
      </c>
      <c r="F307">
        <v>7483</v>
      </c>
      <c r="G307">
        <v>45</v>
      </c>
      <c r="H307" s="4">
        <v>45230</v>
      </c>
    </row>
    <row r="308" spans="2:8" x14ac:dyDescent="0.3">
      <c r="B308">
        <v>305</v>
      </c>
      <c r="C308" t="s">
        <v>35</v>
      </c>
      <c r="D308" t="s">
        <v>37</v>
      </c>
      <c r="E308" t="s">
        <v>2</v>
      </c>
      <c r="F308">
        <v>6860</v>
      </c>
      <c r="G308">
        <v>126</v>
      </c>
      <c r="H308" s="4">
        <v>45231</v>
      </c>
    </row>
    <row r="309" spans="2:8" x14ac:dyDescent="0.3">
      <c r="B309">
        <v>306</v>
      </c>
      <c r="C309" t="s">
        <v>28</v>
      </c>
      <c r="D309" t="s">
        <v>37</v>
      </c>
      <c r="E309" t="s">
        <v>24</v>
      </c>
      <c r="F309">
        <v>4326</v>
      </c>
      <c r="G309">
        <v>348</v>
      </c>
      <c r="H309" s="4">
        <v>45232</v>
      </c>
    </row>
    <row r="310" spans="2:8" x14ac:dyDescent="0.3">
      <c r="B310">
        <v>307</v>
      </c>
      <c r="C310" t="s">
        <v>30</v>
      </c>
      <c r="D310" t="s">
        <v>39</v>
      </c>
      <c r="E310" t="s">
        <v>16</v>
      </c>
      <c r="F310">
        <v>4935</v>
      </c>
      <c r="G310">
        <v>126</v>
      </c>
      <c r="H310" s="4">
        <v>45233</v>
      </c>
    </row>
    <row r="311" spans="2:8" x14ac:dyDescent="0.3">
      <c r="B311">
        <v>308</v>
      </c>
      <c r="C311" t="s">
        <v>32</v>
      </c>
      <c r="D311" t="s">
        <v>45</v>
      </c>
      <c r="E311" t="s">
        <v>23</v>
      </c>
      <c r="F311">
        <v>4781</v>
      </c>
      <c r="G311">
        <v>123</v>
      </c>
      <c r="H311" s="4">
        <v>45234</v>
      </c>
    </row>
    <row r="312" spans="2:8" x14ac:dyDescent="0.3">
      <c r="B312">
        <v>309</v>
      </c>
      <c r="C312" t="s">
        <v>33</v>
      </c>
      <c r="D312" t="s">
        <v>37</v>
      </c>
      <c r="E312" t="s">
        <v>18</v>
      </c>
      <c r="F312">
        <v>7483</v>
      </c>
      <c r="G312">
        <v>45</v>
      </c>
      <c r="H312" s="4">
        <v>45235</v>
      </c>
    </row>
    <row r="313" spans="2:8" x14ac:dyDescent="0.3">
      <c r="B313">
        <v>310</v>
      </c>
      <c r="C313" t="s">
        <v>35</v>
      </c>
      <c r="D313" t="s">
        <v>37</v>
      </c>
      <c r="E313" t="s">
        <v>2</v>
      </c>
      <c r="F313">
        <v>6860</v>
      </c>
      <c r="G313">
        <v>126</v>
      </c>
      <c r="H313" s="4">
        <v>45236</v>
      </c>
    </row>
    <row r="314" spans="2:8" x14ac:dyDescent="0.3">
      <c r="B314">
        <v>311</v>
      </c>
      <c r="C314" t="s">
        <v>28</v>
      </c>
      <c r="D314" t="s">
        <v>37</v>
      </c>
      <c r="E314" t="s">
        <v>24</v>
      </c>
      <c r="F314">
        <v>4326</v>
      </c>
      <c r="G314">
        <v>348</v>
      </c>
      <c r="H314" s="4">
        <v>45237</v>
      </c>
    </row>
    <row r="315" spans="2:8" x14ac:dyDescent="0.3">
      <c r="B315">
        <v>312</v>
      </c>
      <c r="C315" t="s">
        <v>30</v>
      </c>
      <c r="D315" t="s">
        <v>39</v>
      </c>
      <c r="E315" t="s">
        <v>16</v>
      </c>
      <c r="F315">
        <v>4935</v>
      </c>
      <c r="G315">
        <v>126</v>
      </c>
      <c r="H315" s="4">
        <v>45238</v>
      </c>
    </row>
    <row r="316" spans="2:8" x14ac:dyDescent="0.3">
      <c r="B316">
        <v>313</v>
      </c>
      <c r="C316" t="s">
        <v>32</v>
      </c>
      <c r="D316" t="s">
        <v>45</v>
      </c>
      <c r="E316" t="s">
        <v>23</v>
      </c>
      <c r="F316">
        <v>4781</v>
      </c>
      <c r="G316">
        <v>123</v>
      </c>
      <c r="H316" s="4">
        <v>45239</v>
      </c>
    </row>
    <row r="317" spans="2:8" x14ac:dyDescent="0.3">
      <c r="B317">
        <v>314</v>
      </c>
      <c r="C317" t="s">
        <v>33</v>
      </c>
      <c r="D317" t="s">
        <v>37</v>
      </c>
      <c r="E317" t="s">
        <v>18</v>
      </c>
      <c r="F317">
        <v>7483</v>
      </c>
      <c r="G317">
        <v>45</v>
      </c>
      <c r="H317" s="4">
        <v>45240</v>
      </c>
    </row>
    <row r="318" spans="2:8" x14ac:dyDescent="0.3">
      <c r="B318">
        <v>315</v>
      </c>
      <c r="C318" t="s">
        <v>35</v>
      </c>
      <c r="D318" t="s">
        <v>37</v>
      </c>
      <c r="E318" t="s">
        <v>2</v>
      </c>
      <c r="F318">
        <v>6860</v>
      </c>
      <c r="G318">
        <v>126</v>
      </c>
      <c r="H318" s="4">
        <v>45241</v>
      </c>
    </row>
    <row r="319" spans="2:8" x14ac:dyDescent="0.3">
      <c r="B319">
        <v>1</v>
      </c>
      <c r="C319" t="s">
        <v>36</v>
      </c>
      <c r="D319" t="s">
        <v>40</v>
      </c>
      <c r="E319" t="s">
        <v>23</v>
      </c>
      <c r="F319">
        <v>1624</v>
      </c>
      <c r="G319">
        <v>114</v>
      </c>
      <c r="H319" s="4">
        <v>44927</v>
      </c>
    </row>
    <row r="320" spans="2:8" x14ac:dyDescent="0.3">
      <c r="B320">
        <v>2</v>
      </c>
      <c r="C320" t="s">
        <v>29</v>
      </c>
      <c r="D320" t="s">
        <v>45</v>
      </c>
      <c r="E320" t="s">
        <v>25</v>
      </c>
      <c r="F320">
        <v>6706</v>
      </c>
      <c r="G320">
        <v>459</v>
      </c>
      <c r="H320" s="4">
        <v>44928</v>
      </c>
    </row>
    <row r="321" spans="2:8" x14ac:dyDescent="0.3">
      <c r="B321">
        <v>3</v>
      </c>
      <c r="C321" t="s">
        <v>3</v>
      </c>
      <c r="D321" t="s">
        <v>45</v>
      </c>
      <c r="E321" t="s">
        <v>2</v>
      </c>
      <c r="F321">
        <v>959</v>
      </c>
      <c r="G321">
        <v>147</v>
      </c>
      <c r="H321" s="4">
        <v>44929</v>
      </c>
    </row>
    <row r="322" spans="2:8" x14ac:dyDescent="0.3">
      <c r="B322">
        <v>4</v>
      </c>
      <c r="C322" t="s">
        <v>30</v>
      </c>
      <c r="D322" t="s">
        <v>38</v>
      </c>
      <c r="E322" t="s">
        <v>11</v>
      </c>
      <c r="F322">
        <v>9632</v>
      </c>
      <c r="G322">
        <v>288</v>
      </c>
      <c r="H322" s="4">
        <v>44930</v>
      </c>
    </row>
    <row r="323" spans="2:8" x14ac:dyDescent="0.3">
      <c r="B323">
        <v>5</v>
      </c>
      <c r="C323" t="s">
        <v>32</v>
      </c>
      <c r="D323" t="s">
        <v>43</v>
      </c>
      <c r="E323" t="s">
        <v>18</v>
      </c>
      <c r="F323">
        <v>2100</v>
      </c>
      <c r="G323">
        <v>414</v>
      </c>
      <c r="H323" s="4">
        <v>44931</v>
      </c>
    </row>
    <row r="324" spans="2:8" x14ac:dyDescent="0.3">
      <c r="B324">
        <v>6</v>
      </c>
      <c r="C324" t="s">
        <v>36</v>
      </c>
      <c r="D324" t="s">
        <v>45</v>
      </c>
      <c r="E324" t="s">
        <v>26</v>
      </c>
      <c r="F324">
        <v>8869</v>
      </c>
      <c r="G324">
        <v>432</v>
      </c>
      <c r="H324" s="4">
        <v>44932</v>
      </c>
    </row>
    <row r="325" spans="2:8" x14ac:dyDescent="0.3">
      <c r="B325">
        <v>7</v>
      </c>
      <c r="C325" t="s">
        <v>32</v>
      </c>
      <c r="D325" t="s">
        <v>37</v>
      </c>
      <c r="E325" t="s">
        <v>24</v>
      </c>
      <c r="F325">
        <v>2681</v>
      </c>
      <c r="G325">
        <v>54</v>
      </c>
      <c r="H325" s="4">
        <v>44933</v>
      </c>
    </row>
    <row r="326" spans="2:8" x14ac:dyDescent="0.3">
      <c r="B326">
        <v>1</v>
      </c>
      <c r="C326" t="s">
        <v>36</v>
      </c>
      <c r="D326" t="s">
        <v>40</v>
      </c>
      <c r="E326" t="s">
        <v>23</v>
      </c>
      <c r="F326">
        <v>1624</v>
      </c>
      <c r="G326">
        <v>114</v>
      </c>
      <c r="H326" s="4">
        <v>44927</v>
      </c>
    </row>
    <row r="327" spans="2:8" x14ac:dyDescent="0.3">
      <c r="B327">
        <v>2</v>
      </c>
      <c r="C327" t="s">
        <v>29</v>
      </c>
      <c r="D327" t="s">
        <v>45</v>
      </c>
      <c r="E327" t="s">
        <v>25</v>
      </c>
      <c r="F327">
        <v>6706</v>
      </c>
      <c r="G327">
        <v>459</v>
      </c>
      <c r="H327" s="4">
        <v>44928</v>
      </c>
    </row>
    <row r="328" spans="2:8" x14ac:dyDescent="0.3">
      <c r="B328">
        <v>3</v>
      </c>
      <c r="C328" t="s">
        <v>3</v>
      </c>
      <c r="D328" t="s">
        <v>45</v>
      </c>
      <c r="E328" t="s">
        <v>2</v>
      </c>
      <c r="F328">
        <v>959</v>
      </c>
      <c r="G328">
        <v>147</v>
      </c>
      <c r="H328" s="4">
        <v>44929</v>
      </c>
    </row>
    <row r="329" spans="2:8" x14ac:dyDescent="0.3">
      <c r="B329">
        <v>4</v>
      </c>
      <c r="C329" t="s">
        <v>30</v>
      </c>
      <c r="D329" t="s">
        <v>38</v>
      </c>
      <c r="E329" t="s">
        <v>11</v>
      </c>
      <c r="F329">
        <v>9632</v>
      </c>
      <c r="G329">
        <v>288</v>
      </c>
      <c r="H329" s="4">
        <v>44930</v>
      </c>
    </row>
    <row r="330" spans="2:8" x14ac:dyDescent="0.3">
      <c r="B330">
        <v>5</v>
      </c>
      <c r="C330" t="s">
        <v>32</v>
      </c>
      <c r="D330" t="s">
        <v>43</v>
      </c>
      <c r="E330" t="s">
        <v>18</v>
      </c>
      <c r="F330">
        <v>2100</v>
      </c>
      <c r="G330">
        <v>414</v>
      </c>
      <c r="H330" s="4">
        <v>44931</v>
      </c>
    </row>
    <row r="331" spans="2:8" x14ac:dyDescent="0.3">
      <c r="B331">
        <v>6</v>
      </c>
      <c r="C331" t="s">
        <v>36</v>
      </c>
      <c r="D331" t="s">
        <v>45</v>
      </c>
      <c r="E331" t="s">
        <v>26</v>
      </c>
      <c r="F331">
        <v>8869</v>
      </c>
      <c r="G331">
        <v>432</v>
      </c>
      <c r="H331" s="4">
        <v>44932</v>
      </c>
    </row>
    <row r="332" spans="2:8" x14ac:dyDescent="0.3">
      <c r="B332">
        <v>7</v>
      </c>
      <c r="C332" t="s">
        <v>32</v>
      </c>
      <c r="D332" t="s">
        <v>37</v>
      </c>
      <c r="E332" t="s">
        <v>24</v>
      </c>
      <c r="F332">
        <v>2681</v>
      </c>
      <c r="G332">
        <v>54</v>
      </c>
      <c r="H332" s="4">
        <v>44933</v>
      </c>
    </row>
    <row r="333" spans="2:8" x14ac:dyDescent="0.3">
      <c r="B333">
        <v>1</v>
      </c>
      <c r="C333" t="s">
        <v>36</v>
      </c>
      <c r="D333" t="s">
        <v>40</v>
      </c>
      <c r="E333" t="s">
        <v>23</v>
      </c>
      <c r="F333">
        <v>1624</v>
      </c>
      <c r="G333">
        <v>114</v>
      </c>
      <c r="H333" s="4">
        <v>44927</v>
      </c>
    </row>
    <row r="334" spans="2:8" x14ac:dyDescent="0.3">
      <c r="B334">
        <v>2</v>
      </c>
      <c r="C334" t="s">
        <v>29</v>
      </c>
      <c r="D334" t="s">
        <v>45</v>
      </c>
      <c r="E334" t="s">
        <v>25</v>
      </c>
      <c r="F334">
        <v>6706</v>
      </c>
      <c r="G334">
        <v>459</v>
      </c>
      <c r="H334" s="4">
        <v>44928</v>
      </c>
    </row>
    <row r="335" spans="2:8" x14ac:dyDescent="0.3">
      <c r="B335">
        <v>3</v>
      </c>
      <c r="C335" t="s">
        <v>3</v>
      </c>
      <c r="D335" t="s">
        <v>45</v>
      </c>
      <c r="E335" t="s">
        <v>2</v>
      </c>
      <c r="F335">
        <v>959</v>
      </c>
      <c r="G335">
        <v>147</v>
      </c>
      <c r="H335" s="4">
        <v>44929</v>
      </c>
    </row>
    <row r="336" spans="2:8" x14ac:dyDescent="0.3">
      <c r="B336">
        <v>4</v>
      </c>
      <c r="C336" t="s">
        <v>30</v>
      </c>
      <c r="D336" t="s">
        <v>38</v>
      </c>
      <c r="E336" t="s">
        <v>11</v>
      </c>
      <c r="F336">
        <v>9632</v>
      </c>
      <c r="G336">
        <v>288</v>
      </c>
      <c r="H336" s="4">
        <v>44930</v>
      </c>
    </row>
    <row r="337" spans="2:8" x14ac:dyDescent="0.3">
      <c r="B337">
        <v>5</v>
      </c>
      <c r="C337" t="s">
        <v>32</v>
      </c>
      <c r="D337" t="s">
        <v>43</v>
      </c>
      <c r="E337" t="s">
        <v>18</v>
      </c>
      <c r="F337">
        <v>2100</v>
      </c>
      <c r="G337">
        <v>414</v>
      </c>
      <c r="H337" s="4">
        <v>44931</v>
      </c>
    </row>
    <row r="338" spans="2:8" x14ac:dyDescent="0.3">
      <c r="B338">
        <v>6</v>
      </c>
      <c r="C338" t="s">
        <v>36</v>
      </c>
      <c r="D338" t="s">
        <v>45</v>
      </c>
      <c r="E338" t="s">
        <v>26</v>
      </c>
      <c r="F338">
        <v>8869</v>
      </c>
      <c r="G338">
        <v>432</v>
      </c>
      <c r="H338" s="4">
        <v>44932</v>
      </c>
    </row>
    <row r="339" spans="2:8" x14ac:dyDescent="0.3">
      <c r="B339">
        <v>7</v>
      </c>
      <c r="C339" t="s">
        <v>32</v>
      </c>
      <c r="D339" t="s">
        <v>37</v>
      </c>
      <c r="E339" t="s">
        <v>24</v>
      </c>
      <c r="F339">
        <v>2681</v>
      </c>
      <c r="G339">
        <v>54</v>
      </c>
      <c r="H339" s="4">
        <v>44933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D18"/>
  <sheetViews>
    <sheetView zoomScale="140" zoomScaleNormal="140" workbookViewId="0">
      <selection activeCell="K6" sqref="K6"/>
    </sheetView>
  </sheetViews>
  <sheetFormatPr defaultRowHeight="14.4" x14ac:dyDescent="0.3"/>
  <cols>
    <col min="1" max="1" width="1.77734375" style="2" customWidth="1"/>
    <col min="2" max="2" width="8.33203125" style="2" customWidth="1"/>
    <col min="3" max="3" width="14.21875" style="2" customWidth="1"/>
    <col min="4" max="16384" width="8.88671875" style="2"/>
  </cols>
  <sheetData>
    <row r="2" spans="3:4" ht="8.4" customHeight="1" x14ac:dyDescent="0.3"/>
    <row r="3" spans="3:4" ht="22.8" customHeight="1" x14ac:dyDescent="0.4">
      <c r="C3" s="1" t="s">
        <v>48</v>
      </c>
    </row>
    <row r="4" spans="3:4" ht="19.8" customHeight="1" x14ac:dyDescent="0.35">
      <c r="C4" s="3" t="s">
        <v>58</v>
      </c>
    </row>
    <row r="5" spans="3:4" ht="26.4" customHeight="1" x14ac:dyDescent="0.35">
      <c r="C5" s="3" t="s">
        <v>49</v>
      </c>
    </row>
    <row r="6" spans="3:4" ht="26.4" customHeight="1" x14ac:dyDescent="0.35">
      <c r="C6" s="3" t="s">
        <v>69</v>
      </c>
    </row>
    <row r="7" spans="3:4" ht="33.6" customHeight="1" x14ac:dyDescent="0.35">
      <c r="C7" s="3" t="s">
        <v>68</v>
      </c>
    </row>
    <row r="8" spans="3:4" ht="33.6" customHeight="1" x14ac:dyDescent="0.35">
      <c r="C8" s="3" t="s">
        <v>78</v>
      </c>
    </row>
    <row r="9" spans="3:4" ht="33.6" customHeight="1" x14ac:dyDescent="0.35">
      <c r="C9" s="3"/>
    </row>
    <row r="10" spans="3:4" ht="15" customHeight="1" x14ac:dyDescent="0.3"/>
    <row r="11" spans="3:4" ht="21" x14ac:dyDescent="0.4">
      <c r="C11" s="1" t="s">
        <v>50</v>
      </c>
    </row>
    <row r="12" spans="3:4" ht="21.6" customHeight="1" x14ac:dyDescent="0.3">
      <c r="C12" t="s">
        <v>47</v>
      </c>
      <c r="D12" s="2" t="s">
        <v>51</v>
      </c>
    </row>
    <row r="13" spans="3:4" ht="21.6" customHeight="1" x14ac:dyDescent="0.3">
      <c r="C13" t="s">
        <v>4</v>
      </c>
      <c r="D13" s="2" t="s">
        <v>52</v>
      </c>
    </row>
    <row r="14" spans="3:4" ht="21.6" customHeight="1" x14ac:dyDescent="0.3">
      <c r="C14" t="s">
        <v>5</v>
      </c>
      <c r="D14" s="2" t="s">
        <v>53</v>
      </c>
    </row>
    <row r="15" spans="3:4" ht="21.6" customHeight="1" x14ac:dyDescent="0.3">
      <c r="C15" t="s">
        <v>0</v>
      </c>
      <c r="D15" s="2" t="s">
        <v>54</v>
      </c>
    </row>
    <row r="16" spans="3:4" ht="21.6" customHeight="1" x14ac:dyDescent="0.3">
      <c r="C16" t="s">
        <v>1</v>
      </c>
      <c r="D16" s="2" t="s">
        <v>55</v>
      </c>
    </row>
    <row r="17" spans="3:4" ht="21.6" customHeight="1" x14ac:dyDescent="0.3">
      <c r="C17" t="s">
        <v>27</v>
      </c>
      <c r="D17" s="2" t="s">
        <v>56</v>
      </c>
    </row>
    <row r="18" spans="3:4" ht="21.6" customHeight="1" x14ac:dyDescent="0.3">
      <c r="C18" t="s">
        <v>46</v>
      </c>
      <c r="D18" s="2"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B19"/>
  <sheetViews>
    <sheetView zoomScaleNormal="205" workbookViewId="0">
      <selection activeCell="A19" sqref="A19"/>
    </sheetView>
  </sheetViews>
  <sheetFormatPr defaultRowHeight="14.4" x14ac:dyDescent="0.3"/>
  <cols>
    <col min="2" max="2" width="32.44140625" bestFit="1" customWidth="1"/>
  </cols>
  <sheetData>
    <row r="4" spans="1:2" ht="21" x14ac:dyDescent="0.3">
      <c r="B4" s="5" t="s">
        <v>76</v>
      </c>
    </row>
    <row r="5" spans="1:2" ht="18" customHeight="1" x14ac:dyDescent="0.3">
      <c r="A5">
        <v>1</v>
      </c>
      <c r="B5" t="s">
        <v>70</v>
      </c>
    </row>
    <row r="6" spans="1:2" ht="18" customHeight="1" x14ac:dyDescent="0.3">
      <c r="A6">
        <v>2</v>
      </c>
      <c r="B6" t="s">
        <v>71</v>
      </c>
    </row>
    <row r="7" spans="1:2" ht="18" customHeight="1" x14ac:dyDescent="0.3">
      <c r="A7">
        <v>3</v>
      </c>
      <c r="B7" t="s">
        <v>72</v>
      </c>
    </row>
    <row r="8" spans="1:2" ht="18" customHeight="1" x14ac:dyDescent="0.3">
      <c r="A8">
        <v>4</v>
      </c>
      <c r="B8" t="s">
        <v>74</v>
      </c>
    </row>
    <row r="9" spans="1:2" ht="18" customHeight="1" x14ac:dyDescent="0.3">
      <c r="A9">
        <v>5</v>
      </c>
      <c r="B9" t="s">
        <v>75</v>
      </c>
    </row>
    <row r="10" spans="1:2" ht="18" customHeight="1" x14ac:dyDescent="0.3">
      <c r="A10">
        <v>6</v>
      </c>
      <c r="B10" t="s">
        <v>73</v>
      </c>
    </row>
    <row r="11" spans="1:2" ht="18" customHeight="1" x14ac:dyDescent="0.3">
      <c r="A11">
        <v>7</v>
      </c>
      <c r="B11" t="s">
        <v>59</v>
      </c>
    </row>
    <row r="12" spans="1:2" ht="18" customHeight="1" x14ac:dyDescent="0.3">
      <c r="A12">
        <v>8</v>
      </c>
      <c r="B12" t="s">
        <v>60</v>
      </c>
    </row>
    <row r="13" spans="1:2" ht="18" customHeight="1" x14ac:dyDescent="0.3">
      <c r="A13">
        <v>9</v>
      </c>
      <c r="B13" t="s">
        <v>61</v>
      </c>
    </row>
    <row r="14" spans="1:2" ht="18" customHeight="1" x14ac:dyDescent="0.3">
      <c r="A14">
        <v>10</v>
      </c>
      <c r="B14" t="s">
        <v>62</v>
      </c>
    </row>
    <row r="15" spans="1:2" ht="18" customHeight="1" x14ac:dyDescent="0.3">
      <c r="A15">
        <v>11</v>
      </c>
      <c r="B15" t="s">
        <v>63</v>
      </c>
    </row>
    <row r="16" spans="1:2" ht="18" customHeight="1" x14ac:dyDescent="0.3">
      <c r="A16">
        <v>12</v>
      </c>
      <c r="B16" t="s">
        <v>64</v>
      </c>
    </row>
    <row r="17" spans="1:2" ht="18" customHeight="1" x14ac:dyDescent="0.3">
      <c r="A17">
        <v>13</v>
      </c>
      <c r="B17" t="s">
        <v>65</v>
      </c>
    </row>
    <row r="18" spans="1:2" ht="18" customHeight="1" x14ac:dyDescent="0.3">
      <c r="A18">
        <v>14</v>
      </c>
      <c r="B18" t="s">
        <v>66</v>
      </c>
    </row>
    <row r="19" spans="1:2" ht="18" customHeight="1" x14ac:dyDescent="0.3">
      <c r="A19">
        <v>15</v>
      </c>
      <c r="B19" t="s">
        <v>67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3DF1B-10B3-400B-B7F7-9A535B2497E8}">
  <dimension ref="A1"/>
  <sheetViews>
    <sheetView topLeftCell="A7"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66825-F08F-4138-83F9-0AA8D3C170CA}">
  <dimension ref="A2:O44"/>
  <sheetViews>
    <sheetView topLeftCell="K13" zoomScale="70" zoomScaleNormal="70" workbookViewId="0">
      <selection activeCell="AA33" sqref="AA33"/>
    </sheetView>
  </sheetViews>
  <sheetFormatPr defaultRowHeight="14.4" x14ac:dyDescent="0.3"/>
  <cols>
    <col min="1" max="1" width="16.44140625" bestFit="1" customWidth="1"/>
    <col min="2" max="2" width="16.109375" bestFit="1" customWidth="1"/>
    <col min="4" max="4" width="14.88671875" bestFit="1" customWidth="1"/>
    <col min="8" max="8" width="16.44140625" bestFit="1" customWidth="1"/>
    <col min="9" max="9" width="17.21875" bestFit="1" customWidth="1"/>
    <col min="11" max="11" width="16.44140625" bestFit="1" customWidth="1"/>
    <col min="14" max="14" width="12.5546875" bestFit="1" customWidth="1"/>
    <col min="15" max="15" width="14.88671875" bestFit="1" customWidth="1"/>
  </cols>
  <sheetData>
    <row r="2" spans="1:15" x14ac:dyDescent="0.3">
      <c r="A2" s="14">
        <v>1</v>
      </c>
      <c r="D2" s="14">
        <v>4</v>
      </c>
      <c r="H2" s="14">
        <v>7</v>
      </c>
      <c r="K2" s="14">
        <v>10</v>
      </c>
      <c r="N2" s="14">
        <v>13</v>
      </c>
    </row>
    <row r="3" spans="1:15" x14ac:dyDescent="0.3">
      <c r="A3" t="s">
        <v>92</v>
      </c>
      <c r="D3" t="s">
        <v>95</v>
      </c>
      <c r="E3" t="s">
        <v>96</v>
      </c>
      <c r="H3" t="s">
        <v>92</v>
      </c>
      <c r="K3" t="s">
        <v>92</v>
      </c>
      <c r="N3" s="12" t="s">
        <v>93</v>
      </c>
      <c r="O3" t="s">
        <v>101</v>
      </c>
    </row>
    <row r="4" spans="1:15" x14ac:dyDescent="0.3">
      <c r="A4">
        <v>203538699</v>
      </c>
      <c r="D4">
        <v>47964</v>
      </c>
      <c r="E4">
        <f>GETPIVOTDATA("Quantity",$D$3)/315</f>
        <v>152.26666666666668</v>
      </c>
      <c r="H4">
        <v>203538699</v>
      </c>
      <c r="I4" s="16">
        <f>GETPIVOTDATA("Total Sales",$H$3)/B30</f>
        <v>33923116.5</v>
      </c>
      <c r="K4">
        <v>203538699</v>
      </c>
      <c r="N4" s="13" t="s">
        <v>35</v>
      </c>
      <c r="O4">
        <v>27</v>
      </c>
    </row>
    <row r="5" spans="1:15" x14ac:dyDescent="0.3">
      <c r="K5" s="14" t="s">
        <v>99</v>
      </c>
      <c r="N5" s="13" t="s">
        <v>29</v>
      </c>
      <c r="O5">
        <v>26</v>
      </c>
    </row>
    <row r="6" spans="1:15" x14ac:dyDescent="0.3">
      <c r="I6" s="16">
        <f>GETPIVOTDATA("Total Sales",$H$3)</f>
        <v>203538699</v>
      </c>
      <c r="K6" s="16">
        <f>GETPIVOTDATA("Total Sales",$K$3)/11</f>
        <v>18503518.09090909</v>
      </c>
      <c r="N6" s="13" t="s">
        <v>32</v>
      </c>
      <c r="O6">
        <v>41</v>
      </c>
    </row>
    <row r="7" spans="1:15" x14ac:dyDescent="0.3">
      <c r="N7" s="13" t="s">
        <v>33</v>
      </c>
      <c r="O7">
        <v>34</v>
      </c>
    </row>
    <row r="8" spans="1:15" x14ac:dyDescent="0.3">
      <c r="N8" s="13" t="s">
        <v>3</v>
      </c>
      <c r="O8">
        <v>30</v>
      </c>
    </row>
    <row r="9" spans="1:15" x14ac:dyDescent="0.3">
      <c r="A9" s="14">
        <v>2</v>
      </c>
      <c r="D9" s="14">
        <v>5</v>
      </c>
      <c r="H9" s="14">
        <v>8</v>
      </c>
      <c r="K9" s="14">
        <v>11</v>
      </c>
      <c r="N9" s="13" t="s">
        <v>28</v>
      </c>
      <c r="O9">
        <v>32</v>
      </c>
    </row>
    <row r="10" spans="1:15" x14ac:dyDescent="0.3">
      <c r="A10" s="12" t="s">
        <v>93</v>
      </c>
      <c r="D10" t="s">
        <v>97</v>
      </c>
      <c r="H10" t="s">
        <v>92</v>
      </c>
      <c r="K10" s="15">
        <f>GETPIVOTDATA("Total Sales",$K$3)/B11</f>
        <v>20353869.899999999</v>
      </c>
      <c r="N10" s="13" t="s">
        <v>34</v>
      </c>
      <c r="O10">
        <v>28</v>
      </c>
    </row>
    <row r="11" spans="1:15" x14ac:dyDescent="0.3">
      <c r="A11" s="13" t="s">
        <v>35</v>
      </c>
      <c r="B11">
        <f>COUNTA(A11:A20)</f>
        <v>10</v>
      </c>
      <c r="D11">
        <v>315</v>
      </c>
      <c r="H11">
        <v>203538699</v>
      </c>
      <c r="I11" s="16">
        <f>GETPIVOTDATA("Total Sales",$H$10)/E22</f>
        <v>8849508.6521739122</v>
      </c>
      <c r="N11" s="13" t="s">
        <v>36</v>
      </c>
      <c r="O11">
        <v>34</v>
      </c>
    </row>
    <row r="12" spans="1:15" x14ac:dyDescent="0.3">
      <c r="A12" s="13" t="s">
        <v>29</v>
      </c>
      <c r="N12" s="13" t="s">
        <v>30</v>
      </c>
      <c r="O12">
        <v>29</v>
      </c>
    </row>
    <row r="13" spans="1:15" x14ac:dyDescent="0.3">
      <c r="A13" s="13" t="s">
        <v>32</v>
      </c>
      <c r="N13" s="13" t="s">
        <v>31</v>
      </c>
      <c r="O13">
        <v>34</v>
      </c>
    </row>
    <row r="14" spans="1:15" x14ac:dyDescent="0.3">
      <c r="A14" s="13" t="s">
        <v>33</v>
      </c>
      <c r="N14" s="13" t="s">
        <v>94</v>
      </c>
      <c r="O14">
        <v>315</v>
      </c>
    </row>
    <row r="15" spans="1:15" x14ac:dyDescent="0.3">
      <c r="A15" s="13" t="s">
        <v>3</v>
      </c>
    </row>
    <row r="16" spans="1:15" x14ac:dyDescent="0.3">
      <c r="A16" s="13" t="s">
        <v>28</v>
      </c>
    </row>
    <row r="17" spans="1:15" x14ac:dyDescent="0.3">
      <c r="A17" s="13" t="s">
        <v>34</v>
      </c>
    </row>
    <row r="18" spans="1:15" x14ac:dyDescent="0.3">
      <c r="A18" s="13" t="s">
        <v>36</v>
      </c>
    </row>
    <row r="19" spans="1:15" x14ac:dyDescent="0.3">
      <c r="A19" s="13" t="s">
        <v>30</v>
      </c>
    </row>
    <row r="20" spans="1:15" x14ac:dyDescent="0.3">
      <c r="A20" s="13" t="s">
        <v>31</v>
      </c>
      <c r="D20" s="14">
        <v>6</v>
      </c>
      <c r="H20" s="14">
        <v>9</v>
      </c>
      <c r="K20" s="14">
        <v>12</v>
      </c>
      <c r="N20" s="14">
        <v>14</v>
      </c>
    </row>
    <row r="21" spans="1:15" x14ac:dyDescent="0.3">
      <c r="A21" s="13" t="s">
        <v>94</v>
      </c>
      <c r="D21" s="12" t="s">
        <v>93</v>
      </c>
      <c r="H21" s="12" t="s">
        <v>93</v>
      </c>
      <c r="I21" t="s">
        <v>95</v>
      </c>
      <c r="K21" t="s">
        <v>100</v>
      </c>
      <c r="N21" s="12" t="s">
        <v>102</v>
      </c>
      <c r="O21" t="s">
        <v>101</v>
      </c>
    </row>
    <row r="22" spans="1:15" x14ac:dyDescent="0.3">
      <c r="A22" s="14">
        <v>3</v>
      </c>
      <c r="D22" s="13" t="s">
        <v>7</v>
      </c>
      <c r="E22">
        <f>COUNTA(D22:D44)</f>
        <v>23</v>
      </c>
      <c r="H22" s="13" t="s">
        <v>7</v>
      </c>
      <c r="I22">
        <v>2022</v>
      </c>
      <c r="N22" s="13">
        <v>1</v>
      </c>
      <c r="O22">
        <v>31</v>
      </c>
    </row>
    <row r="23" spans="1:15" x14ac:dyDescent="0.3">
      <c r="A23" s="12" t="s">
        <v>93</v>
      </c>
      <c r="D23" s="13" t="s">
        <v>23</v>
      </c>
      <c r="H23" s="13" t="s">
        <v>23</v>
      </c>
      <c r="I23">
        <v>3171</v>
      </c>
      <c r="N23" s="13">
        <v>2</v>
      </c>
      <c r="O23">
        <v>28</v>
      </c>
    </row>
    <row r="24" spans="1:15" x14ac:dyDescent="0.3">
      <c r="A24" s="13" t="s">
        <v>40</v>
      </c>
      <c r="D24" s="13" t="s">
        <v>17</v>
      </c>
      <c r="H24" s="13" t="s">
        <v>17</v>
      </c>
      <c r="I24">
        <v>1044</v>
      </c>
      <c r="N24" s="13">
        <v>3</v>
      </c>
      <c r="O24">
        <v>31</v>
      </c>
    </row>
    <row r="25" spans="1:15" x14ac:dyDescent="0.3">
      <c r="A25" s="13" t="s">
        <v>45</v>
      </c>
      <c r="D25" s="13" t="s">
        <v>12</v>
      </c>
      <c r="H25" s="13" t="s">
        <v>12</v>
      </c>
      <c r="I25">
        <v>1956</v>
      </c>
      <c r="N25" s="13">
        <v>4</v>
      </c>
      <c r="O25">
        <v>30</v>
      </c>
    </row>
    <row r="26" spans="1:15" x14ac:dyDescent="0.3">
      <c r="A26" s="13" t="s">
        <v>37</v>
      </c>
      <c r="D26" s="13" t="s">
        <v>15</v>
      </c>
      <c r="H26" s="13" t="s">
        <v>15</v>
      </c>
      <c r="I26">
        <v>2052</v>
      </c>
      <c r="N26" s="13">
        <v>5</v>
      </c>
      <c r="O26">
        <v>31</v>
      </c>
    </row>
    <row r="27" spans="1:15" x14ac:dyDescent="0.3">
      <c r="A27" s="13" t="s">
        <v>38</v>
      </c>
      <c r="D27" s="13" t="s">
        <v>2</v>
      </c>
      <c r="H27" s="13" t="s">
        <v>2</v>
      </c>
      <c r="I27">
        <v>1944</v>
      </c>
      <c r="N27" s="13">
        <v>6</v>
      </c>
      <c r="O27">
        <v>30</v>
      </c>
    </row>
    <row r="28" spans="1:15" x14ac:dyDescent="0.3">
      <c r="A28" s="13" t="s">
        <v>43</v>
      </c>
      <c r="D28" s="13" t="s">
        <v>19</v>
      </c>
      <c r="H28" s="13" t="s">
        <v>19</v>
      </c>
      <c r="I28">
        <v>2142</v>
      </c>
      <c r="N28" s="13">
        <v>7</v>
      </c>
      <c r="O28">
        <v>31</v>
      </c>
    </row>
    <row r="29" spans="1:15" x14ac:dyDescent="0.3">
      <c r="A29" s="13" t="s">
        <v>39</v>
      </c>
      <c r="D29" s="13" t="s">
        <v>21</v>
      </c>
      <c r="H29" s="13" t="s">
        <v>21</v>
      </c>
      <c r="I29">
        <v>3207</v>
      </c>
      <c r="N29" s="13">
        <v>8</v>
      </c>
      <c r="O29">
        <v>31</v>
      </c>
    </row>
    <row r="30" spans="1:15" x14ac:dyDescent="0.3">
      <c r="A30" s="13" t="s">
        <v>94</v>
      </c>
      <c r="B30">
        <f>COUNTA(A24:A29)</f>
        <v>6</v>
      </c>
      <c r="D30" s="13" t="s">
        <v>25</v>
      </c>
      <c r="H30" s="13" t="s">
        <v>25</v>
      </c>
      <c r="I30">
        <v>2301</v>
      </c>
      <c r="N30" s="13">
        <v>9</v>
      </c>
      <c r="O30">
        <v>30</v>
      </c>
    </row>
    <row r="31" spans="1:15" x14ac:dyDescent="0.3">
      <c r="D31" s="13" t="s">
        <v>11</v>
      </c>
      <c r="H31" s="13" t="s">
        <v>11</v>
      </c>
      <c r="I31">
        <v>1752</v>
      </c>
      <c r="N31" s="13">
        <v>10</v>
      </c>
      <c r="O31">
        <v>31</v>
      </c>
    </row>
    <row r="32" spans="1:15" x14ac:dyDescent="0.3">
      <c r="D32" s="13" t="s">
        <v>10</v>
      </c>
      <c r="H32" s="13" t="s">
        <v>10</v>
      </c>
      <c r="I32">
        <v>2331</v>
      </c>
      <c r="N32" s="13">
        <v>11</v>
      </c>
      <c r="O32">
        <v>11</v>
      </c>
    </row>
    <row r="33" spans="4:15" x14ac:dyDescent="0.3">
      <c r="D33" s="13" t="s">
        <v>16</v>
      </c>
      <c r="H33" s="13" t="s">
        <v>16</v>
      </c>
      <c r="I33">
        <v>2190</v>
      </c>
      <c r="N33" s="13" t="s">
        <v>94</v>
      </c>
      <c r="O33">
        <v>315</v>
      </c>
    </row>
    <row r="34" spans="4:15" x14ac:dyDescent="0.3">
      <c r="D34" s="13" t="s">
        <v>22</v>
      </c>
      <c r="H34" s="13" t="s">
        <v>22</v>
      </c>
      <c r="I34">
        <v>2976</v>
      </c>
    </row>
    <row r="35" spans="4:15" x14ac:dyDescent="0.3">
      <c r="D35" s="13" t="s">
        <v>6</v>
      </c>
      <c r="H35" s="13" t="s">
        <v>6</v>
      </c>
      <c r="I35">
        <v>1881</v>
      </c>
      <c r="N35" s="17">
        <v>15</v>
      </c>
    </row>
    <row r="36" spans="4:15" x14ac:dyDescent="0.3">
      <c r="D36" s="13" t="s">
        <v>9</v>
      </c>
      <c r="H36" s="13" t="s">
        <v>9</v>
      </c>
      <c r="I36">
        <v>2154</v>
      </c>
      <c r="N36" s="12" t="s">
        <v>93</v>
      </c>
      <c r="O36" t="s">
        <v>95</v>
      </c>
    </row>
    <row r="37" spans="4:15" x14ac:dyDescent="0.3">
      <c r="D37" s="13" t="s">
        <v>13</v>
      </c>
      <c r="H37" s="13" t="s">
        <v>13</v>
      </c>
      <c r="I37">
        <v>2196</v>
      </c>
      <c r="N37" s="13" t="s">
        <v>40</v>
      </c>
      <c r="O37">
        <v>7431</v>
      </c>
    </row>
    <row r="38" spans="4:15" x14ac:dyDescent="0.3">
      <c r="D38" s="13" t="s">
        <v>20</v>
      </c>
      <c r="H38" s="13" t="s">
        <v>20</v>
      </c>
      <c r="I38">
        <v>2982</v>
      </c>
      <c r="N38" s="13" t="s">
        <v>45</v>
      </c>
      <c r="O38">
        <v>10527</v>
      </c>
    </row>
    <row r="39" spans="4:15" x14ac:dyDescent="0.3">
      <c r="D39" s="13" t="s">
        <v>26</v>
      </c>
      <c r="H39" s="13" t="s">
        <v>26</v>
      </c>
      <c r="I39">
        <v>1854</v>
      </c>
      <c r="N39" s="13" t="s">
        <v>37</v>
      </c>
      <c r="O39">
        <v>7821</v>
      </c>
    </row>
    <row r="40" spans="4:15" x14ac:dyDescent="0.3">
      <c r="D40" s="13" t="s">
        <v>8</v>
      </c>
      <c r="H40" s="13" t="s">
        <v>8</v>
      </c>
      <c r="I40">
        <v>1533</v>
      </c>
      <c r="N40" s="13" t="s">
        <v>38</v>
      </c>
      <c r="O40">
        <v>7302</v>
      </c>
    </row>
    <row r="41" spans="4:15" x14ac:dyDescent="0.3">
      <c r="D41" s="13" t="s">
        <v>24</v>
      </c>
      <c r="H41" s="13" t="s">
        <v>24</v>
      </c>
      <c r="I41">
        <v>2727</v>
      </c>
      <c r="N41" s="13" t="s">
        <v>43</v>
      </c>
      <c r="O41">
        <v>5745</v>
      </c>
    </row>
    <row r="42" spans="4:15" x14ac:dyDescent="0.3">
      <c r="D42" s="13" t="s">
        <v>14</v>
      </c>
      <c r="H42" s="13" t="s">
        <v>14</v>
      </c>
      <c r="I42">
        <v>1308</v>
      </c>
      <c r="N42" s="13" t="s">
        <v>39</v>
      </c>
      <c r="O42">
        <v>9138</v>
      </c>
    </row>
    <row r="43" spans="4:15" x14ac:dyDescent="0.3">
      <c r="D43" s="13" t="s">
        <v>18</v>
      </c>
      <c r="H43" s="13" t="s">
        <v>18</v>
      </c>
      <c r="I43">
        <v>2241</v>
      </c>
      <c r="N43" s="13" t="s">
        <v>94</v>
      </c>
      <c r="O43">
        <v>47964</v>
      </c>
    </row>
    <row r="44" spans="4:15" x14ac:dyDescent="0.3">
      <c r="D44" s="13" t="s">
        <v>94</v>
      </c>
      <c r="H44" s="13" t="s">
        <v>94</v>
      </c>
      <c r="I44">
        <v>47964</v>
      </c>
    </row>
  </sheetData>
  <pageMargins left="0.7" right="0.7" top="0.75" bottom="0.75" header="0.3" footer="0.3"/>
  <drawing r:id="rId1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8335D-B37E-40E1-9E09-6EFB1C1BA75B}">
  <dimension ref="A1"/>
  <sheetViews>
    <sheetView showGridLines="0" zoomScale="40" zoomScaleNormal="40" workbookViewId="0">
      <selection activeCell="AK25" sqref="AK25"/>
    </sheetView>
  </sheetViews>
  <sheetFormatPr defaultRowHeight="14.4" x14ac:dyDescent="0.3"/>
  <cols>
    <col min="1" max="2" width="8.88671875" style="18"/>
    <col min="3" max="3" width="8.88671875" style="18" customWidth="1"/>
    <col min="4" max="16384" width="8.88671875" style="18"/>
  </cols>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2:P18"/>
  <sheetViews>
    <sheetView topLeftCell="A13" zoomScale="82" zoomScaleNormal="82" workbookViewId="0">
      <selection activeCell="E16" sqref="E16:K16"/>
    </sheetView>
  </sheetViews>
  <sheetFormatPr defaultRowHeight="36.6" customHeight="1" x14ac:dyDescent="0.3"/>
  <cols>
    <col min="1" max="2" width="8.88671875" style="2"/>
    <col min="3" max="3" width="48.6640625" style="2" bestFit="1" customWidth="1"/>
    <col min="4" max="16384" width="8.88671875" style="2"/>
  </cols>
  <sheetData>
    <row r="2" spans="3:16" ht="36.6" customHeight="1" x14ac:dyDescent="0.3">
      <c r="C2" s="20" t="s">
        <v>77</v>
      </c>
      <c r="D2" s="20"/>
      <c r="E2" s="20"/>
      <c r="F2" s="20"/>
      <c r="G2" s="20"/>
      <c r="H2" s="20"/>
      <c r="I2" s="20"/>
      <c r="J2" s="20"/>
      <c r="K2" s="20"/>
    </row>
    <row r="4" spans="3:16" ht="36.6" customHeight="1" x14ac:dyDescent="0.3">
      <c r="C4" s="6" t="s">
        <v>70</v>
      </c>
      <c r="E4" s="21">
        <f>SUM(Table1[Total Sales])</f>
        <v>203538699</v>
      </c>
      <c r="F4" s="19"/>
      <c r="G4" s="19"/>
      <c r="H4" s="19"/>
      <c r="I4" s="19"/>
      <c r="J4" s="19"/>
      <c r="K4" s="19"/>
    </row>
    <row r="5" spans="3:16" ht="36.6" customHeight="1" x14ac:dyDescent="0.3">
      <c r="C5" s="6" t="s">
        <v>71</v>
      </c>
      <c r="E5" s="19">
        <f>COUNTA(_xlfn.UNIQUE(Table1[Sales Person]))</f>
        <v>10</v>
      </c>
      <c r="F5" s="19"/>
      <c r="G5" s="19"/>
      <c r="H5" s="19"/>
      <c r="I5" s="19"/>
      <c r="J5" s="19"/>
      <c r="K5" s="19"/>
    </row>
    <row r="6" spans="3:16" ht="36.6" customHeight="1" x14ac:dyDescent="0.3">
      <c r="C6" s="6" t="s">
        <v>72</v>
      </c>
      <c r="E6" s="19">
        <f>COUNTA(_xlfn.UNIQUE(Table1[Location]))</f>
        <v>6</v>
      </c>
      <c r="F6" s="19"/>
      <c r="G6" s="19"/>
      <c r="H6" s="19"/>
      <c r="I6" s="19"/>
      <c r="J6" s="19"/>
      <c r="K6" s="19"/>
    </row>
    <row r="7" spans="3:16" ht="36.6" customHeight="1" x14ac:dyDescent="0.3">
      <c r="C7" s="6" t="s">
        <v>74</v>
      </c>
      <c r="E7" s="19">
        <f>AVERAGE(Table1[Quantity])</f>
        <v>152.26666666666668</v>
      </c>
      <c r="F7" s="19"/>
      <c r="G7" s="19"/>
      <c r="H7" s="19"/>
      <c r="I7" s="19"/>
      <c r="J7" s="19"/>
      <c r="K7" s="19"/>
    </row>
    <row r="8" spans="3:16" ht="36.6" customHeight="1" x14ac:dyDescent="0.3">
      <c r="C8" s="6" t="s">
        <v>75</v>
      </c>
      <c r="E8" s="19">
        <f>MAX(Table1[Order-ID])</f>
        <v>315</v>
      </c>
      <c r="F8" s="19"/>
      <c r="G8" s="19"/>
      <c r="H8" s="19"/>
      <c r="I8" s="19"/>
      <c r="J8" s="19"/>
      <c r="K8" s="19"/>
    </row>
    <row r="9" spans="3:16" ht="36.6" customHeight="1" x14ac:dyDescent="0.3">
      <c r="C9" s="6" t="s">
        <v>73</v>
      </c>
      <c r="E9" s="19">
        <f>COUNTA(_xlfn.UNIQUE(Table1[Product]))</f>
        <v>22</v>
      </c>
      <c r="F9" s="19"/>
      <c r="G9" s="19"/>
      <c r="H9" s="19"/>
      <c r="I9" s="19"/>
      <c r="J9" s="19"/>
      <c r="K9" s="19"/>
    </row>
    <row r="10" spans="3:16" ht="36.6" customHeight="1" x14ac:dyDescent="0.3">
      <c r="C10" s="6" t="s">
        <v>59</v>
      </c>
      <c r="E10" s="21" cm="1">
        <f t="array" ref="E10">SUM(Table1[Total Sales]/COUNTA(_xlfn.UNIQUE(Table1[Location])))</f>
        <v>33923116.5</v>
      </c>
      <c r="F10" s="19"/>
      <c r="G10" s="19"/>
      <c r="H10" s="19"/>
      <c r="I10" s="19"/>
      <c r="J10" s="19"/>
      <c r="K10" s="19"/>
    </row>
    <row r="11" spans="3:16" ht="36.6" customHeight="1" x14ac:dyDescent="0.3">
      <c r="C11" s="6" t="s">
        <v>60</v>
      </c>
      <c r="E11" s="21" cm="1">
        <f t="array" ref="E11">SUM(Table1[Total Sales]/COUNTA(_xlfn.UNIQUE(Table1[Product])))</f>
        <v>9251759.0454545487</v>
      </c>
      <c r="F11" s="19"/>
      <c r="G11" s="19"/>
      <c r="H11" s="19"/>
      <c r="I11" s="19"/>
      <c r="J11" s="19"/>
      <c r="K11" s="19"/>
    </row>
    <row r="12" spans="3:16" ht="36.6" customHeight="1" x14ac:dyDescent="0.3">
      <c r="C12" s="6" t="s">
        <v>61</v>
      </c>
      <c r="E12" s="21" cm="1">
        <f t="array" ref="E12">SUM(Table1[Total Sales]/COUNTA(_xlfn.UNIQUE(Table1[Product])))</f>
        <v>9251759.0454545487</v>
      </c>
      <c r="F12" s="19"/>
      <c r="G12" s="19"/>
      <c r="H12" s="19"/>
      <c r="I12" s="19"/>
      <c r="J12" s="19"/>
      <c r="K12" s="19"/>
    </row>
    <row r="13" spans="3:16" ht="36.6" customHeight="1" x14ac:dyDescent="0.3">
      <c r="C13" s="6" t="s">
        <v>62</v>
      </c>
      <c r="E13" s="21">
        <f xml:space="preserve"> SUM(Table1[Total Sales])/12</f>
        <v>16961558.25</v>
      </c>
      <c r="F13" s="19"/>
      <c r="G13" s="19"/>
      <c r="H13" s="19"/>
      <c r="I13" s="19"/>
      <c r="J13" s="19"/>
      <c r="K13" s="19"/>
    </row>
    <row r="14" spans="3:16" ht="36.6" customHeight="1" x14ac:dyDescent="0.3">
      <c r="C14" s="6" t="s">
        <v>63</v>
      </c>
      <c r="E14" s="21">
        <f>SUM(Table1[Total Sales])/COUNTA(_xlfn.UNIQUE(Table1[Sales Person]))</f>
        <v>20353869.899999999</v>
      </c>
      <c r="F14" s="19"/>
      <c r="G14" s="19"/>
      <c r="H14" s="19"/>
      <c r="I14" s="19"/>
      <c r="J14" s="19"/>
      <c r="K14" s="19"/>
    </row>
    <row r="15" spans="3:16" ht="36.6" customHeight="1" x14ac:dyDescent="0.3">
      <c r="C15" s="6" t="s">
        <v>64</v>
      </c>
      <c r="E15" s="22">
        <v>203538699</v>
      </c>
      <c r="F15" s="22"/>
      <c r="G15" s="22"/>
      <c r="H15" s="22"/>
      <c r="I15" s="22"/>
      <c r="J15" s="22"/>
      <c r="K15" s="22"/>
      <c r="L15" s="2" t="s">
        <v>89</v>
      </c>
      <c r="N15" s="2" t="s">
        <v>90</v>
      </c>
      <c r="O15" s="2" t="s">
        <v>91</v>
      </c>
      <c r="P15" s="2" cm="1">
        <f t="array" ref="P15" xml:space="preserve"> SUM(IF(Table1[Year]=2023, Table1[Total Sales], 0 ))</f>
        <v>203538699</v>
      </c>
    </row>
    <row r="16" spans="3:16" ht="36.6" customHeight="1" x14ac:dyDescent="0.3">
      <c r="C16" s="6" t="s">
        <v>65</v>
      </c>
      <c r="E16" s="19">
        <f>COUNTA(Table1[Sales Person])/COUNTA(_xlfn.UNIQUE(Table1[Sales Person]))</f>
        <v>31.5</v>
      </c>
      <c r="F16" s="19"/>
      <c r="G16" s="19"/>
      <c r="H16" s="19"/>
      <c r="I16" s="19"/>
      <c r="J16" s="19"/>
      <c r="K16" s="19"/>
    </row>
    <row r="17" spans="3:11" ht="36.6" customHeight="1" x14ac:dyDescent="0.3">
      <c r="C17" s="6" t="s">
        <v>66</v>
      </c>
      <c r="E17" s="19">
        <f>COUNTA(Table1[Sales Person])/12</f>
        <v>26.25</v>
      </c>
      <c r="F17" s="19"/>
      <c r="G17" s="19"/>
      <c r="H17" s="19"/>
      <c r="I17" s="19"/>
      <c r="J17" s="19"/>
      <c r="K17" s="19"/>
    </row>
    <row r="18" spans="3:11" ht="36.6" customHeight="1" x14ac:dyDescent="0.3">
      <c r="C18" s="6" t="s">
        <v>67</v>
      </c>
      <c r="E18" s="19">
        <f>SUM(Table1[Quantity])/COUNTA(_xlfn.UNIQUE(Table1[Location]))</f>
        <v>7994</v>
      </c>
      <c r="F18" s="19"/>
      <c r="G18" s="19"/>
      <c r="H18" s="19"/>
      <c r="I18" s="19"/>
      <c r="J18" s="19"/>
      <c r="K18" s="19"/>
    </row>
  </sheetData>
  <mergeCells count="16">
    <mergeCell ref="E16:K16"/>
    <mergeCell ref="E17:K17"/>
    <mergeCell ref="E18:K18"/>
    <mergeCell ref="C2:K2"/>
    <mergeCell ref="E10:K10"/>
    <mergeCell ref="E11:K11"/>
    <mergeCell ref="E12:K12"/>
    <mergeCell ref="E13:K13"/>
    <mergeCell ref="E14:K14"/>
    <mergeCell ref="E15:K15"/>
    <mergeCell ref="E4:K4"/>
    <mergeCell ref="E5:K5"/>
    <mergeCell ref="E6:K6"/>
    <mergeCell ref="E7:K7"/>
    <mergeCell ref="E8:K8"/>
    <mergeCell ref="E9:K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8B95B-A86D-45D6-8627-20D30D933E97}">
  <dimension ref="A1"/>
  <sheetViews>
    <sheetView showGridLines="0" topLeftCell="A13" zoomScaleNormal="100" workbookViewId="0"/>
  </sheetViews>
  <sheetFormatPr defaultRowHeight="14.4" x14ac:dyDescent="0.3"/>
  <cols>
    <col min="1" max="16384" width="8.88671875" style="18"/>
  </cols>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CLean_Data</vt:lpstr>
      <vt:lpstr>Raw-data </vt:lpstr>
      <vt:lpstr>Meta-data </vt:lpstr>
      <vt:lpstr>Questions</vt:lpstr>
      <vt:lpstr>Sheet1</vt:lpstr>
      <vt:lpstr>pivot_ans</vt:lpstr>
      <vt:lpstr>Dashboard</vt:lpstr>
      <vt:lpstr>Solve Questions</vt:lpstr>
      <vt:lpstr>Dashboard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Asser Mahmoud Zaki Mohammad</cp:lastModifiedBy>
  <dcterms:created xsi:type="dcterms:W3CDTF">2021-03-14T20:21:32Z</dcterms:created>
  <dcterms:modified xsi:type="dcterms:W3CDTF">2025-01-09T14:32:26Z</dcterms:modified>
</cp:coreProperties>
</file>