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My data" sheetId="1" r:id="rId1"/>
    <sheet name="test dat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" i="2" l="1"/>
  <c r="G7" i="2"/>
  <c r="F7" i="2"/>
  <c r="E8" i="2"/>
  <c r="G8" i="2"/>
  <c r="F8" i="2"/>
  <c r="G3" i="2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  <c r="B3" i="2"/>
  <c r="B1" i="2"/>
  <c r="B3" i="1" l="1"/>
  <c r="B4" i="1"/>
  <c r="B5" i="1"/>
  <c r="D5" i="1" s="1"/>
  <c r="B6" i="1"/>
  <c r="B7" i="1"/>
  <c r="B8" i="1"/>
  <c r="B9" i="1"/>
  <c r="D9" i="1" s="1"/>
  <c r="B10" i="1"/>
  <c r="B11" i="1"/>
  <c r="B12" i="1"/>
  <c r="B13" i="1"/>
  <c r="D13" i="1" s="1"/>
  <c r="B2" i="1"/>
  <c r="G2" i="1"/>
  <c r="D3" i="1"/>
  <c r="D4" i="1"/>
  <c r="D6" i="1"/>
  <c r="D7" i="1"/>
  <c r="D8" i="1"/>
  <c r="D10" i="1"/>
  <c r="D11" i="1"/>
  <c r="D12" i="1"/>
  <c r="D2" i="1"/>
  <c r="G3" i="1"/>
  <c r="G4" i="1"/>
  <c r="G6" i="1"/>
  <c r="G7" i="1"/>
  <c r="G8" i="1"/>
  <c r="G10" i="1"/>
  <c r="G11" i="1"/>
  <c r="G12" i="1"/>
  <c r="G13" i="1" l="1"/>
  <c r="G9" i="1"/>
  <c r="G5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<sst xmlns="http://schemas.openxmlformats.org/spreadsheetml/2006/main" count="15" uniqueCount="14">
  <si>
    <t>distance</t>
  </si>
  <si>
    <t>force</t>
  </si>
  <si>
    <t>mass</t>
  </si>
  <si>
    <t>1/d squared</t>
  </si>
  <si>
    <t>1/d cubed</t>
  </si>
  <si>
    <t>from centre</t>
  </si>
  <si>
    <t>1/ d^4</t>
  </si>
  <si>
    <t>1/d</t>
  </si>
  <si>
    <t>B</t>
  </si>
  <si>
    <t>u</t>
  </si>
  <si>
    <t>M</t>
  </si>
  <si>
    <t>2pi</t>
  </si>
  <si>
    <t>1/d^3</t>
  </si>
  <si>
    <t>B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</si>
</sst>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force vs</a:t>
            </a:r>
            <a:r>
              <a:rPr lang="en-US" baseline="0"/>
              <a:t> 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'My data'!$I$1</c:f>
              <c:strCache>
                <c:ptCount val="1"/>
                <c:pt idx="0">
                  <c:v>force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'My data'!$A$2:$A$13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0.16</c:v>
                </c:pt>
                <c:pt idx="10">
                  <c:v>0.2</c:v>
                </c:pt>
                <c:pt idx="11">
                  <c:v>0.24</c:v>
                </c:pt>
              </c:numCache>
            </c:numRef>
          </c:xVal>
          <c:yVal>
            <c:numRef>
              <c:f>'My data'!$I$2:$I$13</c:f>
              <c:numCache>
                <c:formatCode>General</c:formatCode>
                <c:ptCount val="12"/>
                <c:pt idx="0">
                  <c:v>0.18914000000000003</c:v>
                </c:pt>
                <c:pt idx="1">
                  <c:v>0.11172000000000001</c:v>
                </c:pt>
                <c:pt idx="2">
                  <c:v>5.978E-2</c:v>
                </c:pt>
                <c:pt idx="3">
                  <c:v>3.6260000000000008E-2</c:v>
                </c:pt>
                <c:pt idx="4">
                  <c:v>1.6660000000000001E-2</c:v>
                </c:pt>
                <c:pt idx="5">
                  <c:v>8.8199999999999997E-3</c:v>
                </c:pt>
                <c:pt idx="6">
                  <c:v>5.4880000000000007E-3</c:v>
                </c:pt>
                <c:pt idx="7">
                  <c:v>3.7240000000000003E-3</c:v>
                </c:pt>
                <c:pt idx="8">
                  <c:v>2.5480000000000004E-3</c:v>
                </c:pt>
                <c:pt idx="9">
                  <c:v>1.9600000000000004E-3</c:v>
                </c:pt>
                <c:pt idx="10">
                  <c:v>1.3720000000000002E-3</c:v>
                </c:pt>
                <c:pt idx="11">
                  <c:v>9.8000000000000019E-4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27072"/>
        <c:axId val="105028608"/>
      </c:scatterChart>
      <c:valAx>
        <c:axId val="10502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28608"/>
        <c:crosses val="autoZero"/>
        <c:crossBetween val="midCat"/>
      </c:valAx>
      <c:valAx>
        <c:axId val="10502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27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Force</a:t>
            </a:r>
            <a:r>
              <a:rPr lang="en-AU" baseline="0"/>
              <a:t> vs 1/d^2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'My data'!$E$2:$E$13</c:f>
              <c:numCache>
                <c:formatCode>General</c:formatCode>
                <c:ptCount val="12"/>
                <c:pt idx="0">
                  <c:v>493.82716049382708</c:v>
                </c:pt>
                <c:pt idx="1">
                  <c:v>330.57851239669412</c:v>
                </c:pt>
                <c:pt idx="2">
                  <c:v>236.68639053254435</c:v>
                </c:pt>
                <c:pt idx="3">
                  <c:v>177.77777777777774</c:v>
                </c:pt>
                <c:pt idx="4">
                  <c:v>110.80332409972299</c:v>
                </c:pt>
                <c:pt idx="5">
                  <c:v>75.614366729678636</c:v>
                </c:pt>
                <c:pt idx="6">
                  <c:v>54.869684499314126</c:v>
                </c:pt>
                <c:pt idx="7">
                  <c:v>41.623309053069718</c:v>
                </c:pt>
                <c:pt idx="8">
                  <c:v>32.65306122448979</c:v>
                </c:pt>
                <c:pt idx="9">
                  <c:v>26.298487836949374</c:v>
                </c:pt>
                <c:pt idx="10">
                  <c:v>18.10774105930285</c:v>
                </c:pt>
                <c:pt idx="11">
                  <c:v>13.223140495867767</c:v>
                </c:pt>
              </c:numCache>
            </c:numRef>
          </c:xVal>
          <c:yVal>
            <c:numRef>
              <c:f>'My data'!$I$2:$I$13</c:f>
              <c:numCache>
                <c:formatCode>General</c:formatCode>
                <c:ptCount val="12"/>
                <c:pt idx="0">
                  <c:v>0.18914000000000003</c:v>
                </c:pt>
                <c:pt idx="1">
                  <c:v>0.11172000000000001</c:v>
                </c:pt>
                <c:pt idx="2">
                  <c:v>5.978E-2</c:v>
                </c:pt>
                <c:pt idx="3">
                  <c:v>3.6260000000000008E-2</c:v>
                </c:pt>
                <c:pt idx="4">
                  <c:v>1.6660000000000001E-2</c:v>
                </c:pt>
                <c:pt idx="5">
                  <c:v>8.8199999999999997E-3</c:v>
                </c:pt>
                <c:pt idx="6">
                  <c:v>5.4880000000000007E-3</c:v>
                </c:pt>
                <c:pt idx="7">
                  <c:v>3.7240000000000003E-3</c:v>
                </c:pt>
                <c:pt idx="8">
                  <c:v>2.5480000000000004E-3</c:v>
                </c:pt>
                <c:pt idx="9">
                  <c:v>1.9600000000000004E-3</c:v>
                </c:pt>
                <c:pt idx="10">
                  <c:v>1.3720000000000002E-3</c:v>
                </c:pt>
                <c:pt idx="11">
                  <c:v>9.8000000000000019E-4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6352"/>
        <c:axId val="104682240"/>
      </c:scatterChart>
      <c:valAx>
        <c:axId val="10467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682240"/>
        <c:crosses val="autoZero"/>
        <c:crossBetween val="midCat"/>
      </c:valAx>
      <c:valAx>
        <c:axId val="104682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676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Force vs 1/d^3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'My data'!$F$2:$F$13</c:f>
              <c:numCache>
                <c:formatCode>General</c:formatCode>
                <c:ptCount val="12"/>
                <c:pt idx="0">
                  <c:v>10973.936899862823</c:v>
                </c:pt>
                <c:pt idx="1">
                  <c:v>6010.5184072126194</c:v>
                </c:pt>
                <c:pt idx="2">
                  <c:v>3641.3290851160673</c:v>
                </c:pt>
                <c:pt idx="3">
                  <c:v>2370.3703703703695</c:v>
                </c:pt>
                <c:pt idx="4">
                  <c:v>1166.3507799970841</c:v>
                </c:pt>
                <c:pt idx="5">
                  <c:v>657.5162324319881</c:v>
                </c:pt>
                <c:pt idx="6">
                  <c:v>406.44210740232683</c:v>
                </c:pt>
                <c:pt idx="7">
                  <c:v>268.53747776174009</c:v>
                </c:pt>
                <c:pt idx="8">
                  <c:v>186.58892128279879</c:v>
                </c:pt>
                <c:pt idx="9">
                  <c:v>134.86404018948397</c:v>
                </c:pt>
                <c:pt idx="10">
                  <c:v>77.054217273629135</c:v>
                </c:pt>
                <c:pt idx="11">
                  <c:v>48.084147257700963</c:v>
                </c:pt>
              </c:numCache>
            </c:numRef>
          </c:xVal>
          <c:yVal>
            <c:numRef>
              <c:f>'My data'!$I$2:$I$13</c:f>
              <c:numCache>
                <c:formatCode>General</c:formatCode>
                <c:ptCount val="12"/>
                <c:pt idx="0">
                  <c:v>0.18914000000000003</c:v>
                </c:pt>
                <c:pt idx="1">
                  <c:v>0.11172000000000001</c:v>
                </c:pt>
                <c:pt idx="2">
                  <c:v>5.978E-2</c:v>
                </c:pt>
                <c:pt idx="3">
                  <c:v>3.6260000000000008E-2</c:v>
                </c:pt>
                <c:pt idx="4">
                  <c:v>1.6660000000000001E-2</c:v>
                </c:pt>
                <c:pt idx="5">
                  <c:v>8.8199999999999997E-3</c:v>
                </c:pt>
                <c:pt idx="6">
                  <c:v>5.4880000000000007E-3</c:v>
                </c:pt>
                <c:pt idx="7">
                  <c:v>3.7240000000000003E-3</c:v>
                </c:pt>
                <c:pt idx="8">
                  <c:v>2.5480000000000004E-3</c:v>
                </c:pt>
                <c:pt idx="9">
                  <c:v>1.9600000000000004E-3</c:v>
                </c:pt>
                <c:pt idx="10">
                  <c:v>1.3720000000000002E-3</c:v>
                </c:pt>
                <c:pt idx="11">
                  <c:v>9.8000000000000019E-4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15392"/>
        <c:axId val="104716928"/>
      </c:scatterChart>
      <c:valAx>
        <c:axId val="10471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716928"/>
        <c:crosses val="autoZero"/>
        <c:crossBetween val="midCat"/>
      </c:valAx>
      <c:valAx>
        <c:axId val="10471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715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F vs 1/d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'My data'!$D$4:$D$13</c:f>
              <c:numCache>
                <c:formatCode>General</c:formatCode>
                <c:ptCount val="10"/>
                <c:pt idx="0">
                  <c:v>15.384615384615383</c:v>
                </c:pt>
                <c:pt idx="1">
                  <c:v>13.333333333333332</c:v>
                </c:pt>
                <c:pt idx="2">
                  <c:v>10.526315789473685</c:v>
                </c:pt>
                <c:pt idx="3">
                  <c:v>8.695652173913043</c:v>
                </c:pt>
                <c:pt idx="4">
                  <c:v>7.4074074074074066</c:v>
                </c:pt>
                <c:pt idx="5">
                  <c:v>6.4516129032258069</c:v>
                </c:pt>
                <c:pt idx="6">
                  <c:v>5.7142857142857135</c:v>
                </c:pt>
                <c:pt idx="7">
                  <c:v>5.1282051282051277</c:v>
                </c:pt>
                <c:pt idx="8">
                  <c:v>4.2553191489361701</c:v>
                </c:pt>
                <c:pt idx="9">
                  <c:v>3.6363636363636362</c:v>
                </c:pt>
              </c:numCache>
            </c:numRef>
          </c:xVal>
          <c:yVal>
            <c:numRef>
              <c:f>'My data'!$I$4:$I$13</c:f>
              <c:numCache>
                <c:formatCode>General</c:formatCode>
                <c:ptCount val="10"/>
                <c:pt idx="0">
                  <c:v>5.978E-2</c:v>
                </c:pt>
                <c:pt idx="1">
                  <c:v>3.6260000000000008E-2</c:v>
                </c:pt>
                <c:pt idx="2">
                  <c:v>1.6660000000000001E-2</c:v>
                </c:pt>
                <c:pt idx="3">
                  <c:v>8.8199999999999997E-3</c:v>
                </c:pt>
                <c:pt idx="4">
                  <c:v>5.4880000000000007E-3</c:v>
                </c:pt>
                <c:pt idx="5">
                  <c:v>3.7240000000000003E-3</c:v>
                </c:pt>
                <c:pt idx="6">
                  <c:v>2.5480000000000004E-3</c:v>
                </c:pt>
                <c:pt idx="7">
                  <c:v>1.9600000000000004E-3</c:v>
                </c:pt>
                <c:pt idx="8">
                  <c:v>1.3720000000000002E-3</c:v>
                </c:pt>
                <c:pt idx="9">
                  <c:v>9.8000000000000019E-4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30240"/>
        <c:axId val="105136128"/>
      </c:scatterChart>
      <c:valAx>
        <c:axId val="10513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136128"/>
        <c:crosses val="autoZero"/>
        <c:crossBetween val="midCat"/>
      </c:valAx>
      <c:valAx>
        <c:axId val="10513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130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Magnetic</a:t>
            </a:r>
            <a:r>
              <a:rPr lang="en-AU" baseline="0"/>
              <a:t> Flux -Distance Relationship</a:t>
            </a:r>
            <a:endParaRPr lang="en-A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'test data'!$F$2:$F$6</c:f>
              <c:numCache>
                <c:formatCode>General</c:formatCode>
                <c:ptCount val="5"/>
                <c:pt idx="0">
                  <c:v>999.99999999999977</c:v>
                </c:pt>
                <c:pt idx="1">
                  <c:v>578.7037037037037</c:v>
                </c:pt>
                <c:pt idx="2">
                  <c:v>296.2962962962963</c:v>
                </c:pt>
                <c:pt idx="3">
                  <c:v>171.46776406035667</c:v>
                </c:pt>
                <c:pt idx="4">
                  <c:v>93.914350112697221</c:v>
                </c:pt>
              </c:numCache>
            </c:numRef>
          </c:xVal>
          <c:yVal>
            <c:numRef>
              <c:f>'test data'!$G$2:$G$6</c:f>
              <c:numCache>
                <c:formatCode>General</c:formatCode>
                <c:ptCount val="5"/>
                <c:pt idx="0">
                  <c:v>169.99498626588431</c:v>
                </c:pt>
                <c:pt idx="1">
                  <c:v>98.37672816312751</c:v>
                </c:pt>
                <c:pt idx="2">
                  <c:v>50.368884819521284</c:v>
                </c:pt>
                <c:pt idx="3">
                  <c:v>29.148660196482226</c:v>
                </c:pt>
                <c:pt idx="4">
                  <c:v>15.964968657577419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75392"/>
        <c:axId val="105276928"/>
      </c:scatterChart>
      <c:valAx>
        <c:axId val="105275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1/d</a:t>
                </a:r>
                <a:r>
                  <a:rPr lang="en-AU" baseline="30000"/>
                  <a:t>3</a:t>
                </a:r>
                <a:r>
                  <a:rPr lang="en-AU"/>
                  <a:t>  (m</a:t>
                </a:r>
                <a:r>
                  <a:rPr lang="en-AU" baseline="30000"/>
                  <a:t>-3</a:t>
                </a:r>
                <a:r>
                  <a:rPr lang="en-AU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276928"/>
        <c:crosses val="autoZero"/>
        <c:crossBetween val="midCat"/>
      </c:valAx>
      <c:valAx>
        <c:axId val="105276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Magnetic FLux Density (mT)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5275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21980</xdr:colOff>
      <xdr:row>1</xdr:row>
      <xdr:rowOff>180975</xdr:rowOff>
    </xdr:from>
    <xdr:to>
      <xdr:col>21</xdr:col>
      <xdr:colOff>326780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11722</xdr:colOff>
      <xdr:row>16</xdr:row>
      <xdr:rowOff>148737</xdr:rowOff>
    </xdr:from>
    <xdr:to>
      <xdr:col>21</xdr:col>
      <xdr:colOff>316522</xdr:colOff>
      <xdr:row>31</xdr:row>
      <xdr:rowOff>34437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438150</xdr:colOff>
      <xdr:row>16</xdr:row>
      <xdr:rowOff>161925</xdr:rowOff>
    </xdr:from>
    <xdr:to>
      <xdr:col>29</xdr:col>
      <xdr:colOff>133350</xdr:colOff>
      <xdr:row>31</xdr:row>
      <xdr:rowOff>47625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428625</xdr:colOff>
      <xdr:row>1</xdr:row>
      <xdr:rowOff>185737</xdr:rowOff>
    </xdr:from>
    <xdr:to>
      <xdr:col>29</xdr:col>
      <xdr:colOff>123825</xdr:colOff>
      <xdr:row>16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2</xdr:row>
      <xdr:rowOff>42861</xdr:rowOff>
    </xdr:from>
    <xdr:to>
      <xdr:col>16</xdr:col>
      <xdr:colOff>66674</xdr:colOff>
      <xdr:row>45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5" zoomScaleNormal="85" workbookViewId="0">
      <selection activeCell="A18" sqref="A18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D1" t="s">
        <v>7</v>
      </c>
      <c r="E1" t="s">
        <v>3</v>
      </c>
      <c r="F1" t="s">
        <v>4</v>
      </c>
      <c r="G1" t="s">
        <v>6</v>
      </c>
      <c r="H1" t="s">
        <v>2</v>
      </c>
      <c r="I1" t="s">
        <v>1</v>
      </c>
    </row>
    <row r="2" spans="1:9" x14ac:dyDescent="0.25">
      <c r="A2">
        <v>0.01</v>
      </c>
      <c r="B2">
        <f>A2+0.035</f>
        <v>4.5000000000000005E-2</v>
      </c>
      <c r="D2">
        <f>1/B2</f>
        <v>22.222222222222218</v>
      </c>
      <c r="E2">
        <f>1/POWER(B2,2)</f>
        <v>493.82716049382708</v>
      </c>
      <c r="F2">
        <f>1/POWER(B2,3)</f>
        <v>10973.936899862823</v>
      </c>
      <c r="G2">
        <f>1/POWER(B2,4)</f>
        <v>243865.26444139605</v>
      </c>
      <c r="H2">
        <v>19.3</v>
      </c>
      <c r="I2">
        <f>H2/1000*9.8</f>
        <v>0.18914000000000003</v>
      </c>
    </row>
    <row r="3" spans="1:9" x14ac:dyDescent="0.25">
      <c r="A3">
        <v>0.02</v>
      </c>
      <c r="B3">
        <f t="shared" ref="B3:B13" si="0">A3+0.035</f>
        <v>5.5000000000000007E-2</v>
      </c>
      <c r="D3">
        <f t="shared" ref="D3:D13" si="1">1/B3</f>
        <v>18.18181818181818</v>
      </c>
      <c r="E3">
        <f t="shared" ref="E3:E13" si="2">1/POWER(B3,2)</f>
        <v>330.57851239669412</v>
      </c>
      <c r="F3">
        <f t="shared" ref="F3:F13" si="3">1/POWER(B3,3)</f>
        <v>6010.5184072126194</v>
      </c>
      <c r="G3">
        <f t="shared" ref="G3:G13" si="4">1/POWER(B3,4)</f>
        <v>109282.15285841125</v>
      </c>
      <c r="H3">
        <v>11.4</v>
      </c>
      <c r="I3">
        <f t="shared" ref="I3:I13" si="5">H3/1000*9.8</f>
        <v>0.11172000000000001</v>
      </c>
    </row>
    <row r="4" spans="1:9" x14ac:dyDescent="0.25">
      <c r="A4">
        <v>0.03</v>
      </c>
      <c r="B4">
        <f t="shared" si="0"/>
        <v>6.5000000000000002E-2</v>
      </c>
      <c r="D4">
        <f t="shared" si="1"/>
        <v>15.384615384615383</v>
      </c>
      <c r="E4">
        <f t="shared" si="2"/>
        <v>236.68639053254435</v>
      </c>
      <c r="F4">
        <f t="shared" si="3"/>
        <v>3641.3290851160673</v>
      </c>
      <c r="G4">
        <f t="shared" si="4"/>
        <v>56020.447463324104</v>
      </c>
      <c r="H4">
        <v>6.1</v>
      </c>
      <c r="I4">
        <f t="shared" si="5"/>
        <v>5.978E-2</v>
      </c>
    </row>
    <row r="5" spans="1:9" x14ac:dyDescent="0.25">
      <c r="A5">
        <v>0.04</v>
      </c>
      <c r="B5">
        <f t="shared" si="0"/>
        <v>7.5000000000000011E-2</v>
      </c>
      <c r="D5">
        <f t="shared" si="1"/>
        <v>13.333333333333332</v>
      </c>
      <c r="E5">
        <f t="shared" si="2"/>
        <v>177.77777777777774</v>
      </c>
      <c r="F5">
        <f t="shared" si="3"/>
        <v>2370.3703703703695</v>
      </c>
      <c r="G5">
        <f t="shared" si="4"/>
        <v>31604.938271604919</v>
      </c>
      <c r="H5">
        <v>3.7</v>
      </c>
      <c r="I5">
        <f t="shared" si="5"/>
        <v>3.6260000000000008E-2</v>
      </c>
    </row>
    <row r="6" spans="1:9" x14ac:dyDescent="0.25">
      <c r="A6">
        <v>0.06</v>
      </c>
      <c r="B6">
        <f t="shared" si="0"/>
        <v>9.5000000000000001E-2</v>
      </c>
      <c r="D6">
        <f t="shared" si="1"/>
        <v>10.526315789473685</v>
      </c>
      <c r="E6">
        <f t="shared" si="2"/>
        <v>110.80332409972299</v>
      </c>
      <c r="F6">
        <f t="shared" si="3"/>
        <v>1166.3507799970841</v>
      </c>
      <c r="G6">
        <f t="shared" si="4"/>
        <v>12277.376631548253</v>
      </c>
      <c r="H6">
        <v>1.7</v>
      </c>
      <c r="I6">
        <f t="shared" si="5"/>
        <v>1.6660000000000001E-2</v>
      </c>
    </row>
    <row r="7" spans="1:9" x14ac:dyDescent="0.25">
      <c r="A7">
        <v>0.08</v>
      </c>
      <c r="B7">
        <f t="shared" si="0"/>
        <v>0.115</v>
      </c>
      <c r="D7">
        <f t="shared" si="1"/>
        <v>8.695652173913043</v>
      </c>
      <c r="E7">
        <f t="shared" si="2"/>
        <v>75.614366729678636</v>
      </c>
      <c r="F7">
        <f t="shared" si="3"/>
        <v>657.5162324319881</v>
      </c>
      <c r="G7">
        <f t="shared" si="4"/>
        <v>5717.5324559303308</v>
      </c>
      <c r="H7">
        <v>0.9</v>
      </c>
      <c r="I7">
        <f t="shared" si="5"/>
        <v>8.8199999999999997E-3</v>
      </c>
    </row>
    <row r="8" spans="1:9" x14ac:dyDescent="0.25">
      <c r="A8">
        <v>0.1</v>
      </c>
      <c r="B8">
        <f t="shared" si="0"/>
        <v>0.13500000000000001</v>
      </c>
      <c r="D8">
        <f t="shared" si="1"/>
        <v>7.4074074074074066</v>
      </c>
      <c r="E8">
        <f t="shared" si="2"/>
        <v>54.869684499314126</v>
      </c>
      <c r="F8">
        <f t="shared" si="3"/>
        <v>406.44210740232683</v>
      </c>
      <c r="G8">
        <f t="shared" si="4"/>
        <v>3010.6822770542726</v>
      </c>
      <c r="H8">
        <v>0.56000000000000005</v>
      </c>
      <c r="I8">
        <f t="shared" si="5"/>
        <v>5.4880000000000007E-3</v>
      </c>
    </row>
    <row r="9" spans="1:9" x14ac:dyDescent="0.25">
      <c r="A9">
        <v>0.12</v>
      </c>
      <c r="B9">
        <f t="shared" si="0"/>
        <v>0.155</v>
      </c>
      <c r="D9">
        <f t="shared" si="1"/>
        <v>6.4516129032258069</v>
      </c>
      <c r="E9">
        <f t="shared" si="2"/>
        <v>41.623309053069718</v>
      </c>
      <c r="F9">
        <f t="shared" si="3"/>
        <v>268.53747776174009</v>
      </c>
      <c r="G9">
        <f t="shared" si="4"/>
        <v>1732.4998565273554</v>
      </c>
      <c r="H9">
        <v>0.38</v>
      </c>
      <c r="I9">
        <f t="shared" si="5"/>
        <v>3.7240000000000003E-3</v>
      </c>
    </row>
    <row r="10" spans="1:9" x14ac:dyDescent="0.25">
      <c r="A10">
        <v>0.14000000000000001</v>
      </c>
      <c r="B10">
        <f t="shared" si="0"/>
        <v>0.17500000000000002</v>
      </c>
      <c r="D10">
        <f t="shared" si="1"/>
        <v>5.7142857142857135</v>
      </c>
      <c r="E10">
        <f t="shared" si="2"/>
        <v>32.65306122448979</v>
      </c>
      <c r="F10">
        <f t="shared" si="3"/>
        <v>186.58892128279879</v>
      </c>
      <c r="G10">
        <f t="shared" si="4"/>
        <v>1066.2224073302787</v>
      </c>
      <c r="H10">
        <v>0.26</v>
      </c>
      <c r="I10">
        <f t="shared" si="5"/>
        <v>2.5480000000000004E-3</v>
      </c>
    </row>
    <row r="11" spans="1:9" x14ac:dyDescent="0.25">
      <c r="A11">
        <v>0.16</v>
      </c>
      <c r="B11">
        <f t="shared" si="0"/>
        <v>0.19500000000000001</v>
      </c>
      <c r="D11">
        <f t="shared" si="1"/>
        <v>5.1282051282051277</v>
      </c>
      <c r="E11">
        <f t="shared" si="2"/>
        <v>26.298487836949374</v>
      </c>
      <c r="F11">
        <f t="shared" si="3"/>
        <v>134.86404018948397</v>
      </c>
      <c r="G11">
        <f t="shared" si="4"/>
        <v>691.6104625101741</v>
      </c>
      <c r="H11">
        <v>0.2</v>
      </c>
      <c r="I11">
        <f t="shared" si="5"/>
        <v>1.9600000000000004E-3</v>
      </c>
    </row>
    <row r="12" spans="1:9" x14ac:dyDescent="0.25">
      <c r="A12">
        <v>0.2</v>
      </c>
      <c r="B12">
        <f t="shared" si="0"/>
        <v>0.23500000000000001</v>
      </c>
      <c r="D12">
        <f t="shared" si="1"/>
        <v>4.2553191489361701</v>
      </c>
      <c r="E12">
        <f t="shared" si="2"/>
        <v>18.10774105930285</v>
      </c>
      <c r="F12">
        <f t="shared" si="3"/>
        <v>77.054217273629135</v>
      </c>
      <c r="G12">
        <f t="shared" si="4"/>
        <v>327.89028627076226</v>
      </c>
      <c r="H12">
        <v>0.14000000000000001</v>
      </c>
      <c r="I12">
        <f t="shared" si="5"/>
        <v>1.3720000000000002E-3</v>
      </c>
    </row>
    <row r="13" spans="1:9" x14ac:dyDescent="0.25">
      <c r="A13">
        <v>0.24</v>
      </c>
      <c r="B13">
        <f t="shared" si="0"/>
        <v>0.27500000000000002</v>
      </c>
      <c r="D13">
        <f t="shared" si="1"/>
        <v>3.6363636363636362</v>
      </c>
      <c r="E13">
        <f t="shared" si="2"/>
        <v>13.223140495867767</v>
      </c>
      <c r="F13">
        <f t="shared" si="3"/>
        <v>48.084147257700963</v>
      </c>
      <c r="G13">
        <f t="shared" si="4"/>
        <v>174.85144457345805</v>
      </c>
      <c r="H13">
        <v>0.1</v>
      </c>
      <c r="I13">
        <f t="shared" si="5"/>
        <v>9.8000000000000019E-4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8" sqref="F18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9</v>
      </c>
      <c r="B1">
        <f>1.2566*POWER(10,-6)</f>
        <v>1.2566E-6</v>
      </c>
      <c r="D1" t="s">
        <v>0</v>
      </c>
      <c r="E1" t="s">
        <v>8</v>
      </c>
      <c r="F1" t="s">
        <v>12</v>
      </c>
      <c r="G1" t="s">
        <v>13</v>
      </c>
    </row>
    <row r="2" spans="1:7" x14ac:dyDescent="0.25">
      <c r="A2" t="s">
        <v>10</v>
      </c>
      <c r="B2">
        <v>850</v>
      </c>
      <c r="D2">
        <v>0.1</v>
      </c>
      <c r="E2">
        <f>$B$1*$B$2/$B$3/POWER(D2,3)</f>
        <v>0.1699949862658843</v>
      </c>
      <c r="F2">
        <f>1/POWER(D2,3)</f>
        <v>999.99999999999977</v>
      </c>
      <c r="G2">
        <f>E2*1000</f>
        <v>169.99498626588431</v>
      </c>
    </row>
    <row r="3" spans="1:7" x14ac:dyDescent="0.25">
      <c r="A3" t="s">
        <v>11</v>
      </c>
      <c r="B3">
        <f>2*PI()</f>
        <v>6.2831853071795862</v>
      </c>
      <c r="D3">
        <v>0.12</v>
      </c>
      <c r="E3">
        <f t="shared" ref="E3:E8" si="0">$B$1*$B$2/$B$3/POWER(D3,3)</f>
        <v>9.8376728163127508E-2</v>
      </c>
      <c r="F3">
        <f t="shared" ref="F3:F8" si="1">1/POWER(D3,3)</f>
        <v>578.7037037037037</v>
      </c>
      <c r="G3">
        <f t="shared" ref="G3:G8" si="2">E3*1000</f>
        <v>98.37672816312751</v>
      </c>
    </row>
    <row r="4" spans="1:7" x14ac:dyDescent="0.25">
      <c r="D4">
        <v>0.15</v>
      </c>
      <c r="E4">
        <f t="shared" si="0"/>
        <v>5.0368884819521287E-2</v>
      </c>
      <c r="F4">
        <f t="shared" si="1"/>
        <v>296.2962962962963</v>
      </c>
      <c r="G4">
        <f t="shared" si="2"/>
        <v>50.368884819521284</v>
      </c>
    </row>
    <row r="5" spans="1:7" x14ac:dyDescent="0.25">
      <c r="D5">
        <v>0.18</v>
      </c>
      <c r="E5">
        <f t="shared" si="0"/>
        <v>2.9148660196482226E-2</v>
      </c>
      <c r="F5">
        <f t="shared" si="1"/>
        <v>171.46776406035667</v>
      </c>
      <c r="G5">
        <f t="shared" si="2"/>
        <v>29.148660196482226</v>
      </c>
    </row>
    <row r="6" spans="1:7" x14ac:dyDescent="0.25">
      <c r="D6">
        <v>0.22</v>
      </c>
      <c r="E6">
        <f t="shared" si="0"/>
        <v>1.5964968657577419E-2</v>
      </c>
      <c r="F6">
        <f t="shared" si="1"/>
        <v>93.914350112697221</v>
      </c>
      <c r="G6">
        <f t="shared" si="2"/>
        <v>15.964968657577419</v>
      </c>
    </row>
    <row r="7" spans="1:7" x14ac:dyDescent="0.25">
      <c r="D7">
        <v>0.05</v>
      </c>
      <c r="E7">
        <f t="shared" si="0"/>
        <v>1.3599598901270744</v>
      </c>
      <c r="F7">
        <f>1/POWER(D7,3)</f>
        <v>7999.9999999999982</v>
      </c>
      <c r="G7">
        <f t="shared" si="2"/>
        <v>1359.9598901270745</v>
      </c>
    </row>
    <row r="8" spans="1:7" x14ac:dyDescent="0.25">
      <c r="D8">
        <v>0.02</v>
      </c>
      <c r="E8">
        <f t="shared" si="0"/>
        <v>21.249373283235538</v>
      </c>
      <c r="F8">
        <f t="shared" si="1"/>
        <v>124999.99999999999</v>
      </c>
      <c r="G8">
        <f t="shared" si="2"/>
        <v>21249.373283235538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57990E5B9394AB60DC397E95032F9" ma:contentTypeVersion="17" ma:contentTypeDescription="Create a new document." ma:contentTypeScope="" ma:versionID="a80bebadbce44e7a05ce0f8ed1bf3577">
  <xsd:schema xmlns:xsd="http://www.w3.org/2001/XMLSchema" xmlns:xs="http://www.w3.org/2001/XMLSchema" xmlns:p="http://schemas.microsoft.com/office/2006/metadata/properties" xmlns:ns2="8f659357-f805-491c-ad0b-5621b2de6466" xmlns:ns3="d5c732d2-f217-444a-91d8-37c5714ca695" targetNamespace="http://schemas.microsoft.com/office/2006/metadata/properties" ma:root="true" ma:fieldsID="400fe0a1a6d11ddc4d41185554cf8274" ns2:_="" ns3:_="">
    <xsd:import namespace="8f659357-f805-491c-ad0b-5621b2de6466"/>
    <xsd:import namespace="d5c732d2-f217-444a-91d8-37c5714ca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59357-f805-491c-ad0b-5621b2de6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606fe5-00d0-49e1-aa33-d9ffd02091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732d2-f217-444a-91d8-37c5714ca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87221a7-1fed-4694-a1ec-bb608177e353}" ma:internalName="TaxCatchAll" ma:showField="CatchAllData" ma:web="d5c732d2-f217-444a-91d8-37c5714ca6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c732d2-f217-444a-91d8-37c5714ca695" xsi:nil="true"/>
    <lcf76f155ced4ddcb4097134ff3c332f xmlns="8f659357-f805-491c-ad0b-5621b2de6466">
      <Terms xmlns="http://schemas.microsoft.com/office/infopath/2007/PartnerControls"/>
    </lcf76f155ced4ddcb4097134ff3c332f>
    <SharedWithUsers xmlns="d5c732d2-f217-444a-91d8-37c5714ca695">
      <UserInfo>
        <DisplayName/>
        <AccountId xsi:nil="true"/>
        <AccountType/>
      </UserInfo>
    </SharedWithUsers>
    <MediaLengthInSeconds xmlns="8f659357-f805-491c-ad0b-5621b2de6466" xsi:nil="true"/>
  </documentManagement>
</p:properties>
</file>

<file path=customXml/itemProps1.xml><?xml version="1.0" encoding="utf-8"?>
<ds:datastoreItem xmlns:ds="http://schemas.openxmlformats.org/officeDocument/2006/customXml" ds:itemID="{52FF6146-7AC3-4379-9058-C06B2C5946B6}"/>
</file>

<file path=customXml/itemProps2.xml><?xml version="1.0" encoding="utf-8"?>
<ds:datastoreItem xmlns:ds="http://schemas.openxmlformats.org/officeDocument/2006/customXml" ds:itemID="{98C91712-E6A5-4504-A6E8-55003C021120}"/>
</file>

<file path=customXml/itemProps3.xml><?xml version="1.0" encoding="utf-8"?>
<ds:datastoreItem xmlns:ds="http://schemas.openxmlformats.org/officeDocument/2006/customXml" ds:itemID="{E0E107AD-3292-4CB0-BE9D-6F0E10F12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data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PATTERSON Damien</dc:creator>
  <cp:lastModifiedBy>PATTERSON Damien</cp:lastModifiedBy>
  <dcterms:created xsi:type="dcterms:W3CDTF">2018-03-19T01:27:45Z</dcterms:created>
  <dcterms:modified xsi:type="dcterms:W3CDTF">2018-03-23T06:16:10Z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0x010100C8157990E5B9394AB60DC397E95032F9</vt:lpwstr>
  </property>
  <property fmtid="{D5CDD505-2E9C-101B-9397-08002B2CF9AE}" pid="3" name="Order">
    <vt:r8>276200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