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Population Distribution" sheetId="8" r:id="rId1"/>
    <sheet name="Z Distribution" sheetId="9" r:id="rId2"/>
    <sheet name="Sample Distribution" sheetId="10" r:id="rId3"/>
    <sheet name="Task Two" sheetId="1" r:id="rId4"/>
  </sheets>
  <calcPr calcId="145621"/>
</workbook>
</file>

<file path=xl/calcChain.xml><?xml version="1.0" encoding="utf-8"?>
<calcChain xmlns="http://schemas.openxmlformats.org/spreadsheetml/2006/main">
  <c r="I106" i="1" l="1"/>
  <c r="I104" i="1"/>
  <c r="AK3" i="1" l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2" i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" i="1"/>
  <c r="AE2" i="1"/>
  <c r="AE3" i="1"/>
  <c r="AE4" i="1"/>
  <c r="AE5" i="1"/>
  <c r="AE6" i="1"/>
  <c r="AE7" i="1"/>
  <c r="AE8" i="1"/>
  <c r="AG8" i="1" s="1"/>
  <c r="AE9" i="1"/>
  <c r="AE10" i="1"/>
  <c r="AE11" i="1"/>
  <c r="AE12" i="1"/>
  <c r="AE13" i="1"/>
  <c r="AE14" i="1"/>
  <c r="AE15" i="1"/>
  <c r="AE16" i="1"/>
  <c r="AG16" i="1" s="1"/>
  <c r="AE17" i="1"/>
  <c r="AE18" i="1"/>
  <c r="AE19" i="1"/>
  <c r="AE20" i="1"/>
  <c r="AG20" i="1" s="1"/>
  <c r="AE21" i="1"/>
  <c r="AE22" i="1"/>
  <c r="AE23" i="1"/>
  <c r="AE24" i="1"/>
  <c r="AE25" i="1"/>
  <c r="AE26" i="1"/>
  <c r="AE27" i="1"/>
  <c r="AE28" i="1"/>
  <c r="AG28" i="1" s="1"/>
  <c r="AE29" i="1"/>
  <c r="AE30" i="1"/>
  <c r="AE31" i="1"/>
  <c r="AE32" i="1"/>
  <c r="AE33" i="1"/>
  <c r="AE34" i="1"/>
  <c r="AE35" i="1"/>
  <c r="AE36" i="1"/>
  <c r="AG36" i="1" s="1"/>
  <c r="AE37" i="1"/>
  <c r="AE38" i="1"/>
  <c r="AE39" i="1"/>
  <c r="AE40" i="1"/>
  <c r="AH40" i="1" s="1"/>
  <c r="AE41" i="1"/>
  <c r="AE42" i="1"/>
  <c r="AE43" i="1"/>
  <c r="AE44" i="1"/>
  <c r="AE45" i="1"/>
  <c r="AE46" i="1"/>
  <c r="AE47" i="1"/>
  <c r="AE48" i="1"/>
  <c r="AH48" i="1" s="1"/>
  <c r="AE49" i="1"/>
  <c r="AE50" i="1"/>
  <c r="AE51" i="1"/>
  <c r="AE52" i="1"/>
  <c r="AH52" i="1" s="1"/>
  <c r="AE53" i="1"/>
  <c r="AE54" i="1"/>
  <c r="AE55" i="1"/>
  <c r="AE56" i="1"/>
  <c r="AE57" i="1"/>
  <c r="AE58" i="1"/>
  <c r="AE59" i="1"/>
  <c r="AE60" i="1"/>
  <c r="AH60" i="1" s="1"/>
  <c r="AE61" i="1"/>
  <c r="AE62" i="1"/>
  <c r="AE63" i="1"/>
  <c r="AE64" i="1"/>
  <c r="AH64" i="1" s="1"/>
  <c r="AE65" i="1"/>
  <c r="AE66" i="1"/>
  <c r="AE67" i="1"/>
  <c r="AE68" i="1"/>
  <c r="AE69" i="1"/>
  <c r="AE70" i="1"/>
  <c r="AE71" i="1"/>
  <c r="AE72" i="1"/>
  <c r="AE73" i="1"/>
  <c r="AO73" i="1" s="1"/>
  <c r="AE74" i="1"/>
  <c r="AE75" i="1"/>
  <c r="AE76" i="1"/>
  <c r="AH76" i="1" s="1"/>
  <c r="AE77" i="1"/>
  <c r="AE78" i="1"/>
  <c r="AE79" i="1"/>
  <c r="AE80" i="1"/>
  <c r="AE81" i="1"/>
  <c r="AE82" i="1"/>
  <c r="AE83" i="1"/>
  <c r="AE84" i="1"/>
  <c r="AH84" i="1" s="1"/>
  <c r="AE85" i="1"/>
  <c r="AE86" i="1"/>
  <c r="AE87" i="1"/>
  <c r="AE88" i="1"/>
  <c r="AE89" i="1"/>
  <c r="AE90" i="1"/>
  <c r="AE91" i="1"/>
  <c r="AE92" i="1"/>
  <c r="AH92" i="1" s="1"/>
  <c r="AE93" i="1"/>
  <c r="AE94" i="1"/>
  <c r="AE95" i="1"/>
  <c r="AE96" i="1"/>
  <c r="AH96" i="1" s="1"/>
  <c r="AE97" i="1"/>
  <c r="AE98" i="1"/>
  <c r="AE99" i="1"/>
  <c r="AE100" i="1"/>
  <c r="AP100" i="1" s="1"/>
  <c r="AE1" i="1"/>
  <c r="AG94" i="1" l="1"/>
  <c r="AH90" i="1"/>
  <c r="AH82" i="1"/>
  <c r="AG78" i="1"/>
  <c r="AH70" i="1"/>
  <c r="AH66" i="1"/>
  <c r="AG62" i="1"/>
  <c r="AH54" i="1"/>
  <c r="AG50" i="1"/>
  <c r="AH42" i="1"/>
  <c r="AH38" i="1"/>
  <c r="AG34" i="1"/>
  <c r="AH26" i="1"/>
  <c r="AH22" i="1"/>
  <c r="AG18" i="1"/>
  <c r="AH10" i="1"/>
  <c r="AH6" i="1"/>
  <c r="AH2" i="1"/>
  <c r="AG97" i="1"/>
  <c r="AG93" i="1"/>
  <c r="AG85" i="1"/>
  <c r="AJ77" i="1"/>
  <c r="AG69" i="1"/>
  <c r="AG65" i="1"/>
  <c r="AG61" i="1"/>
  <c r="AJ57" i="1"/>
  <c r="AG53" i="1"/>
  <c r="AG49" i="1"/>
  <c r="AJ45" i="1"/>
  <c r="AG41" i="1"/>
  <c r="AG33" i="1"/>
  <c r="AJ25" i="1"/>
  <c r="AJ13" i="1"/>
  <c r="AJ24" i="1"/>
  <c r="AJ4" i="1"/>
  <c r="AJ99" i="1"/>
  <c r="AJ95" i="1"/>
  <c r="AG91" i="1"/>
  <c r="AG87" i="1"/>
  <c r="AG83" i="1"/>
  <c r="AJ79" i="1"/>
  <c r="AG75" i="1"/>
  <c r="AG71" i="1"/>
  <c r="AJ67" i="1"/>
  <c r="AJ63" i="1"/>
  <c r="AG59" i="1"/>
  <c r="AG55" i="1"/>
  <c r="AG51" i="1"/>
  <c r="AJ47" i="1"/>
  <c r="AG43" i="1"/>
  <c r="AG39" i="1"/>
  <c r="AG35" i="1"/>
  <c r="AJ31" i="1"/>
  <c r="AJ15" i="1"/>
  <c r="AJ3" i="1"/>
  <c r="AR98" i="1"/>
  <c r="AO89" i="1"/>
  <c r="AP88" i="1"/>
  <c r="AO81" i="1"/>
  <c r="AP80" i="1"/>
  <c r="AP72" i="1"/>
  <c r="AR68" i="1"/>
  <c r="AR56" i="1"/>
  <c r="AO44" i="1"/>
  <c r="AO12" i="1"/>
  <c r="AE101" i="1"/>
  <c r="V106" i="1" s="1"/>
  <c r="AG12" i="1"/>
  <c r="AO16" i="1"/>
  <c r="AH36" i="1"/>
  <c r="AI36" i="1" s="1"/>
  <c r="AG4" i="1"/>
  <c r="AJ36" i="1"/>
  <c r="AG89" i="1"/>
  <c r="AG81" i="1"/>
  <c r="AG73" i="1"/>
  <c r="AG57" i="1"/>
  <c r="AP1" i="1"/>
  <c r="AG95" i="1"/>
  <c r="AG79" i="1"/>
  <c r="AG63" i="1"/>
  <c r="AG47" i="1"/>
  <c r="AG24" i="1"/>
  <c r="AO96" i="1"/>
  <c r="AO48" i="1"/>
  <c r="AH1" i="1"/>
  <c r="AG77" i="1"/>
  <c r="AG45" i="1"/>
  <c r="AJ89" i="1"/>
  <c r="AG99" i="1"/>
  <c r="AG67" i="1"/>
  <c r="AG31" i="1"/>
  <c r="AJ68" i="1"/>
  <c r="AJ86" i="1"/>
  <c r="AR86" i="1"/>
  <c r="AO86" i="1"/>
  <c r="AP86" i="1"/>
  <c r="AR74" i="1"/>
  <c r="AJ74" i="1"/>
  <c r="AO74" i="1"/>
  <c r="AP74" i="1"/>
  <c r="AR58" i="1"/>
  <c r="AO58" i="1"/>
  <c r="AJ58" i="1"/>
  <c r="AP58" i="1"/>
  <c r="AO46" i="1"/>
  <c r="AJ46" i="1"/>
  <c r="AR46" i="1"/>
  <c r="AP46" i="1"/>
  <c r="AO30" i="1"/>
  <c r="AJ30" i="1"/>
  <c r="AR30" i="1"/>
  <c r="AP30" i="1"/>
  <c r="AO14" i="1"/>
  <c r="AQ14" i="1" s="1"/>
  <c r="AJ14" i="1"/>
  <c r="AR14" i="1"/>
  <c r="AP14" i="1"/>
  <c r="AP63" i="1"/>
  <c r="AP97" i="1"/>
  <c r="AO97" i="1"/>
  <c r="AJ97" i="1"/>
  <c r="AR85" i="1"/>
  <c r="AP85" i="1"/>
  <c r="AJ85" i="1"/>
  <c r="AP73" i="1"/>
  <c r="AR73" i="1"/>
  <c r="AO61" i="1"/>
  <c r="AR61" i="1"/>
  <c r="AP61" i="1"/>
  <c r="AP49" i="1"/>
  <c r="AO49" i="1"/>
  <c r="AR49" i="1"/>
  <c r="AJ49" i="1"/>
  <c r="AP41" i="1"/>
  <c r="AO41" i="1"/>
  <c r="AR41" i="1"/>
  <c r="AP29" i="1"/>
  <c r="AO29" i="1"/>
  <c r="AR29" i="1"/>
  <c r="AG29" i="1"/>
  <c r="AH29" i="1"/>
  <c r="AP17" i="1"/>
  <c r="AO17" i="1"/>
  <c r="AR17" i="1"/>
  <c r="AG17" i="1"/>
  <c r="AJ17" i="1"/>
  <c r="AH17" i="1"/>
  <c r="AP9" i="1"/>
  <c r="AO9" i="1"/>
  <c r="AR9" i="1"/>
  <c r="AG9" i="1"/>
  <c r="AH9" i="1"/>
  <c r="AQ46" i="1"/>
  <c r="AQ73" i="1"/>
  <c r="AH100" i="1"/>
  <c r="AH98" i="1"/>
  <c r="AH94" i="1"/>
  <c r="AI94" i="1" s="1"/>
  <c r="AH88" i="1"/>
  <c r="AH86" i="1"/>
  <c r="AH80" i="1"/>
  <c r="AH78" i="1"/>
  <c r="AH74" i="1"/>
  <c r="AH72" i="1"/>
  <c r="AH68" i="1"/>
  <c r="AH62" i="1"/>
  <c r="AI62" i="1" s="1"/>
  <c r="AH58" i="1"/>
  <c r="AH56" i="1"/>
  <c r="AH50" i="1"/>
  <c r="AH46" i="1"/>
  <c r="AH44" i="1"/>
  <c r="AH30" i="1"/>
  <c r="AH18" i="1"/>
  <c r="AI18" i="1" s="1"/>
  <c r="AH14" i="1"/>
  <c r="AJ98" i="1"/>
  <c r="AJ88" i="1"/>
  <c r="AJ56" i="1"/>
  <c r="AJ35" i="1"/>
  <c r="AO95" i="1"/>
  <c r="AP62" i="1"/>
  <c r="AR97" i="1"/>
  <c r="AR90" i="1"/>
  <c r="AJ90" i="1"/>
  <c r="AO90" i="1"/>
  <c r="AP90" i="1"/>
  <c r="AR82" i="1"/>
  <c r="AJ82" i="1"/>
  <c r="AO82" i="1"/>
  <c r="AP82" i="1"/>
  <c r="AJ70" i="1"/>
  <c r="AR70" i="1"/>
  <c r="AO70" i="1"/>
  <c r="AP70" i="1"/>
  <c r="AR66" i="1"/>
  <c r="AP66" i="1"/>
  <c r="AJ66" i="1"/>
  <c r="AO66" i="1"/>
  <c r="AO54" i="1"/>
  <c r="AJ54" i="1"/>
  <c r="AR54" i="1"/>
  <c r="AP54" i="1"/>
  <c r="AR42" i="1"/>
  <c r="AO42" i="1"/>
  <c r="AJ42" i="1"/>
  <c r="AP42" i="1"/>
  <c r="AO38" i="1"/>
  <c r="AJ38" i="1"/>
  <c r="AR38" i="1"/>
  <c r="AP38" i="1"/>
  <c r="AR26" i="1"/>
  <c r="AO26" i="1"/>
  <c r="AJ26" i="1"/>
  <c r="AP26" i="1"/>
  <c r="AO22" i="1"/>
  <c r="AJ22" i="1"/>
  <c r="AR22" i="1"/>
  <c r="AP22" i="1"/>
  <c r="AR10" i="1"/>
  <c r="AO10" i="1"/>
  <c r="AJ10" i="1"/>
  <c r="AP10" i="1"/>
  <c r="AO6" i="1"/>
  <c r="AJ6" i="1"/>
  <c r="AR6" i="1"/>
  <c r="AP6" i="1"/>
  <c r="AR2" i="1"/>
  <c r="AO2" i="1"/>
  <c r="AJ2" i="1"/>
  <c r="AP2" i="1"/>
  <c r="AR1" i="1"/>
  <c r="AO1" i="1"/>
  <c r="AJ1" i="1"/>
  <c r="AR93" i="1"/>
  <c r="AP93" i="1"/>
  <c r="AP89" i="1"/>
  <c r="AR89" i="1"/>
  <c r="AP81" i="1"/>
  <c r="AQ81" i="1" s="1"/>
  <c r="AR81" i="1"/>
  <c r="AJ81" i="1"/>
  <c r="AR77" i="1"/>
  <c r="AP77" i="1"/>
  <c r="AO69" i="1"/>
  <c r="AR69" i="1"/>
  <c r="AP69" i="1"/>
  <c r="AJ69" i="1"/>
  <c r="AO65" i="1"/>
  <c r="AP65" i="1"/>
  <c r="AJ65" i="1"/>
  <c r="AP57" i="1"/>
  <c r="AO57" i="1"/>
  <c r="AR57" i="1"/>
  <c r="AP53" i="1"/>
  <c r="AO53" i="1"/>
  <c r="AR53" i="1"/>
  <c r="AJ53" i="1"/>
  <c r="AP45" i="1"/>
  <c r="AO45" i="1"/>
  <c r="AR45" i="1"/>
  <c r="AP37" i="1"/>
  <c r="AO37" i="1"/>
  <c r="AR37" i="1"/>
  <c r="AJ37" i="1"/>
  <c r="AH37" i="1"/>
  <c r="AP33" i="1"/>
  <c r="AO33" i="1"/>
  <c r="AJ33" i="1"/>
  <c r="AH33" i="1"/>
  <c r="AP25" i="1"/>
  <c r="AO25" i="1"/>
  <c r="AG25" i="1"/>
  <c r="AR25" i="1"/>
  <c r="AH25" i="1"/>
  <c r="AP21" i="1"/>
  <c r="AO21" i="1"/>
  <c r="AR21" i="1"/>
  <c r="AJ21" i="1"/>
  <c r="AG21" i="1"/>
  <c r="AH21" i="1"/>
  <c r="AP13" i="1"/>
  <c r="AO13" i="1"/>
  <c r="AR13" i="1"/>
  <c r="AG13" i="1"/>
  <c r="AH13" i="1"/>
  <c r="AP5" i="1"/>
  <c r="AO5" i="1"/>
  <c r="AQ5" i="1" s="1"/>
  <c r="AR5" i="1"/>
  <c r="AJ5" i="1"/>
  <c r="AG5" i="1"/>
  <c r="AH5" i="1"/>
  <c r="AR100" i="1"/>
  <c r="AJ100" i="1"/>
  <c r="AO100" i="1"/>
  <c r="AQ100" i="1" s="1"/>
  <c r="AR96" i="1"/>
  <c r="AP96" i="1"/>
  <c r="AJ96" i="1"/>
  <c r="AR92" i="1"/>
  <c r="AO92" i="1"/>
  <c r="AJ92" i="1"/>
  <c r="AR88" i="1"/>
  <c r="AO88" i="1"/>
  <c r="AQ88" i="1" s="1"/>
  <c r="AR84" i="1"/>
  <c r="AO84" i="1"/>
  <c r="AR80" i="1"/>
  <c r="AO80" i="1"/>
  <c r="AQ80" i="1" s="1"/>
  <c r="AJ80" i="1"/>
  <c r="AR76" i="1"/>
  <c r="AO76" i="1"/>
  <c r="AJ76" i="1"/>
  <c r="AR72" i="1"/>
  <c r="AO72" i="1"/>
  <c r="AQ72" i="1" s="1"/>
  <c r="AR64" i="1"/>
  <c r="AO64" i="1"/>
  <c r="AP64" i="1"/>
  <c r="AJ64" i="1"/>
  <c r="AR60" i="1"/>
  <c r="AO60" i="1"/>
  <c r="AP60" i="1"/>
  <c r="AJ60" i="1"/>
  <c r="AR52" i="1"/>
  <c r="AO52" i="1"/>
  <c r="AP52" i="1"/>
  <c r="AR48" i="1"/>
  <c r="AP48" i="1"/>
  <c r="AJ48" i="1"/>
  <c r="AR44" i="1"/>
  <c r="AP44" i="1"/>
  <c r="AQ44" i="1" s="1"/>
  <c r="AJ44" i="1"/>
  <c r="AR40" i="1"/>
  <c r="AP40" i="1"/>
  <c r="AO40" i="1"/>
  <c r="AR36" i="1"/>
  <c r="AP36" i="1"/>
  <c r="AO36" i="1"/>
  <c r="AR32" i="1"/>
  <c r="AP32" i="1"/>
  <c r="AJ32" i="1"/>
  <c r="AR28" i="1"/>
  <c r="AP28" i="1"/>
  <c r="AJ28" i="1"/>
  <c r="AR24" i="1"/>
  <c r="AP24" i="1"/>
  <c r="AO24" i="1"/>
  <c r="AR20" i="1"/>
  <c r="AP20" i="1"/>
  <c r="AO20" i="1"/>
  <c r="AR16" i="1"/>
  <c r="AP16" i="1"/>
  <c r="AJ16" i="1"/>
  <c r="AR12" i="1"/>
  <c r="AP12" i="1"/>
  <c r="AJ12" i="1"/>
  <c r="AR8" i="1"/>
  <c r="AP8" i="1"/>
  <c r="AO8" i="1"/>
  <c r="AR4" i="1"/>
  <c r="AP4" i="1"/>
  <c r="AO4" i="1"/>
  <c r="AQ4" i="1" s="1"/>
  <c r="AE102" i="1"/>
  <c r="V107" i="1" s="1"/>
  <c r="AG100" i="1"/>
  <c r="AG98" i="1"/>
  <c r="AG96" i="1"/>
  <c r="AI96" i="1" s="1"/>
  <c r="AG92" i="1"/>
  <c r="AI92" i="1" s="1"/>
  <c r="AG90" i="1"/>
  <c r="AG88" i="1"/>
  <c r="AG86" i="1"/>
  <c r="AG84" i="1"/>
  <c r="AI84" i="1" s="1"/>
  <c r="AG82" i="1"/>
  <c r="AI82" i="1" s="1"/>
  <c r="AG80" i="1"/>
  <c r="AG76" i="1"/>
  <c r="AI76" i="1" s="1"/>
  <c r="AG74" i="1"/>
  <c r="AG72" i="1"/>
  <c r="AG70" i="1"/>
  <c r="AI70" i="1" s="1"/>
  <c r="AG68" i="1"/>
  <c r="AI68" i="1" s="1"/>
  <c r="AG66" i="1"/>
  <c r="AG64" i="1"/>
  <c r="AI64" i="1" s="1"/>
  <c r="AG60" i="1"/>
  <c r="AI60" i="1" s="1"/>
  <c r="AG58" i="1"/>
  <c r="AG56" i="1"/>
  <c r="AG54" i="1"/>
  <c r="AI54" i="1" s="1"/>
  <c r="AG52" i="1"/>
  <c r="AI52" i="1" s="1"/>
  <c r="AG48" i="1"/>
  <c r="AI48" i="1" s="1"/>
  <c r="AG46" i="1"/>
  <c r="AI46" i="1" s="1"/>
  <c r="AG44" i="1"/>
  <c r="AG42" i="1"/>
  <c r="AG40" i="1"/>
  <c r="AI40" i="1" s="1"/>
  <c r="AG38" i="1"/>
  <c r="AI38" i="1" s="1"/>
  <c r="AH32" i="1"/>
  <c r="AG30" i="1"/>
  <c r="AI30" i="1" s="1"/>
  <c r="AG26" i="1"/>
  <c r="AG22" i="1"/>
  <c r="AG14" i="1"/>
  <c r="AG10" i="1"/>
  <c r="AG6" i="1"/>
  <c r="AG2" i="1"/>
  <c r="AJ84" i="1"/>
  <c r="AJ73" i="1"/>
  <c r="AJ52" i="1"/>
  <c r="AJ41" i="1"/>
  <c r="AJ20" i="1"/>
  <c r="AJ9" i="1"/>
  <c r="AP98" i="1"/>
  <c r="AO93" i="1"/>
  <c r="AO85" i="1"/>
  <c r="AQ85" i="1" s="1"/>
  <c r="AO77" i="1"/>
  <c r="AP68" i="1"/>
  <c r="AP56" i="1"/>
  <c r="AO32" i="1"/>
  <c r="AQ32" i="1" s="1"/>
  <c r="AR65" i="1"/>
  <c r="AJ94" i="1"/>
  <c r="AR94" i="1"/>
  <c r="AO94" i="1"/>
  <c r="AP94" i="1"/>
  <c r="AJ78" i="1"/>
  <c r="AR78" i="1"/>
  <c r="AO78" i="1"/>
  <c r="AP78" i="1"/>
  <c r="AJ62" i="1"/>
  <c r="AR62" i="1"/>
  <c r="AO62" i="1"/>
  <c r="AR50" i="1"/>
  <c r="AO50" i="1"/>
  <c r="AJ50" i="1"/>
  <c r="AP50" i="1"/>
  <c r="AR34" i="1"/>
  <c r="AO34" i="1"/>
  <c r="AJ34" i="1"/>
  <c r="AP34" i="1"/>
  <c r="AR18" i="1"/>
  <c r="AO18" i="1"/>
  <c r="AJ18" i="1"/>
  <c r="AP18" i="1"/>
  <c r="AR99" i="1"/>
  <c r="AP99" i="1"/>
  <c r="AO99" i="1"/>
  <c r="AR95" i="1"/>
  <c r="AP95" i="1"/>
  <c r="AR91" i="1"/>
  <c r="AP91" i="1"/>
  <c r="AJ91" i="1"/>
  <c r="AO91" i="1"/>
  <c r="AR87" i="1"/>
  <c r="AP87" i="1"/>
  <c r="AO87" i="1"/>
  <c r="AJ87" i="1"/>
  <c r="AR83" i="1"/>
  <c r="AP83" i="1"/>
  <c r="AO83" i="1"/>
  <c r="AR79" i="1"/>
  <c r="AP79" i="1"/>
  <c r="AO79" i="1"/>
  <c r="AR75" i="1"/>
  <c r="AP75" i="1"/>
  <c r="AJ75" i="1"/>
  <c r="AO75" i="1"/>
  <c r="AR71" i="1"/>
  <c r="AP71" i="1"/>
  <c r="AO71" i="1"/>
  <c r="AJ71" i="1"/>
  <c r="AR67" i="1"/>
  <c r="AO67" i="1"/>
  <c r="AP67" i="1"/>
  <c r="AR63" i="1"/>
  <c r="AO63" i="1"/>
  <c r="AP59" i="1"/>
  <c r="AR59" i="1"/>
  <c r="AO59" i="1"/>
  <c r="AJ59" i="1"/>
  <c r="AP55" i="1"/>
  <c r="AR55" i="1"/>
  <c r="AO55" i="1"/>
  <c r="AJ55" i="1"/>
  <c r="AP51" i="1"/>
  <c r="AR51" i="1"/>
  <c r="AO51" i="1"/>
  <c r="AP47" i="1"/>
  <c r="AR47" i="1"/>
  <c r="AO47" i="1"/>
  <c r="AP43" i="1"/>
  <c r="AR43" i="1"/>
  <c r="AO43" i="1"/>
  <c r="AJ43" i="1"/>
  <c r="AP39" i="1"/>
  <c r="AR39" i="1"/>
  <c r="AO39" i="1"/>
  <c r="AJ39" i="1"/>
  <c r="AP35" i="1"/>
  <c r="AR35" i="1"/>
  <c r="AO35" i="1"/>
  <c r="AH35" i="1"/>
  <c r="AP31" i="1"/>
  <c r="AR31" i="1"/>
  <c r="AO31" i="1"/>
  <c r="AH31" i="1"/>
  <c r="AP27" i="1"/>
  <c r="AR27" i="1"/>
  <c r="AO27" i="1"/>
  <c r="AJ27" i="1"/>
  <c r="AG27" i="1"/>
  <c r="AH27" i="1"/>
  <c r="AP23" i="1"/>
  <c r="AR23" i="1"/>
  <c r="AO23" i="1"/>
  <c r="AG23" i="1"/>
  <c r="AJ23" i="1"/>
  <c r="AH23" i="1"/>
  <c r="AP19" i="1"/>
  <c r="AR19" i="1"/>
  <c r="AO19" i="1"/>
  <c r="AG19" i="1"/>
  <c r="AH19" i="1"/>
  <c r="AP15" i="1"/>
  <c r="AR15" i="1"/>
  <c r="AO15" i="1"/>
  <c r="AG15" i="1"/>
  <c r="AH15" i="1"/>
  <c r="AP11" i="1"/>
  <c r="AR11" i="1"/>
  <c r="AO11" i="1"/>
  <c r="AJ11" i="1"/>
  <c r="AG11" i="1"/>
  <c r="AH11" i="1"/>
  <c r="AP7" i="1"/>
  <c r="AR7" i="1"/>
  <c r="AO7" i="1"/>
  <c r="AG7" i="1"/>
  <c r="AJ7" i="1"/>
  <c r="AH7" i="1"/>
  <c r="AP3" i="1"/>
  <c r="AR3" i="1"/>
  <c r="AO3" i="1"/>
  <c r="AG3" i="1"/>
  <c r="AH3" i="1"/>
  <c r="AG1" i="1"/>
  <c r="AH99" i="1"/>
  <c r="AH97" i="1"/>
  <c r="AH95" i="1"/>
  <c r="AH93" i="1"/>
  <c r="AH91" i="1"/>
  <c r="AH89" i="1"/>
  <c r="AH87" i="1"/>
  <c r="AI87" i="1" s="1"/>
  <c r="AH85" i="1"/>
  <c r="AH83" i="1"/>
  <c r="AH81" i="1"/>
  <c r="AH79" i="1"/>
  <c r="AH77" i="1"/>
  <c r="AH75" i="1"/>
  <c r="AH73" i="1"/>
  <c r="AH71" i="1"/>
  <c r="AI71" i="1" s="1"/>
  <c r="AH69" i="1"/>
  <c r="AH67" i="1"/>
  <c r="AH65" i="1"/>
  <c r="AI65" i="1" s="1"/>
  <c r="AH63" i="1"/>
  <c r="AH61" i="1"/>
  <c r="AH59" i="1"/>
  <c r="AH57" i="1"/>
  <c r="AH55" i="1"/>
  <c r="AI55" i="1" s="1"/>
  <c r="AH53" i="1"/>
  <c r="AH51" i="1"/>
  <c r="AH49" i="1"/>
  <c r="AI49" i="1" s="1"/>
  <c r="AH47" i="1"/>
  <c r="AH45" i="1"/>
  <c r="AH43" i="1"/>
  <c r="AH41" i="1"/>
  <c r="AI41" i="1" s="1"/>
  <c r="AH39" i="1"/>
  <c r="AI39" i="1" s="1"/>
  <c r="AG37" i="1"/>
  <c r="AH34" i="1"/>
  <c r="AG32" i="1"/>
  <c r="AI32" i="1" s="1"/>
  <c r="AH28" i="1"/>
  <c r="AI28" i="1" s="1"/>
  <c r="AH24" i="1"/>
  <c r="AH20" i="1"/>
  <c r="AI20" i="1" s="1"/>
  <c r="AH16" i="1"/>
  <c r="AI16" i="1" s="1"/>
  <c r="AH12" i="1"/>
  <c r="AH8" i="1"/>
  <c r="AI8" i="1" s="1"/>
  <c r="AH4" i="1"/>
  <c r="AI90" i="1"/>
  <c r="AJ93" i="1"/>
  <c r="AJ83" i="1"/>
  <c r="AJ72" i="1"/>
  <c r="AJ61" i="1"/>
  <c r="AJ51" i="1"/>
  <c r="AJ40" i="1"/>
  <c r="AJ29" i="1"/>
  <c r="AJ19" i="1"/>
  <c r="AJ8" i="1"/>
  <c r="AO98" i="1"/>
  <c r="AP92" i="1"/>
  <c r="AP84" i="1"/>
  <c r="AP76" i="1"/>
  <c r="AO68" i="1"/>
  <c r="AO56" i="1"/>
  <c r="AO28" i="1"/>
  <c r="AR33" i="1"/>
  <c r="AI43" i="1" l="1"/>
  <c r="AI59" i="1"/>
  <c r="AI75" i="1"/>
  <c r="AI91" i="1"/>
  <c r="AI2" i="1"/>
  <c r="AI22" i="1"/>
  <c r="AI66" i="1"/>
  <c r="AI79" i="1"/>
  <c r="AI42" i="1"/>
  <c r="AI80" i="1"/>
  <c r="AI34" i="1"/>
  <c r="AI78" i="1"/>
  <c r="AI93" i="1"/>
  <c r="AI10" i="1"/>
  <c r="AI53" i="1"/>
  <c r="AI61" i="1"/>
  <c r="AI69" i="1"/>
  <c r="AI85" i="1"/>
  <c r="AI6" i="1"/>
  <c r="AI26" i="1"/>
  <c r="AI50" i="1"/>
  <c r="AI97" i="1"/>
  <c r="AI33" i="1"/>
  <c r="AI81" i="1"/>
  <c r="AI51" i="1"/>
  <c r="AI83" i="1"/>
  <c r="AI24" i="1"/>
  <c r="AI77" i="1"/>
  <c r="AI35" i="1"/>
  <c r="AI5" i="1"/>
  <c r="AI29" i="1"/>
  <c r="AI100" i="1"/>
  <c r="AQ96" i="1"/>
  <c r="AQ89" i="1"/>
  <c r="AI86" i="1"/>
  <c r="AQ84" i="1"/>
  <c r="AI73" i="1"/>
  <c r="AI72" i="1"/>
  <c r="AQ70" i="1"/>
  <c r="AQ66" i="1"/>
  <c r="AQ62" i="1"/>
  <c r="AI58" i="1"/>
  <c r="AI57" i="1"/>
  <c r="AQ56" i="1"/>
  <c r="AQ53" i="1"/>
  <c r="AQ52" i="1"/>
  <c r="AQ50" i="1"/>
  <c r="AQ47" i="1"/>
  <c r="AI45" i="1"/>
  <c r="AQ45" i="1"/>
  <c r="AQ41" i="1"/>
  <c r="AI37" i="1"/>
  <c r="AQ36" i="1"/>
  <c r="AQ34" i="1"/>
  <c r="AQ33" i="1"/>
  <c r="AQ31" i="1"/>
  <c r="AI31" i="1"/>
  <c r="AQ25" i="1"/>
  <c r="AQ20" i="1"/>
  <c r="AQ18" i="1"/>
  <c r="AQ17" i="1"/>
  <c r="AQ15" i="1"/>
  <c r="AQ12" i="1"/>
  <c r="AQ9" i="1"/>
  <c r="AI7" i="1"/>
  <c r="AI1" i="1"/>
  <c r="AQ28" i="1"/>
  <c r="AI12" i="1"/>
  <c r="AI47" i="1"/>
  <c r="AI21" i="1"/>
  <c r="AQ57" i="1"/>
  <c r="AQ6" i="1"/>
  <c r="AQ22" i="1"/>
  <c r="AQ38" i="1"/>
  <c r="AQ54" i="1"/>
  <c r="AQ30" i="1"/>
  <c r="AI89" i="1"/>
  <c r="AQ63" i="1"/>
  <c r="AQ64" i="1"/>
  <c r="AI4" i="1"/>
  <c r="AI99" i="1"/>
  <c r="AQ93" i="1"/>
  <c r="AI14" i="1"/>
  <c r="AQ16" i="1"/>
  <c r="AQ48" i="1"/>
  <c r="AI13" i="1"/>
  <c r="AQ65" i="1"/>
  <c r="AQ1" i="1"/>
  <c r="AQ49" i="1"/>
  <c r="AQ61" i="1"/>
  <c r="AQ58" i="1"/>
  <c r="AQ68" i="1"/>
  <c r="AQ98" i="1"/>
  <c r="AI63" i="1"/>
  <c r="AI95" i="1"/>
  <c r="AI3" i="1"/>
  <c r="AI11" i="1"/>
  <c r="AQ67" i="1"/>
  <c r="AQ95" i="1"/>
  <c r="AQ78" i="1"/>
  <c r="AQ94" i="1"/>
  <c r="AQ77" i="1"/>
  <c r="AQ60" i="1"/>
  <c r="AQ13" i="1"/>
  <c r="AQ37" i="1"/>
  <c r="AQ82" i="1"/>
  <c r="AQ90" i="1"/>
  <c r="AI98" i="1"/>
  <c r="AQ97" i="1"/>
  <c r="AQ74" i="1"/>
  <c r="AQ86" i="1"/>
  <c r="AI23" i="1"/>
  <c r="AQ2" i="1"/>
  <c r="AQ10" i="1"/>
  <c r="AQ26" i="1"/>
  <c r="AQ42" i="1"/>
  <c r="AI67" i="1"/>
  <c r="AQ3" i="1"/>
  <c r="AQ11" i="1"/>
  <c r="AI15" i="1"/>
  <c r="AI19" i="1"/>
  <c r="AQ23" i="1"/>
  <c r="AI27" i="1"/>
  <c r="AQ51" i="1"/>
  <c r="AQ55" i="1"/>
  <c r="AQ59" i="1"/>
  <c r="AQ75" i="1"/>
  <c r="AQ79" i="1"/>
  <c r="AQ99" i="1"/>
  <c r="AI56" i="1"/>
  <c r="AQ8" i="1"/>
  <c r="AQ24" i="1"/>
  <c r="AQ40" i="1"/>
  <c r="AQ21" i="1"/>
  <c r="AI25" i="1"/>
  <c r="AQ69" i="1"/>
  <c r="AI74" i="1"/>
  <c r="AQ29" i="1"/>
  <c r="AQ71" i="1"/>
  <c r="AQ92" i="1"/>
  <c r="AQ7" i="1"/>
  <c r="AQ19" i="1"/>
  <c r="AQ27" i="1"/>
  <c r="AQ35" i="1"/>
  <c r="AQ39" i="1"/>
  <c r="AQ43" i="1"/>
  <c r="AQ91" i="1"/>
  <c r="AI88" i="1"/>
  <c r="AQ83" i="1"/>
  <c r="AQ87" i="1"/>
  <c r="AI44" i="1"/>
  <c r="AQ76" i="1"/>
  <c r="AR102" i="1"/>
  <c r="AR101" i="1"/>
  <c r="AI9" i="1"/>
  <c r="AJ102" i="1"/>
  <c r="AJ101" i="1"/>
  <c r="AI17" i="1"/>
  <c r="AI101" i="1" l="1"/>
  <c r="AQ101" i="1"/>
</calcChain>
</file>

<file path=xl/sharedStrings.xml><?xml version="1.0" encoding="utf-8"?>
<sst xmlns="http://schemas.openxmlformats.org/spreadsheetml/2006/main" count="26" uniqueCount="16">
  <si>
    <t>µ</t>
  </si>
  <si>
    <t>x̅</t>
  </si>
  <si>
    <t>s</t>
  </si>
  <si>
    <t>Sample size</t>
  </si>
  <si>
    <t>Number of samples</t>
  </si>
  <si>
    <t>Mean of the sample means</t>
  </si>
  <si>
    <t>Standard Deviation of the sample means</t>
  </si>
  <si>
    <t>Lower</t>
  </si>
  <si>
    <t>Upper</t>
  </si>
  <si>
    <t>Confidence Interval</t>
  </si>
  <si>
    <t>Bin</t>
  </si>
  <si>
    <t>More</t>
  </si>
  <si>
    <t>Frequency</t>
  </si>
  <si>
    <t>Binomial Distribution,  X ~ B(n,p)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</si>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</sst>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Symbol"/>
      <family val="1"/>
      <charset val="2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4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2" fillId="0" borderId="2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rgbClr val="002060"/>
              </a:solidFill>
            </a:ln>
          </c:spPr>
          <c:invertIfNegative val="0"/>
          <c:cat>
            <c:strRef>
              <c:f>'Population Distribution'!$A$2:$A$19</c:f>
              <c:strCache>
                <c:ptCount val="18"/>
                <c:pt idx="0">
                  <c:v>37.5</c:v>
                </c:pt>
                <c:pt idx="1">
                  <c:v>37.75</c:v>
                </c:pt>
                <c:pt idx="2">
                  <c:v>38</c:v>
                </c:pt>
                <c:pt idx="3">
                  <c:v>38.25</c:v>
                </c:pt>
                <c:pt idx="4">
                  <c:v>38.5</c:v>
                </c:pt>
                <c:pt idx="5">
                  <c:v>38.75</c:v>
                </c:pt>
                <c:pt idx="6">
                  <c:v>39</c:v>
                </c:pt>
                <c:pt idx="7">
                  <c:v>39.25</c:v>
                </c:pt>
                <c:pt idx="8">
                  <c:v>39.5</c:v>
                </c:pt>
                <c:pt idx="9">
                  <c:v>39.75</c:v>
                </c:pt>
                <c:pt idx="10">
                  <c:v>40</c:v>
                </c:pt>
                <c:pt idx="11">
                  <c:v>40.25</c:v>
                </c:pt>
                <c:pt idx="12">
                  <c:v>40.5</c:v>
                </c:pt>
                <c:pt idx="13">
                  <c:v>40.75</c:v>
                </c:pt>
                <c:pt idx="14">
                  <c:v>41</c:v>
                </c:pt>
                <c:pt idx="15">
                  <c:v>41.25</c:v>
                </c:pt>
                <c:pt idx="16">
                  <c:v>41.5</c:v>
                </c:pt>
                <c:pt idx="17">
                  <c:v>More</c:v>
                </c:pt>
              </c:strCache>
            </c:strRef>
          </c:cat>
          <c:val>
            <c:numRef>
              <c:f>'Population Distribution'!$B$2:$B$19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17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888576"/>
        <c:axId val="42919808"/>
      </c:barChart>
      <c:catAx>
        <c:axId val="428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2919808"/>
        <c:crosses val="autoZero"/>
        <c:auto val="1"/>
        <c:lblAlgn val="ctr"/>
        <c:lblOffset val="100"/>
        <c:noMultiLvlLbl val="0"/>
      </c:catAx>
      <c:valAx>
        <c:axId val="4291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8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rgbClr val="002060"/>
              </a:solidFill>
            </a:ln>
          </c:spPr>
          <c:invertIfNegative val="0"/>
          <c:cat>
            <c:strRef>
              <c:f>'Z Distribution'!$A$2:$A$17</c:f>
              <c:strCache>
                <c:ptCount val="16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More</c:v>
                </c:pt>
              </c:strCache>
            </c:strRef>
          </c:cat>
          <c:val>
            <c:numRef>
              <c:f>'Z Distribution'!$B$2:$B$17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  <c:pt idx="9">
                  <c:v>15</c:v>
                </c:pt>
                <c:pt idx="10">
                  <c:v>11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819392"/>
        <c:axId val="90177536"/>
      </c:barChart>
      <c:catAx>
        <c:axId val="898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90177536"/>
        <c:crosses val="autoZero"/>
        <c:auto val="1"/>
        <c:lblAlgn val="ctr"/>
        <c:lblOffset val="100"/>
        <c:noMultiLvlLbl val="0"/>
      </c:catAx>
      <c:valAx>
        <c:axId val="9017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rgbClr val="002060"/>
              </a:solidFill>
            </a:ln>
          </c:spPr>
          <c:invertIfNegative val="0"/>
          <c:cat>
            <c:strRef>
              <c:f>'Sample Distribution'!$A$2:$A$17</c:f>
              <c:strCache>
                <c:ptCount val="16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More</c:v>
                </c:pt>
              </c:strCache>
            </c:strRef>
          </c:cat>
          <c:val>
            <c:numRef>
              <c:f>'Sample Distribution'!$B$2:$B$17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17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9316608"/>
        <c:axId val="69318144"/>
      </c:barChart>
      <c:catAx>
        <c:axId val="6931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9318144"/>
        <c:crosses val="autoZero"/>
        <c:auto val="1"/>
        <c:lblAlgn val="ctr"/>
        <c:lblOffset val="100"/>
        <c:noMultiLvlLbl val="0"/>
      </c:catAx>
      <c:valAx>
        <c:axId val="6931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31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102</xdr:row>
      <xdr:rowOff>90487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9050" y="1952148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/>
                        <a:ea typeface="Cambria Math"/>
                      </a:rPr>
                      <m:t>𝜇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𝑛𝑝</m:t>
                    </m:r>
                  </m:oMath>
                </m:oMathPara>
              </a14:m>
              <a:endParaRPr lang="en-A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9050" y="1952148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AU" sz="1100" i="0">
                  <a:latin typeface="Cambria Math"/>
                  <a:ea typeface="Cambria Math"/>
                </a:rPr>
                <a:t>𝜇</a:t>
              </a:r>
              <a:r>
                <a:rPr lang="en-AU" sz="1100" b="0" i="0">
                  <a:latin typeface="Cambria Math"/>
                  <a:ea typeface="Cambria Math"/>
                </a:rPr>
                <a:t>=𝑛𝑝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104</xdr:row>
      <xdr:rowOff>147637</xdr:rowOff>
    </xdr:from>
    <xdr:ext cx="1333501" cy="2973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19959637"/>
              <a:ext cx="1333501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0" i="1"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𝑛𝑝</m:t>
                        </m:r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(1−</m:t>
                        </m:r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𝑝</m:t>
                        </m:r>
                        <m:r>
                          <a:rPr lang="en-AU" sz="1100" b="0" i="1">
                            <a:latin typeface="Cambria Math"/>
                            <a:ea typeface="Cambria Math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A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19959637"/>
              <a:ext cx="1333501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1100" i="0">
                  <a:latin typeface="Cambria Math"/>
                  <a:ea typeface="Cambria Math"/>
                </a:rPr>
                <a:t>𝜎</a:t>
              </a:r>
              <a:r>
                <a:rPr lang="en-AU" sz="1100" b="0" i="0">
                  <a:latin typeface="Cambria Math"/>
                  <a:ea typeface="Cambria Math"/>
                </a:rPr>
                <a:t>=√(𝑛𝑝(1−𝑝))</a:t>
              </a:r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s="22" t="s">
        <v>10</v>
      </c>
      <c r="B1" s="22" t="s">
        <v>12</v>
      </c>
    </row>
    <row r="2" spans="1:2" x14ac:dyDescent="0.25">
      <c r="A2" s="19">
        <v>37.5</v>
      </c>
      <c r="B2" s="20">
        <v>0</v>
      </c>
    </row>
    <row r="3" spans="1:2" x14ac:dyDescent="0.25">
      <c r="A3" s="19">
        <v>37.75</v>
      </c>
      <c r="B3" s="20">
        <v>0</v>
      </c>
    </row>
    <row r="4" spans="1:2" x14ac:dyDescent="0.25">
      <c r="A4" s="19">
        <v>38</v>
      </c>
      <c r="B4" s="20">
        <v>0</v>
      </c>
    </row>
    <row r="5" spans="1:2" x14ac:dyDescent="0.25">
      <c r="A5" s="19">
        <v>38.25</v>
      </c>
      <c r="B5" s="20">
        <v>0</v>
      </c>
    </row>
    <row r="6" spans="1:2" x14ac:dyDescent="0.25">
      <c r="A6" s="19">
        <v>38.5</v>
      </c>
      <c r="B6" s="20">
        <v>0</v>
      </c>
    </row>
    <row r="7" spans="1:2" x14ac:dyDescent="0.25">
      <c r="A7" s="19">
        <v>38.75</v>
      </c>
      <c r="B7" s="20">
        <v>2</v>
      </c>
    </row>
    <row r="8" spans="1:2" x14ac:dyDescent="0.25">
      <c r="A8" s="19">
        <v>39</v>
      </c>
      <c r="B8" s="20">
        <v>1</v>
      </c>
    </row>
    <row r="9" spans="1:2" x14ac:dyDescent="0.25">
      <c r="A9" s="19">
        <v>39.25</v>
      </c>
      <c r="B9" s="20">
        <v>7</v>
      </c>
    </row>
    <row r="10" spans="1:2" x14ac:dyDescent="0.25">
      <c r="A10" s="19">
        <v>39.5</v>
      </c>
      <c r="B10" s="20">
        <v>9</v>
      </c>
    </row>
    <row r="11" spans="1:2" x14ac:dyDescent="0.25">
      <c r="A11" s="19">
        <v>39.75</v>
      </c>
      <c r="B11" s="20">
        <v>11</v>
      </c>
    </row>
    <row r="12" spans="1:2" x14ac:dyDescent="0.25">
      <c r="A12" s="19">
        <v>40</v>
      </c>
      <c r="B12" s="20">
        <v>17</v>
      </c>
    </row>
    <row r="13" spans="1:2" x14ac:dyDescent="0.25">
      <c r="A13" s="19">
        <v>40.25</v>
      </c>
      <c r="B13" s="20">
        <v>20</v>
      </c>
    </row>
    <row r="14" spans="1:2" x14ac:dyDescent="0.25">
      <c r="A14" s="19">
        <v>40.5</v>
      </c>
      <c r="B14" s="20">
        <v>15</v>
      </c>
    </row>
    <row r="15" spans="1:2" x14ac:dyDescent="0.25">
      <c r="A15" s="19">
        <v>40.75</v>
      </c>
      <c r="B15" s="20">
        <v>10</v>
      </c>
    </row>
    <row r="16" spans="1:2" x14ac:dyDescent="0.25">
      <c r="A16" s="19">
        <v>41</v>
      </c>
      <c r="B16" s="20">
        <v>5</v>
      </c>
    </row>
    <row r="17" spans="1:2" x14ac:dyDescent="0.25">
      <c r="A17" s="19">
        <v>41.25</v>
      </c>
      <c r="B17" s="20">
        <v>2</v>
      </c>
    </row>
    <row r="18" spans="1:2" x14ac:dyDescent="0.25">
      <c r="A18" s="19">
        <v>41.5</v>
      </c>
      <c r="B18" s="20">
        <v>1</v>
      </c>
    </row>
    <row r="19" spans="1:2" ht="15.75" thickBot="1" x14ac:dyDescent="0.3">
      <c r="A19" s="21" t="s">
        <v>11</v>
      </c>
      <c r="B19" s="21">
        <v>0</v>
      </c>
    </row>
  </sheetData>
  <sortState ref="A2:A1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22" sqref="E22"/>
    </sheetView>
  </sheetViews>
  <sheetFormatPr defaultRowHeight="15" x14ac:dyDescent="0.25"/>
  <sheetData>
    <row r="1" spans="1:2" x14ac:dyDescent="0.25">
      <c r="A1" s="22" t="s">
        <v>10</v>
      </c>
      <c r="B1" s="22" t="s">
        <v>12</v>
      </c>
    </row>
    <row r="2" spans="1:2" x14ac:dyDescent="0.25">
      <c r="A2" s="19">
        <v>-3.5</v>
      </c>
      <c r="B2" s="20">
        <v>0</v>
      </c>
    </row>
    <row r="3" spans="1:2" x14ac:dyDescent="0.25">
      <c r="A3" s="19">
        <v>-3</v>
      </c>
      <c r="B3" s="20">
        <v>0</v>
      </c>
    </row>
    <row r="4" spans="1:2" x14ac:dyDescent="0.25">
      <c r="A4" s="19">
        <v>-2.5</v>
      </c>
      <c r="B4" s="20">
        <v>2</v>
      </c>
    </row>
    <row r="5" spans="1:2" x14ac:dyDescent="0.25">
      <c r="A5" s="19">
        <v>-2</v>
      </c>
      <c r="B5" s="20">
        <v>1</v>
      </c>
    </row>
    <row r="6" spans="1:2" x14ac:dyDescent="0.25">
      <c r="A6" s="19">
        <v>-1.5</v>
      </c>
      <c r="B6" s="20">
        <v>6</v>
      </c>
    </row>
    <row r="7" spans="1:2" x14ac:dyDescent="0.25">
      <c r="A7" s="19">
        <v>-1</v>
      </c>
      <c r="B7" s="20">
        <v>9</v>
      </c>
    </row>
    <row r="8" spans="1:2" x14ac:dyDescent="0.25">
      <c r="A8" s="19">
        <v>-0.5</v>
      </c>
      <c r="B8" s="20">
        <v>12</v>
      </c>
    </row>
    <row r="9" spans="1:2" x14ac:dyDescent="0.25">
      <c r="A9" s="19">
        <v>0</v>
      </c>
      <c r="B9" s="20">
        <v>17</v>
      </c>
    </row>
    <row r="10" spans="1:2" x14ac:dyDescent="0.25">
      <c r="A10" s="19">
        <v>0.5</v>
      </c>
      <c r="B10" s="20">
        <v>20</v>
      </c>
    </row>
    <row r="11" spans="1:2" x14ac:dyDescent="0.25">
      <c r="A11" s="19">
        <v>1</v>
      </c>
      <c r="B11" s="20">
        <v>15</v>
      </c>
    </row>
    <row r="12" spans="1:2" x14ac:dyDescent="0.25">
      <c r="A12" s="19">
        <v>1.5</v>
      </c>
      <c r="B12" s="20">
        <v>11</v>
      </c>
    </row>
    <row r="13" spans="1:2" x14ac:dyDescent="0.25">
      <c r="A13" s="19">
        <v>2</v>
      </c>
      <c r="B13" s="20">
        <v>4</v>
      </c>
    </row>
    <row r="14" spans="1:2" x14ac:dyDescent="0.25">
      <c r="A14" s="19">
        <v>2.5</v>
      </c>
      <c r="B14" s="20">
        <v>3</v>
      </c>
    </row>
    <row r="15" spans="1:2" x14ac:dyDescent="0.25">
      <c r="A15" s="19">
        <v>3</v>
      </c>
      <c r="B15" s="20">
        <v>0</v>
      </c>
    </row>
    <row r="16" spans="1:2" x14ac:dyDescent="0.25">
      <c r="A16" s="19">
        <v>3.5</v>
      </c>
      <c r="B16" s="20">
        <v>0</v>
      </c>
    </row>
    <row r="17" spans="1:2" ht="15.75" thickBot="1" x14ac:dyDescent="0.3">
      <c r="A17" s="21" t="s">
        <v>11</v>
      </c>
      <c r="B17" s="21">
        <v>0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22" sqref="G22"/>
    </sheetView>
  </sheetViews>
  <sheetFormatPr defaultRowHeight="15" x14ac:dyDescent="0.25"/>
  <sheetData>
    <row r="1" spans="1:2" x14ac:dyDescent="0.25">
      <c r="A1" s="22" t="s">
        <v>10</v>
      </c>
      <c r="B1" s="22" t="s">
        <v>12</v>
      </c>
    </row>
    <row r="2" spans="1:2" x14ac:dyDescent="0.25">
      <c r="A2" s="19">
        <v>-3.5</v>
      </c>
      <c r="B2" s="20">
        <v>0</v>
      </c>
    </row>
    <row r="3" spans="1:2" x14ac:dyDescent="0.25">
      <c r="A3" s="19">
        <v>-3</v>
      </c>
      <c r="B3" s="20">
        <v>0</v>
      </c>
    </row>
    <row r="4" spans="1:2" x14ac:dyDescent="0.25">
      <c r="A4" s="19">
        <v>-2.5</v>
      </c>
      <c r="B4" s="20">
        <v>1</v>
      </c>
    </row>
    <row r="5" spans="1:2" x14ac:dyDescent="0.25">
      <c r="A5" s="19">
        <v>-2</v>
      </c>
      <c r="B5" s="20">
        <v>2</v>
      </c>
    </row>
    <row r="6" spans="1:2" x14ac:dyDescent="0.25">
      <c r="A6" s="19">
        <v>-1.5</v>
      </c>
      <c r="B6" s="20">
        <v>6</v>
      </c>
    </row>
    <row r="7" spans="1:2" x14ac:dyDescent="0.25">
      <c r="A7" s="19">
        <v>-1</v>
      </c>
      <c r="B7" s="20">
        <v>8</v>
      </c>
    </row>
    <row r="8" spans="1:2" x14ac:dyDescent="0.25">
      <c r="A8" s="19">
        <v>-0.5</v>
      </c>
      <c r="B8" s="20">
        <v>13</v>
      </c>
    </row>
    <row r="9" spans="1:2" x14ac:dyDescent="0.25">
      <c r="A9" s="19">
        <v>0</v>
      </c>
      <c r="B9" s="20">
        <v>17</v>
      </c>
    </row>
    <row r="10" spans="1:2" x14ac:dyDescent="0.25">
      <c r="A10" s="19">
        <v>0.5</v>
      </c>
      <c r="B10" s="20">
        <v>21</v>
      </c>
    </row>
    <row r="11" spans="1:2" x14ac:dyDescent="0.25">
      <c r="A11" s="19">
        <v>1</v>
      </c>
      <c r="B11" s="20">
        <v>13</v>
      </c>
    </row>
    <row r="12" spans="1:2" x14ac:dyDescent="0.25">
      <c r="A12" s="19">
        <v>1.5</v>
      </c>
      <c r="B12" s="20">
        <v>10</v>
      </c>
    </row>
    <row r="13" spans="1:2" x14ac:dyDescent="0.25">
      <c r="A13" s="19">
        <v>2</v>
      </c>
      <c r="B13" s="20">
        <v>6</v>
      </c>
    </row>
    <row r="14" spans="1:2" x14ac:dyDescent="0.25">
      <c r="A14" s="19">
        <v>2.5</v>
      </c>
      <c r="B14" s="20">
        <v>3</v>
      </c>
    </row>
    <row r="15" spans="1:2" x14ac:dyDescent="0.25">
      <c r="A15" s="19">
        <v>3</v>
      </c>
      <c r="B15" s="20">
        <v>0</v>
      </c>
    </row>
    <row r="16" spans="1:2" x14ac:dyDescent="0.25">
      <c r="A16" s="19">
        <v>3.5</v>
      </c>
      <c r="B16" s="20">
        <v>0</v>
      </c>
    </row>
    <row r="17" spans="1:2" ht="15.75" thickBot="1" x14ac:dyDescent="0.3">
      <c r="A17" s="21" t="s">
        <v>11</v>
      </c>
      <c r="B17" s="21">
        <v>0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4"/>
  <sheetViews>
    <sheetView tabSelected="1" workbookViewId="0">
      <selection activeCell="AU14" sqref="AU14"/>
    </sheetView>
  </sheetViews>
  <sheetFormatPr defaultRowHeight="15" x14ac:dyDescent="0.25"/>
  <cols>
    <col min="1" max="30" width="5.7109375" style="1" customWidth="1"/>
    <col min="31" max="34" width="7.140625" style="1" customWidth="1"/>
    <col min="35" max="35" width="5.85546875" customWidth="1"/>
    <col min="36" max="36" width="7.140625" customWidth="1"/>
    <col min="37" max="37" width="7.140625" style="1" customWidth="1"/>
    <col min="38" max="38" width="1.5703125" style="1" customWidth="1"/>
    <col min="39" max="39" width="7.140625" style="1" customWidth="1"/>
    <col min="40" max="40" width="1.42578125" customWidth="1"/>
    <col min="41" max="42" width="7.140625" customWidth="1"/>
    <col min="43" max="43" width="5.85546875" customWidth="1"/>
    <col min="44" max="44" width="7.140625" customWidth="1"/>
  </cols>
  <sheetData>
    <row r="1" spans="1:44" x14ac:dyDescent="0.25">
      <c r="A1" s="1">
        <v>38</v>
      </c>
      <c r="B1" s="1">
        <v>41</v>
      </c>
      <c r="C1" s="1">
        <v>36</v>
      </c>
      <c r="D1" s="1">
        <v>39</v>
      </c>
      <c r="E1" s="1">
        <v>39</v>
      </c>
      <c r="F1" s="1">
        <v>34</v>
      </c>
      <c r="G1" s="1">
        <v>40</v>
      </c>
      <c r="H1" s="1">
        <v>39</v>
      </c>
      <c r="I1" s="1">
        <v>39</v>
      </c>
      <c r="J1" s="1">
        <v>40</v>
      </c>
      <c r="K1" s="1">
        <v>37</v>
      </c>
      <c r="L1" s="1">
        <v>32</v>
      </c>
      <c r="M1" s="1">
        <v>36</v>
      </c>
      <c r="N1" s="1">
        <v>37</v>
      </c>
      <c r="O1" s="1">
        <v>45</v>
      </c>
      <c r="P1" s="1">
        <v>41</v>
      </c>
      <c r="Q1" s="1">
        <v>38</v>
      </c>
      <c r="R1" s="1">
        <v>38</v>
      </c>
      <c r="S1" s="1">
        <v>38</v>
      </c>
      <c r="T1" s="1">
        <v>44</v>
      </c>
      <c r="U1" s="1">
        <v>39</v>
      </c>
      <c r="V1" s="1">
        <v>44</v>
      </c>
      <c r="W1" s="1">
        <v>43</v>
      </c>
      <c r="X1" s="1">
        <v>43</v>
      </c>
      <c r="Y1" s="1">
        <v>43</v>
      </c>
      <c r="Z1" s="1">
        <v>37</v>
      </c>
      <c r="AA1" s="1">
        <v>39</v>
      </c>
      <c r="AB1" s="1">
        <v>43</v>
      </c>
      <c r="AC1" s="1">
        <v>41</v>
      </c>
      <c r="AD1" s="1">
        <v>43</v>
      </c>
      <c r="AE1" s="26">
        <f>AVERAGE(A1:AD1)</f>
        <v>39.533333333333331</v>
      </c>
      <c r="AF1" s="27">
        <f>_xlfn.STDEV.S(A1:AD1)</f>
        <v>3.1043166090454428</v>
      </c>
      <c r="AG1" s="29">
        <f>AE1-1.96*($I$106)/SQRT($V$104)</f>
        <v>38.521193685524459</v>
      </c>
      <c r="AH1" s="29">
        <f>AE1+1.96*($I$106)/SQRT($V$104)</f>
        <v>40.545472981142204</v>
      </c>
      <c r="AI1" s="30">
        <f>IF(AND($I$104&gt;AG1, $I$104&lt;AH1),1,0)</f>
        <v>1</v>
      </c>
      <c r="AJ1" s="25">
        <f>(AE1-$I$104)/($I$106/SQRT($V$104))</f>
        <v>-0.90369611411506767</v>
      </c>
      <c r="AK1" s="24">
        <v>-3.5</v>
      </c>
      <c r="AL1" s="24"/>
      <c r="AM1" s="24">
        <v>37.5</v>
      </c>
      <c r="AO1" s="29">
        <f>AE1-1.96*AF1/SQRT($V$104)</f>
        <v>38.422467901490734</v>
      </c>
      <c r="AP1" s="29">
        <f>AE1+1.96*AF1/SQRT($V$104)</f>
        <v>40.644198765175929</v>
      </c>
      <c r="AQ1" s="30">
        <f>IF(AND($I$104&gt;AO1, $I$104&lt;AP1),1,0)</f>
        <v>1</v>
      </c>
      <c r="AR1" s="25">
        <f>(AE1-$I$104)/(AF1/SQRT($V$104))</f>
        <v>-0.82338205911179629</v>
      </c>
    </row>
    <row r="2" spans="1:44" x14ac:dyDescent="0.25">
      <c r="A2" s="1">
        <v>38</v>
      </c>
      <c r="B2" s="1">
        <v>36</v>
      </c>
      <c r="C2" s="1">
        <v>44</v>
      </c>
      <c r="D2" s="1">
        <v>37</v>
      </c>
      <c r="E2" s="1">
        <v>42</v>
      </c>
      <c r="F2" s="1">
        <v>38</v>
      </c>
      <c r="G2" s="1">
        <v>43</v>
      </c>
      <c r="H2" s="1">
        <v>39</v>
      </c>
      <c r="I2" s="1">
        <v>37</v>
      </c>
      <c r="J2" s="1">
        <v>39</v>
      </c>
      <c r="K2" s="1">
        <v>37</v>
      </c>
      <c r="L2" s="1">
        <v>41</v>
      </c>
      <c r="M2" s="1">
        <v>41</v>
      </c>
      <c r="N2" s="1">
        <v>42</v>
      </c>
      <c r="O2" s="1">
        <v>40</v>
      </c>
      <c r="P2" s="1">
        <v>44</v>
      </c>
      <c r="Q2" s="1">
        <v>39</v>
      </c>
      <c r="R2" s="1">
        <v>36</v>
      </c>
      <c r="S2" s="1">
        <v>41</v>
      </c>
      <c r="T2" s="1">
        <v>44</v>
      </c>
      <c r="U2" s="1">
        <v>41</v>
      </c>
      <c r="V2" s="1">
        <v>45</v>
      </c>
      <c r="W2" s="1">
        <v>40</v>
      </c>
      <c r="X2" s="1">
        <v>43</v>
      </c>
      <c r="Y2" s="1">
        <v>37</v>
      </c>
      <c r="Z2" s="1">
        <v>39</v>
      </c>
      <c r="AA2" s="1">
        <v>41</v>
      </c>
      <c r="AB2" s="1">
        <v>43</v>
      </c>
      <c r="AC2" s="1">
        <v>42</v>
      </c>
      <c r="AD2" s="1">
        <v>38</v>
      </c>
      <c r="AE2" s="26">
        <f t="shared" ref="AE2:AE65" si="0">AVERAGE(A2:AD2)</f>
        <v>40.233333333333334</v>
      </c>
      <c r="AF2" s="27">
        <f t="shared" ref="AF2:AF65" si="1">_xlfn.STDEV.S(A2:AD2)</f>
        <v>2.6219673231522469</v>
      </c>
      <c r="AG2" s="29">
        <f>AE2-1.96*($I$106)/SQRT($V$104)</f>
        <v>39.221193685524462</v>
      </c>
      <c r="AH2" s="29">
        <f>AE2+1.96*($I$106)/SQRT($V$104)</f>
        <v>41.245472981142207</v>
      </c>
      <c r="AI2" s="30">
        <f>IF(AND($I$104&gt;AG2, $I$104&lt;AH2),1,0)</f>
        <v>1</v>
      </c>
      <c r="AJ2" s="25">
        <f>(AE2-$I$104)/($I$106/SQRT($V$104))</f>
        <v>0.45184805705753384</v>
      </c>
      <c r="AK2" s="24">
        <f>AK1+0.5</f>
        <v>-3</v>
      </c>
      <c r="AL2" s="24"/>
      <c r="AM2" s="24">
        <f>AM1+0.25</f>
        <v>37.75</v>
      </c>
      <c r="AO2" s="29">
        <f t="shared" ref="AO2:AO65" si="2">AE2-1.96*AF2/SQRT($V$104)</f>
        <v>39.295074376684475</v>
      </c>
      <c r="AP2" s="29">
        <f t="shared" ref="AP2:AP65" si="3">AE2+1.96*AF2/SQRT($V$104)</f>
        <v>41.171592289982193</v>
      </c>
      <c r="AQ2" s="30">
        <f>IF(AND($I$104&gt;AO2, $I$104&lt;AP2),1,0)</f>
        <v>1</v>
      </c>
      <c r="AR2" s="25">
        <f>(AE2-$I$104)/(AF2/SQRT($V$104))</f>
        <v>0.48742762335760176</v>
      </c>
    </row>
    <row r="3" spans="1:44" x14ac:dyDescent="0.25">
      <c r="A3" s="1">
        <v>35</v>
      </c>
      <c r="B3" s="1">
        <v>41</v>
      </c>
      <c r="C3" s="1">
        <v>37</v>
      </c>
      <c r="D3" s="1">
        <v>41</v>
      </c>
      <c r="E3" s="1">
        <v>41</v>
      </c>
      <c r="F3" s="1">
        <v>43</v>
      </c>
      <c r="G3" s="1">
        <v>42</v>
      </c>
      <c r="H3" s="1">
        <v>36</v>
      </c>
      <c r="I3" s="1">
        <v>40</v>
      </c>
      <c r="J3" s="1">
        <v>41</v>
      </c>
      <c r="K3" s="1">
        <v>35</v>
      </c>
      <c r="L3" s="1">
        <v>42</v>
      </c>
      <c r="M3" s="1">
        <v>44</v>
      </c>
      <c r="N3" s="1">
        <v>44</v>
      </c>
      <c r="O3" s="1">
        <v>41</v>
      </c>
      <c r="P3" s="1">
        <v>43</v>
      </c>
      <c r="Q3" s="1">
        <v>39</v>
      </c>
      <c r="R3" s="1">
        <v>42</v>
      </c>
      <c r="S3" s="1">
        <v>44</v>
      </c>
      <c r="T3" s="1">
        <v>43</v>
      </c>
      <c r="U3" s="1">
        <v>42</v>
      </c>
      <c r="V3" s="1">
        <v>35</v>
      </c>
      <c r="W3" s="1">
        <v>44</v>
      </c>
      <c r="X3" s="1">
        <v>41</v>
      </c>
      <c r="Y3" s="1">
        <v>36</v>
      </c>
      <c r="Z3" s="1">
        <v>39</v>
      </c>
      <c r="AA3" s="1">
        <v>40</v>
      </c>
      <c r="AB3" s="1">
        <v>38</v>
      </c>
      <c r="AC3" s="1">
        <v>43</v>
      </c>
      <c r="AD3" s="1">
        <v>44</v>
      </c>
      <c r="AE3" s="26">
        <f t="shared" si="0"/>
        <v>40.533333333333331</v>
      </c>
      <c r="AF3" s="27">
        <f t="shared" si="1"/>
        <v>2.9447010659515316</v>
      </c>
      <c r="AG3" s="29">
        <f>AE3-1.96*($I$106)/SQRT($V$104)</f>
        <v>39.521193685524459</v>
      </c>
      <c r="AH3" s="29">
        <f>AE3+1.96*($I$106)/SQRT($V$104)</f>
        <v>41.545472981142204</v>
      </c>
      <c r="AI3" s="30">
        <f>IF(AND($I$104&gt;AG3, $I$104&lt;AH3),1,0)</f>
        <v>1</v>
      </c>
      <c r="AJ3" s="25">
        <f>(AE3-$I$104)/($I$106/SQRT($V$104))</f>
        <v>1.0327955589886408</v>
      </c>
      <c r="AK3" s="24">
        <f t="shared" ref="AK3:AK15" si="4">AK2+0.5</f>
        <v>-2.5</v>
      </c>
      <c r="AL3" s="24"/>
      <c r="AM3" s="24">
        <f t="shared" ref="AM3:AM17" si="5">AM2+0.25</f>
        <v>38</v>
      </c>
      <c r="AO3" s="29">
        <f t="shared" si="2"/>
        <v>39.47958559003164</v>
      </c>
      <c r="AP3" s="29">
        <f t="shared" si="3"/>
        <v>41.587081076635023</v>
      </c>
      <c r="AQ3" s="30">
        <f>IF(AND($I$104&gt;AO3, $I$104&lt;AP3),1,0)</f>
        <v>1</v>
      </c>
      <c r="AR3" s="25">
        <f>(AE3-$I$104)/(AF3/SQRT($V$104))</f>
        <v>0.9920147777095133</v>
      </c>
    </row>
    <row r="4" spans="1:44" x14ac:dyDescent="0.25">
      <c r="A4" s="1">
        <v>36</v>
      </c>
      <c r="B4" s="1">
        <v>40</v>
      </c>
      <c r="C4" s="1">
        <v>44</v>
      </c>
      <c r="D4" s="1">
        <v>41</v>
      </c>
      <c r="E4" s="1">
        <v>39</v>
      </c>
      <c r="F4" s="1">
        <v>38</v>
      </c>
      <c r="G4" s="1">
        <v>44</v>
      </c>
      <c r="H4" s="1">
        <v>42</v>
      </c>
      <c r="I4" s="1">
        <v>42</v>
      </c>
      <c r="J4" s="1">
        <v>41</v>
      </c>
      <c r="K4" s="1">
        <v>42</v>
      </c>
      <c r="L4" s="1">
        <v>41</v>
      </c>
      <c r="M4" s="1">
        <v>39</v>
      </c>
      <c r="N4" s="1">
        <v>40</v>
      </c>
      <c r="O4" s="1">
        <v>45</v>
      </c>
      <c r="P4" s="1">
        <v>36</v>
      </c>
      <c r="Q4" s="1">
        <v>36</v>
      </c>
      <c r="R4" s="1">
        <v>40</v>
      </c>
      <c r="S4" s="1">
        <v>35</v>
      </c>
      <c r="T4" s="1">
        <v>40</v>
      </c>
      <c r="U4" s="1">
        <v>46</v>
      </c>
      <c r="V4" s="1">
        <v>41</v>
      </c>
      <c r="W4" s="1">
        <v>40</v>
      </c>
      <c r="X4" s="1">
        <v>40</v>
      </c>
      <c r="Y4" s="1">
        <v>45</v>
      </c>
      <c r="Z4" s="1">
        <v>40</v>
      </c>
      <c r="AA4" s="1">
        <v>38</v>
      </c>
      <c r="AB4" s="1">
        <v>43</v>
      </c>
      <c r="AC4" s="1">
        <v>43</v>
      </c>
      <c r="AD4" s="1">
        <v>40</v>
      </c>
      <c r="AE4" s="26">
        <f t="shared" si="0"/>
        <v>40.56666666666667</v>
      </c>
      <c r="AF4" s="27">
        <f t="shared" si="1"/>
        <v>2.7876987584414663</v>
      </c>
      <c r="AG4" s="29">
        <f>AE4-1.96*($I$106)/SQRT($V$104)</f>
        <v>39.554527018857797</v>
      </c>
      <c r="AH4" s="29">
        <f>AE4+1.96*($I$106)/SQRT($V$104)</f>
        <v>41.578806314475543</v>
      </c>
      <c r="AI4" s="30">
        <f>IF(AND($I$104&gt;AG4, $I$104&lt;AH4),1,0)</f>
        <v>1</v>
      </c>
      <c r="AJ4" s="25">
        <f>(AE4-$I$104)/($I$106/SQRT($V$104))</f>
        <v>1.0973452814254414</v>
      </c>
      <c r="AK4" s="24">
        <f t="shared" si="4"/>
        <v>-2</v>
      </c>
      <c r="AL4" s="24"/>
      <c r="AM4" s="24">
        <f t="shared" si="5"/>
        <v>38.25</v>
      </c>
      <c r="AO4" s="29">
        <f t="shared" si="2"/>
        <v>39.569101477562015</v>
      </c>
      <c r="AP4" s="29">
        <f t="shared" si="3"/>
        <v>41.564231855771325</v>
      </c>
      <c r="AQ4" s="30">
        <f>IF(AND($I$104&gt;AO4, $I$104&lt;AP4),1,0)</f>
        <v>1</v>
      </c>
      <c r="AR4" s="25">
        <f>(AE4-$I$104)/(AF4/SQRT($V$104))</f>
        <v>1.1133775304083415</v>
      </c>
    </row>
    <row r="5" spans="1:44" x14ac:dyDescent="0.25">
      <c r="A5" s="1">
        <v>35</v>
      </c>
      <c r="B5" s="1">
        <v>44</v>
      </c>
      <c r="C5" s="1">
        <v>40</v>
      </c>
      <c r="D5" s="1">
        <v>34</v>
      </c>
      <c r="E5" s="1">
        <v>39</v>
      </c>
      <c r="F5" s="1">
        <v>39</v>
      </c>
      <c r="G5" s="1">
        <v>41</v>
      </c>
      <c r="H5" s="1">
        <v>41</v>
      </c>
      <c r="I5" s="1">
        <v>45</v>
      </c>
      <c r="J5" s="1">
        <v>34</v>
      </c>
      <c r="K5" s="1">
        <v>44</v>
      </c>
      <c r="L5" s="1">
        <v>42</v>
      </c>
      <c r="M5" s="1">
        <v>38</v>
      </c>
      <c r="N5" s="1">
        <v>40</v>
      </c>
      <c r="O5" s="1">
        <v>40</v>
      </c>
      <c r="P5" s="1">
        <v>44</v>
      </c>
      <c r="Q5" s="1">
        <v>42</v>
      </c>
      <c r="R5" s="1">
        <v>40</v>
      </c>
      <c r="S5" s="1">
        <v>37</v>
      </c>
      <c r="T5" s="1">
        <v>37</v>
      </c>
      <c r="U5" s="1">
        <v>40</v>
      </c>
      <c r="V5" s="1">
        <v>41</v>
      </c>
      <c r="W5" s="1">
        <v>36</v>
      </c>
      <c r="X5" s="1">
        <v>46</v>
      </c>
      <c r="Y5" s="1">
        <v>36</v>
      </c>
      <c r="Z5" s="1">
        <v>36</v>
      </c>
      <c r="AA5" s="1">
        <v>42</v>
      </c>
      <c r="AB5" s="1">
        <v>45</v>
      </c>
      <c r="AC5" s="1">
        <v>39</v>
      </c>
      <c r="AD5" s="1">
        <v>37</v>
      </c>
      <c r="AE5" s="26">
        <f t="shared" si="0"/>
        <v>39.799999999999997</v>
      </c>
      <c r="AF5" s="27">
        <f t="shared" si="1"/>
        <v>3.3569279880928899</v>
      </c>
      <c r="AG5" s="29">
        <f>AE5-1.96*($I$106)/SQRT($V$104)</f>
        <v>38.787860352191124</v>
      </c>
      <c r="AH5" s="29">
        <f>AE5+1.96*($I$106)/SQRT($V$104)</f>
        <v>40.81213964780887</v>
      </c>
      <c r="AI5" s="30">
        <f>IF(AND($I$104&gt;AG5, $I$104&lt;AH5),1,0)</f>
        <v>1</v>
      </c>
      <c r="AJ5" s="25">
        <f>(AE5-$I$104)/($I$106/SQRT($V$104))</f>
        <v>-0.38729833462074725</v>
      </c>
      <c r="AK5" s="24">
        <f t="shared" si="4"/>
        <v>-1.5</v>
      </c>
      <c r="AL5" s="24"/>
      <c r="AM5" s="24">
        <f t="shared" si="5"/>
        <v>38.5</v>
      </c>
      <c r="AO5" s="29">
        <f t="shared" si="2"/>
        <v>38.598738747107376</v>
      </c>
      <c r="AP5" s="29">
        <f t="shared" si="3"/>
        <v>41.001261252892618</v>
      </c>
      <c r="AQ5" s="30">
        <f>IF(AND($I$104&gt;AO5, $I$104&lt;AP5),1,0)</f>
        <v>1</v>
      </c>
      <c r="AR5" s="25">
        <f>(AE5-$I$104)/(AF5/SQRT($V$104))</f>
        <v>-0.32632368608916246</v>
      </c>
    </row>
    <row r="6" spans="1:44" x14ac:dyDescent="0.25">
      <c r="A6" s="1">
        <v>47</v>
      </c>
      <c r="B6" s="1">
        <v>42</v>
      </c>
      <c r="C6" s="1">
        <v>39</v>
      </c>
      <c r="D6" s="1">
        <v>40</v>
      </c>
      <c r="E6" s="1">
        <v>41</v>
      </c>
      <c r="F6" s="1">
        <v>36</v>
      </c>
      <c r="G6" s="1">
        <v>42</v>
      </c>
      <c r="H6" s="1">
        <v>40</v>
      </c>
      <c r="I6" s="1">
        <v>35</v>
      </c>
      <c r="J6" s="1">
        <v>41</v>
      </c>
      <c r="K6" s="1">
        <v>44</v>
      </c>
      <c r="L6" s="1">
        <v>42</v>
      </c>
      <c r="M6" s="1">
        <v>40</v>
      </c>
      <c r="N6" s="1">
        <v>45</v>
      </c>
      <c r="O6" s="1">
        <v>38</v>
      </c>
      <c r="P6" s="1">
        <v>42</v>
      </c>
      <c r="Q6" s="1">
        <v>36</v>
      </c>
      <c r="R6" s="1">
        <v>41</v>
      </c>
      <c r="S6" s="1">
        <v>38</v>
      </c>
      <c r="T6" s="1">
        <v>39</v>
      </c>
      <c r="U6" s="1">
        <v>41</v>
      </c>
      <c r="V6" s="1">
        <v>40</v>
      </c>
      <c r="W6" s="1">
        <v>35</v>
      </c>
      <c r="X6" s="1">
        <v>47</v>
      </c>
      <c r="Y6" s="1">
        <v>40</v>
      </c>
      <c r="Z6" s="1">
        <v>37</v>
      </c>
      <c r="AA6" s="1">
        <v>39</v>
      </c>
      <c r="AB6" s="1">
        <v>40</v>
      </c>
      <c r="AC6" s="1">
        <v>32</v>
      </c>
      <c r="AD6" s="1">
        <v>38</v>
      </c>
      <c r="AE6" s="26">
        <f t="shared" si="0"/>
        <v>39.9</v>
      </c>
      <c r="AF6" s="27">
        <f t="shared" si="1"/>
        <v>3.3666723568860526</v>
      </c>
      <c r="AG6" s="29">
        <f>AE6-1.96*($I$106)/SQRT($V$104)</f>
        <v>38.887860352191126</v>
      </c>
      <c r="AH6" s="29">
        <f>AE6+1.96*($I$106)/SQRT($V$104)</f>
        <v>40.912139647808871</v>
      </c>
      <c r="AI6" s="30">
        <f>IF(AND($I$104&gt;AG6, $I$104&lt;AH6),1,0)</f>
        <v>1</v>
      </c>
      <c r="AJ6" s="25">
        <f>(AE6-$I$104)/($I$106/SQRT($V$104))</f>
        <v>-0.19364916731037363</v>
      </c>
      <c r="AK6" s="24">
        <f t="shared" si="4"/>
        <v>-1</v>
      </c>
      <c r="AL6" s="24"/>
      <c r="AM6" s="24">
        <f t="shared" si="5"/>
        <v>38.75</v>
      </c>
      <c r="AO6" s="29">
        <f t="shared" si="2"/>
        <v>38.695251769517554</v>
      </c>
      <c r="AP6" s="29">
        <f t="shared" si="3"/>
        <v>41.104748230482443</v>
      </c>
      <c r="AQ6" s="30">
        <f>IF(AND($I$104&gt;AO6, $I$104&lt;AP6),1,0)</f>
        <v>1</v>
      </c>
      <c r="AR6" s="25">
        <f>(AE6-$I$104)/(AF6/SQRT($V$104))</f>
        <v>-0.16268959359377064</v>
      </c>
    </row>
    <row r="7" spans="1:44" x14ac:dyDescent="0.25">
      <c r="A7" s="1">
        <v>42</v>
      </c>
      <c r="B7" s="1">
        <v>39</v>
      </c>
      <c r="C7" s="1">
        <v>42</v>
      </c>
      <c r="D7" s="1">
        <v>45</v>
      </c>
      <c r="E7" s="1">
        <v>42</v>
      </c>
      <c r="F7" s="1">
        <v>40</v>
      </c>
      <c r="G7" s="1">
        <v>41</v>
      </c>
      <c r="H7" s="1">
        <v>43</v>
      </c>
      <c r="I7" s="1">
        <v>42</v>
      </c>
      <c r="J7" s="1">
        <v>42</v>
      </c>
      <c r="K7" s="1">
        <v>36</v>
      </c>
      <c r="L7" s="1">
        <v>39</v>
      </c>
      <c r="M7" s="1">
        <v>41</v>
      </c>
      <c r="N7" s="1">
        <v>40</v>
      </c>
      <c r="O7" s="1">
        <v>41</v>
      </c>
      <c r="P7" s="1">
        <v>40</v>
      </c>
      <c r="Q7" s="1">
        <v>35</v>
      </c>
      <c r="R7" s="1">
        <v>43</v>
      </c>
      <c r="S7" s="1">
        <v>41</v>
      </c>
      <c r="T7" s="1">
        <v>35</v>
      </c>
      <c r="U7" s="1">
        <v>42</v>
      </c>
      <c r="V7" s="1">
        <v>39</v>
      </c>
      <c r="W7" s="1">
        <v>42</v>
      </c>
      <c r="X7" s="1">
        <v>39</v>
      </c>
      <c r="Y7" s="1">
        <v>39</v>
      </c>
      <c r="Z7" s="1">
        <v>46</v>
      </c>
      <c r="AA7" s="1">
        <v>44</v>
      </c>
      <c r="AB7" s="1">
        <v>41</v>
      </c>
      <c r="AC7" s="1">
        <v>41</v>
      </c>
      <c r="AD7" s="1">
        <v>41</v>
      </c>
      <c r="AE7" s="26">
        <f t="shared" si="0"/>
        <v>40.766666666666666</v>
      </c>
      <c r="AF7" s="27">
        <f t="shared" si="1"/>
        <v>2.5145553296253245</v>
      </c>
      <c r="AG7" s="29">
        <f>AE7-1.96*($I$106)/SQRT($V$104)</f>
        <v>39.754527018857793</v>
      </c>
      <c r="AH7" s="29">
        <f>AE7+1.96*($I$106)/SQRT($V$104)</f>
        <v>41.778806314475538</v>
      </c>
      <c r="AI7" s="30">
        <f>IF(AND($I$104&gt;AG7, $I$104&lt;AH7),1,0)</f>
        <v>1</v>
      </c>
      <c r="AJ7" s="25">
        <f>(AE7-$I$104)/($I$106/SQRT($V$104))</f>
        <v>1.4846436160461749</v>
      </c>
      <c r="AK7" s="24">
        <f t="shared" si="4"/>
        <v>-0.5</v>
      </c>
      <c r="AL7" s="24"/>
      <c r="AM7" s="24">
        <f t="shared" si="5"/>
        <v>39</v>
      </c>
      <c r="AO7" s="29">
        <f t="shared" si="2"/>
        <v>39.866844598261324</v>
      </c>
      <c r="AP7" s="29">
        <f t="shared" si="3"/>
        <v>41.666488735072008</v>
      </c>
      <c r="AQ7" s="30">
        <f>IF(AND($I$104&gt;AO7, $I$104&lt;AP7),1,0)</f>
        <v>1</v>
      </c>
      <c r="AR7" s="25">
        <f>(AE7-$I$104)/(AF7/SQRT($V$104))</f>
        <v>1.669959783637754</v>
      </c>
    </row>
    <row r="8" spans="1:44" x14ac:dyDescent="0.25">
      <c r="A8" s="1">
        <v>42</v>
      </c>
      <c r="B8" s="1">
        <v>42</v>
      </c>
      <c r="C8" s="1">
        <v>40</v>
      </c>
      <c r="D8" s="1">
        <v>43</v>
      </c>
      <c r="E8" s="1">
        <v>42</v>
      </c>
      <c r="F8" s="1">
        <v>36</v>
      </c>
      <c r="G8" s="1">
        <v>41</v>
      </c>
      <c r="H8" s="1">
        <v>42</v>
      </c>
      <c r="I8" s="1">
        <v>40</v>
      </c>
      <c r="J8" s="1">
        <v>42</v>
      </c>
      <c r="K8" s="1">
        <v>46</v>
      </c>
      <c r="L8" s="1">
        <v>45</v>
      </c>
      <c r="M8" s="1">
        <v>37</v>
      </c>
      <c r="N8" s="1">
        <v>42</v>
      </c>
      <c r="O8" s="1">
        <v>43</v>
      </c>
      <c r="P8" s="1">
        <v>40</v>
      </c>
      <c r="Q8" s="1">
        <v>40</v>
      </c>
      <c r="R8" s="1">
        <v>37</v>
      </c>
      <c r="S8" s="1">
        <v>43</v>
      </c>
      <c r="T8" s="1">
        <v>39</v>
      </c>
      <c r="U8" s="1">
        <v>42</v>
      </c>
      <c r="V8" s="1">
        <v>38</v>
      </c>
      <c r="W8" s="1">
        <v>40</v>
      </c>
      <c r="X8" s="1">
        <v>38</v>
      </c>
      <c r="Y8" s="1">
        <v>39</v>
      </c>
      <c r="Z8" s="1">
        <v>41</v>
      </c>
      <c r="AA8" s="1">
        <v>41</v>
      </c>
      <c r="AB8" s="1">
        <v>38</v>
      </c>
      <c r="AC8" s="1">
        <v>42</v>
      </c>
      <c r="AD8" s="1">
        <v>40</v>
      </c>
      <c r="AE8" s="26">
        <f t="shared" si="0"/>
        <v>40.700000000000003</v>
      </c>
      <c r="AF8" s="27">
        <f t="shared" si="1"/>
        <v>2.3215630881830021</v>
      </c>
      <c r="AG8" s="29">
        <f>AE8-1.96*($I$106)/SQRT($V$104)</f>
        <v>39.68786035219113</v>
      </c>
      <c r="AH8" s="29">
        <f>AE8+1.96*($I$106)/SQRT($V$104)</f>
        <v>41.712139647808876</v>
      </c>
      <c r="AI8" s="30">
        <f>IF(AND($I$104&gt;AG8, $I$104&lt;AH8),1,0)</f>
        <v>1</v>
      </c>
      <c r="AJ8" s="25">
        <f>(AE8-$I$104)/($I$106/SQRT($V$104))</f>
        <v>1.3555441711726015</v>
      </c>
      <c r="AK8" s="24">
        <f t="shared" si="4"/>
        <v>0</v>
      </c>
      <c r="AL8" s="24"/>
      <c r="AM8" s="24">
        <f t="shared" si="5"/>
        <v>39.25</v>
      </c>
      <c r="AO8" s="29">
        <f t="shared" si="2"/>
        <v>39.869239318248134</v>
      </c>
      <c r="AP8" s="29">
        <f t="shared" si="3"/>
        <v>41.530760681751872</v>
      </c>
      <c r="AQ8" s="30">
        <f>IF(AND($I$104&gt;AO8, $I$104&lt;AP8),1,0)</f>
        <v>1</v>
      </c>
      <c r="AR8" s="25">
        <f>(AE8-$I$104)/(AF8/SQRT($V$104))</f>
        <v>1.6514984761999072</v>
      </c>
    </row>
    <row r="9" spans="1:44" x14ac:dyDescent="0.25">
      <c r="A9" s="1">
        <v>36</v>
      </c>
      <c r="B9" s="1">
        <v>43</v>
      </c>
      <c r="C9" s="1">
        <v>40</v>
      </c>
      <c r="D9" s="1">
        <v>37</v>
      </c>
      <c r="E9" s="1">
        <v>42</v>
      </c>
      <c r="F9" s="1">
        <v>37</v>
      </c>
      <c r="G9" s="1">
        <v>37</v>
      </c>
      <c r="H9" s="1">
        <v>36</v>
      </c>
      <c r="I9" s="1">
        <v>43</v>
      </c>
      <c r="J9" s="1">
        <v>38</v>
      </c>
      <c r="K9" s="1">
        <v>42</v>
      </c>
      <c r="L9" s="1">
        <v>43</v>
      </c>
      <c r="M9" s="1">
        <v>39</v>
      </c>
      <c r="N9" s="1">
        <v>44</v>
      </c>
      <c r="O9" s="1">
        <v>34</v>
      </c>
      <c r="P9" s="1">
        <v>37</v>
      </c>
      <c r="Q9" s="1">
        <v>43</v>
      </c>
      <c r="R9" s="1">
        <v>34</v>
      </c>
      <c r="S9" s="1">
        <v>37</v>
      </c>
      <c r="T9" s="1">
        <v>41</v>
      </c>
      <c r="U9" s="1">
        <v>41</v>
      </c>
      <c r="V9" s="1">
        <v>39</v>
      </c>
      <c r="W9" s="1">
        <v>34</v>
      </c>
      <c r="X9" s="1">
        <v>36</v>
      </c>
      <c r="Y9" s="1">
        <v>39</v>
      </c>
      <c r="Z9" s="1">
        <v>45</v>
      </c>
      <c r="AA9" s="1">
        <v>38</v>
      </c>
      <c r="AB9" s="1">
        <v>37</v>
      </c>
      <c r="AC9" s="1">
        <v>35</v>
      </c>
      <c r="AD9" s="1">
        <v>34</v>
      </c>
      <c r="AE9" s="26">
        <f t="shared" si="0"/>
        <v>38.700000000000003</v>
      </c>
      <c r="AF9" s="27">
        <f t="shared" si="1"/>
        <v>3.3129838618631267</v>
      </c>
      <c r="AG9" s="29">
        <f>AE9-1.96*($I$106)/SQRT($V$104)</f>
        <v>37.68786035219113</v>
      </c>
      <c r="AH9" s="29">
        <f>AE9+1.96*($I$106)/SQRT($V$104)</f>
        <v>39.712139647808876</v>
      </c>
      <c r="AI9" s="30">
        <f>IF(AND($I$104&gt;AG9, $I$104&lt;AH9),1,0)</f>
        <v>0</v>
      </c>
      <c r="AJ9" s="25">
        <f>(AE9-$I$104)/($I$106/SQRT($V$104))</f>
        <v>-2.517439175034816</v>
      </c>
      <c r="AK9" s="24">
        <f t="shared" si="4"/>
        <v>0.5</v>
      </c>
      <c r="AL9" s="24"/>
      <c r="AM9" s="24">
        <f t="shared" si="5"/>
        <v>39.5</v>
      </c>
      <c r="AO9" s="29">
        <f t="shared" si="2"/>
        <v>37.514463950721904</v>
      </c>
      <c r="AP9" s="29">
        <f t="shared" si="3"/>
        <v>39.885536049278102</v>
      </c>
      <c r="AQ9" s="30">
        <f>IF(AND($I$104&gt;AO9, $I$104&lt;AP9),1,0)</f>
        <v>0</v>
      </c>
      <c r="AR9" s="25">
        <f>(AE9-$I$104)/(AF9/SQRT($V$104))</f>
        <v>-2.1492387359722422</v>
      </c>
    </row>
    <row r="10" spans="1:44" x14ac:dyDescent="0.25">
      <c r="A10" s="1">
        <v>40</v>
      </c>
      <c r="B10" s="1">
        <v>39</v>
      </c>
      <c r="C10" s="1">
        <v>40</v>
      </c>
      <c r="D10" s="1">
        <v>43</v>
      </c>
      <c r="E10" s="1">
        <v>35</v>
      </c>
      <c r="F10" s="1">
        <v>38</v>
      </c>
      <c r="G10" s="1">
        <v>42</v>
      </c>
      <c r="H10" s="1">
        <v>44</v>
      </c>
      <c r="I10" s="1">
        <v>39</v>
      </c>
      <c r="J10" s="1">
        <v>36</v>
      </c>
      <c r="K10" s="1">
        <v>42</v>
      </c>
      <c r="L10" s="1">
        <v>43</v>
      </c>
      <c r="M10" s="1">
        <v>43</v>
      </c>
      <c r="N10" s="1">
        <v>43</v>
      </c>
      <c r="O10" s="1">
        <v>38</v>
      </c>
      <c r="P10" s="1">
        <v>41</v>
      </c>
      <c r="Q10" s="1">
        <v>36</v>
      </c>
      <c r="R10" s="1">
        <v>40</v>
      </c>
      <c r="S10" s="1">
        <v>41</v>
      </c>
      <c r="T10" s="1">
        <v>40</v>
      </c>
      <c r="U10" s="1">
        <v>43</v>
      </c>
      <c r="V10" s="1">
        <v>35</v>
      </c>
      <c r="W10" s="1">
        <v>41</v>
      </c>
      <c r="X10" s="1">
        <v>40</v>
      </c>
      <c r="Y10" s="1">
        <v>42</v>
      </c>
      <c r="Z10" s="1">
        <v>38</v>
      </c>
      <c r="AA10" s="1">
        <v>41</v>
      </c>
      <c r="AB10" s="1">
        <v>46</v>
      </c>
      <c r="AC10" s="1">
        <v>39</v>
      </c>
      <c r="AD10" s="1">
        <v>42</v>
      </c>
      <c r="AE10" s="26">
        <f t="shared" si="0"/>
        <v>40.333333333333336</v>
      </c>
      <c r="AF10" s="27">
        <f t="shared" si="1"/>
        <v>2.6952491194863515</v>
      </c>
      <c r="AG10" s="29">
        <f>AE10-1.96*($I$106)/SQRT($V$104)</f>
        <v>39.321193685524463</v>
      </c>
      <c r="AH10" s="29">
        <f>AE10+1.96*($I$106)/SQRT($V$104)</f>
        <v>41.345472981142208</v>
      </c>
      <c r="AI10" s="30">
        <f>IF(AND($I$104&gt;AG10, $I$104&lt;AH10),1,0)</f>
        <v>1</v>
      </c>
      <c r="AJ10" s="25">
        <f>(AE10-$I$104)/($I$106/SQRT($V$104))</f>
        <v>0.64549722436790746</v>
      </c>
      <c r="AK10" s="24">
        <f t="shared" si="4"/>
        <v>1</v>
      </c>
      <c r="AL10" s="24"/>
      <c r="AM10" s="24">
        <f t="shared" si="5"/>
        <v>39.75</v>
      </c>
      <c r="AO10" s="29">
        <f t="shared" si="2"/>
        <v>39.368850822652107</v>
      </c>
      <c r="AP10" s="29">
        <f t="shared" si="3"/>
        <v>41.297815844014565</v>
      </c>
      <c r="AQ10" s="30">
        <f>IF(AND($I$104&gt;AO10, $I$104&lt;AP10),1,0)</f>
        <v>1</v>
      </c>
      <c r="AR10" s="25">
        <f>(AE10-$I$104)/(AF10/SQRT($V$104))</f>
        <v>0.67739261842278553</v>
      </c>
    </row>
    <row r="11" spans="1:44" x14ac:dyDescent="0.25">
      <c r="A11" s="1">
        <v>40</v>
      </c>
      <c r="B11" s="1">
        <v>43</v>
      </c>
      <c r="C11" s="1">
        <v>39</v>
      </c>
      <c r="D11" s="1">
        <v>40</v>
      </c>
      <c r="E11" s="1">
        <v>45</v>
      </c>
      <c r="F11" s="1">
        <v>43</v>
      </c>
      <c r="G11" s="1">
        <v>45</v>
      </c>
      <c r="H11" s="1">
        <v>38</v>
      </c>
      <c r="I11" s="1">
        <v>37</v>
      </c>
      <c r="J11" s="1">
        <v>37</v>
      </c>
      <c r="K11" s="1">
        <v>38</v>
      </c>
      <c r="L11" s="1">
        <v>41</v>
      </c>
      <c r="M11" s="1">
        <v>40</v>
      </c>
      <c r="N11" s="1">
        <v>40</v>
      </c>
      <c r="O11" s="1">
        <v>38</v>
      </c>
      <c r="P11" s="1">
        <v>43</v>
      </c>
      <c r="Q11" s="1">
        <v>40</v>
      </c>
      <c r="R11" s="1">
        <v>39</v>
      </c>
      <c r="S11" s="1">
        <v>39</v>
      </c>
      <c r="T11" s="1">
        <v>32</v>
      </c>
      <c r="U11" s="1">
        <v>36</v>
      </c>
      <c r="V11" s="1">
        <v>41</v>
      </c>
      <c r="W11" s="1">
        <v>41</v>
      </c>
      <c r="X11" s="1">
        <v>40</v>
      </c>
      <c r="Y11" s="1">
        <v>39</v>
      </c>
      <c r="Z11" s="1">
        <v>40</v>
      </c>
      <c r="AA11" s="1">
        <v>41</v>
      </c>
      <c r="AB11" s="1">
        <v>40</v>
      </c>
      <c r="AC11" s="1">
        <v>37</v>
      </c>
      <c r="AD11" s="1">
        <v>39</v>
      </c>
      <c r="AE11" s="26">
        <f t="shared" si="0"/>
        <v>39.700000000000003</v>
      </c>
      <c r="AF11" s="27">
        <f t="shared" si="1"/>
        <v>2.6411857316299283</v>
      </c>
      <c r="AG11" s="29">
        <f>AE11-1.96*($I$106)/SQRT($V$104)</f>
        <v>38.68786035219113</v>
      </c>
      <c r="AH11" s="29">
        <f>AE11+1.96*($I$106)/SQRT($V$104)</f>
        <v>40.712139647808876</v>
      </c>
      <c r="AI11" s="30">
        <f>IF(AND($I$104&gt;AG11, $I$104&lt;AH11),1,0)</f>
        <v>1</v>
      </c>
      <c r="AJ11" s="25">
        <f>(AE11-$I$104)/($I$106/SQRT($V$104))</f>
        <v>-0.58094750193110711</v>
      </c>
      <c r="AK11" s="24">
        <f t="shared" si="4"/>
        <v>1.5</v>
      </c>
      <c r="AL11" s="24"/>
      <c r="AM11" s="24">
        <f t="shared" si="5"/>
        <v>40</v>
      </c>
      <c r="AO11" s="29">
        <f t="shared" si="2"/>
        <v>38.754863824200662</v>
      </c>
      <c r="AP11" s="29">
        <f t="shared" si="3"/>
        <v>40.645136175799344</v>
      </c>
      <c r="AQ11" s="30">
        <f>IF(AND($I$104&gt;AO11, $I$104&lt;AP11),1,0)</f>
        <v>1</v>
      </c>
      <c r="AR11" s="25">
        <f>(AE11-$I$104)/(AF11/SQRT($V$104))</f>
        <v>-0.62213257206317385</v>
      </c>
    </row>
    <row r="12" spans="1:44" x14ac:dyDescent="0.25">
      <c r="A12" s="1">
        <v>46</v>
      </c>
      <c r="B12" s="1">
        <v>39</v>
      </c>
      <c r="C12" s="1">
        <v>43</v>
      </c>
      <c r="D12" s="1">
        <v>39</v>
      </c>
      <c r="E12" s="1">
        <v>43</v>
      </c>
      <c r="F12" s="1">
        <v>35</v>
      </c>
      <c r="G12" s="1">
        <v>42</v>
      </c>
      <c r="H12" s="1">
        <v>43</v>
      </c>
      <c r="I12" s="1">
        <v>36</v>
      </c>
      <c r="J12" s="1">
        <v>41</v>
      </c>
      <c r="K12" s="1">
        <v>36</v>
      </c>
      <c r="L12" s="1">
        <v>39</v>
      </c>
      <c r="M12" s="1">
        <v>43</v>
      </c>
      <c r="N12" s="1">
        <v>38</v>
      </c>
      <c r="O12" s="1">
        <v>39</v>
      </c>
      <c r="P12" s="1">
        <v>43</v>
      </c>
      <c r="Q12" s="1">
        <v>42</v>
      </c>
      <c r="R12" s="1">
        <v>40</v>
      </c>
      <c r="S12" s="1">
        <v>42</v>
      </c>
      <c r="T12" s="1">
        <v>42</v>
      </c>
      <c r="U12" s="1">
        <v>41</v>
      </c>
      <c r="V12" s="1">
        <v>39</v>
      </c>
      <c r="W12" s="1">
        <v>37</v>
      </c>
      <c r="X12" s="1">
        <v>42</v>
      </c>
      <c r="Y12" s="1">
        <v>38</v>
      </c>
      <c r="Z12" s="1">
        <v>42</v>
      </c>
      <c r="AA12" s="1">
        <v>38</v>
      </c>
      <c r="AB12" s="1">
        <v>39</v>
      </c>
      <c r="AC12" s="1">
        <v>41</v>
      </c>
      <c r="AD12" s="1">
        <v>40</v>
      </c>
      <c r="AE12" s="26">
        <f t="shared" si="0"/>
        <v>40.266666666666666</v>
      </c>
      <c r="AF12" s="27">
        <f t="shared" si="1"/>
        <v>2.5587353197979694</v>
      </c>
      <c r="AG12" s="29">
        <f>AE12-1.96*($I$106)/SQRT($V$104)</f>
        <v>39.254527018857793</v>
      </c>
      <c r="AH12" s="29">
        <f>AE12+1.96*($I$106)/SQRT($V$104)</f>
        <v>41.278806314475538</v>
      </c>
      <c r="AI12" s="30">
        <f>IF(AND($I$104&gt;AG12, $I$104&lt;AH12),1,0)</f>
        <v>1</v>
      </c>
      <c r="AJ12" s="25">
        <f>(AE12-$I$104)/($I$106/SQRT($V$104))</f>
        <v>0.51639777949432042</v>
      </c>
      <c r="AK12" s="24">
        <f t="shared" si="4"/>
        <v>2</v>
      </c>
      <c r="AL12" s="24"/>
      <c r="AM12" s="24">
        <f t="shared" si="5"/>
        <v>40.25</v>
      </c>
      <c r="AO12" s="29">
        <f t="shared" si="2"/>
        <v>39.351034991818821</v>
      </c>
      <c r="AP12" s="29">
        <f t="shared" si="3"/>
        <v>41.18229834151451</v>
      </c>
      <c r="AQ12" s="30">
        <f>IF(AND($I$104&gt;AO12, $I$104&lt;AP12),1,0)</f>
        <v>1</v>
      </c>
      <c r="AR12" s="25">
        <f>(AE12-$I$104)/(AF12/SQRT($V$104))</f>
        <v>0.57082632790474097</v>
      </c>
    </row>
    <row r="13" spans="1:44" x14ac:dyDescent="0.25">
      <c r="A13" s="1">
        <v>44</v>
      </c>
      <c r="B13" s="1">
        <v>38</v>
      </c>
      <c r="C13" s="1">
        <v>38</v>
      </c>
      <c r="D13" s="1">
        <v>38</v>
      </c>
      <c r="E13" s="1">
        <v>42</v>
      </c>
      <c r="F13" s="1">
        <v>35</v>
      </c>
      <c r="G13" s="1">
        <v>37</v>
      </c>
      <c r="H13" s="1">
        <v>39</v>
      </c>
      <c r="I13" s="1">
        <v>44</v>
      </c>
      <c r="J13" s="1">
        <v>38</v>
      </c>
      <c r="K13" s="1">
        <v>43</v>
      </c>
      <c r="L13" s="1">
        <v>32</v>
      </c>
      <c r="M13" s="1">
        <v>34</v>
      </c>
      <c r="N13" s="1">
        <v>45</v>
      </c>
      <c r="O13" s="1">
        <v>41</v>
      </c>
      <c r="P13" s="1">
        <v>38</v>
      </c>
      <c r="Q13" s="1">
        <v>41</v>
      </c>
      <c r="R13" s="1">
        <v>40</v>
      </c>
      <c r="S13" s="1">
        <v>34</v>
      </c>
      <c r="T13" s="1">
        <v>38</v>
      </c>
      <c r="U13" s="1">
        <v>42</v>
      </c>
      <c r="V13" s="1">
        <v>39</v>
      </c>
      <c r="W13" s="1">
        <v>36</v>
      </c>
      <c r="X13" s="1">
        <v>38</v>
      </c>
      <c r="Y13" s="1">
        <v>40</v>
      </c>
      <c r="Z13" s="1">
        <v>38</v>
      </c>
      <c r="AA13" s="1">
        <v>41</v>
      </c>
      <c r="AB13" s="1">
        <v>38</v>
      </c>
      <c r="AC13" s="1">
        <v>40</v>
      </c>
      <c r="AD13" s="1">
        <v>38</v>
      </c>
      <c r="AE13" s="26">
        <f t="shared" si="0"/>
        <v>38.966666666666669</v>
      </c>
      <c r="AF13" s="27">
        <f t="shared" si="1"/>
        <v>3.0680032069997778</v>
      </c>
      <c r="AG13" s="29">
        <f>AE13-1.96*($I$106)/SQRT($V$104)</f>
        <v>37.954527018857796</v>
      </c>
      <c r="AH13" s="29">
        <f>AE13+1.96*($I$106)/SQRT($V$104)</f>
        <v>39.978806314475541</v>
      </c>
      <c r="AI13" s="30">
        <f>IF(AND($I$104&gt;AG13, $I$104&lt;AH13),1,0)</f>
        <v>0</v>
      </c>
      <c r="AJ13" s="25">
        <f>(AE13-$I$104)/($I$106/SQRT($V$104))</f>
        <v>-2.0010413955404953</v>
      </c>
      <c r="AK13" s="24">
        <f t="shared" si="4"/>
        <v>2.5</v>
      </c>
      <c r="AL13" s="24"/>
      <c r="AM13" s="24">
        <f t="shared" si="5"/>
        <v>40.5</v>
      </c>
      <c r="AO13" s="29">
        <f t="shared" si="2"/>
        <v>37.868795818858317</v>
      </c>
      <c r="AP13" s="29">
        <f t="shared" si="3"/>
        <v>40.06453751447502</v>
      </c>
      <c r="AQ13" s="30">
        <f>IF(AND($I$104&gt;AO13, $I$104&lt;AP13),1,0)</f>
        <v>1</v>
      </c>
      <c r="AR13" s="25">
        <f>(AE13-$I$104)/(AF13/SQRT($V$104))</f>
        <v>-1.8447828698397826</v>
      </c>
    </row>
    <row r="14" spans="1:44" x14ac:dyDescent="0.25">
      <c r="A14" s="1">
        <v>41</v>
      </c>
      <c r="B14" s="1">
        <v>37</v>
      </c>
      <c r="C14" s="1">
        <v>44</v>
      </c>
      <c r="D14" s="1">
        <v>39</v>
      </c>
      <c r="E14" s="1">
        <v>42</v>
      </c>
      <c r="F14" s="1">
        <v>43</v>
      </c>
      <c r="G14" s="1">
        <v>38</v>
      </c>
      <c r="H14" s="1">
        <v>41</v>
      </c>
      <c r="I14" s="1">
        <v>44</v>
      </c>
      <c r="J14" s="1">
        <v>34</v>
      </c>
      <c r="K14" s="1">
        <v>38</v>
      </c>
      <c r="L14" s="1">
        <v>44</v>
      </c>
      <c r="M14" s="1">
        <v>42</v>
      </c>
      <c r="N14" s="1">
        <v>41</v>
      </c>
      <c r="O14" s="1">
        <v>41</v>
      </c>
      <c r="P14" s="1">
        <v>40</v>
      </c>
      <c r="Q14" s="1">
        <v>42</v>
      </c>
      <c r="R14" s="1">
        <v>38</v>
      </c>
      <c r="S14" s="1">
        <v>38</v>
      </c>
      <c r="T14" s="1">
        <v>42</v>
      </c>
      <c r="U14" s="1">
        <v>40</v>
      </c>
      <c r="V14" s="1">
        <v>42</v>
      </c>
      <c r="W14" s="1">
        <v>34</v>
      </c>
      <c r="X14" s="1">
        <v>39</v>
      </c>
      <c r="Y14" s="1">
        <v>37</v>
      </c>
      <c r="Z14" s="1">
        <v>37</v>
      </c>
      <c r="AA14" s="1">
        <v>39</v>
      </c>
      <c r="AB14" s="1">
        <v>41</v>
      </c>
      <c r="AC14" s="1">
        <v>41</v>
      </c>
      <c r="AD14" s="1">
        <v>41</v>
      </c>
      <c r="AE14" s="26">
        <f t="shared" si="0"/>
        <v>40</v>
      </c>
      <c r="AF14" s="27">
        <f t="shared" si="1"/>
        <v>2.6392266369865456</v>
      </c>
      <c r="AG14" s="29">
        <f>AE14-1.96*($I$106)/SQRT($V$104)</f>
        <v>38.987860352191127</v>
      </c>
      <c r="AH14" s="29">
        <f>AE14+1.96*($I$106)/SQRT($V$104)</f>
        <v>41.012139647808873</v>
      </c>
      <c r="AI14" s="30">
        <f>IF(AND($I$104&gt;AG14, $I$104&lt;AH14),1,0)</f>
        <v>1</v>
      </c>
      <c r="AJ14" s="25">
        <f>(AE14-$I$104)/($I$106/SQRT($V$104))</f>
        <v>0</v>
      </c>
      <c r="AK14" s="24">
        <f t="shared" si="4"/>
        <v>3</v>
      </c>
      <c r="AL14" s="24"/>
      <c r="AM14" s="24">
        <f t="shared" si="5"/>
        <v>40.75</v>
      </c>
      <c r="AO14" s="29">
        <f t="shared" si="2"/>
        <v>39.055564877215261</v>
      </c>
      <c r="AP14" s="29">
        <f t="shared" si="3"/>
        <v>40.944435122784739</v>
      </c>
      <c r="AQ14" s="30">
        <f>IF(AND($I$104&gt;AO14, $I$104&lt;AP14),1,0)</f>
        <v>1</v>
      </c>
      <c r="AR14" s="25">
        <f>(AE14-$I$104)/(AF14/SQRT($V$104))</f>
        <v>0</v>
      </c>
    </row>
    <row r="15" spans="1:44" x14ac:dyDescent="0.25">
      <c r="A15" s="1">
        <v>42</v>
      </c>
      <c r="B15" s="1">
        <v>44</v>
      </c>
      <c r="C15" s="1">
        <v>36</v>
      </c>
      <c r="D15" s="1">
        <v>37</v>
      </c>
      <c r="E15" s="1">
        <v>38</v>
      </c>
      <c r="F15" s="1">
        <v>40</v>
      </c>
      <c r="G15" s="1">
        <v>40</v>
      </c>
      <c r="H15" s="1">
        <v>35</v>
      </c>
      <c r="I15" s="1">
        <v>40</v>
      </c>
      <c r="J15" s="1">
        <v>41</v>
      </c>
      <c r="K15" s="1">
        <v>40</v>
      </c>
      <c r="L15" s="1">
        <v>40</v>
      </c>
      <c r="M15" s="1">
        <v>38</v>
      </c>
      <c r="N15" s="1">
        <v>41</v>
      </c>
      <c r="O15" s="1">
        <v>31</v>
      </c>
      <c r="P15" s="1">
        <v>34</v>
      </c>
      <c r="Q15" s="1">
        <v>37</v>
      </c>
      <c r="R15" s="1">
        <v>37</v>
      </c>
      <c r="S15" s="1">
        <v>44</v>
      </c>
      <c r="T15" s="1">
        <v>40</v>
      </c>
      <c r="U15" s="1">
        <v>42</v>
      </c>
      <c r="V15" s="1">
        <v>36</v>
      </c>
      <c r="W15" s="1">
        <v>37</v>
      </c>
      <c r="X15" s="1">
        <v>43</v>
      </c>
      <c r="Y15" s="1">
        <v>44</v>
      </c>
      <c r="Z15" s="1">
        <v>36</v>
      </c>
      <c r="AA15" s="1">
        <v>44</v>
      </c>
      <c r="AB15" s="1">
        <v>41</v>
      </c>
      <c r="AC15" s="1">
        <v>36</v>
      </c>
      <c r="AD15" s="1">
        <v>38</v>
      </c>
      <c r="AE15" s="26">
        <f t="shared" si="0"/>
        <v>39.06666666666667</v>
      </c>
      <c r="AF15" s="27">
        <f t="shared" si="1"/>
        <v>3.2793327047595748</v>
      </c>
      <c r="AG15" s="29">
        <f>AE15-1.96*($I$106)/SQRT($V$104)</f>
        <v>38.054527018857797</v>
      </c>
      <c r="AH15" s="29">
        <f>AE15+1.96*($I$106)/SQRT($V$104)</f>
        <v>40.078806314475543</v>
      </c>
      <c r="AI15" s="30">
        <f>IF(AND($I$104&gt;AG15, $I$104&lt;AH15),1,0)</f>
        <v>1</v>
      </c>
      <c r="AJ15" s="25">
        <f>(AE15-$I$104)/($I$106/SQRT($V$104))</f>
        <v>-1.8073922282301216</v>
      </c>
      <c r="AK15" s="24">
        <f t="shared" si="4"/>
        <v>3.5</v>
      </c>
      <c r="AL15" s="24"/>
      <c r="AM15" s="24">
        <f>AM14+0.25</f>
        <v>41</v>
      </c>
      <c r="AO15" s="29">
        <f t="shared" si="2"/>
        <v>37.893172529305318</v>
      </c>
      <c r="AP15" s="29">
        <f t="shared" si="3"/>
        <v>40.240160804028022</v>
      </c>
      <c r="AQ15" s="30">
        <f>IF(AND($I$104&gt;AO15, $I$104&lt;AP15),1,0)</f>
        <v>1</v>
      </c>
      <c r="AR15" s="25">
        <f>(AE15-$I$104)/(AF15/SQRT($V$104))</f>
        <v>-1.5588772666957333</v>
      </c>
    </row>
    <row r="16" spans="1:44" x14ac:dyDescent="0.25">
      <c r="A16" s="1">
        <v>39</v>
      </c>
      <c r="B16" s="1">
        <v>40</v>
      </c>
      <c r="C16" s="1">
        <v>43</v>
      </c>
      <c r="D16" s="1">
        <v>38</v>
      </c>
      <c r="E16" s="1">
        <v>45</v>
      </c>
      <c r="F16" s="1">
        <v>44</v>
      </c>
      <c r="G16" s="1">
        <v>42</v>
      </c>
      <c r="H16" s="1">
        <v>44</v>
      </c>
      <c r="I16" s="1">
        <v>42</v>
      </c>
      <c r="J16" s="1">
        <v>46</v>
      </c>
      <c r="K16" s="1">
        <v>42</v>
      </c>
      <c r="L16" s="1">
        <v>37</v>
      </c>
      <c r="M16" s="1">
        <v>41</v>
      </c>
      <c r="N16" s="1">
        <v>43</v>
      </c>
      <c r="O16" s="1">
        <v>42</v>
      </c>
      <c r="P16" s="1">
        <v>39</v>
      </c>
      <c r="Q16" s="1">
        <v>36</v>
      </c>
      <c r="R16" s="1">
        <v>41</v>
      </c>
      <c r="S16" s="1">
        <v>43</v>
      </c>
      <c r="T16" s="1">
        <v>40</v>
      </c>
      <c r="U16" s="1">
        <v>41</v>
      </c>
      <c r="V16" s="1">
        <v>43</v>
      </c>
      <c r="W16" s="1">
        <v>37</v>
      </c>
      <c r="X16" s="1">
        <v>39</v>
      </c>
      <c r="Y16" s="1">
        <v>40</v>
      </c>
      <c r="Z16" s="1">
        <v>43</v>
      </c>
      <c r="AA16" s="1">
        <v>43</v>
      </c>
      <c r="AB16" s="1">
        <v>41</v>
      </c>
      <c r="AC16" s="1">
        <v>40</v>
      </c>
      <c r="AD16" s="1">
        <v>37</v>
      </c>
      <c r="AE16" s="26">
        <f t="shared" si="0"/>
        <v>41.033333333333331</v>
      </c>
      <c r="AF16" s="27">
        <f t="shared" si="1"/>
        <v>2.5255021123610701</v>
      </c>
      <c r="AG16" s="29">
        <f>AE16-1.96*($I$106)/SQRT($V$104)</f>
        <v>40.021193685524459</v>
      </c>
      <c r="AH16" s="29">
        <f>AE16+1.96*($I$106)/SQRT($V$104)</f>
        <v>42.045472981142204</v>
      </c>
      <c r="AI16" s="30">
        <f>IF(AND($I$104&gt;AG16, $I$104&lt;AH16),1,0)</f>
        <v>0</v>
      </c>
      <c r="AJ16" s="25">
        <f>(AE16-$I$104)/($I$106/SQRT($V$104))</f>
        <v>2.0010413955404953</v>
      </c>
      <c r="AK16" s="24"/>
      <c r="AL16" s="24"/>
      <c r="AM16" s="24">
        <f t="shared" si="5"/>
        <v>41.25</v>
      </c>
      <c r="AO16" s="29">
        <f t="shared" si="2"/>
        <v>40.129594009034825</v>
      </c>
      <c r="AP16" s="29">
        <f t="shared" si="3"/>
        <v>41.937072657631838</v>
      </c>
      <c r="AQ16" s="30">
        <f>IF(AND($I$104&gt;AO16, $I$104&lt;AP16),1,0)</f>
        <v>0</v>
      </c>
      <c r="AR16" s="25">
        <f>(AE16-$I$104)/(AF16/SQRT($V$104))</f>
        <v>2.2410592068740769</v>
      </c>
    </row>
    <row r="17" spans="1:44" x14ac:dyDescent="0.25">
      <c r="A17" s="1">
        <v>39</v>
      </c>
      <c r="B17" s="1">
        <v>36</v>
      </c>
      <c r="C17" s="1">
        <v>41</v>
      </c>
      <c r="D17" s="1">
        <v>43</v>
      </c>
      <c r="E17" s="1">
        <v>42</v>
      </c>
      <c r="F17" s="1">
        <v>43</v>
      </c>
      <c r="G17" s="1">
        <v>41</v>
      </c>
      <c r="H17" s="1">
        <v>36</v>
      </c>
      <c r="I17" s="1">
        <v>36</v>
      </c>
      <c r="J17" s="1">
        <v>37</v>
      </c>
      <c r="K17" s="1">
        <v>43</v>
      </c>
      <c r="L17" s="1">
        <v>41</v>
      </c>
      <c r="M17" s="1">
        <v>40</v>
      </c>
      <c r="N17" s="1">
        <v>41</v>
      </c>
      <c r="O17" s="1">
        <v>42</v>
      </c>
      <c r="P17" s="1">
        <v>38</v>
      </c>
      <c r="Q17" s="1">
        <v>37</v>
      </c>
      <c r="R17" s="1">
        <v>40</v>
      </c>
      <c r="S17" s="1">
        <v>40</v>
      </c>
      <c r="T17" s="1">
        <v>40</v>
      </c>
      <c r="U17" s="1">
        <v>43</v>
      </c>
      <c r="V17" s="1">
        <v>38</v>
      </c>
      <c r="W17" s="1">
        <v>42</v>
      </c>
      <c r="X17" s="1">
        <v>46</v>
      </c>
      <c r="Y17" s="1">
        <v>42</v>
      </c>
      <c r="Z17" s="1">
        <v>41</v>
      </c>
      <c r="AA17" s="1">
        <v>41</v>
      </c>
      <c r="AB17" s="1">
        <v>41</v>
      </c>
      <c r="AC17" s="1">
        <v>41</v>
      </c>
      <c r="AD17" s="1">
        <v>46</v>
      </c>
      <c r="AE17" s="26">
        <f t="shared" si="0"/>
        <v>40.56666666666667</v>
      </c>
      <c r="AF17" s="27">
        <f t="shared" si="1"/>
        <v>2.6087826905353344</v>
      </c>
      <c r="AG17" s="29">
        <f>AE17-1.96*($I$106)/SQRT($V$104)</f>
        <v>39.554527018857797</v>
      </c>
      <c r="AH17" s="29">
        <f>AE17+1.96*($I$106)/SQRT($V$104)</f>
        <v>41.578806314475543</v>
      </c>
      <c r="AI17" s="30">
        <f>IF(AND($I$104&gt;AG17, $I$104&lt;AH17),1,0)</f>
        <v>1</v>
      </c>
      <c r="AJ17" s="25">
        <f>(AE17-$I$104)/($I$106/SQRT($V$104))</f>
        <v>1.0973452814254414</v>
      </c>
      <c r="AK17" s="24"/>
      <c r="AL17" s="24"/>
      <c r="AM17" s="24">
        <f t="shared" si="5"/>
        <v>41.5</v>
      </c>
      <c r="AO17" s="29">
        <f t="shared" si="2"/>
        <v>39.633125770206327</v>
      </c>
      <c r="AP17" s="29">
        <f t="shared" si="3"/>
        <v>41.500207563127013</v>
      </c>
      <c r="AQ17" s="30">
        <f>IF(AND($I$104&gt;AO17, $I$104&lt;AP17),1,0)</f>
        <v>1</v>
      </c>
      <c r="AR17" s="25">
        <f>(AE17-$I$104)/(AF17/SQRT($V$104))</f>
        <v>1.1897354158536881</v>
      </c>
    </row>
    <row r="18" spans="1:44" x14ac:dyDescent="0.25">
      <c r="A18" s="1">
        <v>48</v>
      </c>
      <c r="B18" s="1">
        <v>36</v>
      </c>
      <c r="C18" s="1">
        <v>37</v>
      </c>
      <c r="D18" s="1">
        <v>41</v>
      </c>
      <c r="E18" s="1">
        <v>38</v>
      </c>
      <c r="F18" s="1">
        <v>43</v>
      </c>
      <c r="G18" s="1">
        <v>36</v>
      </c>
      <c r="H18" s="1">
        <v>41</v>
      </c>
      <c r="I18" s="1">
        <v>34</v>
      </c>
      <c r="J18" s="1">
        <v>38</v>
      </c>
      <c r="K18" s="1">
        <v>40</v>
      </c>
      <c r="L18" s="1">
        <v>45</v>
      </c>
      <c r="M18" s="1">
        <v>44</v>
      </c>
      <c r="N18" s="1">
        <v>38</v>
      </c>
      <c r="O18" s="1">
        <v>40</v>
      </c>
      <c r="P18" s="1">
        <v>44</v>
      </c>
      <c r="Q18" s="1">
        <v>38</v>
      </c>
      <c r="R18" s="1">
        <v>43</v>
      </c>
      <c r="S18" s="1">
        <v>44</v>
      </c>
      <c r="T18" s="1">
        <v>43</v>
      </c>
      <c r="U18" s="1">
        <v>41</v>
      </c>
      <c r="V18" s="1">
        <v>32</v>
      </c>
      <c r="W18" s="1">
        <v>37</v>
      </c>
      <c r="X18" s="1">
        <v>40</v>
      </c>
      <c r="Y18" s="1">
        <v>39</v>
      </c>
      <c r="Z18" s="1">
        <v>44</v>
      </c>
      <c r="AA18" s="1">
        <v>44</v>
      </c>
      <c r="AB18" s="1">
        <v>41</v>
      </c>
      <c r="AC18" s="1">
        <v>40</v>
      </c>
      <c r="AD18" s="1">
        <v>38</v>
      </c>
      <c r="AE18" s="26">
        <f t="shared" si="0"/>
        <v>40.233333333333334</v>
      </c>
      <c r="AF18" s="27">
        <f t="shared" si="1"/>
        <v>3.5688627893483664</v>
      </c>
      <c r="AG18" s="29">
        <f>AE18-1.96*($I$106)/SQRT($V$104)</f>
        <v>39.221193685524462</v>
      </c>
      <c r="AH18" s="29">
        <f>AE18+1.96*($I$106)/SQRT($V$104)</f>
        <v>41.245472981142207</v>
      </c>
      <c r="AI18" s="30">
        <f>IF(AND($I$104&gt;AG18, $I$104&lt;AH18),1,0)</f>
        <v>1</v>
      </c>
      <c r="AJ18" s="25">
        <f>(AE18-$I$104)/($I$106/SQRT($V$104))</f>
        <v>0.45184805705753384</v>
      </c>
      <c r="AO18" s="29">
        <f t="shared" si="2"/>
        <v>38.956232185813619</v>
      </c>
      <c r="AP18" s="29">
        <f t="shared" si="3"/>
        <v>41.51043448085305</v>
      </c>
      <c r="AQ18" s="30">
        <f>IF(AND($I$104&gt;AO18, $I$104&lt;AP18),1,0)</f>
        <v>1</v>
      </c>
      <c r="AR18" s="25">
        <f>(AE18-$I$104)/(AF18/SQRT($V$104))</f>
        <v>0.35810267199393914</v>
      </c>
    </row>
    <row r="19" spans="1:44" x14ac:dyDescent="0.25">
      <c r="A19" s="1">
        <v>41</v>
      </c>
      <c r="B19" s="1">
        <v>37</v>
      </c>
      <c r="C19" s="1">
        <v>42</v>
      </c>
      <c r="D19" s="1">
        <v>42</v>
      </c>
      <c r="E19" s="1">
        <v>38</v>
      </c>
      <c r="F19" s="1">
        <v>42</v>
      </c>
      <c r="G19" s="1">
        <v>39</v>
      </c>
      <c r="H19" s="1">
        <v>38</v>
      </c>
      <c r="I19" s="1">
        <v>39</v>
      </c>
      <c r="J19" s="1">
        <v>38</v>
      </c>
      <c r="K19" s="1">
        <v>43</v>
      </c>
      <c r="L19" s="1">
        <v>42</v>
      </c>
      <c r="M19" s="1">
        <v>39</v>
      </c>
      <c r="N19" s="1">
        <v>38</v>
      </c>
      <c r="O19" s="1">
        <v>41</v>
      </c>
      <c r="P19" s="1">
        <v>41</v>
      </c>
      <c r="Q19" s="1">
        <v>34</v>
      </c>
      <c r="R19" s="1">
        <v>40</v>
      </c>
      <c r="S19" s="1">
        <v>42</v>
      </c>
      <c r="T19" s="1">
        <v>43</v>
      </c>
      <c r="U19" s="1">
        <v>40</v>
      </c>
      <c r="V19" s="1">
        <v>35</v>
      </c>
      <c r="W19" s="1">
        <v>35</v>
      </c>
      <c r="X19" s="1">
        <v>42</v>
      </c>
      <c r="Y19" s="1">
        <v>39</v>
      </c>
      <c r="Z19" s="1">
        <v>40</v>
      </c>
      <c r="AA19" s="1">
        <v>39</v>
      </c>
      <c r="AB19" s="1">
        <v>37</v>
      </c>
      <c r="AC19" s="1">
        <v>44</v>
      </c>
      <c r="AD19" s="1">
        <v>37</v>
      </c>
      <c r="AE19" s="26">
        <f t="shared" si="0"/>
        <v>39.56666666666667</v>
      </c>
      <c r="AF19" s="27">
        <f t="shared" si="1"/>
        <v>2.5553639774934731</v>
      </c>
      <c r="AG19" s="29">
        <f>AE19-1.96*($I$106)/SQRT($V$104)</f>
        <v>38.554527018857797</v>
      </c>
      <c r="AH19" s="29">
        <f>AE19+1.96*($I$106)/SQRT($V$104)</f>
        <v>40.578806314475543</v>
      </c>
      <c r="AI19" s="30">
        <f>IF(AND($I$104&gt;AG19, $I$104&lt;AH19),1,0)</f>
        <v>1</v>
      </c>
      <c r="AJ19" s="25">
        <f>(AE19-$I$104)/($I$106/SQRT($V$104))</f>
        <v>-0.83914639167826732</v>
      </c>
      <c r="AO19" s="29">
        <f t="shared" si="2"/>
        <v>38.652241411168596</v>
      </c>
      <c r="AP19" s="29">
        <f t="shared" si="3"/>
        <v>40.481091922164744</v>
      </c>
      <c r="AQ19" s="30">
        <f>IF(AND($I$104&gt;AO19, $I$104&lt;AP19),1,0)</f>
        <v>1</v>
      </c>
      <c r="AR19" s="25">
        <f>(AE19-$I$104)/(AF19/SQRT($V$104))</f>
        <v>-0.92881657437458498</v>
      </c>
    </row>
    <row r="20" spans="1:44" x14ac:dyDescent="0.25">
      <c r="A20" s="1">
        <v>39</v>
      </c>
      <c r="B20" s="1">
        <v>41</v>
      </c>
      <c r="C20" s="1">
        <v>44</v>
      </c>
      <c r="D20" s="1">
        <v>40</v>
      </c>
      <c r="E20" s="1">
        <v>41</v>
      </c>
      <c r="F20" s="1">
        <v>40</v>
      </c>
      <c r="G20" s="1">
        <v>39</v>
      </c>
      <c r="H20" s="1">
        <v>38</v>
      </c>
      <c r="I20" s="1">
        <v>42</v>
      </c>
      <c r="J20" s="1">
        <v>41</v>
      </c>
      <c r="K20" s="1">
        <v>39</v>
      </c>
      <c r="L20" s="1">
        <v>33</v>
      </c>
      <c r="M20" s="1">
        <v>41</v>
      </c>
      <c r="N20" s="1">
        <v>37</v>
      </c>
      <c r="O20" s="1">
        <v>35</v>
      </c>
      <c r="P20" s="1">
        <v>39</v>
      </c>
      <c r="Q20" s="1">
        <v>40</v>
      </c>
      <c r="R20" s="1">
        <v>43</v>
      </c>
      <c r="S20" s="1">
        <v>42</v>
      </c>
      <c r="T20" s="1">
        <v>35</v>
      </c>
      <c r="U20" s="1">
        <v>43</v>
      </c>
      <c r="V20" s="1">
        <v>37</v>
      </c>
      <c r="W20" s="1">
        <v>44</v>
      </c>
      <c r="X20" s="1">
        <v>42</v>
      </c>
      <c r="Y20" s="1">
        <v>37</v>
      </c>
      <c r="Z20" s="1">
        <v>42</v>
      </c>
      <c r="AA20" s="1">
        <v>42</v>
      </c>
      <c r="AB20" s="1">
        <v>39</v>
      </c>
      <c r="AC20" s="1">
        <v>39</v>
      </c>
      <c r="AD20" s="1">
        <v>42</v>
      </c>
      <c r="AE20" s="26">
        <f t="shared" si="0"/>
        <v>39.866666666666667</v>
      </c>
      <c r="AF20" s="27">
        <f t="shared" si="1"/>
        <v>2.7131014614698588</v>
      </c>
      <c r="AG20" s="29">
        <f>AE20-1.96*($I$106)/SQRT($V$104)</f>
        <v>38.854527018857794</v>
      </c>
      <c r="AH20" s="29">
        <f>AE20+1.96*($I$106)/SQRT($V$104)</f>
        <v>40.87880631447554</v>
      </c>
      <c r="AI20" s="30">
        <f>IF(AND($I$104&gt;AG20, $I$104&lt;AH20),1,0)</f>
        <v>1</v>
      </c>
      <c r="AJ20" s="25">
        <f>(AE20-$I$104)/($I$106/SQRT($V$104))</f>
        <v>-0.25819888974716021</v>
      </c>
      <c r="AO20" s="29">
        <f t="shared" si="2"/>
        <v>38.895795777451781</v>
      </c>
      <c r="AP20" s="29">
        <f t="shared" si="3"/>
        <v>40.837537555881553</v>
      </c>
      <c r="AQ20" s="30">
        <f>IF(AND($I$104&gt;AO20, $I$104&lt;AP20),1,0)</f>
        <v>1</v>
      </c>
      <c r="AR20" s="25">
        <f>(AE20-$I$104)/(AF20/SQRT($V$104))</f>
        <v>-0.26917413657820632</v>
      </c>
    </row>
    <row r="21" spans="1:44" x14ac:dyDescent="0.25">
      <c r="A21" s="1">
        <v>44</v>
      </c>
      <c r="B21" s="1">
        <v>34</v>
      </c>
      <c r="C21" s="1">
        <v>37</v>
      </c>
      <c r="D21" s="1">
        <v>43</v>
      </c>
      <c r="E21" s="1">
        <v>39</v>
      </c>
      <c r="F21" s="1">
        <v>41</v>
      </c>
      <c r="G21" s="1">
        <v>39</v>
      </c>
      <c r="H21" s="1">
        <v>42</v>
      </c>
      <c r="I21" s="1">
        <v>41</v>
      </c>
      <c r="J21" s="1">
        <v>43</v>
      </c>
      <c r="K21" s="1">
        <v>36</v>
      </c>
      <c r="L21" s="1">
        <v>41</v>
      </c>
      <c r="M21" s="1">
        <v>43</v>
      </c>
      <c r="N21" s="1">
        <v>40</v>
      </c>
      <c r="O21" s="1">
        <v>42</v>
      </c>
      <c r="P21" s="1">
        <v>36</v>
      </c>
      <c r="Q21" s="1">
        <v>41</v>
      </c>
      <c r="R21" s="1">
        <v>38</v>
      </c>
      <c r="S21" s="1">
        <v>45</v>
      </c>
      <c r="T21" s="1">
        <v>38</v>
      </c>
      <c r="U21" s="1">
        <v>36</v>
      </c>
      <c r="V21" s="1">
        <v>37</v>
      </c>
      <c r="W21" s="1">
        <v>44</v>
      </c>
      <c r="X21" s="1">
        <v>45</v>
      </c>
      <c r="Y21" s="1">
        <v>41</v>
      </c>
      <c r="Z21" s="1">
        <v>36</v>
      </c>
      <c r="AA21" s="1">
        <v>45</v>
      </c>
      <c r="AB21" s="1">
        <v>37</v>
      </c>
      <c r="AC21" s="1">
        <v>40</v>
      </c>
      <c r="AD21" s="1">
        <v>38</v>
      </c>
      <c r="AE21" s="26">
        <f t="shared" si="0"/>
        <v>40.06666666666667</v>
      </c>
      <c r="AF21" s="27">
        <f t="shared" si="1"/>
        <v>3.1506248240006616</v>
      </c>
      <c r="AG21" s="29">
        <f>AE21-1.96*($I$106)/SQRT($V$104)</f>
        <v>39.054527018857797</v>
      </c>
      <c r="AH21" s="29">
        <f>AE21+1.96*($I$106)/SQRT($V$104)</f>
        <v>41.078806314475543</v>
      </c>
      <c r="AI21" s="30">
        <f>IF(AND($I$104&gt;AG21, $I$104&lt;AH21),1,0)</f>
        <v>1</v>
      </c>
      <c r="AJ21" s="25">
        <f>(AE21-$I$104)/($I$106/SQRT($V$104))</f>
        <v>0.12909944487358699</v>
      </c>
      <c r="AO21" s="29">
        <f t="shared" si="2"/>
        <v>38.939230052923946</v>
      </c>
      <c r="AP21" s="29">
        <f t="shared" si="3"/>
        <v>41.194103280409394</v>
      </c>
      <c r="AQ21" s="30">
        <f>IF(AND($I$104&gt;AO21, $I$104&lt;AP21),1,0)</f>
        <v>1</v>
      </c>
      <c r="AR21" s="25">
        <f>(AE21-$I$104)/(AF21/SQRT($V$104))</f>
        <v>0.11589712900391094</v>
      </c>
    </row>
    <row r="22" spans="1:44" x14ac:dyDescent="0.25">
      <c r="A22" s="1">
        <v>42</v>
      </c>
      <c r="B22" s="1">
        <v>41</v>
      </c>
      <c r="C22" s="1">
        <v>40</v>
      </c>
      <c r="D22" s="1">
        <v>43</v>
      </c>
      <c r="E22" s="1">
        <v>40</v>
      </c>
      <c r="F22" s="1">
        <v>40</v>
      </c>
      <c r="G22" s="1">
        <v>41</v>
      </c>
      <c r="H22" s="1">
        <v>44</v>
      </c>
      <c r="I22" s="1">
        <v>37</v>
      </c>
      <c r="J22" s="1">
        <v>32</v>
      </c>
      <c r="K22" s="1">
        <v>39</v>
      </c>
      <c r="L22" s="1">
        <v>40</v>
      </c>
      <c r="M22" s="1">
        <v>40</v>
      </c>
      <c r="N22" s="1">
        <v>38</v>
      </c>
      <c r="O22" s="1">
        <v>37</v>
      </c>
      <c r="P22" s="1">
        <v>44</v>
      </c>
      <c r="Q22" s="1">
        <v>47</v>
      </c>
      <c r="R22" s="1">
        <v>41</v>
      </c>
      <c r="S22" s="1">
        <v>41</v>
      </c>
      <c r="T22" s="1">
        <v>42</v>
      </c>
      <c r="U22" s="1">
        <v>43</v>
      </c>
      <c r="V22" s="1">
        <v>46</v>
      </c>
      <c r="W22" s="1">
        <v>39</v>
      </c>
      <c r="X22" s="1">
        <v>38</v>
      </c>
      <c r="Y22" s="1">
        <v>37</v>
      </c>
      <c r="Z22" s="1">
        <v>40</v>
      </c>
      <c r="AA22" s="1">
        <v>41</v>
      </c>
      <c r="AB22" s="1">
        <v>41</v>
      </c>
      <c r="AC22" s="1">
        <v>37</v>
      </c>
      <c r="AD22" s="1">
        <v>40</v>
      </c>
      <c r="AE22" s="26">
        <f t="shared" si="0"/>
        <v>40.366666666666667</v>
      </c>
      <c r="AF22" s="27">
        <f t="shared" si="1"/>
        <v>2.9651229355607676</v>
      </c>
      <c r="AG22" s="29">
        <f>AE22-1.96*($I$106)/SQRT($V$104)</f>
        <v>39.354527018857794</v>
      </c>
      <c r="AH22" s="29">
        <f>AE22+1.96*($I$106)/SQRT($V$104)</f>
        <v>41.37880631447554</v>
      </c>
      <c r="AI22" s="30">
        <f>IF(AND($I$104&gt;AG22, $I$104&lt;AH22),1,0)</f>
        <v>1</v>
      </c>
      <c r="AJ22" s="25">
        <f>(AE22-$I$104)/($I$106/SQRT($V$104))</f>
        <v>0.71004694680469405</v>
      </c>
      <c r="AO22" s="29">
        <f t="shared" si="2"/>
        <v>39.30561105117939</v>
      </c>
      <c r="AP22" s="29">
        <f t="shared" si="3"/>
        <v>41.427722282153944</v>
      </c>
      <c r="AQ22" s="30">
        <f>IF(AND($I$104&gt;AO22, $I$104&lt;AP22),1,0)</f>
        <v>1</v>
      </c>
      <c r="AR22" s="25">
        <f>(AE22-$I$104)/(AF22/SQRT($V$104))</f>
        <v>0.67731291006515948</v>
      </c>
    </row>
    <row r="23" spans="1:44" x14ac:dyDescent="0.25">
      <c r="A23" s="1">
        <v>38</v>
      </c>
      <c r="B23" s="1">
        <v>41</v>
      </c>
      <c r="C23" s="1">
        <v>42</v>
      </c>
      <c r="D23" s="1">
        <v>43</v>
      </c>
      <c r="E23" s="1">
        <v>38</v>
      </c>
      <c r="F23" s="1">
        <v>36</v>
      </c>
      <c r="G23" s="1">
        <v>41</v>
      </c>
      <c r="H23" s="1">
        <v>40</v>
      </c>
      <c r="I23" s="1">
        <v>39</v>
      </c>
      <c r="J23" s="1">
        <v>35</v>
      </c>
      <c r="K23" s="1">
        <v>38</v>
      </c>
      <c r="L23" s="1">
        <v>36</v>
      </c>
      <c r="M23" s="1">
        <v>37</v>
      </c>
      <c r="N23" s="1">
        <v>32</v>
      </c>
      <c r="O23" s="1">
        <v>37</v>
      </c>
      <c r="P23" s="1">
        <v>38</v>
      </c>
      <c r="Q23" s="1">
        <v>45</v>
      </c>
      <c r="R23" s="1">
        <v>39</v>
      </c>
      <c r="S23" s="1">
        <v>36</v>
      </c>
      <c r="T23" s="1">
        <v>38</v>
      </c>
      <c r="U23" s="1">
        <v>37</v>
      </c>
      <c r="V23" s="1">
        <v>45</v>
      </c>
      <c r="W23" s="1">
        <v>38</v>
      </c>
      <c r="X23" s="1">
        <v>39</v>
      </c>
      <c r="Y23" s="1">
        <v>45</v>
      </c>
      <c r="Z23" s="1">
        <v>40</v>
      </c>
      <c r="AA23" s="1">
        <v>39</v>
      </c>
      <c r="AB23" s="1">
        <v>40</v>
      </c>
      <c r="AC23" s="1">
        <v>41</v>
      </c>
      <c r="AD23" s="1">
        <v>41</v>
      </c>
      <c r="AE23" s="26">
        <f t="shared" si="0"/>
        <v>39.133333333333333</v>
      </c>
      <c r="AF23" s="27">
        <f t="shared" si="1"/>
        <v>3.0026807945605851</v>
      </c>
      <c r="AG23" s="29">
        <f>AE23-1.96*($I$106)/SQRT($V$104)</f>
        <v>38.12119368552446</v>
      </c>
      <c r="AH23" s="29">
        <f>AE23+1.96*($I$106)/SQRT($V$104)</f>
        <v>40.145472981142206</v>
      </c>
      <c r="AI23" s="30">
        <f>IF(AND($I$104&gt;AG23, $I$104&lt;AH23),1,0)</f>
        <v>1</v>
      </c>
      <c r="AJ23" s="25">
        <f>(AE23-$I$104)/($I$106/SQRT($V$104))</f>
        <v>-1.6782927833565484</v>
      </c>
      <c r="AO23" s="29">
        <f t="shared" si="2"/>
        <v>38.058837810610001</v>
      </c>
      <c r="AP23" s="29">
        <f t="shared" si="3"/>
        <v>40.207828856056665</v>
      </c>
      <c r="AQ23" s="30">
        <f>IF(AND($I$104&gt;AO23, $I$104&lt;AP23),1,0)</f>
        <v>1</v>
      </c>
      <c r="AR23" s="25">
        <f>(AE23-$I$104)/(AF23/SQRT($V$104))</f>
        <v>-1.5808969239456276</v>
      </c>
    </row>
    <row r="24" spans="1:44" x14ac:dyDescent="0.25">
      <c r="A24" s="1">
        <v>33</v>
      </c>
      <c r="B24" s="1">
        <v>34</v>
      </c>
      <c r="C24" s="1">
        <v>33</v>
      </c>
      <c r="D24" s="1">
        <v>41</v>
      </c>
      <c r="E24" s="1">
        <v>41</v>
      </c>
      <c r="F24" s="1">
        <v>35</v>
      </c>
      <c r="G24" s="1">
        <v>42</v>
      </c>
      <c r="H24" s="1">
        <v>40</v>
      </c>
      <c r="I24" s="1">
        <v>35</v>
      </c>
      <c r="J24" s="1">
        <v>40</v>
      </c>
      <c r="K24" s="1">
        <v>44</v>
      </c>
      <c r="L24" s="1">
        <v>46</v>
      </c>
      <c r="M24" s="1">
        <v>37</v>
      </c>
      <c r="N24" s="1">
        <v>36</v>
      </c>
      <c r="O24" s="1">
        <v>39</v>
      </c>
      <c r="P24" s="1">
        <v>42</v>
      </c>
      <c r="Q24" s="1">
        <v>42</v>
      </c>
      <c r="R24" s="1">
        <v>38</v>
      </c>
      <c r="S24" s="1">
        <v>41</v>
      </c>
      <c r="T24" s="1">
        <v>41</v>
      </c>
      <c r="U24" s="1">
        <v>38</v>
      </c>
      <c r="V24" s="1">
        <v>38</v>
      </c>
      <c r="W24" s="1">
        <v>38</v>
      </c>
      <c r="X24" s="1">
        <v>39</v>
      </c>
      <c r="Y24" s="1">
        <v>38</v>
      </c>
      <c r="Z24" s="1">
        <v>39</v>
      </c>
      <c r="AA24" s="1">
        <v>36</v>
      </c>
      <c r="AB24" s="1">
        <v>42</v>
      </c>
      <c r="AC24" s="1">
        <v>42</v>
      </c>
      <c r="AD24" s="1">
        <v>43</v>
      </c>
      <c r="AE24" s="26">
        <f t="shared" si="0"/>
        <v>39.1</v>
      </c>
      <c r="AF24" s="27">
        <f t="shared" si="1"/>
        <v>3.2626411978957925</v>
      </c>
      <c r="AG24" s="29">
        <f>AE24-1.96*($I$106)/SQRT($V$104)</f>
        <v>38.087860352191129</v>
      </c>
      <c r="AH24" s="29">
        <f>AE24+1.96*($I$106)/SQRT($V$104)</f>
        <v>40.112139647808874</v>
      </c>
      <c r="AI24" s="30">
        <f>IF(AND($I$104&gt;AG24, $I$104&lt;AH24),1,0)</f>
        <v>1</v>
      </c>
      <c r="AJ24" s="25">
        <f>(AE24-$I$104)/($I$106/SQRT($V$104))</f>
        <v>-1.742842505793335</v>
      </c>
      <c r="AO24" s="29">
        <f t="shared" si="2"/>
        <v>37.932478841659645</v>
      </c>
      <c r="AP24" s="29">
        <f t="shared" si="3"/>
        <v>40.267521158340358</v>
      </c>
      <c r="AQ24" s="30">
        <f>IF(AND($I$104&gt;AO24, $I$104&lt;AP24),1,0)</f>
        <v>1</v>
      </c>
      <c r="AR24" s="25">
        <f>(AE24-$I$104)/(AF24/SQRT($V$104))</f>
        <v>-1.5108933892962917</v>
      </c>
    </row>
    <row r="25" spans="1:44" x14ac:dyDescent="0.25">
      <c r="A25" s="1">
        <v>35</v>
      </c>
      <c r="B25" s="1">
        <v>39</v>
      </c>
      <c r="C25" s="1">
        <v>45</v>
      </c>
      <c r="D25" s="1">
        <v>39</v>
      </c>
      <c r="E25" s="1">
        <v>40</v>
      </c>
      <c r="F25" s="1">
        <v>42</v>
      </c>
      <c r="G25" s="1">
        <v>44</v>
      </c>
      <c r="H25" s="1">
        <v>39</v>
      </c>
      <c r="I25" s="1">
        <v>37</v>
      </c>
      <c r="J25" s="1">
        <v>40</v>
      </c>
      <c r="K25" s="1">
        <v>38</v>
      </c>
      <c r="L25" s="1">
        <v>39</v>
      </c>
      <c r="M25" s="1">
        <v>43</v>
      </c>
      <c r="N25" s="1">
        <v>33</v>
      </c>
      <c r="O25" s="1">
        <v>45</v>
      </c>
      <c r="P25" s="1">
        <v>39</v>
      </c>
      <c r="Q25" s="1">
        <v>45</v>
      </c>
      <c r="R25" s="1">
        <v>37</v>
      </c>
      <c r="S25" s="1">
        <v>37</v>
      </c>
      <c r="T25" s="1">
        <v>41</v>
      </c>
      <c r="U25" s="1">
        <v>42</v>
      </c>
      <c r="V25" s="1">
        <v>42</v>
      </c>
      <c r="W25" s="1">
        <v>35</v>
      </c>
      <c r="X25" s="1">
        <v>42</v>
      </c>
      <c r="Y25" s="1">
        <v>39</v>
      </c>
      <c r="Z25" s="1">
        <v>38</v>
      </c>
      <c r="AA25" s="1">
        <v>38</v>
      </c>
      <c r="AB25" s="1">
        <v>38</v>
      </c>
      <c r="AC25" s="1">
        <v>35</v>
      </c>
      <c r="AD25" s="1">
        <v>39</v>
      </c>
      <c r="AE25" s="26">
        <f t="shared" si="0"/>
        <v>39.5</v>
      </c>
      <c r="AF25" s="27">
        <f t="shared" si="1"/>
        <v>3.1266375020084305</v>
      </c>
      <c r="AG25" s="29">
        <f>AE25-1.96*($I$106)/SQRT($V$104)</f>
        <v>38.487860352191127</v>
      </c>
      <c r="AH25" s="29">
        <f>AE25+1.96*($I$106)/SQRT($V$104)</f>
        <v>40.512139647808873</v>
      </c>
      <c r="AI25" s="30">
        <f>IF(AND($I$104&gt;AG25, $I$104&lt;AH25),1,0)</f>
        <v>1</v>
      </c>
      <c r="AJ25" s="25">
        <f>(AE25-$I$104)/($I$106/SQRT($V$104))</f>
        <v>-0.96824583655185437</v>
      </c>
      <c r="AO25" s="29">
        <f t="shared" si="2"/>
        <v>38.381147139192137</v>
      </c>
      <c r="AP25" s="29">
        <f t="shared" si="3"/>
        <v>40.618852860807863</v>
      </c>
      <c r="AQ25" s="30">
        <f>IF(AND($I$104&gt;AO25, $I$104&lt;AP25),1,0)</f>
        <v>1</v>
      </c>
      <c r="AR25" s="25">
        <f>(AE25-$I$104)/(AF25/SQRT($V$104))</f>
        <v>-0.87589712135373921</v>
      </c>
    </row>
    <row r="26" spans="1:44" x14ac:dyDescent="0.25">
      <c r="A26" s="1">
        <v>37</v>
      </c>
      <c r="B26" s="1">
        <v>46</v>
      </c>
      <c r="C26" s="1">
        <v>44</v>
      </c>
      <c r="D26" s="1">
        <v>41</v>
      </c>
      <c r="E26" s="1">
        <v>45</v>
      </c>
      <c r="F26" s="1">
        <v>38</v>
      </c>
      <c r="G26" s="1">
        <v>40</v>
      </c>
      <c r="H26" s="1">
        <v>42</v>
      </c>
      <c r="I26" s="1">
        <v>40</v>
      </c>
      <c r="J26" s="1">
        <v>42</v>
      </c>
      <c r="K26" s="1">
        <v>36</v>
      </c>
      <c r="L26" s="1">
        <v>42</v>
      </c>
      <c r="M26" s="1">
        <v>41</v>
      </c>
      <c r="N26" s="1">
        <v>37</v>
      </c>
      <c r="O26" s="1">
        <v>37</v>
      </c>
      <c r="P26" s="1">
        <v>38</v>
      </c>
      <c r="Q26" s="1">
        <v>44</v>
      </c>
      <c r="R26" s="1">
        <v>39</v>
      </c>
      <c r="S26" s="1">
        <v>42</v>
      </c>
      <c r="T26" s="1">
        <v>36</v>
      </c>
      <c r="U26" s="1">
        <v>39</v>
      </c>
      <c r="V26" s="1">
        <v>41</v>
      </c>
      <c r="W26" s="1">
        <v>38</v>
      </c>
      <c r="X26" s="1">
        <v>39</v>
      </c>
      <c r="Y26" s="1">
        <v>43</v>
      </c>
      <c r="Z26" s="1">
        <v>39</v>
      </c>
      <c r="AA26" s="1">
        <v>43</v>
      </c>
      <c r="AB26" s="1">
        <v>40</v>
      </c>
      <c r="AC26" s="1">
        <v>39</v>
      </c>
      <c r="AD26" s="1">
        <v>43</v>
      </c>
      <c r="AE26" s="26">
        <f t="shared" si="0"/>
        <v>40.366666666666667</v>
      </c>
      <c r="AF26" s="27">
        <f t="shared" si="1"/>
        <v>2.6971675223608491</v>
      </c>
      <c r="AG26" s="29">
        <f>AE26-1.96*($I$106)/SQRT($V$104)</f>
        <v>39.354527018857794</v>
      </c>
      <c r="AH26" s="29">
        <f>AE26+1.96*($I$106)/SQRT($V$104)</f>
        <v>41.37880631447554</v>
      </c>
      <c r="AI26" s="30">
        <f>IF(AND($I$104&gt;AG26, $I$104&lt;AH26),1,0)</f>
        <v>1</v>
      </c>
      <c r="AJ26" s="25">
        <f>(AE26-$I$104)/($I$106/SQRT($V$104))</f>
        <v>0.71004694680469405</v>
      </c>
      <c r="AO26" s="29">
        <f t="shared" si="2"/>
        <v>39.401497664333327</v>
      </c>
      <c r="AP26" s="29">
        <f t="shared" si="3"/>
        <v>41.331835669000007</v>
      </c>
      <c r="AQ26" s="30">
        <f>IF(AND($I$104&gt;AO26, $I$104&lt;AP26),1,0)</f>
        <v>1</v>
      </c>
      <c r="AR26" s="25">
        <f>(AE26-$I$104)/(AF26/SQRT($V$104))</f>
        <v>0.74460189348109862</v>
      </c>
    </row>
    <row r="27" spans="1:44" x14ac:dyDescent="0.25">
      <c r="A27" s="1">
        <v>43</v>
      </c>
      <c r="B27" s="1">
        <v>44</v>
      </c>
      <c r="C27" s="1">
        <v>41</v>
      </c>
      <c r="D27" s="1">
        <v>38</v>
      </c>
      <c r="E27" s="1">
        <v>34</v>
      </c>
      <c r="F27" s="1">
        <v>44</v>
      </c>
      <c r="G27" s="1">
        <v>42</v>
      </c>
      <c r="H27" s="1">
        <v>39</v>
      </c>
      <c r="I27" s="1">
        <v>44</v>
      </c>
      <c r="J27" s="1">
        <v>41</v>
      </c>
      <c r="K27" s="1">
        <v>39</v>
      </c>
      <c r="L27" s="1">
        <v>42</v>
      </c>
      <c r="M27" s="1">
        <v>33</v>
      </c>
      <c r="N27" s="1">
        <v>43</v>
      </c>
      <c r="O27" s="1">
        <v>39</v>
      </c>
      <c r="P27" s="1">
        <v>40</v>
      </c>
      <c r="Q27" s="1">
        <v>43</v>
      </c>
      <c r="R27" s="1">
        <v>46</v>
      </c>
      <c r="S27" s="1">
        <v>41</v>
      </c>
      <c r="T27" s="1">
        <v>40</v>
      </c>
      <c r="U27" s="1">
        <v>45</v>
      </c>
      <c r="V27" s="1">
        <v>41</v>
      </c>
      <c r="W27" s="1">
        <v>40</v>
      </c>
      <c r="X27" s="1">
        <v>44</v>
      </c>
      <c r="Y27" s="1">
        <v>45</v>
      </c>
      <c r="Z27" s="1">
        <v>42</v>
      </c>
      <c r="AA27" s="1">
        <v>42</v>
      </c>
      <c r="AB27" s="1">
        <v>40</v>
      </c>
      <c r="AC27" s="1">
        <v>34</v>
      </c>
      <c r="AD27" s="1">
        <v>40</v>
      </c>
      <c r="AE27" s="26">
        <f t="shared" si="0"/>
        <v>40.966666666666669</v>
      </c>
      <c r="AF27" s="27">
        <f t="shared" si="1"/>
        <v>3.2000359193386361</v>
      </c>
      <c r="AG27" s="29">
        <f>AE27-1.96*($I$106)/SQRT($V$104)</f>
        <v>39.954527018857796</v>
      </c>
      <c r="AH27" s="29">
        <f>AE27+1.96*($I$106)/SQRT($V$104)</f>
        <v>41.978806314475541</v>
      </c>
      <c r="AI27" s="30">
        <f>IF(AND($I$104&gt;AG27, $I$104&lt;AH27),1,0)</f>
        <v>1</v>
      </c>
      <c r="AJ27" s="25">
        <f>(AE27-$I$104)/($I$106/SQRT($V$104))</f>
        <v>1.8719419506669219</v>
      </c>
      <c r="AO27" s="29">
        <f t="shared" si="2"/>
        <v>39.82154851953895</v>
      </c>
      <c r="AP27" s="29">
        <f t="shared" si="3"/>
        <v>42.111784813794387</v>
      </c>
      <c r="AQ27" s="30">
        <f>IF(AND($I$104&gt;AO27, $I$104&lt;AP27),1,0)</f>
        <v>1</v>
      </c>
      <c r="AR27" s="25">
        <f>(AE27-$I$104)/(AF27/SQRT($V$104))</f>
        <v>1.6545599870362961</v>
      </c>
    </row>
    <row r="28" spans="1:44" x14ac:dyDescent="0.25">
      <c r="A28" s="1">
        <v>45</v>
      </c>
      <c r="B28" s="1">
        <v>35</v>
      </c>
      <c r="C28" s="1">
        <v>41</v>
      </c>
      <c r="D28" s="1">
        <v>39</v>
      </c>
      <c r="E28" s="1">
        <v>37</v>
      </c>
      <c r="F28" s="1">
        <v>41</v>
      </c>
      <c r="G28" s="1">
        <v>36</v>
      </c>
      <c r="H28" s="1">
        <v>46</v>
      </c>
      <c r="I28" s="1">
        <v>40</v>
      </c>
      <c r="J28" s="1">
        <v>37</v>
      </c>
      <c r="K28" s="1">
        <v>41</v>
      </c>
      <c r="L28" s="1">
        <v>39</v>
      </c>
      <c r="M28" s="1">
        <v>40</v>
      </c>
      <c r="N28" s="1">
        <v>39</v>
      </c>
      <c r="O28" s="1">
        <v>38</v>
      </c>
      <c r="P28" s="1">
        <v>37</v>
      </c>
      <c r="Q28" s="1">
        <v>41</v>
      </c>
      <c r="R28" s="1">
        <v>41</v>
      </c>
      <c r="S28" s="1">
        <v>42</v>
      </c>
      <c r="T28" s="1">
        <v>36</v>
      </c>
      <c r="U28" s="1">
        <v>43</v>
      </c>
      <c r="V28" s="1">
        <v>42</v>
      </c>
      <c r="W28" s="1">
        <v>41</v>
      </c>
      <c r="X28" s="1">
        <v>36</v>
      </c>
      <c r="Y28" s="1">
        <v>47</v>
      </c>
      <c r="Z28" s="1">
        <v>41</v>
      </c>
      <c r="AA28" s="1">
        <v>43</v>
      </c>
      <c r="AB28" s="1">
        <v>43</v>
      </c>
      <c r="AC28" s="1">
        <v>38</v>
      </c>
      <c r="AD28" s="1">
        <v>40</v>
      </c>
      <c r="AE28" s="26">
        <f t="shared" si="0"/>
        <v>40.166666666666664</v>
      </c>
      <c r="AF28" s="27">
        <f t="shared" si="1"/>
        <v>3.0066975047479372</v>
      </c>
      <c r="AG28" s="29">
        <f>AE28-1.96*($I$106)/SQRT($V$104)</f>
        <v>39.154527018857792</v>
      </c>
      <c r="AH28" s="29">
        <f>AE28+1.96*($I$106)/SQRT($V$104)</f>
        <v>41.178806314475537</v>
      </c>
      <c r="AI28" s="30">
        <f>IF(AND($I$104&gt;AG28, $I$104&lt;AH28),1,0)</f>
        <v>1</v>
      </c>
      <c r="AJ28" s="25">
        <f>(AE28-$I$104)/($I$106/SQRT($V$104))</f>
        <v>0.32274861218394685</v>
      </c>
      <c r="AO28" s="29">
        <f t="shared" si="2"/>
        <v>39.090733782662639</v>
      </c>
      <c r="AP28" s="29">
        <f t="shared" si="3"/>
        <v>41.24259955067069</v>
      </c>
      <c r="AQ28" s="30">
        <f>IF(AND($I$104&gt;AO28, $I$104&lt;AP28),1,0)</f>
        <v>1</v>
      </c>
      <c r="AR28" s="25">
        <f>(AE28-$I$104)/(AF28/SQRT($V$104))</f>
        <v>0.30361249435093846</v>
      </c>
    </row>
    <row r="29" spans="1:44" x14ac:dyDescent="0.25">
      <c r="A29" s="1">
        <v>42</v>
      </c>
      <c r="B29" s="1">
        <v>46</v>
      </c>
      <c r="C29" s="1">
        <v>41</v>
      </c>
      <c r="D29" s="1">
        <v>37</v>
      </c>
      <c r="E29" s="1">
        <v>36</v>
      </c>
      <c r="F29" s="1">
        <v>43</v>
      </c>
      <c r="G29" s="1">
        <v>39</v>
      </c>
      <c r="H29" s="1">
        <v>37</v>
      </c>
      <c r="I29" s="1">
        <v>34</v>
      </c>
      <c r="J29" s="1">
        <v>35</v>
      </c>
      <c r="K29" s="1">
        <v>40</v>
      </c>
      <c r="L29" s="1">
        <v>36</v>
      </c>
      <c r="M29" s="1">
        <v>43</v>
      </c>
      <c r="N29" s="1">
        <v>38</v>
      </c>
      <c r="O29" s="1">
        <v>41</v>
      </c>
      <c r="P29" s="1">
        <v>41</v>
      </c>
      <c r="Q29" s="1">
        <v>42</v>
      </c>
      <c r="R29" s="1">
        <v>42</v>
      </c>
      <c r="S29" s="1">
        <v>39</v>
      </c>
      <c r="T29" s="1">
        <v>41</v>
      </c>
      <c r="U29" s="1">
        <v>38</v>
      </c>
      <c r="V29" s="1">
        <v>42</v>
      </c>
      <c r="W29" s="1">
        <v>37</v>
      </c>
      <c r="X29" s="1">
        <v>40</v>
      </c>
      <c r="Y29" s="1">
        <v>43</v>
      </c>
      <c r="Z29" s="1">
        <v>41</v>
      </c>
      <c r="AA29" s="1">
        <v>30</v>
      </c>
      <c r="AB29" s="1">
        <v>39</v>
      </c>
      <c r="AC29" s="1">
        <v>36</v>
      </c>
      <c r="AD29" s="1">
        <v>36</v>
      </c>
      <c r="AE29" s="26">
        <f t="shared" si="0"/>
        <v>39.166666666666664</v>
      </c>
      <c r="AF29" s="27">
        <f t="shared" si="1"/>
        <v>3.3536735733791398</v>
      </c>
      <c r="AG29" s="29">
        <f>AE29-1.96*($I$106)/SQRT($V$104)</f>
        <v>38.154527018857792</v>
      </c>
      <c r="AH29" s="29">
        <f>AE29+1.96*($I$106)/SQRT($V$104)</f>
        <v>40.178806314475537</v>
      </c>
      <c r="AI29" s="30">
        <f>IF(AND($I$104&gt;AG29, $I$104&lt;AH29),1,0)</f>
        <v>1</v>
      </c>
      <c r="AJ29" s="25">
        <f>(AE29-$I$104)/($I$106/SQRT($V$104))</f>
        <v>-1.6137430609197618</v>
      </c>
      <c r="AO29" s="29">
        <f t="shared" si="2"/>
        <v>37.966569991122839</v>
      </c>
      <c r="AP29" s="29">
        <f t="shared" si="3"/>
        <v>40.36676334221049</v>
      </c>
      <c r="AQ29" s="30">
        <f>IF(AND($I$104&gt;AO29, $I$104&lt;AP29),1,0)</f>
        <v>1</v>
      </c>
      <c r="AR29" s="25">
        <f>(AE29-$I$104)/(AF29/SQRT($V$104))</f>
        <v>-1.3610014648138169</v>
      </c>
    </row>
    <row r="30" spans="1:44" x14ac:dyDescent="0.25">
      <c r="A30" s="1">
        <v>44</v>
      </c>
      <c r="B30" s="1">
        <v>42</v>
      </c>
      <c r="C30" s="1">
        <v>35</v>
      </c>
      <c r="D30" s="1">
        <v>38</v>
      </c>
      <c r="E30" s="1">
        <v>41</v>
      </c>
      <c r="F30" s="1">
        <v>42</v>
      </c>
      <c r="G30" s="1">
        <v>39</v>
      </c>
      <c r="H30" s="1">
        <v>40</v>
      </c>
      <c r="I30" s="1">
        <v>46</v>
      </c>
      <c r="J30" s="1">
        <v>44</v>
      </c>
      <c r="K30" s="1">
        <v>40</v>
      </c>
      <c r="L30" s="1">
        <v>38</v>
      </c>
      <c r="M30" s="1">
        <v>44</v>
      </c>
      <c r="N30" s="1">
        <v>42</v>
      </c>
      <c r="O30" s="1">
        <v>39</v>
      </c>
      <c r="P30" s="1">
        <v>40</v>
      </c>
      <c r="Q30" s="1">
        <v>40</v>
      </c>
      <c r="R30" s="1">
        <v>41</v>
      </c>
      <c r="S30" s="1">
        <v>42</v>
      </c>
      <c r="T30" s="1">
        <v>38</v>
      </c>
      <c r="U30" s="1">
        <v>37</v>
      </c>
      <c r="V30" s="1">
        <v>37</v>
      </c>
      <c r="W30" s="1">
        <v>42</v>
      </c>
      <c r="X30" s="1">
        <v>40</v>
      </c>
      <c r="Y30" s="1">
        <v>40</v>
      </c>
      <c r="Z30" s="1">
        <v>43</v>
      </c>
      <c r="AA30" s="1">
        <v>35</v>
      </c>
      <c r="AB30" s="1">
        <v>40</v>
      </c>
      <c r="AC30" s="1">
        <v>43</v>
      </c>
      <c r="AD30" s="1">
        <v>42</v>
      </c>
      <c r="AE30" s="26">
        <f t="shared" si="0"/>
        <v>40.466666666666669</v>
      </c>
      <c r="AF30" s="27">
        <f t="shared" si="1"/>
        <v>2.6487906587767531</v>
      </c>
      <c r="AG30" s="29">
        <f>AE30-1.96*($I$106)/SQRT($V$104)</f>
        <v>39.454527018857796</v>
      </c>
      <c r="AH30" s="29">
        <f>AE30+1.96*($I$106)/SQRT($V$104)</f>
        <v>41.478806314475541</v>
      </c>
      <c r="AI30" s="30">
        <f>IF(AND($I$104&gt;AG30, $I$104&lt;AH30),1,0)</f>
        <v>1</v>
      </c>
      <c r="AJ30" s="25">
        <f>(AE30-$I$104)/($I$106/SQRT($V$104))</f>
        <v>0.90369611411506767</v>
      </c>
      <c r="AO30" s="29">
        <f t="shared" si="2"/>
        <v>39.518809102638286</v>
      </c>
      <c r="AP30" s="29">
        <f t="shared" si="3"/>
        <v>41.414524230695051</v>
      </c>
      <c r="AQ30" s="30">
        <f>IF(AND($I$104&gt;AO30, $I$104&lt;AP30),1,0)</f>
        <v>1</v>
      </c>
      <c r="AR30" s="25">
        <f>(AE30-$I$104)/(AF30/SQRT($V$104))</f>
        <v>0.96498324366305277</v>
      </c>
    </row>
    <row r="31" spans="1:44" x14ac:dyDescent="0.25">
      <c r="A31" s="1">
        <v>38</v>
      </c>
      <c r="B31" s="1">
        <v>44</v>
      </c>
      <c r="C31" s="1">
        <v>42</v>
      </c>
      <c r="D31" s="1">
        <v>43</v>
      </c>
      <c r="E31" s="1">
        <v>42</v>
      </c>
      <c r="F31" s="1">
        <v>40</v>
      </c>
      <c r="G31" s="1">
        <v>39</v>
      </c>
      <c r="H31" s="1">
        <v>37</v>
      </c>
      <c r="I31" s="1">
        <v>42</v>
      </c>
      <c r="J31" s="1">
        <v>41</v>
      </c>
      <c r="K31" s="1">
        <v>38</v>
      </c>
      <c r="L31" s="1">
        <v>43</v>
      </c>
      <c r="M31" s="1">
        <v>44</v>
      </c>
      <c r="N31" s="1">
        <v>38</v>
      </c>
      <c r="O31" s="1">
        <v>40</v>
      </c>
      <c r="P31" s="1">
        <v>41</v>
      </c>
      <c r="Q31" s="1">
        <v>42</v>
      </c>
      <c r="R31" s="1">
        <v>41</v>
      </c>
      <c r="S31" s="1">
        <v>44</v>
      </c>
      <c r="T31" s="1">
        <v>40</v>
      </c>
      <c r="U31" s="1">
        <v>38</v>
      </c>
      <c r="V31" s="1">
        <v>38</v>
      </c>
      <c r="W31" s="1">
        <v>39</v>
      </c>
      <c r="X31" s="1">
        <v>37</v>
      </c>
      <c r="Y31" s="1">
        <v>43</v>
      </c>
      <c r="Z31" s="1">
        <v>46</v>
      </c>
      <c r="AA31" s="1">
        <v>41</v>
      </c>
      <c r="AB31" s="1">
        <v>39</v>
      </c>
      <c r="AC31" s="1">
        <v>38</v>
      </c>
      <c r="AD31" s="1">
        <v>39</v>
      </c>
      <c r="AE31" s="26">
        <f t="shared" si="0"/>
        <v>40.56666666666667</v>
      </c>
      <c r="AF31" s="27">
        <f t="shared" si="1"/>
        <v>2.4023455970813381</v>
      </c>
      <c r="AG31" s="29">
        <f>AE31-1.96*($I$106)/SQRT($V$104)</f>
        <v>39.554527018857797</v>
      </c>
      <c r="AH31" s="29">
        <f>AE31+1.96*($I$106)/SQRT($V$104)</f>
        <v>41.578806314475543</v>
      </c>
      <c r="AI31" s="30">
        <f>IF(AND($I$104&gt;AG31, $I$104&lt;AH31),1,0)</f>
        <v>1</v>
      </c>
      <c r="AJ31" s="25">
        <f>(AE31-$I$104)/($I$106/SQRT($V$104))</f>
        <v>1.0973452814254414</v>
      </c>
      <c r="AO31" s="29">
        <f t="shared" si="2"/>
        <v>39.706998335362819</v>
      </c>
      <c r="AP31" s="29">
        <f t="shared" si="3"/>
        <v>41.426334997970521</v>
      </c>
      <c r="AQ31" s="30">
        <f>IF(AND($I$104&gt;AO31, $I$104&lt;AP31),1,0)</f>
        <v>1</v>
      </c>
      <c r="AR31" s="25">
        <f>(AE31-$I$104)/(AF31/SQRT($V$104))</f>
        <v>1.2919711314503568</v>
      </c>
    </row>
    <row r="32" spans="1:44" x14ac:dyDescent="0.25">
      <c r="A32" s="1">
        <v>38</v>
      </c>
      <c r="B32" s="1">
        <v>43</v>
      </c>
      <c r="C32" s="1">
        <v>39</v>
      </c>
      <c r="D32" s="1">
        <v>42</v>
      </c>
      <c r="E32" s="1">
        <v>42</v>
      </c>
      <c r="F32" s="1">
        <v>43</v>
      </c>
      <c r="G32" s="1">
        <v>41</v>
      </c>
      <c r="H32" s="1">
        <v>39</v>
      </c>
      <c r="I32" s="1">
        <v>44</v>
      </c>
      <c r="J32" s="1">
        <v>36</v>
      </c>
      <c r="K32" s="1">
        <v>41</v>
      </c>
      <c r="L32" s="1">
        <v>41</v>
      </c>
      <c r="M32" s="1">
        <v>44</v>
      </c>
      <c r="N32" s="1">
        <v>44</v>
      </c>
      <c r="O32" s="1">
        <v>39</v>
      </c>
      <c r="P32" s="1">
        <v>40</v>
      </c>
      <c r="Q32" s="1">
        <v>39</v>
      </c>
      <c r="R32" s="1">
        <v>42</v>
      </c>
      <c r="S32" s="1">
        <v>39</v>
      </c>
      <c r="T32" s="1">
        <v>35</v>
      </c>
      <c r="U32" s="1">
        <v>45</v>
      </c>
      <c r="V32" s="1">
        <v>35</v>
      </c>
      <c r="W32" s="1">
        <v>44</v>
      </c>
      <c r="X32" s="1">
        <v>43</v>
      </c>
      <c r="Y32" s="1">
        <v>41</v>
      </c>
      <c r="Z32" s="1">
        <v>44</v>
      </c>
      <c r="AA32" s="1">
        <v>40</v>
      </c>
      <c r="AB32" s="1">
        <v>48</v>
      </c>
      <c r="AC32" s="1">
        <v>43</v>
      </c>
      <c r="AD32" s="1">
        <v>40</v>
      </c>
      <c r="AE32" s="26">
        <f t="shared" si="0"/>
        <v>41.133333333333333</v>
      </c>
      <c r="AF32" s="27">
        <f t="shared" si="1"/>
        <v>2.9796242916750808</v>
      </c>
      <c r="AG32" s="29">
        <f>AE32-1.96*($I$106)/SQRT($V$104)</f>
        <v>40.12119368552446</v>
      </c>
      <c r="AH32" s="29">
        <f>AE32+1.96*($I$106)/SQRT($V$104)</f>
        <v>42.145472981142206</v>
      </c>
      <c r="AI32" s="30">
        <f>IF(AND($I$104&gt;AG32, $I$104&lt;AH32),1,0)</f>
        <v>0</v>
      </c>
      <c r="AJ32" s="25">
        <f>(AE32-$I$104)/($I$106/SQRT($V$104))</f>
        <v>2.1946905628508691</v>
      </c>
      <c r="AO32" s="29">
        <f t="shared" si="2"/>
        <v>40.067088474205349</v>
      </c>
      <c r="AP32" s="29">
        <f t="shared" si="3"/>
        <v>42.199578192461317</v>
      </c>
      <c r="AQ32" s="30">
        <f>IF(AND($I$104&gt;AO32, $I$104&lt;AP32),1,0)</f>
        <v>0</v>
      </c>
      <c r="AR32" s="25">
        <f>(AE32-$I$104)/(AF32/SQRT($V$104))</f>
        <v>2.0833238390945406</v>
      </c>
    </row>
    <row r="33" spans="1:44" x14ac:dyDescent="0.25">
      <c r="A33" s="1">
        <v>41</v>
      </c>
      <c r="B33" s="1">
        <v>43</v>
      </c>
      <c r="C33" s="1">
        <v>40</v>
      </c>
      <c r="D33" s="1">
        <v>41</v>
      </c>
      <c r="E33" s="1">
        <v>38</v>
      </c>
      <c r="F33" s="1">
        <v>35</v>
      </c>
      <c r="G33" s="1">
        <v>42</v>
      </c>
      <c r="H33" s="1">
        <v>44</v>
      </c>
      <c r="I33" s="1">
        <v>37</v>
      </c>
      <c r="J33" s="1">
        <v>42</v>
      </c>
      <c r="K33" s="1">
        <v>37</v>
      </c>
      <c r="L33" s="1">
        <v>42</v>
      </c>
      <c r="M33" s="1">
        <v>42</v>
      </c>
      <c r="N33" s="1">
        <v>38</v>
      </c>
      <c r="O33" s="1">
        <v>47</v>
      </c>
      <c r="P33" s="1">
        <v>33</v>
      </c>
      <c r="Q33" s="1">
        <v>37</v>
      </c>
      <c r="R33" s="1">
        <v>31</v>
      </c>
      <c r="S33" s="1">
        <v>39</v>
      </c>
      <c r="T33" s="1">
        <v>39</v>
      </c>
      <c r="U33" s="1">
        <v>38</v>
      </c>
      <c r="V33" s="1">
        <v>44</v>
      </c>
      <c r="W33" s="1">
        <v>35</v>
      </c>
      <c r="X33" s="1">
        <v>41</v>
      </c>
      <c r="Y33" s="1">
        <v>43</v>
      </c>
      <c r="Z33" s="1">
        <v>37</v>
      </c>
      <c r="AA33" s="1">
        <v>38</v>
      </c>
      <c r="AB33" s="1">
        <v>42</v>
      </c>
      <c r="AC33" s="1">
        <v>38</v>
      </c>
      <c r="AD33" s="1">
        <v>38</v>
      </c>
      <c r="AE33" s="26">
        <f t="shared" si="0"/>
        <v>39.4</v>
      </c>
      <c r="AF33" s="27">
        <f t="shared" si="1"/>
        <v>3.4898868670527969</v>
      </c>
      <c r="AG33" s="29">
        <f>AE33-1.96*($I$106)/SQRT($V$104)</f>
        <v>38.387860352191126</v>
      </c>
      <c r="AH33" s="29">
        <f>AE33+1.96*($I$106)/SQRT($V$104)</f>
        <v>40.412139647808871</v>
      </c>
      <c r="AI33" s="30">
        <f>IF(AND($I$104&gt;AG33, $I$104&lt;AH33),1,0)</f>
        <v>1</v>
      </c>
      <c r="AJ33" s="25">
        <f>(AE33-$I$104)/($I$106/SQRT($V$104))</f>
        <v>-1.161895003862228</v>
      </c>
      <c r="AO33" s="29">
        <f t="shared" si="2"/>
        <v>38.151160023319107</v>
      </c>
      <c r="AP33" s="29">
        <f t="shared" si="3"/>
        <v>40.64883997668089</v>
      </c>
      <c r="AQ33" s="30">
        <f>IF(AND($I$104&gt;AO33, $I$104&lt;AP33),1,0)</f>
        <v>1</v>
      </c>
      <c r="AR33" s="25">
        <f>(AE33-$I$104)/(AF33/SQRT($V$104))</f>
        <v>-0.94167389093799148</v>
      </c>
    </row>
    <row r="34" spans="1:44" x14ac:dyDescent="0.25">
      <c r="A34" s="1">
        <v>38</v>
      </c>
      <c r="B34" s="1">
        <v>40</v>
      </c>
      <c r="C34" s="1">
        <v>38</v>
      </c>
      <c r="D34" s="1">
        <v>38</v>
      </c>
      <c r="E34" s="1">
        <v>41</v>
      </c>
      <c r="F34" s="1">
        <v>36</v>
      </c>
      <c r="G34" s="1">
        <v>38</v>
      </c>
      <c r="H34" s="1">
        <v>41</v>
      </c>
      <c r="I34" s="1">
        <v>41</v>
      </c>
      <c r="J34" s="1">
        <v>44</v>
      </c>
      <c r="K34" s="1">
        <v>40</v>
      </c>
      <c r="L34" s="1">
        <v>39</v>
      </c>
      <c r="M34" s="1">
        <v>43</v>
      </c>
      <c r="N34" s="1">
        <v>42</v>
      </c>
      <c r="O34" s="1">
        <v>39</v>
      </c>
      <c r="P34" s="1">
        <v>45</v>
      </c>
      <c r="Q34" s="1">
        <v>41</v>
      </c>
      <c r="R34" s="1">
        <v>35</v>
      </c>
      <c r="S34" s="1">
        <v>42</v>
      </c>
      <c r="T34" s="1">
        <v>40</v>
      </c>
      <c r="U34" s="1">
        <v>41</v>
      </c>
      <c r="V34" s="1">
        <v>40</v>
      </c>
      <c r="W34" s="1">
        <v>39</v>
      </c>
      <c r="X34" s="1">
        <v>38</v>
      </c>
      <c r="Y34" s="1">
        <v>41</v>
      </c>
      <c r="Z34" s="1">
        <v>41</v>
      </c>
      <c r="AA34" s="1">
        <v>45</v>
      </c>
      <c r="AB34" s="1">
        <v>41</v>
      </c>
      <c r="AC34" s="1">
        <v>42</v>
      </c>
      <c r="AD34" s="1">
        <v>33</v>
      </c>
      <c r="AE34" s="26">
        <f t="shared" si="0"/>
        <v>40.06666666666667</v>
      </c>
      <c r="AF34" s="27">
        <f t="shared" si="1"/>
        <v>2.6772777390390452</v>
      </c>
      <c r="AG34" s="29">
        <f>AE34-1.96*($I$106)/SQRT($V$104)</f>
        <v>39.054527018857797</v>
      </c>
      <c r="AH34" s="29">
        <f>AE34+1.96*($I$106)/SQRT($V$104)</f>
        <v>41.078806314475543</v>
      </c>
      <c r="AI34" s="30">
        <f>IF(AND($I$104&gt;AG34, $I$104&lt;AH34),1,0)</f>
        <v>1</v>
      </c>
      <c r="AJ34" s="25">
        <f>(AE34-$I$104)/($I$106/SQRT($V$104))</f>
        <v>0.12909944487358699</v>
      </c>
      <c r="AO34" s="29">
        <f t="shared" si="2"/>
        <v>39.108615131886303</v>
      </c>
      <c r="AP34" s="29">
        <f t="shared" si="3"/>
        <v>41.024718201447037</v>
      </c>
      <c r="AQ34" s="30">
        <f>IF(AND($I$104&gt;AO34, $I$104&lt;AP34),1,0)</f>
        <v>1</v>
      </c>
      <c r="AR34" s="25">
        <f>(AE34-$I$104)/(AF34/SQRT($V$104))</f>
        <v>0.13638793104864477</v>
      </c>
    </row>
    <row r="35" spans="1:44" x14ac:dyDescent="0.25">
      <c r="A35" s="1">
        <v>42</v>
      </c>
      <c r="B35" s="1">
        <v>38</v>
      </c>
      <c r="C35" s="1">
        <v>41</v>
      </c>
      <c r="D35" s="1">
        <v>39</v>
      </c>
      <c r="E35" s="1">
        <v>38</v>
      </c>
      <c r="F35" s="1">
        <v>44</v>
      </c>
      <c r="G35" s="1">
        <v>41</v>
      </c>
      <c r="H35" s="1">
        <v>43</v>
      </c>
      <c r="I35" s="1">
        <v>40</v>
      </c>
      <c r="J35" s="1">
        <v>40</v>
      </c>
      <c r="K35" s="1">
        <v>42</v>
      </c>
      <c r="L35" s="1">
        <v>43</v>
      </c>
      <c r="M35" s="1">
        <v>36</v>
      </c>
      <c r="N35" s="1">
        <v>45</v>
      </c>
      <c r="O35" s="1">
        <v>40</v>
      </c>
      <c r="P35" s="1">
        <v>39</v>
      </c>
      <c r="Q35" s="1">
        <v>38</v>
      </c>
      <c r="R35" s="1">
        <v>41</v>
      </c>
      <c r="S35" s="1">
        <v>35</v>
      </c>
      <c r="T35" s="1">
        <v>43</v>
      </c>
      <c r="U35" s="1">
        <v>42</v>
      </c>
      <c r="V35" s="1">
        <v>39</v>
      </c>
      <c r="W35" s="1">
        <v>42</v>
      </c>
      <c r="X35" s="1">
        <v>41</v>
      </c>
      <c r="Y35" s="1">
        <v>46</v>
      </c>
      <c r="Z35" s="1">
        <v>39</v>
      </c>
      <c r="AA35" s="1">
        <v>41</v>
      </c>
      <c r="AB35" s="1">
        <v>41</v>
      </c>
      <c r="AC35" s="1">
        <v>39</v>
      </c>
      <c r="AD35" s="1">
        <v>43</v>
      </c>
      <c r="AE35" s="26">
        <f t="shared" si="0"/>
        <v>40.700000000000003</v>
      </c>
      <c r="AF35" s="27">
        <f t="shared" si="1"/>
        <v>2.4795717094024461</v>
      </c>
      <c r="AG35" s="29">
        <f>AE35-1.96*($I$106)/SQRT($V$104)</f>
        <v>39.68786035219113</v>
      </c>
      <c r="AH35" s="29">
        <f>AE35+1.96*($I$106)/SQRT($V$104)</f>
        <v>41.712139647808876</v>
      </c>
      <c r="AI35" s="30">
        <f>IF(AND($I$104&gt;AG35, $I$104&lt;AH35),1,0)</f>
        <v>1</v>
      </c>
      <c r="AJ35" s="25">
        <f>(AE35-$I$104)/($I$106/SQRT($V$104))</f>
        <v>1.3555441711726015</v>
      </c>
      <c r="AO35" s="29">
        <f t="shared" si="2"/>
        <v>39.81269665931498</v>
      </c>
      <c r="AP35" s="29">
        <f t="shared" si="3"/>
        <v>41.587303340685025</v>
      </c>
      <c r="AQ35" s="30">
        <f>IF(AND($I$104&gt;AO35, $I$104&lt;AP35),1,0)</f>
        <v>1</v>
      </c>
      <c r="AR35" s="25">
        <f>(AE35-$I$104)/(AF35/SQRT($V$104))</f>
        <v>1.5462581251421645</v>
      </c>
    </row>
    <row r="36" spans="1:44" x14ac:dyDescent="0.25">
      <c r="A36" s="1">
        <v>44</v>
      </c>
      <c r="B36" s="1">
        <v>35</v>
      </c>
      <c r="C36" s="1">
        <v>36</v>
      </c>
      <c r="D36" s="1">
        <v>39</v>
      </c>
      <c r="E36" s="1">
        <v>40</v>
      </c>
      <c r="F36" s="1">
        <v>40</v>
      </c>
      <c r="G36" s="1">
        <v>44</v>
      </c>
      <c r="H36" s="1">
        <v>42</v>
      </c>
      <c r="I36" s="1">
        <v>42</v>
      </c>
      <c r="J36" s="1">
        <v>41</v>
      </c>
      <c r="K36" s="1">
        <v>36</v>
      </c>
      <c r="L36" s="1">
        <v>40</v>
      </c>
      <c r="M36" s="1">
        <v>37</v>
      </c>
      <c r="N36" s="1">
        <v>36</v>
      </c>
      <c r="O36" s="1">
        <v>42</v>
      </c>
      <c r="P36" s="1">
        <v>32</v>
      </c>
      <c r="Q36" s="1">
        <v>40</v>
      </c>
      <c r="R36" s="1">
        <v>42</v>
      </c>
      <c r="S36" s="1">
        <v>36</v>
      </c>
      <c r="T36" s="1">
        <v>38</v>
      </c>
      <c r="U36" s="1">
        <v>36</v>
      </c>
      <c r="V36" s="1">
        <v>38</v>
      </c>
      <c r="W36" s="1">
        <v>40</v>
      </c>
      <c r="X36" s="1">
        <v>44</v>
      </c>
      <c r="Y36" s="1">
        <v>41</v>
      </c>
      <c r="Z36" s="1">
        <v>39</v>
      </c>
      <c r="AA36" s="1">
        <v>42</v>
      </c>
      <c r="AB36" s="1">
        <v>39</v>
      </c>
      <c r="AC36" s="1">
        <v>43</v>
      </c>
      <c r="AD36" s="1">
        <v>43</v>
      </c>
      <c r="AE36" s="26">
        <f t="shared" si="0"/>
        <v>39.56666666666667</v>
      </c>
      <c r="AF36" s="27">
        <f t="shared" si="1"/>
        <v>3.0589984086899777</v>
      </c>
      <c r="AG36" s="29">
        <f>AE36-1.96*($I$106)/SQRT($V$104)</f>
        <v>38.554527018857797</v>
      </c>
      <c r="AH36" s="29">
        <f>AE36+1.96*($I$106)/SQRT($V$104)</f>
        <v>40.578806314475543</v>
      </c>
      <c r="AI36" s="30">
        <f>IF(AND($I$104&gt;AG36, $I$104&lt;AH36),1,0)</f>
        <v>1</v>
      </c>
      <c r="AJ36" s="25">
        <f>(AE36-$I$104)/($I$106/SQRT($V$104))</f>
        <v>-0.83914639167826732</v>
      </c>
      <c r="AO36" s="29">
        <f t="shared" si="2"/>
        <v>38.472018144549558</v>
      </c>
      <c r="AP36" s="29">
        <f t="shared" si="3"/>
        <v>40.661315188783782</v>
      </c>
      <c r="AQ36" s="30">
        <f>IF(AND($I$104&gt;AO36, $I$104&lt;AP36),1,0)</f>
        <v>1</v>
      </c>
      <c r="AR36" s="25">
        <f>(AE36-$I$104)/(AF36/SQRT($V$104))</f>
        <v>-0.77589593022120673</v>
      </c>
    </row>
    <row r="37" spans="1:44" x14ac:dyDescent="0.25">
      <c r="A37" s="1">
        <v>44</v>
      </c>
      <c r="B37" s="1">
        <v>42</v>
      </c>
      <c r="C37" s="1">
        <v>38</v>
      </c>
      <c r="D37" s="1">
        <v>40</v>
      </c>
      <c r="E37" s="1">
        <v>40</v>
      </c>
      <c r="F37" s="1">
        <v>40</v>
      </c>
      <c r="G37" s="1">
        <v>43</v>
      </c>
      <c r="H37" s="1">
        <v>40</v>
      </c>
      <c r="I37" s="1">
        <v>44</v>
      </c>
      <c r="J37" s="1">
        <v>40</v>
      </c>
      <c r="K37" s="1">
        <v>45</v>
      </c>
      <c r="L37" s="1">
        <v>46</v>
      </c>
      <c r="M37" s="1">
        <v>36</v>
      </c>
      <c r="N37" s="1">
        <v>40</v>
      </c>
      <c r="O37" s="1">
        <v>43</v>
      </c>
      <c r="P37" s="1">
        <v>41</v>
      </c>
      <c r="Q37" s="1">
        <v>47</v>
      </c>
      <c r="R37" s="1">
        <v>39</v>
      </c>
      <c r="S37" s="1">
        <v>40</v>
      </c>
      <c r="T37" s="1">
        <v>41</v>
      </c>
      <c r="U37" s="1">
        <v>35</v>
      </c>
      <c r="V37" s="1">
        <v>39</v>
      </c>
      <c r="W37" s="1">
        <v>44</v>
      </c>
      <c r="X37" s="1">
        <v>32</v>
      </c>
      <c r="Y37" s="1">
        <v>39</v>
      </c>
      <c r="Z37" s="1">
        <v>35</v>
      </c>
      <c r="AA37" s="1">
        <v>42</v>
      </c>
      <c r="AB37" s="1">
        <v>42</v>
      </c>
      <c r="AC37" s="1">
        <v>38</v>
      </c>
      <c r="AD37" s="1">
        <v>39</v>
      </c>
      <c r="AE37" s="26">
        <f t="shared" si="0"/>
        <v>40.466666666666669</v>
      </c>
      <c r="AF37" s="27">
        <f t="shared" si="1"/>
        <v>3.3500729105121163</v>
      </c>
      <c r="AG37" s="29">
        <f>AE37-1.96*($I$106)/SQRT($V$104)</f>
        <v>39.454527018857796</v>
      </c>
      <c r="AH37" s="29">
        <f>AE37+1.96*($I$106)/SQRT($V$104)</f>
        <v>41.478806314475541</v>
      </c>
      <c r="AI37" s="30">
        <f>IF(AND($I$104&gt;AG37, $I$104&lt;AH37),1,0)</f>
        <v>1</v>
      </c>
      <c r="AJ37" s="25">
        <f>(AE37-$I$104)/($I$106/SQRT($V$104))</f>
        <v>0.90369611411506767</v>
      </c>
      <c r="AO37" s="29">
        <f t="shared" si="2"/>
        <v>39.267858471782013</v>
      </c>
      <c r="AP37" s="29">
        <f t="shared" si="3"/>
        <v>41.665474861551324</v>
      </c>
      <c r="AQ37" s="30">
        <f>IF(AND($I$104&gt;AO37, $I$104&lt;AP37),1,0)</f>
        <v>1</v>
      </c>
      <c r="AR37" s="25">
        <f>(AE37-$I$104)/(AF37/SQRT($V$104))</f>
        <v>0.76297999176980635</v>
      </c>
    </row>
    <row r="38" spans="1:44" x14ac:dyDescent="0.25">
      <c r="A38" s="1">
        <v>41</v>
      </c>
      <c r="B38" s="1">
        <v>38</v>
      </c>
      <c r="C38" s="1">
        <v>42</v>
      </c>
      <c r="D38" s="1">
        <v>38</v>
      </c>
      <c r="E38" s="1">
        <v>42</v>
      </c>
      <c r="F38" s="1">
        <v>45</v>
      </c>
      <c r="G38" s="1">
        <v>36</v>
      </c>
      <c r="H38" s="1">
        <v>36</v>
      </c>
      <c r="I38" s="1">
        <v>41</v>
      </c>
      <c r="J38" s="1">
        <v>41</v>
      </c>
      <c r="K38" s="1">
        <v>37</v>
      </c>
      <c r="L38" s="1">
        <v>41</v>
      </c>
      <c r="M38" s="1">
        <v>37</v>
      </c>
      <c r="N38" s="1">
        <v>43</v>
      </c>
      <c r="O38" s="1">
        <v>39</v>
      </c>
      <c r="P38" s="1">
        <v>44</v>
      </c>
      <c r="Q38" s="1">
        <v>38</v>
      </c>
      <c r="R38" s="1">
        <v>43</v>
      </c>
      <c r="S38" s="1">
        <v>43</v>
      </c>
      <c r="T38" s="1">
        <v>39</v>
      </c>
      <c r="U38" s="1">
        <v>36</v>
      </c>
      <c r="V38" s="1">
        <v>38</v>
      </c>
      <c r="W38" s="1">
        <v>38</v>
      </c>
      <c r="X38" s="1">
        <v>43</v>
      </c>
      <c r="Y38" s="1">
        <v>42</v>
      </c>
      <c r="Z38" s="1">
        <v>37</v>
      </c>
      <c r="AA38" s="1">
        <v>39</v>
      </c>
      <c r="AB38" s="1">
        <v>38</v>
      </c>
      <c r="AC38" s="1">
        <v>40</v>
      </c>
      <c r="AD38" s="1">
        <v>41</v>
      </c>
      <c r="AE38" s="26">
        <f t="shared" si="0"/>
        <v>39.866666666666667</v>
      </c>
      <c r="AF38" s="27">
        <f t="shared" si="1"/>
        <v>2.5961952709797216</v>
      </c>
      <c r="AG38" s="29">
        <f>AE38-1.96*($I$106)/SQRT($V$104)</f>
        <v>38.854527018857794</v>
      </c>
      <c r="AH38" s="29">
        <f>AE38+1.96*($I$106)/SQRT($V$104)</f>
        <v>40.87880631447554</v>
      </c>
      <c r="AI38" s="30">
        <f>IF(AND($I$104&gt;AG38, $I$104&lt;AH38),1,0)</f>
        <v>1</v>
      </c>
      <c r="AJ38" s="25">
        <f>(AE38-$I$104)/($I$106/SQRT($V$104))</f>
        <v>-0.25819888974716021</v>
      </c>
      <c r="AO38" s="29">
        <f t="shared" si="2"/>
        <v>38.937630120445498</v>
      </c>
      <c r="AP38" s="29">
        <f t="shared" si="3"/>
        <v>40.795703212887837</v>
      </c>
      <c r="AQ38" s="30">
        <f>IF(AND($I$104&gt;AO38, $I$104&lt;AP38),1,0)</f>
        <v>1</v>
      </c>
      <c r="AR38" s="25">
        <f>(AE38-$I$104)/(AF38/SQRT($V$104))</f>
        <v>-0.28129499791617296</v>
      </c>
    </row>
    <row r="39" spans="1:44" x14ac:dyDescent="0.25">
      <c r="A39" s="1">
        <v>41</v>
      </c>
      <c r="B39" s="1">
        <v>42</v>
      </c>
      <c r="C39" s="1">
        <v>43</v>
      </c>
      <c r="D39" s="1">
        <v>43</v>
      </c>
      <c r="E39" s="1">
        <v>42</v>
      </c>
      <c r="F39" s="1">
        <v>42</v>
      </c>
      <c r="G39" s="1">
        <v>43</v>
      </c>
      <c r="H39" s="1">
        <v>38</v>
      </c>
      <c r="I39" s="1">
        <v>40</v>
      </c>
      <c r="J39" s="1">
        <v>44</v>
      </c>
      <c r="K39" s="1">
        <v>42</v>
      </c>
      <c r="L39" s="1">
        <v>39</v>
      </c>
      <c r="M39" s="1">
        <v>40</v>
      </c>
      <c r="N39" s="1">
        <v>39</v>
      </c>
      <c r="O39" s="1">
        <v>43</v>
      </c>
      <c r="P39" s="1">
        <v>39</v>
      </c>
      <c r="Q39" s="1">
        <v>40</v>
      </c>
      <c r="R39" s="1">
        <v>39</v>
      </c>
      <c r="S39" s="1">
        <v>45</v>
      </c>
      <c r="T39" s="1">
        <v>40</v>
      </c>
      <c r="U39" s="1">
        <v>35</v>
      </c>
      <c r="V39" s="1">
        <v>41</v>
      </c>
      <c r="W39" s="1">
        <v>40</v>
      </c>
      <c r="X39" s="1">
        <v>38</v>
      </c>
      <c r="Y39" s="1">
        <v>38</v>
      </c>
      <c r="Z39" s="1">
        <v>38</v>
      </c>
      <c r="AA39" s="1">
        <v>43</v>
      </c>
      <c r="AB39" s="1">
        <v>36</v>
      </c>
      <c r="AC39" s="1">
        <v>39</v>
      </c>
      <c r="AD39" s="1">
        <v>38</v>
      </c>
      <c r="AE39" s="26">
        <f t="shared" si="0"/>
        <v>40.333333333333336</v>
      </c>
      <c r="AF39" s="27">
        <f t="shared" si="1"/>
        <v>2.3973165074269205</v>
      </c>
      <c r="AG39" s="29">
        <f>AE39-1.96*($I$106)/SQRT($V$104)</f>
        <v>39.321193685524463</v>
      </c>
      <c r="AH39" s="29">
        <f>AE39+1.96*($I$106)/SQRT($V$104)</f>
        <v>41.345472981142208</v>
      </c>
      <c r="AI39" s="30">
        <f>IF(AND($I$104&gt;AG39, $I$104&lt;AH39),1,0)</f>
        <v>1</v>
      </c>
      <c r="AJ39" s="25">
        <f>(AE39-$I$104)/($I$106/SQRT($V$104))</f>
        <v>0.64549722436790746</v>
      </c>
      <c r="AO39" s="29">
        <f t="shared" si="2"/>
        <v>39.475464638649818</v>
      </c>
      <c r="AP39" s="29">
        <f t="shared" si="3"/>
        <v>41.191202028016853</v>
      </c>
      <c r="AQ39" s="30">
        <f>IF(AND($I$104&gt;AO39, $I$104&lt;AP39),1,0)</f>
        <v>1</v>
      </c>
      <c r="AR39" s="25">
        <f>(AE39-$I$104)/(AF39/SQRT($V$104))</f>
        <v>0.76157731058639633</v>
      </c>
    </row>
    <row r="40" spans="1:44" x14ac:dyDescent="0.25">
      <c r="A40" s="1">
        <v>40</v>
      </c>
      <c r="B40" s="1">
        <v>38</v>
      </c>
      <c r="C40" s="1">
        <v>41</v>
      </c>
      <c r="D40" s="1">
        <v>40</v>
      </c>
      <c r="E40" s="1">
        <v>42</v>
      </c>
      <c r="F40" s="1">
        <v>39</v>
      </c>
      <c r="G40" s="1">
        <v>42</v>
      </c>
      <c r="H40" s="1">
        <v>37</v>
      </c>
      <c r="I40" s="1">
        <v>44</v>
      </c>
      <c r="J40" s="1">
        <v>43</v>
      </c>
      <c r="K40" s="1">
        <v>43</v>
      </c>
      <c r="L40" s="1">
        <v>42</v>
      </c>
      <c r="M40" s="1">
        <v>36</v>
      </c>
      <c r="N40" s="1">
        <v>40</v>
      </c>
      <c r="O40" s="1">
        <v>35</v>
      </c>
      <c r="P40" s="1">
        <v>39</v>
      </c>
      <c r="Q40" s="1">
        <v>38</v>
      </c>
      <c r="R40" s="1">
        <v>38</v>
      </c>
      <c r="S40" s="1">
        <v>43</v>
      </c>
      <c r="T40" s="1">
        <v>41</v>
      </c>
      <c r="U40" s="1">
        <v>42</v>
      </c>
      <c r="V40" s="1">
        <v>36</v>
      </c>
      <c r="W40" s="1">
        <v>41</v>
      </c>
      <c r="X40" s="1">
        <v>45</v>
      </c>
      <c r="Y40" s="1">
        <v>43</v>
      </c>
      <c r="Z40" s="1">
        <v>43</v>
      </c>
      <c r="AA40" s="1">
        <v>38</v>
      </c>
      <c r="AB40" s="1">
        <v>42</v>
      </c>
      <c r="AC40" s="1">
        <v>38</v>
      </c>
      <c r="AD40" s="1">
        <v>40</v>
      </c>
      <c r="AE40" s="26">
        <f t="shared" si="0"/>
        <v>40.299999999999997</v>
      </c>
      <c r="AF40" s="27">
        <f t="shared" si="1"/>
        <v>2.5884358211089573</v>
      </c>
      <c r="AG40" s="29">
        <f>AE40-1.96*($I$106)/SQRT($V$104)</f>
        <v>39.287860352191124</v>
      </c>
      <c r="AH40" s="29">
        <f>AE40+1.96*($I$106)/SQRT($V$104)</f>
        <v>41.31213964780887</v>
      </c>
      <c r="AI40" s="30">
        <f>IF(AND($I$104&gt;AG40, $I$104&lt;AH40),1,0)</f>
        <v>1</v>
      </c>
      <c r="AJ40" s="25">
        <f>(AE40-$I$104)/($I$106/SQRT($V$104))</f>
        <v>0.58094750193110711</v>
      </c>
      <c r="AO40" s="29">
        <f t="shared" si="2"/>
        <v>39.373740137254487</v>
      </c>
      <c r="AP40" s="29">
        <f t="shared" si="3"/>
        <v>41.226259862745508</v>
      </c>
      <c r="AQ40" s="30">
        <f>IF(AND($I$104&gt;AO40, $I$104&lt;AP40),1,0)</f>
        <v>1</v>
      </c>
      <c r="AR40" s="25">
        <f>(AE40-$I$104)/(AF40/SQRT($V$104))</f>
        <v>0.63481105427273232</v>
      </c>
    </row>
    <row r="41" spans="1:44" x14ac:dyDescent="0.25">
      <c r="A41" s="1">
        <v>40</v>
      </c>
      <c r="B41" s="1">
        <v>42</v>
      </c>
      <c r="C41" s="1">
        <v>34</v>
      </c>
      <c r="D41" s="1">
        <v>39</v>
      </c>
      <c r="E41" s="1">
        <v>38</v>
      </c>
      <c r="F41" s="1">
        <v>44</v>
      </c>
      <c r="G41" s="1">
        <v>38</v>
      </c>
      <c r="H41" s="1">
        <v>38</v>
      </c>
      <c r="I41" s="1">
        <v>36</v>
      </c>
      <c r="J41" s="1">
        <v>42</v>
      </c>
      <c r="K41" s="1">
        <v>41</v>
      </c>
      <c r="L41" s="1">
        <v>43</v>
      </c>
      <c r="M41" s="1">
        <v>41</v>
      </c>
      <c r="N41" s="1">
        <v>39</v>
      </c>
      <c r="O41" s="1">
        <v>39</v>
      </c>
      <c r="P41" s="1">
        <v>39</v>
      </c>
      <c r="Q41" s="1">
        <v>48</v>
      </c>
      <c r="R41" s="1">
        <v>43</v>
      </c>
      <c r="S41" s="1">
        <v>40</v>
      </c>
      <c r="T41" s="1">
        <v>41</v>
      </c>
      <c r="U41" s="1">
        <v>40</v>
      </c>
      <c r="V41" s="1">
        <v>36</v>
      </c>
      <c r="W41" s="1">
        <v>41</v>
      </c>
      <c r="X41" s="1">
        <v>40</v>
      </c>
      <c r="Y41" s="1">
        <v>42</v>
      </c>
      <c r="Z41" s="1">
        <v>42</v>
      </c>
      <c r="AA41" s="1">
        <v>39</v>
      </c>
      <c r="AB41" s="1">
        <v>36</v>
      </c>
      <c r="AC41" s="1">
        <v>42</v>
      </c>
      <c r="AD41" s="1">
        <v>35</v>
      </c>
      <c r="AE41" s="26">
        <f t="shared" si="0"/>
        <v>39.93333333333333</v>
      </c>
      <c r="AF41" s="27">
        <f t="shared" si="1"/>
        <v>2.9235468932072233</v>
      </c>
      <c r="AG41" s="29">
        <f>AE41-1.96*($I$106)/SQRT($V$104)</f>
        <v>38.921193685524457</v>
      </c>
      <c r="AH41" s="29">
        <f>AE41+1.96*($I$106)/SQRT($V$104)</f>
        <v>40.945472981142203</v>
      </c>
      <c r="AI41" s="30">
        <f>IF(AND($I$104&gt;AG41, $I$104&lt;AH41),1,0)</f>
        <v>1</v>
      </c>
      <c r="AJ41" s="25">
        <f>(AE41-$I$104)/($I$106/SQRT($V$104))</f>
        <v>-0.12909944487358699</v>
      </c>
      <c r="AO41" s="29">
        <f t="shared" si="2"/>
        <v>38.887155513528619</v>
      </c>
      <c r="AP41" s="29">
        <f t="shared" si="3"/>
        <v>40.979511153138041</v>
      </c>
      <c r="AQ41" s="30">
        <f>IF(AND($I$104&gt;AO41, $I$104&lt;AP41),1,0)</f>
        <v>1</v>
      </c>
      <c r="AR41" s="25">
        <f>(AE41-$I$104)/(AF41/SQRT($V$104))</f>
        <v>-0.12489909859785063</v>
      </c>
    </row>
    <row r="42" spans="1:44" x14ac:dyDescent="0.25">
      <c r="A42" s="1">
        <v>40</v>
      </c>
      <c r="B42" s="1">
        <v>45</v>
      </c>
      <c r="C42" s="1">
        <v>41</v>
      </c>
      <c r="D42" s="1">
        <v>39</v>
      </c>
      <c r="E42" s="1">
        <v>38</v>
      </c>
      <c r="F42" s="1">
        <v>42</v>
      </c>
      <c r="G42" s="1">
        <v>39</v>
      </c>
      <c r="H42" s="1">
        <v>42</v>
      </c>
      <c r="I42" s="1">
        <v>39</v>
      </c>
      <c r="J42" s="1">
        <v>42</v>
      </c>
      <c r="K42" s="1">
        <v>44</v>
      </c>
      <c r="L42" s="1">
        <v>42</v>
      </c>
      <c r="M42" s="1">
        <v>41</v>
      </c>
      <c r="N42" s="1">
        <v>39</v>
      </c>
      <c r="O42" s="1">
        <v>35</v>
      </c>
      <c r="P42" s="1">
        <v>38</v>
      </c>
      <c r="Q42" s="1">
        <v>41</v>
      </c>
      <c r="R42" s="1">
        <v>41</v>
      </c>
      <c r="S42" s="1">
        <v>34</v>
      </c>
      <c r="T42" s="1">
        <v>39</v>
      </c>
      <c r="U42" s="1">
        <v>35</v>
      </c>
      <c r="V42" s="1">
        <v>42</v>
      </c>
      <c r="W42" s="1">
        <v>41</v>
      </c>
      <c r="X42" s="1">
        <v>38</v>
      </c>
      <c r="Y42" s="1">
        <v>36</v>
      </c>
      <c r="Z42" s="1">
        <v>39</v>
      </c>
      <c r="AA42" s="1">
        <v>36</v>
      </c>
      <c r="AB42" s="1">
        <v>36</v>
      </c>
      <c r="AC42" s="1">
        <v>40</v>
      </c>
      <c r="AD42" s="1">
        <v>36</v>
      </c>
      <c r="AE42" s="26">
        <f t="shared" si="0"/>
        <v>39.333333333333336</v>
      </c>
      <c r="AF42" s="27">
        <f t="shared" si="1"/>
        <v>2.7584770077524388</v>
      </c>
      <c r="AG42" s="29">
        <f>AE42-1.96*($I$106)/SQRT($V$104)</f>
        <v>38.321193685524463</v>
      </c>
      <c r="AH42" s="29">
        <f>AE42+1.96*($I$106)/SQRT($V$104)</f>
        <v>40.345472981142208</v>
      </c>
      <c r="AI42" s="30">
        <f>IF(AND($I$104&gt;AG42, $I$104&lt;AH42),1,0)</f>
        <v>1</v>
      </c>
      <c r="AJ42" s="25">
        <f>(AE42-$I$104)/($I$106/SQRT($V$104))</f>
        <v>-1.2909944487358012</v>
      </c>
      <c r="AO42" s="29">
        <f t="shared" si="2"/>
        <v>38.3462250134165</v>
      </c>
      <c r="AP42" s="29">
        <f t="shared" si="3"/>
        <v>40.320441653250171</v>
      </c>
      <c r="AQ42" s="30">
        <f>IF(AND($I$104&gt;AO42, $I$104&lt;AP42),1,0)</f>
        <v>1</v>
      </c>
      <c r="AR42" s="25">
        <f>(AE42-$I$104)/(AF42/SQRT($V$104))</f>
        <v>-1.3237317934639095</v>
      </c>
    </row>
    <row r="43" spans="1:44" x14ac:dyDescent="0.25">
      <c r="A43" s="1">
        <v>39</v>
      </c>
      <c r="B43" s="1">
        <v>37</v>
      </c>
      <c r="C43" s="1">
        <v>41</v>
      </c>
      <c r="D43" s="1">
        <v>37</v>
      </c>
      <c r="E43" s="1">
        <v>39</v>
      </c>
      <c r="F43" s="1">
        <v>40</v>
      </c>
      <c r="G43" s="1">
        <v>39</v>
      </c>
      <c r="H43" s="1">
        <v>40</v>
      </c>
      <c r="I43" s="1">
        <v>40</v>
      </c>
      <c r="J43" s="1">
        <v>42</v>
      </c>
      <c r="K43" s="1">
        <v>39</v>
      </c>
      <c r="L43" s="1">
        <v>38</v>
      </c>
      <c r="M43" s="1">
        <v>39</v>
      </c>
      <c r="N43" s="1">
        <v>40</v>
      </c>
      <c r="O43" s="1">
        <v>42</v>
      </c>
      <c r="P43" s="1">
        <v>37</v>
      </c>
      <c r="Q43" s="1">
        <v>42</v>
      </c>
      <c r="R43" s="1">
        <v>39</v>
      </c>
      <c r="S43" s="1">
        <v>38</v>
      </c>
      <c r="T43" s="1">
        <v>40</v>
      </c>
      <c r="U43" s="1">
        <v>35</v>
      </c>
      <c r="V43" s="1">
        <v>44</v>
      </c>
      <c r="W43" s="1">
        <v>43</v>
      </c>
      <c r="X43" s="1">
        <v>39</v>
      </c>
      <c r="Y43" s="1">
        <v>42</v>
      </c>
      <c r="Z43" s="1">
        <v>36</v>
      </c>
      <c r="AA43" s="1">
        <v>44</v>
      </c>
      <c r="AB43" s="1">
        <v>41</v>
      </c>
      <c r="AC43" s="1">
        <v>36</v>
      </c>
      <c r="AD43" s="1">
        <v>38</v>
      </c>
      <c r="AE43" s="26">
        <f t="shared" si="0"/>
        <v>39.533333333333331</v>
      </c>
      <c r="AF43" s="27">
        <f t="shared" si="1"/>
        <v>2.3153659624840914</v>
      </c>
      <c r="AG43" s="29">
        <f>AE43-1.96*($I$106)/SQRT($V$104)</f>
        <v>38.521193685524459</v>
      </c>
      <c r="AH43" s="29">
        <f>AE43+1.96*($I$106)/SQRT($V$104)</f>
        <v>40.545472981142204</v>
      </c>
      <c r="AI43" s="30">
        <f>IF(AND($I$104&gt;AG43, $I$104&lt;AH43),1,0)</f>
        <v>1</v>
      </c>
      <c r="AJ43" s="25">
        <f>(AE43-$I$104)/($I$106/SQRT($V$104))</f>
        <v>-0.90369611411506767</v>
      </c>
      <c r="AO43" s="29">
        <f t="shared" si="2"/>
        <v>38.704790264532299</v>
      </c>
      <c r="AP43" s="29">
        <f t="shared" si="3"/>
        <v>40.361876402134364</v>
      </c>
      <c r="AQ43" s="30">
        <f>IF(AND($I$104&gt;AO43, $I$104&lt;AP43),1,0)</f>
        <v>1</v>
      </c>
      <c r="AR43" s="25">
        <f>(AE43-$I$104)/(AF43/SQRT($V$104))</f>
        <v>-1.1039458310722006</v>
      </c>
    </row>
    <row r="44" spans="1:44" x14ac:dyDescent="0.25">
      <c r="A44" s="1">
        <v>38</v>
      </c>
      <c r="B44" s="1">
        <v>40</v>
      </c>
      <c r="C44" s="1">
        <v>41</v>
      </c>
      <c r="D44" s="1">
        <v>41</v>
      </c>
      <c r="E44" s="1">
        <v>37</v>
      </c>
      <c r="F44" s="1">
        <v>36</v>
      </c>
      <c r="G44" s="1">
        <v>35</v>
      </c>
      <c r="H44" s="1">
        <v>40</v>
      </c>
      <c r="I44" s="1">
        <v>41</v>
      </c>
      <c r="J44" s="1">
        <v>39</v>
      </c>
      <c r="K44" s="1">
        <v>33</v>
      </c>
      <c r="L44" s="1">
        <v>36</v>
      </c>
      <c r="M44" s="1">
        <v>33</v>
      </c>
      <c r="N44" s="1">
        <v>40</v>
      </c>
      <c r="O44" s="1">
        <v>40</v>
      </c>
      <c r="P44" s="1">
        <v>36</v>
      </c>
      <c r="Q44" s="1">
        <v>41</v>
      </c>
      <c r="R44" s="1">
        <v>41</v>
      </c>
      <c r="S44" s="1">
        <v>45</v>
      </c>
      <c r="T44" s="1">
        <v>35</v>
      </c>
      <c r="U44" s="1">
        <v>39</v>
      </c>
      <c r="V44" s="1">
        <v>37</v>
      </c>
      <c r="W44" s="1">
        <v>37</v>
      </c>
      <c r="X44" s="1">
        <v>43</v>
      </c>
      <c r="Y44" s="1">
        <v>36</v>
      </c>
      <c r="Z44" s="1">
        <v>42</v>
      </c>
      <c r="AA44" s="1">
        <v>36</v>
      </c>
      <c r="AB44" s="1">
        <v>42</v>
      </c>
      <c r="AC44" s="1">
        <v>37</v>
      </c>
      <c r="AD44" s="1">
        <v>40</v>
      </c>
      <c r="AE44" s="26">
        <f t="shared" si="0"/>
        <v>38.56666666666667</v>
      </c>
      <c r="AF44" s="27">
        <f t="shared" si="1"/>
        <v>2.9674479146965296</v>
      </c>
      <c r="AG44" s="29">
        <f>AE44-1.96*($I$106)/SQRT($V$104)</f>
        <v>37.554527018857797</v>
      </c>
      <c r="AH44" s="29">
        <f>AE44+1.96*($I$106)/SQRT($V$104)</f>
        <v>39.578806314475543</v>
      </c>
      <c r="AI44" s="30">
        <f>IF(AND($I$104&gt;AG44, $I$104&lt;AH44),1,0)</f>
        <v>0</v>
      </c>
      <c r="AJ44" s="25">
        <f>(AE44-$I$104)/($I$106/SQRT($V$104))</f>
        <v>-2.7756380647819761</v>
      </c>
      <c r="AO44" s="29">
        <f t="shared" si="2"/>
        <v>37.504779068080715</v>
      </c>
      <c r="AP44" s="29">
        <f t="shared" si="3"/>
        <v>39.628554265252625</v>
      </c>
      <c r="AQ44" s="30">
        <f>IF(AND($I$104&gt;AO44, $I$104&lt;AP44),1,0)</f>
        <v>0</v>
      </c>
      <c r="AR44" s="25">
        <f>(AE44-$I$104)/(AF44/SQRT($V$104))</f>
        <v>-2.64560329838518</v>
      </c>
    </row>
    <row r="45" spans="1:44" x14ac:dyDescent="0.25">
      <c r="A45" s="1">
        <v>38</v>
      </c>
      <c r="B45" s="1">
        <v>37</v>
      </c>
      <c r="C45" s="1">
        <v>39</v>
      </c>
      <c r="D45" s="1">
        <v>43</v>
      </c>
      <c r="E45" s="1">
        <v>38</v>
      </c>
      <c r="F45" s="1">
        <v>43</v>
      </c>
      <c r="G45" s="1">
        <v>39</v>
      </c>
      <c r="H45" s="1">
        <v>42</v>
      </c>
      <c r="I45" s="1">
        <v>36</v>
      </c>
      <c r="J45" s="1">
        <v>43</v>
      </c>
      <c r="K45" s="1">
        <v>40</v>
      </c>
      <c r="L45" s="1">
        <v>32</v>
      </c>
      <c r="M45" s="1">
        <v>42</v>
      </c>
      <c r="N45" s="1">
        <v>39</v>
      </c>
      <c r="O45" s="1">
        <v>42</v>
      </c>
      <c r="P45" s="1">
        <v>44</v>
      </c>
      <c r="Q45" s="1">
        <v>42</v>
      </c>
      <c r="R45" s="1">
        <v>39</v>
      </c>
      <c r="S45" s="1">
        <v>38</v>
      </c>
      <c r="T45" s="1">
        <v>39</v>
      </c>
      <c r="U45" s="1">
        <v>45</v>
      </c>
      <c r="V45" s="1">
        <v>42</v>
      </c>
      <c r="W45" s="1">
        <v>42</v>
      </c>
      <c r="X45" s="1">
        <v>40</v>
      </c>
      <c r="Y45" s="1">
        <v>36</v>
      </c>
      <c r="Z45" s="1">
        <v>40</v>
      </c>
      <c r="AA45" s="1">
        <v>43</v>
      </c>
      <c r="AB45" s="1">
        <v>40</v>
      </c>
      <c r="AC45" s="1">
        <v>40</v>
      </c>
      <c r="AD45" s="1">
        <v>39</v>
      </c>
      <c r="AE45" s="26">
        <f t="shared" si="0"/>
        <v>40.06666666666667</v>
      </c>
      <c r="AF45" s="27">
        <f t="shared" si="1"/>
        <v>2.7784060592154365</v>
      </c>
      <c r="AG45" s="29">
        <f>AE45-1.96*($I$106)/SQRT($V$104)</f>
        <v>39.054527018857797</v>
      </c>
      <c r="AH45" s="29">
        <f>AE45+1.96*($I$106)/SQRT($V$104)</f>
        <v>41.078806314475543</v>
      </c>
      <c r="AI45" s="30">
        <f>IF(AND($I$104&gt;AG45, $I$104&lt;AH45),1,0)</f>
        <v>1</v>
      </c>
      <c r="AJ45" s="25">
        <f>(AE45-$I$104)/($I$106/SQRT($V$104))</f>
        <v>0.12909944487358699</v>
      </c>
      <c r="AO45" s="29">
        <f t="shared" si="2"/>
        <v>39.072426827272999</v>
      </c>
      <c r="AP45" s="29">
        <f t="shared" si="3"/>
        <v>41.060906506060341</v>
      </c>
      <c r="AQ45" s="30">
        <f>IF(AND($I$104&gt;AO45, $I$104&lt;AP45),1,0)</f>
        <v>1</v>
      </c>
      <c r="AR45" s="25">
        <f>(AE45-$I$104)/(AF45/SQRT($V$104))</f>
        <v>0.13142368821828698</v>
      </c>
    </row>
    <row r="46" spans="1:44" x14ac:dyDescent="0.25">
      <c r="A46" s="1">
        <v>44</v>
      </c>
      <c r="B46" s="1">
        <v>40</v>
      </c>
      <c r="C46" s="1">
        <v>42</v>
      </c>
      <c r="D46" s="1">
        <v>40</v>
      </c>
      <c r="E46" s="1">
        <v>42</v>
      </c>
      <c r="F46" s="1">
        <v>39</v>
      </c>
      <c r="G46" s="1">
        <v>40</v>
      </c>
      <c r="H46" s="1">
        <v>43</v>
      </c>
      <c r="I46" s="1">
        <v>43</v>
      </c>
      <c r="J46" s="1">
        <v>37</v>
      </c>
      <c r="K46" s="1">
        <v>42</v>
      </c>
      <c r="L46" s="1">
        <v>40</v>
      </c>
      <c r="M46" s="1">
        <v>39</v>
      </c>
      <c r="N46" s="1">
        <v>46</v>
      </c>
      <c r="O46" s="1">
        <v>42</v>
      </c>
      <c r="P46" s="1">
        <v>38</v>
      </c>
      <c r="Q46" s="1">
        <v>38</v>
      </c>
      <c r="R46" s="1">
        <v>36</v>
      </c>
      <c r="S46" s="1">
        <v>40</v>
      </c>
      <c r="T46" s="1">
        <v>40</v>
      </c>
      <c r="U46" s="1">
        <v>39</v>
      </c>
      <c r="V46" s="1">
        <v>45</v>
      </c>
      <c r="W46" s="1">
        <v>38</v>
      </c>
      <c r="X46" s="1">
        <v>43</v>
      </c>
      <c r="Y46" s="1">
        <v>34</v>
      </c>
      <c r="Z46" s="1">
        <v>37</v>
      </c>
      <c r="AA46" s="1">
        <v>40</v>
      </c>
      <c r="AB46" s="1">
        <v>44</v>
      </c>
      <c r="AC46" s="1">
        <v>39</v>
      </c>
      <c r="AD46" s="1">
        <v>45</v>
      </c>
      <c r="AE46" s="26">
        <f t="shared" si="0"/>
        <v>40.5</v>
      </c>
      <c r="AF46" s="27">
        <f t="shared" si="1"/>
        <v>2.8737816008971824</v>
      </c>
      <c r="AG46" s="29">
        <f>AE46-1.96*($I$106)/SQRT($V$104)</f>
        <v>39.487860352191127</v>
      </c>
      <c r="AH46" s="29">
        <f>AE46+1.96*($I$106)/SQRT($V$104)</f>
        <v>41.512139647808873</v>
      </c>
      <c r="AI46" s="30">
        <f>IF(AND($I$104&gt;AG46, $I$104&lt;AH46),1,0)</f>
        <v>1</v>
      </c>
      <c r="AJ46" s="25">
        <f>(AE46-$I$104)/($I$106/SQRT($V$104))</f>
        <v>0.96824583655185437</v>
      </c>
      <c r="AO46" s="29">
        <f t="shared" si="2"/>
        <v>39.471630461338933</v>
      </c>
      <c r="AP46" s="29">
        <f t="shared" si="3"/>
        <v>41.528369538661067</v>
      </c>
      <c r="AQ46" s="30">
        <f>IF(AND($I$104&gt;AO46, $I$104&lt;AP46),1,0)</f>
        <v>1</v>
      </c>
      <c r="AR46" s="25">
        <f>(AE46-$I$104)/(AF46/SQRT($V$104))</f>
        <v>0.95296482748405353</v>
      </c>
    </row>
    <row r="47" spans="1:44" x14ac:dyDescent="0.25">
      <c r="A47" s="1">
        <v>42</v>
      </c>
      <c r="B47" s="1">
        <v>44</v>
      </c>
      <c r="C47" s="1">
        <v>43</v>
      </c>
      <c r="D47" s="1">
        <v>32</v>
      </c>
      <c r="E47" s="1">
        <v>42</v>
      </c>
      <c r="F47" s="1">
        <v>40</v>
      </c>
      <c r="G47" s="1">
        <v>36</v>
      </c>
      <c r="H47" s="1">
        <v>40</v>
      </c>
      <c r="I47" s="1">
        <v>39</v>
      </c>
      <c r="J47" s="1">
        <v>42</v>
      </c>
      <c r="K47" s="1">
        <v>41</v>
      </c>
      <c r="L47" s="1">
        <v>42</v>
      </c>
      <c r="M47" s="1">
        <v>39</v>
      </c>
      <c r="N47" s="1">
        <v>42</v>
      </c>
      <c r="O47" s="1">
        <v>46</v>
      </c>
      <c r="P47" s="1">
        <v>38</v>
      </c>
      <c r="Q47" s="1">
        <v>35</v>
      </c>
      <c r="R47" s="1">
        <v>41</v>
      </c>
      <c r="S47" s="1">
        <v>41</v>
      </c>
      <c r="T47" s="1">
        <v>44</v>
      </c>
      <c r="U47" s="1">
        <v>39</v>
      </c>
      <c r="V47" s="1">
        <v>38</v>
      </c>
      <c r="W47" s="1">
        <v>34</v>
      </c>
      <c r="X47" s="1">
        <v>35</v>
      </c>
      <c r="Y47" s="1">
        <v>36</v>
      </c>
      <c r="Z47" s="1">
        <v>39</v>
      </c>
      <c r="AA47" s="1">
        <v>41</v>
      </c>
      <c r="AB47" s="1">
        <v>37</v>
      </c>
      <c r="AC47" s="1">
        <v>42</v>
      </c>
      <c r="AD47" s="1">
        <v>42</v>
      </c>
      <c r="AE47" s="26">
        <f t="shared" si="0"/>
        <v>39.733333333333334</v>
      </c>
      <c r="AF47" s="27">
        <f t="shared" si="1"/>
        <v>3.268800616627507</v>
      </c>
      <c r="AG47" s="29">
        <f>AE47-1.96*($I$106)/SQRT($V$104)</f>
        <v>38.721193685524462</v>
      </c>
      <c r="AH47" s="29">
        <f>AE47+1.96*($I$106)/SQRT($V$104)</f>
        <v>40.745472981142207</v>
      </c>
      <c r="AI47" s="30">
        <f>IF(AND($I$104&gt;AG47, $I$104&lt;AH47),1,0)</f>
        <v>1</v>
      </c>
      <c r="AJ47" s="25">
        <f>(AE47-$I$104)/($I$106/SQRT($V$104))</f>
        <v>-0.51639777949432042</v>
      </c>
      <c r="AO47" s="29">
        <f t="shared" si="2"/>
        <v>38.563608055307064</v>
      </c>
      <c r="AP47" s="29">
        <f t="shared" si="3"/>
        <v>40.903058611359604</v>
      </c>
      <c r="AQ47" s="30">
        <f>IF(AND($I$104&gt;AO47, $I$104&lt;AP47),1,0)</f>
        <v>1</v>
      </c>
      <c r="AR47" s="25">
        <f>(AE47-$I$104)/(AF47/SQRT($V$104))</f>
        <v>-0.44682856435195001</v>
      </c>
    </row>
    <row r="48" spans="1:44" x14ac:dyDescent="0.25">
      <c r="A48" s="1">
        <v>39</v>
      </c>
      <c r="B48" s="1">
        <v>38</v>
      </c>
      <c r="C48" s="1">
        <v>37</v>
      </c>
      <c r="D48" s="1">
        <v>37</v>
      </c>
      <c r="E48" s="1">
        <v>33</v>
      </c>
      <c r="F48" s="1">
        <v>41</v>
      </c>
      <c r="G48" s="1">
        <v>42</v>
      </c>
      <c r="H48" s="1">
        <v>43</v>
      </c>
      <c r="I48" s="1">
        <v>40</v>
      </c>
      <c r="J48" s="1">
        <v>40</v>
      </c>
      <c r="K48" s="1">
        <v>38</v>
      </c>
      <c r="L48" s="1">
        <v>41</v>
      </c>
      <c r="M48" s="1">
        <v>38</v>
      </c>
      <c r="N48" s="1">
        <v>44</v>
      </c>
      <c r="O48" s="1">
        <v>39</v>
      </c>
      <c r="P48" s="1">
        <v>36</v>
      </c>
      <c r="Q48" s="1">
        <v>42</v>
      </c>
      <c r="R48" s="1">
        <v>32</v>
      </c>
      <c r="S48" s="1">
        <v>41</v>
      </c>
      <c r="T48" s="1">
        <v>39</v>
      </c>
      <c r="U48" s="1">
        <v>36</v>
      </c>
      <c r="V48" s="1">
        <v>43</v>
      </c>
      <c r="W48" s="1">
        <v>36</v>
      </c>
      <c r="X48" s="1">
        <v>43</v>
      </c>
      <c r="Y48" s="1">
        <v>41</v>
      </c>
      <c r="Z48" s="1">
        <v>43</v>
      </c>
      <c r="AA48" s="1">
        <v>42</v>
      </c>
      <c r="AB48" s="1">
        <v>38</v>
      </c>
      <c r="AC48" s="1">
        <v>37</v>
      </c>
      <c r="AD48" s="1">
        <v>40</v>
      </c>
      <c r="AE48" s="26">
        <f t="shared" si="0"/>
        <v>39.299999999999997</v>
      </c>
      <c r="AF48" s="27">
        <f t="shared" si="1"/>
        <v>2.9959743104648808</v>
      </c>
      <c r="AG48" s="29">
        <f>AE48-1.96*($I$106)/SQRT($V$104)</f>
        <v>38.287860352191124</v>
      </c>
      <c r="AH48" s="29">
        <f>AE48+1.96*($I$106)/SQRT($V$104)</f>
        <v>40.31213964780887</v>
      </c>
      <c r="AI48" s="30">
        <f>IF(AND($I$104&gt;AG48, $I$104&lt;AH48),1,0)</f>
        <v>1</v>
      </c>
      <c r="AJ48" s="25">
        <f>(AE48-$I$104)/($I$106/SQRT($V$104))</f>
        <v>-1.3555441711726015</v>
      </c>
      <c r="AO48" s="29">
        <f t="shared" si="2"/>
        <v>38.227904361788895</v>
      </c>
      <c r="AP48" s="29">
        <f t="shared" si="3"/>
        <v>40.3720956382111</v>
      </c>
      <c r="AQ48" s="30">
        <f>IF(AND($I$104&gt;AO48, $I$104&lt;AP48),1,0)</f>
        <v>1</v>
      </c>
      <c r="AR48" s="25">
        <f>(AE48-$I$104)/(AF48/SQRT($V$104))</f>
        <v>-1.2797365748911425</v>
      </c>
    </row>
    <row r="49" spans="1:44" x14ac:dyDescent="0.25">
      <c r="A49" s="1">
        <v>41</v>
      </c>
      <c r="B49" s="1">
        <v>43</v>
      </c>
      <c r="C49" s="1">
        <v>37</v>
      </c>
      <c r="D49" s="1">
        <v>37</v>
      </c>
      <c r="E49" s="1">
        <v>43</v>
      </c>
      <c r="F49" s="1">
        <v>40</v>
      </c>
      <c r="G49" s="1">
        <v>40</v>
      </c>
      <c r="H49" s="1">
        <v>33</v>
      </c>
      <c r="I49" s="1">
        <v>41</v>
      </c>
      <c r="J49" s="1">
        <v>35</v>
      </c>
      <c r="K49" s="1">
        <v>41</v>
      </c>
      <c r="L49" s="1">
        <v>41</v>
      </c>
      <c r="M49" s="1">
        <v>42</v>
      </c>
      <c r="N49" s="1">
        <v>36</v>
      </c>
      <c r="O49" s="1">
        <v>36</v>
      </c>
      <c r="P49" s="1">
        <v>34</v>
      </c>
      <c r="Q49" s="1">
        <v>41</v>
      </c>
      <c r="R49" s="1">
        <v>37</v>
      </c>
      <c r="S49" s="1">
        <v>38</v>
      </c>
      <c r="T49" s="1">
        <v>39</v>
      </c>
      <c r="U49" s="1">
        <v>41</v>
      </c>
      <c r="V49" s="1">
        <v>41</v>
      </c>
      <c r="W49" s="1">
        <v>40</v>
      </c>
      <c r="X49" s="1">
        <v>35</v>
      </c>
      <c r="Y49" s="1">
        <v>47</v>
      </c>
      <c r="Z49" s="1">
        <v>44</v>
      </c>
      <c r="AA49" s="1">
        <v>43</v>
      </c>
      <c r="AB49" s="1">
        <v>41</v>
      </c>
      <c r="AC49" s="1">
        <v>43</v>
      </c>
      <c r="AD49" s="1">
        <v>36</v>
      </c>
      <c r="AE49" s="26">
        <f t="shared" si="0"/>
        <v>39.533333333333331</v>
      </c>
      <c r="AF49" s="27">
        <f t="shared" si="1"/>
        <v>3.3294229937429645</v>
      </c>
      <c r="AG49" s="29">
        <f>AE49-1.96*($I$106)/SQRT($V$104)</f>
        <v>38.521193685524459</v>
      </c>
      <c r="AH49" s="29">
        <f>AE49+1.96*($I$106)/SQRT($V$104)</f>
        <v>40.545472981142204</v>
      </c>
      <c r="AI49" s="30">
        <f>IF(AND($I$104&gt;AG49, $I$104&lt;AH49),1,0)</f>
        <v>1</v>
      </c>
      <c r="AJ49" s="25">
        <f>(AE49-$I$104)/($I$106/SQRT($V$104))</f>
        <v>-0.90369611411506767</v>
      </c>
      <c r="AO49" s="29">
        <f t="shared" si="2"/>
        <v>38.341914616262386</v>
      </c>
      <c r="AP49" s="29">
        <f t="shared" si="3"/>
        <v>40.724752050404277</v>
      </c>
      <c r="AQ49" s="30">
        <f>IF(AND($I$104&gt;AO49, $I$104&lt;AP49),1,0)</f>
        <v>1</v>
      </c>
      <c r="AR49" s="25">
        <f>(AE49-$I$104)/(AF49/SQRT($V$104))</f>
        <v>-0.76771218511267203</v>
      </c>
    </row>
    <row r="50" spans="1:44" x14ac:dyDescent="0.25">
      <c r="A50" s="1">
        <v>39</v>
      </c>
      <c r="B50" s="1">
        <v>39</v>
      </c>
      <c r="C50" s="1">
        <v>40</v>
      </c>
      <c r="D50" s="1">
        <v>44</v>
      </c>
      <c r="E50" s="1">
        <v>45</v>
      </c>
      <c r="F50" s="1">
        <v>37</v>
      </c>
      <c r="G50" s="1">
        <v>37</v>
      </c>
      <c r="H50" s="1">
        <v>39</v>
      </c>
      <c r="I50" s="1">
        <v>39</v>
      </c>
      <c r="J50" s="1">
        <v>45</v>
      </c>
      <c r="K50" s="1">
        <v>43</v>
      </c>
      <c r="L50" s="1">
        <v>40</v>
      </c>
      <c r="M50" s="1">
        <v>40</v>
      </c>
      <c r="N50" s="1">
        <v>39</v>
      </c>
      <c r="O50" s="1">
        <v>40</v>
      </c>
      <c r="P50" s="1">
        <v>43</v>
      </c>
      <c r="Q50" s="1">
        <v>43</v>
      </c>
      <c r="R50" s="1">
        <v>40</v>
      </c>
      <c r="S50" s="1">
        <v>41</v>
      </c>
      <c r="T50" s="1">
        <v>38</v>
      </c>
      <c r="U50" s="1">
        <v>42</v>
      </c>
      <c r="V50" s="1">
        <v>36</v>
      </c>
      <c r="W50" s="1">
        <v>41</v>
      </c>
      <c r="X50" s="1">
        <v>42</v>
      </c>
      <c r="Y50" s="1">
        <v>39</v>
      </c>
      <c r="Z50" s="1">
        <v>40</v>
      </c>
      <c r="AA50" s="1">
        <v>41</v>
      </c>
      <c r="AB50" s="1">
        <v>43</v>
      </c>
      <c r="AC50" s="1">
        <v>44</v>
      </c>
      <c r="AD50" s="1">
        <v>36</v>
      </c>
      <c r="AE50" s="26">
        <f t="shared" si="0"/>
        <v>40.5</v>
      </c>
      <c r="AF50" s="27">
        <f t="shared" si="1"/>
        <v>2.5017235438103813</v>
      </c>
      <c r="AG50" s="29">
        <f>AE50-1.96*($I$106)/SQRT($V$104)</f>
        <v>39.487860352191127</v>
      </c>
      <c r="AH50" s="29">
        <f>AE50+1.96*($I$106)/SQRT($V$104)</f>
        <v>41.512139647808873</v>
      </c>
      <c r="AI50" s="30">
        <f>IF(AND($I$104&gt;AG50, $I$104&lt;AH50),1,0)</f>
        <v>1</v>
      </c>
      <c r="AJ50" s="25">
        <f>(AE50-$I$104)/($I$106/SQRT($V$104))</f>
        <v>0.96824583655185437</v>
      </c>
      <c r="AO50" s="29">
        <f t="shared" si="2"/>
        <v>39.604769727176681</v>
      </c>
      <c r="AP50" s="29">
        <f t="shared" si="3"/>
        <v>41.395230272823319</v>
      </c>
      <c r="AQ50" s="30">
        <f>IF(AND($I$104&gt;AO50, $I$104&lt;AP50),1,0)</f>
        <v>1</v>
      </c>
      <c r="AR50" s="25">
        <f>(AE50-$I$104)/(AF50/SQRT($V$104))</f>
        <v>1.0946904162538451</v>
      </c>
    </row>
    <row r="51" spans="1:44" x14ac:dyDescent="0.25">
      <c r="A51" s="1">
        <v>37</v>
      </c>
      <c r="B51" s="1">
        <v>37</v>
      </c>
      <c r="C51" s="1">
        <v>38</v>
      </c>
      <c r="D51" s="1">
        <v>39</v>
      </c>
      <c r="E51" s="1">
        <v>38</v>
      </c>
      <c r="F51" s="1">
        <v>43</v>
      </c>
      <c r="G51" s="1">
        <v>40</v>
      </c>
      <c r="H51" s="1">
        <v>41</v>
      </c>
      <c r="I51" s="1">
        <v>41</v>
      </c>
      <c r="J51" s="1">
        <v>46</v>
      </c>
      <c r="K51" s="1">
        <v>39</v>
      </c>
      <c r="L51" s="1">
        <v>38</v>
      </c>
      <c r="M51" s="1">
        <v>41</v>
      </c>
      <c r="N51" s="1">
        <v>36</v>
      </c>
      <c r="O51" s="1">
        <v>40</v>
      </c>
      <c r="P51" s="1">
        <v>45</v>
      </c>
      <c r="Q51" s="1">
        <v>39</v>
      </c>
      <c r="R51" s="1">
        <v>46</v>
      </c>
      <c r="S51" s="1">
        <v>36</v>
      </c>
      <c r="T51" s="1">
        <v>43</v>
      </c>
      <c r="U51" s="1">
        <v>44</v>
      </c>
      <c r="V51" s="1">
        <v>39</v>
      </c>
      <c r="W51" s="1">
        <v>43</v>
      </c>
      <c r="X51" s="1">
        <v>40</v>
      </c>
      <c r="Y51" s="1">
        <v>38</v>
      </c>
      <c r="Z51" s="1">
        <v>45</v>
      </c>
      <c r="AA51" s="1">
        <v>41</v>
      </c>
      <c r="AB51" s="1">
        <v>37</v>
      </c>
      <c r="AC51" s="1">
        <v>38</v>
      </c>
      <c r="AD51" s="1">
        <v>44</v>
      </c>
      <c r="AE51" s="26">
        <f t="shared" si="0"/>
        <v>40.4</v>
      </c>
      <c r="AF51" s="27">
        <f t="shared" si="1"/>
        <v>3.0126171460983087</v>
      </c>
      <c r="AG51" s="29">
        <f>AE51-1.96*($I$106)/SQRT($V$104)</f>
        <v>39.387860352191126</v>
      </c>
      <c r="AH51" s="29">
        <f>AE51+1.96*($I$106)/SQRT($V$104)</f>
        <v>41.412139647808871</v>
      </c>
      <c r="AI51" s="30">
        <f>IF(AND($I$104&gt;AG51, $I$104&lt;AH51),1,0)</f>
        <v>1</v>
      </c>
      <c r="AJ51" s="25">
        <f>(AE51-$I$104)/($I$106/SQRT($V$104))</f>
        <v>0.77459666924148074</v>
      </c>
      <c r="AO51" s="29">
        <f t="shared" si="2"/>
        <v>39.32194879954401</v>
      </c>
      <c r="AP51" s="29">
        <f t="shared" si="3"/>
        <v>41.478051200455987</v>
      </c>
      <c r="AQ51" s="30">
        <f>IF(AND($I$104&gt;AO51, $I$104&lt;AP51),1,0)</f>
        <v>1</v>
      </c>
      <c r="AR51" s="25">
        <f>(AE51-$I$104)/(AF51/SQRT($V$104))</f>
        <v>0.72723818652433669</v>
      </c>
    </row>
    <row r="52" spans="1:44" x14ac:dyDescent="0.25">
      <c r="A52" s="1">
        <v>41</v>
      </c>
      <c r="B52" s="1">
        <v>39</v>
      </c>
      <c r="C52" s="1">
        <v>44</v>
      </c>
      <c r="D52" s="1">
        <v>37</v>
      </c>
      <c r="E52" s="1">
        <v>40</v>
      </c>
      <c r="F52" s="1">
        <v>39</v>
      </c>
      <c r="G52" s="1">
        <v>42</v>
      </c>
      <c r="H52" s="1">
        <v>44</v>
      </c>
      <c r="I52" s="1">
        <v>41</v>
      </c>
      <c r="J52" s="1">
        <v>39</v>
      </c>
      <c r="K52" s="1">
        <v>47</v>
      </c>
      <c r="L52" s="1">
        <v>41</v>
      </c>
      <c r="M52" s="1">
        <v>39</v>
      </c>
      <c r="N52" s="1">
        <v>39</v>
      </c>
      <c r="O52" s="1">
        <v>37</v>
      </c>
      <c r="P52" s="1">
        <v>43</v>
      </c>
      <c r="Q52" s="1">
        <v>42</v>
      </c>
      <c r="R52" s="1">
        <v>43</v>
      </c>
      <c r="S52" s="1">
        <v>37</v>
      </c>
      <c r="T52" s="1">
        <v>45</v>
      </c>
      <c r="U52" s="1">
        <v>47</v>
      </c>
      <c r="V52" s="1">
        <v>41</v>
      </c>
      <c r="W52" s="1">
        <v>42</v>
      </c>
      <c r="X52" s="1">
        <v>47</v>
      </c>
      <c r="Y52" s="1">
        <v>39</v>
      </c>
      <c r="Z52" s="1">
        <v>39</v>
      </c>
      <c r="AA52" s="1">
        <v>42</v>
      </c>
      <c r="AB52" s="1">
        <v>40</v>
      </c>
      <c r="AC52" s="1">
        <v>41</v>
      </c>
      <c r="AD52" s="1">
        <v>41</v>
      </c>
      <c r="AE52" s="26">
        <f t="shared" si="0"/>
        <v>41.266666666666666</v>
      </c>
      <c r="AF52" s="27">
        <f t="shared" si="1"/>
        <v>2.8153928290043644</v>
      </c>
      <c r="AG52" s="29">
        <f>AE52-1.96*($I$106)/SQRT($V$104)</f>
        <v>40.254527018857793</v>
      </c>
      <c r="AH52" s="29">
        <f>AE52+1.96*($I$106)/SQRT($V$104)</f>
        <v>42.278806314475538</v>
      </c>
      <c r="AI52" s="30">
        <f>IF(AND($I$104&gt;AG52, $I$104&lt;AH52),1,0)</f>
        <v>0</v>
      </c>
      <c r="AJ52" s="25">
        <f>(AE52-$I$104)/($I$106/SQRT($V$104))</f>
        <v>2.4528894525980292</v>
      </c>
      <c r="AO52" s="29">
        <f t="shared" si="2"/>
        <v>40.259191281686469</v>
      </c>
      <c r="AP52" s="29">
        <f t="shared" si="3"/>
        <v>42.274142051646862</v>
      </c>
      <c r="AQ52" s="30">
        <f>IF(AND($I$104&gt;AO52, $I$104&lt;AP52),1,0)</f>
        <v>0</v>
      </c>
      <c r="AR52" s="25">
        <f>(AE52-$I$104)/(AF52/SQRT($V$104))</f>
        <v>2.4642454829955609</v>
      </c>
    </row>
    <row r="53" spans="1:44" x14ac:dyDescent="0.25">
      <c r="A53" s="1">
        <v>41</v>
      </c>
      <c r="B53" s="1">
        <v>46</v>
      </c>
      <c r="C53" s="1">
        <v>36</v>
      </c>
      <c r="D53" s="1">
        <v>35</v>
      </c>
      <c r="E53" s="1">
        <v>43</v>
      </c>
      <c r="F53" s="1">
        <v>40</v>
      </c>
      <c r="G53" s="1">
        <v>40</v>
      </c>
      <c r="H53" s="1">
        <v>38</v>
      </c>
      <c r="I53" s="1">
        <v>44</v>
      </c>
      <c r="J53" s="1">
        <v>33</v>
      </c>
      <c r="K53" s="1">
        <v>40</v>
      </c>
      <c r="L53" s="1">
        <v>38</v>
      </c>
      <c r="M53" s="1">
        <v>37</v>
      </c>
      <c r="N53" s="1">
        <v>42</v>
      </c>
      <c r="O53" s="1">
        <v>35</v>
      </c>
      <c r="P53" s="1">
        <v>39</v>
      </c>
      <c r="Q53" s="1">
        <v>44</v>
      </c>
      <c r="R53" s="1">
        <v>40</v>
      </c>
      <c r="S53" s="1">
        <v>41</v>
      </c>
      <c r="T53" s="1">
        <v>42</v>
      </c>
      <c r="U53" s="1">
        <v>43</v>
      </c>
      <c r="V53" s="1">
        <v>40</v>
      </c>
      <c r="W53" s="1">
        <v>38</v>
      </c>
      <c r="X53" s="1">
        <v>46</v>
      </c>
      <c r="Y53" s="1">
        <v>40</v>
      </c>
      <c r="Z53" s="1">
        <v>37</v>
      </c>
      <c r="AA53" s="1">
        <v>43</v>
      </c>
      <c r="AB53" s="1">
        <v>37</v>
      </c>
      <c r="AC53" s="1">
        <v>39</v>
      </c>
      <c r="AD53" s="1">
        <v>38</v>
      </c>
      <c r="AE53" s="26">
        <f t="shared" si="0"/>
        <v>39.833333333333336</v>
      </c>
      <c r="AF53" s="27">
        <f t="shared" si="1"/>
        <v>3.2172309075731071</v>
      </c>
      <c r="AG53" s="29">
        <f>AE53-1.96*($I$106)/SQRT($V$104)</f>
        <v>38.821193685524463</v>
      </c>
      <c r="AH53" s="29">
        <f>AE53+1.96*($I$106)/SQRT($V$104)</f>
        <v>40.845472981142208</v>
      </c>
      <c r="AI53" s="30">
        <f>IF(AND($I$104&gt;AG53, $I$104&lt;AH53),1,0)</f>
        <v>1</v>
      </c>
      <c r="AJ53" s="25">
        <f>(AE53-$I$104)/($I$106/SQRT($V$104))</f>
        <v>-0.32274861218394685</v>
      </c>
      <c r="AO53" s="29">
        <f t="shared" si="2"/>
        <v>38.682062038690006</v>
      </c>
      <c r="AP53" s="29">
        <f t="shared" si="3"/>
        <v>40.984604627976665</v>
      </c>
      <c r="AQ53" s="30">
        <f>IF(AND($I$104&gt;AO53, $I$104&lt;AP53),1,0)</f>
        <v>1</v>
      </c>
      <c r="AR53" s="25">
        <f>(AE53-$I$104)/(AF53/SQRT($V$104))</f>
        <v>-0.28374429918177085</v>
      </c>
    </row>
    <row r="54" spans="1:44" x14ac:dyDescent="0.25">
      <c r="A54" s="1">
        <v>43</v>
      </c>
      <c r="B54" s="1">
        <v>45</v>
      </c>
      <c r="C54" s="1">
        <v>44</v>
      </c>
      <c r="D54" s="1">
        <v>41</v>
      </c>
      <c r="E54" s="1">
        <v>40</v>
      </c>
      <c r="F54" s="1">
        <v>43</v>
      </c>
      <c r="G54" s="1">
        <v>40</v>
      </c>
      <c r="H54" s="1">
        <v>38</v>
      </c>
      <c r="I54" s="1">
        <v>35</v>
      </c>
      <c r="J54" s="1">
        <v>42</v>
      </c>
      <c r="K54" s="1">
        <v>36</v>
      </c>
      <c r="L54" s="1">
        <v>43</v>
      </c>
      <c r="M54" s="1">
        <v>43</v>
      </c>
      <c r="N54" s="1">
        <v>38</v>
      </c>
      <c r="O54" s="1">
        <v>41</v>
      </c>
      <c r="P54" s="1">
        <v>38</v>
      </c>
      <c r="Q54" s="1">
        <v>39</v>
      </c>
      <c r="R54" s="1">
        <v>45</v>
      </c>
      <c r="S54" s="1">
        <v>37</v>
      </c>
      <c r="T54" s="1">
        <v>41</v>
      </c>
      <c r="U54" s="1">
        <v>40</v>
      </c>
      <c r="V54" s="1">
        <v>42</v>
      </c>
      <c r="W54" s="1">
        <v>40</v>
      </c>
      <c r="X54" s="1">
        <v>41</v>
      </c>
      <c r="Y54" s="1">
        <v>39</v>
      </c>
      <c r="Z54" s="1">
        <v>40</v>
      </c>
      <c r="AA54" s="1">
        <v>41</v>
      </c>
      <c r="AB54" s="1">
        <v>44</v>
      </c>
      <c r="AC54" s="1">
        <v>40</v>
      </c>
      <c r="AD54" s="1">
        <v>38</v>
      </c>
      <c r="AE54" s="26">
        <f t="shared" si="0"/>
        <v>40.56666666666667</v>
      </c>
      <c r="AF54" s="27">
        <f t="shared" si="1"/>
        <v>2.5553639774934731</v>
      </c>
      <c r="AG54" s="29">
        <f>AE54-1.96*($I$106)/SQRT($V$104)</f>
        <v>39.554527018857797</v>
      </c>
      <c r="AH54" s="29">
        <f>AE54+1.96*($I$106)/SQRT($V$104)</f>
        <v>41.578806314475543</v>
      </c>
      <c r="AI54" s="30">
        <f>IF(AND($I$104&gt;AG54, $I$104&lt;AH54),1,0)</f>
        <v>1</v>
      </c>
      <c r="AJ54" s="25">
        <f>(AE54-$I$104)/($I$106/SQRT($V$104))</f>
        <v>1.0973452814254414</v>
      </c>
      <c r="AO54" s="29">
        <f t="shared" si="2"/>
        <v>39.652241411168596</v>
      </c>
      <c r="AP54" s="29">
        <f t="shared" si="3"/>
        <v>41.481091922164744</v>
      </c>
      <c r="AQ54" s="30">
        <f>IF(AND($I$104&gt;AO54, $I$104&lt;AP54),1,0)</f>
        <v>1</v>
      </c>
      <c r="AR54" s="25">
        <f>(AE54-$I$104)/(AF54/SQRT($V$104))</f>
        <v>1.2146062895667813</v>
      </c>
    </row>
    <row r="55" spans="1:44" x14ac:dyDescent="0.25">
      <c r="A55" s="1">
        <v>40</v>
      </c>
      <c r="B55" s="1">
        <v>38</v>
      </c>
      <c r="C55" s="1">
        <v>43</v>
      </c>
      <c r="D55" s="1">
        <v>35</v>
      </c>
      <c r="E55" s="1">
        <v>41</v>
      </c>
      <c r="F55" s="1">
        <v>42</v>
      </c>
      <c r="G55" s="1">
        <v>38</v>
      </c>
      <c r="H55" s="1">
        <v>44</v>
      </c>
      <c r="I55" s="1">
        <v>36</v>
      </c>
      <c r="J55" s="1">
        <v>39</v>
      </c>
      <c r="K55" s="1">
        <v>39</v>
      </c>
      <c r="L55" s="1">
        <v>37</v>
      </c>
      <c r="M55" s="1">
        <v>34</v>
      </c>
      <c r="N55" s="1">
        <v>35</v>
      </c>
      <c r="O55" s="1">
        <v>42</v>
      </c>
      <c r="P55" s="1">
        <v>40</v>
      </c>
      <c r="Q55" s="1">
        <v>39</v>
      </c>
      <c r="R55" s="1">
        <v>38</v>
      </c>
      <c r="S55" s="1">
        <v>41</v>
      </c>
      <c r="T55" s="1">
        <v>43</v>
      </c>
      <c r="U55" s="1">
        <v>41</v>
      </c>
      <c r="V55" s="1">
        <v>42</v>
      </c>
      <c r="W55" s="1">
        <v>38</v>
      </c>
      <c r="X55" s="1">
        <v>39</v>
      </c>
      <c r="Y55" s="1">
        <v>38</v>
      </c>
      <c r="Z55" s="1">
        <v>44</v>
      </c>
      <c r="AA55" s="1">
        <v>40</v>
      </c>
      <c r="AB55" s="1">
        <v>39</v>
      </c>
      <c r="AC55" s="1">
        <v>41</v>
      </c>
      <c r="AD55" s="1">
        <v>32</v>
      </c>
      <c r="AE55" s="26">
        <f t="shared" si="0"/>
        <v>39.266666666666666</v>
      </c>
      <c r="AF55" s="27">
        <f t="shared" si="1"/>
        <v>2.9353180328582789</v>
      </c>
      <c r="AG55" s="29">
        <f>AE55-1.96*($I$106)/SQRT($V$104)</f>
        <v>38.254527018857793</v>
      </c>
      <c r="AH55" s="29">
        <f>AE55+1.96*($I$106)/SQRT($V$104)</f>
        <v>40.278806314475538</v>
      </c>
      <c r="AI55" s="30">
        <f>IF(AND($I$104&gt;AG55, $I$104&lt;AH55),1,0)</f>
        <v>1</v>
      </c>
      <c r="AJ55" s="25">
        <f>(AE55-$I$104)/($I$106/SQRT($V$104))</f>
        <v>-1.4200938936093881</v>
      </c>
      <c r="AO55" s="29">
        <f t="shared" si="2"/>
        <v>38.216276598635197</v>
      </c>
      <c r="AP55" s="29">
        <f t="shared" si="3"/>
        <v>40.317056734698134</v>
      </c>
      <c r="AQ55" s="30">
        <f>IF(AND($I$104&gt;AO55, $I$104&lt;AP55),1,0)</f>
        <v>1</v>
      </c>
      <c r="AR55" s="25">
        <f>(AE55-$I$104)/(AF55/SQRT($V$104))</f>
        <v>-1.3683805445980961</v>
      </c>
    </row>
    <row r="56" spans="1:44" x14ac:dyDescent="0.25">
      <c r="A56" s="1">
        <v>41</v>
      </c>
      <c r="B56" s="1">
        <v>42</v>
      </c>
      <c r="C56" s="1">
        <v>40</v>
      </c>
      <c r="D56" s="1">
        <v>40</v>
      </c>
      <c r="E56" s="1">
        <v>41</v>
      </c>
      <c r="F56" s="1">
        <v>42</v>
      </c>
      <c r="G56" s="1">
        <v>36</v>
      </c>
      <c r="H56" s="1">
        <v>39</v>
      </c>
      <c r="I56" s="1">
        <v>41</v>
      </c>
      <c r="J56" s="1">
        <v>41</v>
      </c>
      <c r="K56" s="1">
        <v>39</v>
      </c>
      <c r="L56" s="1">
        <v>39</v>
      </c>
      <c r="M56" s="1">
        <v>47</v>
      </c>
      <c r="N56" s="1">
        <v>39</v>
      </c>
      <c r="O56" s="1">
        <v>42</v>
      </c>
      <c r="P56" s="1">
        <v>38</v>
      </c>
      <c r="Q56" s="1">
        <v>42</v>
      </c>
      <c r="R56" s="1">
        <v>41</v>
      </c>
      <c r="S56" s="1">
        <v>41</v>
      </c>
      <c r="T56" s="1">
        <v>36</v>
      </c>
      <c r="U56" s="1">
        <v>46</v>
      </c>
      <c r="V56" s="1">
        <v>37</v>
      </c>
      <c r="W56" s="1">
        <v>39</v>
      </c>
      <c r="X56" s="1">
        <v>40</v>
      </c>
      <c r="Y56" s="1">
        <v>44</v>
      </c>
      <c r="Z56" s="1">
        <v>36</v>
      </c>
      <c r="AA56" s="1">
        <v>44</v>
      </c>
      <c r="AB56" s="1">
        <v>43</v>
      </c>
      <c r="AC56" s="1">
        <v>41</v>
      </c>
      <c r="AD56" s="1">
        <v>38</v>
      </c>
      <c r="AE56" s="26">
        <f t="shared" si="0"/>
        <v>40.5</v>
      </c>
      <c r="AF56" s="27">
        <f t="shared" si="1"/>
        <v>2.7005746514910234</v>
      </c>
      <c r="AG56" s="29">
        <f>AE56-1.96*($I$106)/SQRT($V$104)</f>
        <v>39.487860352191127</v>
      </c>
      <c r="AH56" s="29">
        <f>AE56+1.96*($I$106)/SQRT($V$104)</f>
        <v>41.512139647808873</v>
      </c>
      <c r="AI56" s="30">
        <f>IF(AND($I$104&gt;AG56, $I$104&lt;AH56),1,0)</f>
        <v>1</v>
      </c>
      <c r="AJ56" s="25">
        <f>(AE56-$I$104)/($I$106/SQRT($V$104))</f>
        <v>0.96824583655185437</v>
      </c>
      <c r="AO56" s="29">
        <f t="shared" si="2"/>
        <v>39.533611772165784</v>
      </c>
      <c r="AP56" s="29">
        <f t="shared" si="3"/>
        <v>41.466388227834216</v>
      </c>
      <c r="AQ56" s="30">
        <f>IF(AND($I$104&gt;AO56, $I$104&lt;AP56),1,0)</f>
        <v>1</v>
      </c>
      <c r="AR56" s="25">
        <f>(AE56-$I$104)/(AF56/SQRT($V$104))</f>
        <v>1.0140852007234111</v>
      </c>
    </row>
    <row r="57" spans="1:44" x14ac:dyDescent="0.25">
      <c r="A57" s="1">
        <v>40</v>
      </c>
      <c r="B57" s="1">
        <v>42</v>
      </c>
      <c r="C57" s="1">
        <v>42</v>
      </c>
      <c r="D57" s="1">
        <v>41</v>
      </c>
      <c r="E57" s="1">
        <v>43</v>
      </c>
      <c r="F57" s="1">
        <v>40</v>
      </c>
      <c r="G57" s="1">
        <v>38</v>
      </c>
      <c r="H57" s="1">
        <v>41</v>
      </c>
      <c r="I57" s="1">
        <v>36</v>
      </c>
      <c r="J57" s="1">
        <v>40</v>
      </c>
      <c r="K57" s="1">
        <v>44</v>
      </c>
      <c r="L57" s="1">
        <v>37</v>
      </c>
      <c r="M57" s="1">
        <v>37</v>
      </c>
      <c r="N57" s="1">
        <v>42</v>
      </c>
      <c r="O57" s="1">
        <v>40</v>
      </c>
      <c r="P57" s="1">
        <v>39</v>
      </c>
      <c r="Q57" s="1">
        <v>38</v>
      </c>
      <c r="R57" s="1">
        <v>40</v>
      </c>
      <c r="S57" s="1">
        <v>39</v>
      </c>
      <c r="T57" s="1">
        <v>41</v>
      </c>
      <c r="U57" s="1">
        <v>43</v>
      </c>
      <c r="V57" s="1">
        <v>40</v>
      </c>
      <c r="W57" s="1">
        <v>39</v>
      </c>
      <c r="X57" s="1">
        <v>38</v>
      </c>
      <c r="Y57" s="1">
        <v>39</v>
      </c>
      <c r="Z57" s="1">
        <v>38</v>
      </c>
      <c r="AA57" s="1">
        <v>43</v>
      </c>
      <c r="AB57" s="1">
        <v>36</v>
      </c>
      <c r="AC57" s="1">
        <v>40</v>
      </c>
      <c r="AD57" s="1">
        <v>42</v>
      </c>
      <c r="AE57" s="26">
        <f t="shared" si="0"/>
        <v>39.93333333333333</v>
      </c>
      <c r="AF57" s="27">
        <f t="shared" si="1"/>
        <v>2.1323992207796385</v>
      </c>
      <c r="AG57" s="29">
        <f>AE57-1.96*($I$106)/SQRT($V$104)</f>
        <v>38.921193685524457</v>
      </c>
      <c r="AH57" s="29">
        <f>AE57+1.96*($I$106)/SQRT($V$104)</f>
        <v>40.945472981142203</v>
      </c>
      <c r="AI57" s="30">
        <f>IF(AND($I$104&gt;AG57, $I$104&lt;AH57),1,0)</f>
        <v>1</v>
      </c>
      <c r="AJ57" s="25">
        <f>(AE57-$I$104)/($I$106/SQRT($V$104))</f>
        <v>-0.12909944487358699</v>
      </c>
      <c r="AO57" s="29">
        <f t="shared" si="2"/>
        <v>39.1702640721794</v>
      </c>
      <c r="AP57" s="29">
        <f t="shared" si="3"/>
        <v>40.69640259448726</v>
      </c>
      <c r="AQ57" s="30">
        <f>IF(AND($I$104&gt;AO57, $I$104&lt;AP57),1,0)</f>
        <v>1</v>
      </c>
      <c r="AR57" s="25">
        <f>(AE57-$I$104)/(AF57/SQRT($V$104))</f>
        <v>-0.17123827851363824</v>
      </c>
    </row>
    <row r="58" spans="1:44" x14ac:dyDescent="0.25">
      <c r="A58" s="1">
        <v>42</v>
      </c>
      <c r="B58" s="1">
        <v>41</v>
      </c>
      <c r="C58" s="1">
        <v>38</v>
      </c>
      <c r="D58" s="1">
        <v>36</v>
      </c>
      <c r="E58" s="1">
        <v>43</v>
      </c>
      <c r="F58" s="1">
        <v>35</v>
      </c>
      <c r="G58" s="1">
        <v>42</v>
      </c>
      <c r="H58" s="1">
        <v>33</v>
      </c>
      <c r="I58" s="1">
        <v>41</v>
      </c>
      <c r="J58" s="1">
        <v>39</v>
      </c>
      <c r="K58" s="1">
        <v>40</v>
      </c>
      <c r="L58" s="1">
        <v>40</v>
      </c>
      <c r="M58" s="1">
        <v>36</v>
      </c>
      <c r="N58" s="1">
        <v>39</v>
      </c>
      <c r="O58" s="1">
        <v>42</v>
      </c>
      <c r="P58" s="1">
        <v>43</v>
      </c>
      <c r="Q58" s="1">
        <v>38</v>
      </c>
      <c r="R58" s="1">
        <v>42</v>
      </c>
      <c r="S58" s="1">
        <v>37</v>
      </c>
      <c r="T58" s="1">
        <v>37</v>
      </c>
      <c r="U58" s="1">
        <v>41</v>
      </c>
      <c r="V58" s="1">
        <v>39</v>
      </c>
      <c r="W58" s="1">
        <v>38</v>
      </c>
      <c r="X58" s="1">
        <v>42</v>
      </c>
      <c r="Y58" s="1">
        <v>35</v>
      </c>
      <c r="Z58" s="1">
        <v>37</v>
      </c>
      <c r="AA58" s="1">
        <v>44</v>
      </c>
      <c r="AB58" s="1">
        <v>42</v>
      </c>
      <c r="AC58" s="1">
        <v>38</v>
      </c>
      <c r="AD58" s="1">
        <v>35</v>
      </c>
      <c r="AE58" s="26">
        <f t="shared" si="0"/>
        <v>39.166666666666664</v>
      </c>
      <c r="AF58" s="27">
        <f t="shared" si="1"/>
        <v>2.889736097404688</v>
      </c>
      <c r="AG58" s="29">
        <f>AE58-1.96*($I$106)/SQRT($V$104)</f>
        <v>38.154527018857792</v>
      </c>
      <c r="AH58" s="29">
        <f>AE58+1.96*($I$106)/SQRT($V$104)</f>
        <v>40.178806314475537</v>
      </c>
      <c r="AI58" s="30">
        <f>IF(AND($I$104&gt;AG58, $I$104&lt;AH58),1,0)</f>
        <v>1</v>
      </c>
      <c r="AJ58" s="25">
        <f>(AE58-$I$104)/($I$106/SQRT($V$104))</f>
        <v>-1.6137430609197618</v>
      </c>
      <c r="AO58" s="29">
        <f t="shared" si="2"/>
        <v>38.132587884753477</v>
      </c>
      <c r="AP58" s="29">
        <f t="shared" si="3"/>
        <v>40.200745448579852</v>
      </c>
      <c r="AQ58" s="30">
        <f>IF(AND($I$104&gt;AO58, $I$104&lt;AP58),1,0)</f>
        <v>1</v>
      </c>
      <c r="AR58" s="25">
        <f>(AE58-$I$104)/(AF58/SQRT($V$104))</f>
        <v>-1.5795057029518049</v>
      </c>
    </row>
    <row r="59" spans="1:44" x14ac:dyDescent="0.25">
      <c r="A59" s="1">
        <v>40</v>
      </c>
      <c r="B59" s="1">
        <v>36</v>
      </c>
      <c r="C59" s="1">
        <v>39</v>
      </c>
      <c r="D59" s="1">
        <v>35</v>
      </c>
      <c r="E59" s="1">
        <v>39</v>
      </c>
      <c r="F59" s="1">
        <v>43</v>
      </c>
      <c r="G59" s="1">
        <v>41</v>
      </c>
      <c r="H59" s="1">
        <v>39</v>
      </c>
      <c r="I59" s="1">
        <v>40</v>
      </c>
      <c r="J59" s="1">
        <v>40</v>
      </c>
      <c r="K59" s="1">
        <v>41</v>
      </c>
      <c r="L59" s="1">
        <v>41</v>
      </c>
      <c r="M59" s="1">
        <v>42</v>
      </c>
      <c r="N59" s="1">
        <v>39</v>
      </c>
      <c r="O59" s="1">
        <v>38</v>
      </c>
      <c r="P59" s="1">
        <v>34</v>
      </c>
      <c r="Q59" s="1">
        <v>42</v>
      </c>
      <c r="R59" s="1">
        <v>37</v>
      </c>
      <c r="S59" s="1">
        <v>40</v>
      </c>
      <c r="T59" s="1">
        <v>40</v>
      </c>
      <c r="U59" s="1">
        <v>43</v>
      </c>
      <c r="V59" s="1">
        <v>45</v>
      </c>
      <c r="W59" s="1">
        <v>41</v>
      </c>
      <c r="X59" s="1">
        <v>33</v>
      </c>
      <c r="Y59" s="1">
        <v>40</v>
      </c>
      <c r="Z59" s="1">
        <v>44</v>
      </c>
      <c r="AA59" s="1">
        <v>38</v>
      </c>
      <c r="AB59" s="1">
        <v>38</v>
      </c>
      <c r="AC59" s="1">
        <v>42</v>
      </c>
      <c r="AD59" s="1">
        <v>39</v>
      </c>
      <c r="AE59" s="26">
        <f t="shared" si="0"/>
        <v>39.633333333333333</v>
      </c>
      <c r="AF59" s="27">
        <f t="shared" si="1"/>
        <v>2.7728154909994354</v>
      </c>
      <c r="AG59" s="29">
        <f>AE59-1.96*($I$106)/SQRT($V$104)</f>
        <v>38.62119368552446</v>
      </c>
      <c r="AH59" s="29">
        <f>AE59+1.96*($I$106)/SQRT($V$104)</f>
        <v>40.645472981142206</v>
      </c>
      <c r="AI59" s="30">
        <f>IF(AND($I$104&gt;AG59, $I$104&lt;AH59),1,0)</f>
        <v>1</v>
      </c>
      <c r="AJ59" s="25">
        <f>(AE59-$I$104)/($I$106/SQRT($V$104))</f>
        <v>-0.71004694680469405</v>
      </c>
      <c r="AO59" s="29">
        <f t="shared" si="2"/>
        <v>38.641094053082831</v>
      </c>
      <c r="AP59" s="29">
        <f t="shared" si="3"/>
        <v>40.625572613583834</v>
      </c>
      <c r="AQ59" s="30">
        <f>IF(AND($I$104&gt;AO59, $I$104&lt;AP59),1,0)</f>
        <v>1</v>
      </c>
      <c r="AR59" s="25">
        <f>(AE59-$I$104)/(AF59/SQRT($V$104))</f>
        <v>-0.72428766021562196</v>
      </c>
    </row>
    <row r="60" spans="1:44" x14ac:dyDescent="0.25">
      <c r="A60" s="1">
        <v>42</v>
      </c>
      <c r="B60" s="1">
        <v>39</v>
      </c>
      <c r="C60" s="1">
        <v>44</v>
      </c>
      <c r="D60" s="1">
        <v>41</v>
      </c>
      <c r="E60" s="1">
        <v>43</v>
      </c>
      <c r="F60" s="1">
        <v>40</v>
      </c>
      <c r="G60" s="1">
        <v>39</v>
      </c>
      <c r="H60" s="1">
        <v>36</v>
      </c>
      <c r="I60" s="1">
        <v>40</v>
      </c>
      <c r="J60" s="1">
        <v>41</v>
      </c>
      <c r="K60" s="1">
        <v>41</v>
      </c>
      <c r="L60" s="1">
        <v>38</v>
      </c>
      <c r="M60" s="1">
        <v>37</v>
      </c>
      <c r="N60" s="1">
        <v>37</v>
      </c>
      <c r="O60" s="1">
        <v>41</v>
      </c>
      <c r="P60" s="1">
        <v>40</v>
      </c>
      <c r="Q60" s="1">
        <v>47</v>
      </c>
      <c r="R60" s="1">
        <v>39</v>
      </c>
      <c r="S60" s="1">
        <v>40</v>
      </c>
      <c r="T60" s="1">
        <v>43</v>
      </c>
      <c r="U60" s="1">
        <v>38</v>
      </c>
      <c r="V60" s="1">
        <v>38</v>
      </c>
      <c r="W60" s="1">
        <v>44</v>
      </c>
      <c r="X60" s="1">
        <v>35</v>
      </c>
      <c r="Y60" s="1">
        <v>42</v>
      </c>
      <c r="Z60" s="1">
        <v>42</v>
      </c>
      <c r="AA60" s="1">
        <v>37</v>
      </c>
      <c r="AB60" s="1">
        <v>43</v>
      </c>
      <c r="AC60" s="1">
        <v>36</v>
      </c>
      <c r="AD60" s="1">
        <v>41</v>
      </c>
      <c r="AE60" s="26">
        <f t="shared" si="0"/>
        <v>40.133333333333333</v>
      </c>
      <c r="AF60" s="27">
        <f t="shared" si="1"/>
        <v>2.7759227522459593</v>
      </c>
      <c r="AG60" s="29">
        <f>AE60-1.96*($I$106)/SQRT($V$104)</f>
        <v>39.12119368552446</v>
      </c>
      <c r="AH60" s="29">
        <f>AE60+1.96*($I$106)/SQRT($V$104)</f>
        <v>41.145472981142206</v>
      </c>
      <c r="AI60" s="30">
        <f>IF(AND($I$104&gt;AG60, $I$104&lt;AH60),1,0)</f>
        <v>1</v>
      </c>
      <c r="AJ60" s="25">
        <f>(AE60-$I$104)/($I$106/SQRT($V$104))</f>
        <v>0.25819888974716021</v>
      </c>
      <c r="AO60" s="29">
        <f t="shared" si="2"/>
        <v>39.139982133926004</v>
      </c>
      <c r="AP60" s="29">
        <f t="shared" si="3"/>
        <v>41.126684532740661</v>
      </c>
      <c r="AQ60" s="30">
        <f>IF(AND($I$104&gt;AO60, $I$104&lt;AP60),1,0)</f>
        <v>1</v>
      </c>
      <c r="AR60" s="25">
        <f>(AE60-$I$104)/(AF60/SQRT($V$104))</f>
        <v>0.26308251652512532</v>
      </c>
    </row>
    <row r="61" spans="1:44" x14ac:dyDescent="0.25">
      <c r="A61" s="1">
        <v>40</v>
      </c>
      <c r="B61" s="1">
        <v>38</v>
      </c>
      <c r="C61" s="1">
        <v>41</v>
      </c>
      <c r="D61" s="1">
        <v>45</v>
      </c>
      <c r="E61" s="1">
        <v>41</v>
      </c>
      <c r="F61" s="1">
        <v>41</v>
      </c>
      <c r="G61" s="1">
        <v>39</v>
      </c>
      <c r="H61" s="1">
        <v>41</v>
      </c>
      <c r="I61" s="1">
        <v>40</v>
      </c>
      <c r="J61" s="1">
        <v>42</v>
      </c>
      <c r="K61" s="1">
        <v>43</v>
      </c>
      <c r="L61" s="1">
        <v>39</v>
      </c>
      <c r="M61" s="1">
        <v>39</v>
      </c>
      <c r="N61" s="1">
        <v>39</v>
      </c>
      <c r="O61" s="1">
        <v>41</v>
      </c>
      <c r="P61" s="1">
        <v>43</v>
      </c>
      <c r="Q61" s="1">
        <v>43</v>
      </c>
      <c r="R61" s="1">
        <v>40</v>
      </c>
      <c r="S61" s="1">
        <v>41</v>
      </c>
      <c r="T61" s="1">
        <v>44</v>
      </c>
      <c r="U61" s="1">
        <v>39</v>
      </c>
      <c r="V61" s="1">
        <v>43</v>
      </c>
      <c r="W61" s="1">
        <v>43</v>
      </c>
      <c r="X61" s="1">
        <v>34</v>
      </c>
      <c r="Y61" s="1">
        <v>44</v>
      </c>
      <c r="Z61" s="1">
        <v>34</v>
      </c>
      <c r="AA61" s="1">
        <v>43</v>
      </c>
      <c r="AB61" s="1">
        <v>44</v>
      </c>
      <c r="AC61" s="1">
        <v>43</v>
      </c>
      <c r="AD61" s="1">
        <v>40</v>
      </c>
      <c r="AE61" s="26">
        <f t="shared" si="0"/>
        <v>40.9</v>
      </c>
      <c r="AF61" s="27">
        <f t="shared" si="1"/>
        <v>2.6437955995904434</v>
      </c>
      <c r="AG61" s="29">
        <f>AE61-1.96*($I$106)/SQRT($V$104)</f>
        <v>39.887860352191126</v>
      </c>
      <c r="AH61" s="29">
        <f>AE61+1.96*($I$106)/SQRT($V$104)</f>
        <v>41.912139647808871</v>
      </c>
      <c r="AI61" s="30">
        <f>IF(AND($I$104&gt;AG61, $I$104&lt;AH61),1,0)</f>
        <v>1</v>
      </c>
      <c r="AJ61" s="25">
        <f>(AE61-$I$104)/($I$106/SQRT($V$104))</f>
        <v>1.742842505793335</v>
      </c>
      <c r="AO61" s="29">
        <f t="shared" si="2"/>
        <v>39.953929894945325</v>
      </c>
      <c r="AP61" s="29">
        <f t="shared" si="3"/>
        <v>41.846070105054672</v>
      </c>
      <c r="AQ61" s="30">
        <f>IF(AND($I$104&gt;AO61, $I$104&lt;AP61),1,0)</f>
        <v>1</v>
      </c>
      <c r="AR61" s="25">
        <f>(AE61-$I$104)/(AF61/SQRT($V$104))</f>
        <v>1.86455526982121</v>
      </c>
    </row>
    <row r="62" spans="1:44" x14ac:dyDescent="0.25">
      <c r="A62" s="1">
        <v>40</v>
      </c>
      <c r="B62" s="1">
        <v>38</v>
      </c>
      <c r="C62" s="1">
        <v>43</v>
      </c>
      <c r="D62" s="1">
        <v>38</v>
      </c>
      <c r="E62" s="1">
        <v>36</v>
      </c>
      <c r="F62" s="1">
        <v>41</v>
      </c>
      <c r="G62" s="1">
        <v>40</v>
      </c>
      <c r="H62" s="1">
        <v>40</v>
      </c>
      <c r="I62" s="1">
        <v>42</v>
      </c>
      <c r="J62" s="1">
        <v>43</v>
      </c>
      <c r="K62" s="1">
        <v>42</v>
      </c>
      <c r="L62" s="1">
        <v>39</v>
      </c>
      <c r="M62" s="1">
        <v>41</v>
      </c>
      <c r="N62" s="1">
        <v>42</v>
      </c>
      <c r="O62" s="1">
        <v>39</v>
      </c>
      <c r="P62" s="1">
        <v>40</v>
      </c>
      <c r="Q62" s="1">
        <v>42</v>
      </c>
      <c r="R62" s="1">
        <v>38</v>
      </c>
      <c r="S62" s="1">
        <v>43</v>
      </c>
      <c r="T62" s="1">
        <v>41</v>
      </c>
      <c r="U62" s="1">
        <v>39</v>
      </c>
      <c r="V62" s="1">
        <v>39</v>
      </c>
      <c r="W62" s="1">
        <v>40</v>
      </c>
      <c r="X62" s="1">
        <v>41</v>
      </c>
      <c r="Y62" s="1">
        <v>37</v>
      </c>
      <c r="Z62" s="1">
        <v>40</v>
      </c>
      <c r="AA62" s="1">
        <v>40</v>
      </c>
      <c r="AB62" s="1">
        <v>43</v>
      </c>
      <c r="AC62" s="1">
        <v>39</v>
      </c>
      <c r="AD62" s="1">
        <v>37</v>
      </c>
      <c r="AE62" s="26">
        <f t="shared" si="0"/>
        <v>40.1</v>
      </c>
      <c r="AF62" s="27">
        <f t="shared" si="1"/>
        <v>1.9181528470973286</v>
      </c>
      <c r="AG62" s="29">
        <f>AE62-1.96*($I$106)/SQRT($V$104)</f>
        <v>39.087860352191129</v>
      </c>
      <c r="AH62" s="29">
        <f>AE62+1.96*($I$106)/SQRT($V$104)</f>
        <v>41.112139647808874</v>
      </c>
      <c r="AI62" s="30">
        <f>IF(AND($I$104&gt;AG62, $I$104&lt;AH62),1,0)</f>
        <v>1</v>
      </c>
      <c r="AJ62" s="25">
        <f>(AE62-$I$104)/($I$106/SQRT($V$104))</f>
        <v>0.19364916731037363</v>
      </c>
      <c r="AO62" s="29">
        <f t="shared" si="2"/>
        <v>39.413597819042664</v>
      </c>
      <c r="AP62" s="29">
        <f t="shared" si="3"/>
        <v>40.786402180957339</v>
      </c>
      <c r="AQ62" s="30">
        <f>IF(AND($I$104&gt;AO62, $I$104&lt;AP62),1,0)</f>
        <v>1</v>
      </c>
      <c r="AR62" s="25">
        <f>(AE62-$I$104)/(AF62/SQRT($V$104))</f>
        <v>0.28554687825530828</v>
      </c>
    </row>
    <row r="63" spans="1:44" x14ac:dyDescent="0.25">
      <c r="A63" s="1">
        <v>41</v>
      </c>
      <c r="B63" s="1">
        <v>41</v>
      </c>
      <c r="C63" s="1">
        <v>39</v>
      </c>
      <c r="D63" s="1">
        <v>44</v>
      </c>
      <c r="E63" s="1">
        <v>44</v>
      </c>
      <c r="F63" s="1">
        <v>39</v>
      </c>
      <c r="G63" s="1">
        <v>40</v>
      </c>
      <c r="H63" s="1">
        <v>43</v>
      </c>
      <c r="I63" s="1">
        <v>40</v>
      </c>
      <c r="J63" s="1">
        <v>39</v>
      </c>
      <c r="K63" s="1">
        <v>43</v>
      </c>
      <c r="L63" s="1">
        <v>40</v>
      </c>
      <c r="M63" s="1">
        <v>36</v>
      </c>
      <c r="N63" s="1">
        <v>37</v>
      </c>
      <c r="O63" s="1">
        <v>39</v>
      </c>
      <c r="P63" s="1">
        <v>37</v>
      </c>
      <c r="Q63" s="1">
        <v>37</v>
      </c>
      <c r="R63" s="1">
        <v>37</v>
      </c>
      <c r="S63" s="1">
        <v>44</v>
      </c>
      <c r="T63" s="1">
        <v>40</v>
      </c>
      <c r="U63" s="1">
        <v>40</v>
      </c>
      <c r="V63" s="1">
        <v>45</v>
      </c>
      <c r="W63" s="1">
        <v>40</v>
      </c>
      <c r="X63" s="1">
        <v>39</v>
      </c>
      <c r="Y63" s="1">
        <v>37</v>
      </c>
      <c r="Z63" s="1">
        <v>43</v>
      </c>
      <c r="AA63" s="1">
        <v>42</v>
      </c>
      <c r="AB63" s="1">
        <v>43</v>
      </c>
      <c r="AC63" s="1">
        <v>40</v>
      </c>
      <c r="AD63" s="1">
        <v>35</v>
      </c>
      <c r="AE63" s="26">
        <f t="shared" si="0"/>
        <v>40.133333333333333</v>
      </c>
      <c r="AF63" s="27">
        <f t="shared" si="1"/>
        <v>2.6617771265198686</v>
      </c>
      <c r="AG63" s="29">
        <f>AE63-1.96*($I$106)/SQRT($V$104)</f>
        <v>39.12119368552446</v>
      </c>
      <c r="AH63" s="29">
        <f>AE63+1.96*($I$106)/SQRT($V$104)</f>
        <v>41.145472981142206</v>
      </c>
      <c r="AI63" s="30">
        <f>IF(AND($I$104&gt;AG63, $I$104&lt;AH63),1,0)</f>
        <v>1</v>
      </c>
      <c r="AJ63" s="25">
        <f>(AE63-$I$104)/($I$106/SQRT($V$104))</f>
        <v>0.25819888974716021</v>
      </c>
      <c r="AO63" s="29">
        <f t="shared" si="2"/>
        <v>39.180828621505803</v>
      </c>
      <c r="AP63" s="29">
        <f t="shared" si="3"/>
        <v>41.085838045160862</v>
      </c>
      <c r="AQ63" s="30">
        <f>IF(AND($I$104&gt;AO63, $I$104&lt;AP63),1,0)</f>
        <v>1</v>
      </c>
      <c r="AR63" s="25">
        <f>(AE63-$I$104)/(AF63/SQRT($V$104))</f>
        <v>0.27436434706125934</v>
      </c>
    </row>
    <row r="64" spans="1:44" x14ac:dyDescent="0.25">
      <c r="A64" s="1">
        <v>40</v>
      </c>
      <c r="B64" s="1">
        <v>37</v>
      </c>
      <c r="C64" s="1">
        <v>35</v>
      </c>
      <c r="D64" s="1">
        <v>36</v>
      </c>
      <c r="E64" s="1">
        <v>37</v>
      </c>
      <c r="F64" s="1">
        <v>39</v>
      </c>
      <c r="G64" s="1">
        <v>37</v>
      </c>
      <c r="H64" s="1">
        <v>38</v>
      </c>
      <c r="I64" s="1">
        <v>44</v>
      </c>
      <c r="J64" s="1">
        <v>43</v>
      </c>
      <c r="K64" s="1">
        <v>42</v>
      </c>
      <c r="L64" s="1">
        <v>39</v>
      </c>
      <c r="M64" s="1">
        <v>37</v>
      </c>
      <c r="N64" s="1">
        <v>41</v>
      </c>
      <c r="O64" s="1">
        <v>36</v>
      </c>
      <c r="P64" s="1">
        <v>37</v>
      </c>
      <c r="Q64" s="1">
        <v>38</v>
      </c>
      <c r="R64" s="1">
        <v>40</v>
      </c>
      <c r="S64" s="1">
        <v>41</v>
      </c>
      <c r="T64" s="1">
        <v>41</v>
      </c>
      <c r="U64" s="1">
        <v>37</v>
      </c>
      <c r="V64" s="1">
        <v>44</v>
      </c>
      <c r="W64" s="1">
        <v>37</v>
      </c>
      <c r="X64" s="1">
        <v>40</v>
      </c>
      <c r="Y64" s="1">
        <v>42</v>
      </c>
      <c r="Z64" s="1">
        <v>40</v>
      </c>
      <c r="AA64" s="1">
        <v>37</v>
      </c>
      <c r="AB64" s="1">
        <v>41</v>
      </c>
      <c r="AC64" s="1">
        <v>43</v>
      </c>
      <c r="AD64" s="1">
        <v>34</v>
      </c>
      <c r="AE64" s="26">
        <f t="shared" si="0"/>
        <v>39.1</v>
      </c>
      <c r="AF64" s="27">
        <f t="shared" si="1"/>
        <v>2.7082250199384634</v>
      </c>
      <c r="AG64" s="29">
        <f>AE64-1.96*($I$106)/SQRT($V$104)</f>
        <v>38.087860352191129</v>
      </c>
      <c r="AH64" s="29">
        <f>AE64+1.96*($I$106)/SQRT($V$104)</f>
        <v>40.112139647808874</v>
      </c>
      <c r="AI64" s="30">
        <f>IF(AND($I$104&gt;AG64, $I$104&lt;AH64),1,0)</f>
        <v>1</v>
      </c>
      <c r="AJ64" s="25">
        <f>(AE64-$I$104)/($I$106/SQRT($V$104))</f>
        <v>-1.742842505793335</v>
      </c>
      <c r="AO64" s="29">
        <f t="shared" si="2"/>
        <v>38.130874122976152</v>
      </c>
      <c r="AP64" s="29">
        <f t="shared" si="3"/>
        <v>40.069125877023851</v>
      </c>
      <c r="AQ64" s="30">
        <f>IF(AND($I$104&gt;AO64, $I$104&lt;AP64),1,0)</f>
        <v>1</v>
      </c>
      <c r="AR64" s="25">
        <f>(AE64-$I$104)/(AF64/SQRT($V$104))</f>
        <v>-1.820196985573413</v>
      </c>
    </row>
    <row r="65" spans="1:44" x14ac:dyDescent="0.25">
      <c r="A65" s="1">
        <v>37</v>
      </c>
      <c r="B65" s="1">
        <v>43</v>
      </c>
      <c r="C65" s="1">
        <v>38</v>
      </c>
      <c r="D65" s="1">
        <v>37</v>
      </c>
      <c r="E65" s="1">
        <v>46</v>
      </c>
      <c r="F65" s="1">
        <v>33</v>
      </c>
      <c r="G65" s="1">
        <v>38</v>
      </c>
      <c r="H65" s="1">
        <v>42</v>
      </c>
      <c r="I65" s="1">
        <v>42</v>
      </c>
      <c r="J65" s="1">
        <v>43</v>
      </c>
      <c r="K65" s="1">
        <v>32</v>
      </c>
      <c r="L65" s="1">
        <v>36</v>
      </c>
      <c r="M65" s="1">
        <v>41</v>
      </c>
      <c r="N65" s="1">
        <v>41</v>
      </c>
      <c r="O65" s="1">
        <v>37</v>
      </c>
      <c r="P65" s="1">
        <v>39</v>
      </c>
      <c r="Q65" s="1">
        <v>40</v>
      </c>
      <c r="R65" s="1">
        <v>41</v>
      </c>
      <c r="S65" s="1">
        <v>34</v>
      </c>
      <c r="T65" s="1">
        <v>39</v>
      </c>
      <c r="U65" s="1">
        <v>41</v>
      </c>
      <c r="V65" s="1">
        <v>41</v>
      </c>
      <c r="W65" s="1">
        <v>43</v>
      </c>
      <c r="X65" s="1">
        <v>42</v>
      </c>
      <c r="Y65" s="1">
        <v>41</v>
      </c>
      <c r="Z65" s="1">
        <v>45</v>
      </c>
      <c r="AA65" s="1">
        <v>41</v>
      </c>
      <c r="AB65" s="1">
        <v>35</v>
      </c>
      <c r="AC65" s="1">
        <v>36</v>
      </c>
      <c r="AD65" s="1">
        <v>40</v>
      </c>
      <c r="AE65" s="26">
        <f t="shared" si="0"/>
        <v>39.466666666666669</v>
      </c>
      <c r="AF65" s="27">
        <f t="shared" si="1"/>
        <v>3.4314301163914376</v>
      </c>
      <c r="AG65" s="29">
        <f>AE65-1.96*($I$106)/SQRT($V$104)</f>
        <v>38.454527018857796</v>
      </c>
      <c r="AH65" s="29">
        <f>AE65+1.96*($I$106)/SQRT($V$104)</f>
        <v>40.478806314475541</v>
      </c>
      <c r="AI65" s="30">
        <f>IF(AND($I$104&gt;AG65, $I$104&lt;AH65),1,0)</f>
        <v>1</v>
      </c>
      <c r="AJ65" s="25">
        <f>(AE65-$I$104)/($I$106/SQRT($V$104))</f>
        <v>-1.0327955589886408</v>
      </c>
      <c r="AO65" s="29">
        <f t="shared" si="2"/>
        <v>38.238745169556559</v>
      </c>
      <c r="AP65" s="29">
        <f t="shared" si="3"/>
        <v>40.694588163776778</v>
      </c>
      <c r="AQ65" s="30">
        <f>IF(AND($I$104&gt;AO65, $I$104&lt;AP65),1,0)</f>
        <v>1</v>
      </c>
      <c r="AR65" s="25">
        <f>(AE65-$I$104)/(AF65/SQRT($V$104))</f>
        <v>-0.85130306440069836</v>
      </c>
    </row>
    <row r="66" spans="1:44" x14ac:dyDescent="0.25">
      <c r="A66" s="1">
        <v>43</v>
      </c>
      <c r="B66" s="1">
        <v>40</v>
      </c>
      <c r="C66" s="1">
        <v>45</v>
      </c>
      <c r="D66" s="1">
        <v>42</v>
      </c>
      <c r="E66" s="1">
        <v>38</v>
      </c>
      <c r="F66" s="1">
        <v>40</v>
      </c>
      <c r="G66" s="1">
        <v>39</v>
      </c>
      <c r="H66" s="1">
        <v>40</v>
      </c>
      <c r="I66" s="1">
        <v>40</v>
      </c>
      <c r="J66" s="1">
        <v>42</v>
      </c>
      <c r="K66" s="1">
        <v>41</v>
      </c>
      <c r="L66" s="1">
        <v>42</v>
      </c>
      <c r="M66" s="1">
        <v>44</v>
      </c>
      <c r="N66" s="1">
        <v>41</v>
      </c>
      <c r="O66" s="1">
        <v>43</v>
      </c>
      <c r="P66" s="1">
        <v>37</v>
      </c>
      <c r="Q66" s="1">
        <v>41</v>
      </c>
      <c r="R66" s="1">
        <v>39</v>
      </c>
      <c r="S66" s="1">
        <v>42</v>
      </c>
      <c r="T66" s="1">
        <v>39</v>
      </c>
      <c r="U66" s="1">
        <v>36</v>
      </c>
      <c r="V66" s="1">
        <v>44</v>
      </c>
      <c r="W66" s="1">
        <v>40</v>
      </c>
      <c r="X66" s="1">
        <v>44</v>
      </c>
      <c r="Y66" s="1">
        <v>40</v>
      </c>
      <c r="Z66" s="1">
        <v>42</v>
      </c>
      <c r="AA66" s="1">
        <v>38</v>
      </c>
      <c r="AB66" s="1">
        <v>39</v>
      </c>
      <c r="AC66" s="1">
        <v>40</v>
      </c>
      <c r="AD66" s="1">
        <v>43</v>
      </c>
      <c r="AE66" s="26">
        <f t="shared" ref="AE66:AE100" si="6">AVERAGE(A66:AD66)</f>
        <v>40.799999999999997</v>
      </c>
      <c r="AF66" s="27">
        <f t="shared" ref="AF66:AF100" si="7">_xlfn.STDEV.S(A66:AD66)</f>
        <v>2.2034455776789916</v>
      </c>
      <c r="AG66" s="29">
        <f>AE66-1.96*($I$106)/SQRT($V$104)</f>
        <v>39.787860352191124</v>
      </c>
      <c r="AH66" s="29">
        <f>AE66+1.96*($I$106)/SQRT($V$104)</f>
        <v>41.81213964780887</v>
      </c>
      <c r="AI66" s="30">
        <f>IF(AND($I$104&gt;AG66, $I$104&lt;AH66),1,0)</f>
        <v>1</v>
      </c>
      <c r="AJ66" s="25">
        <f>(AE66-$I$104)/($I$106/SQRT($V$104))</f>
        <v>1.5491933384829615</v>
      </c>
      <c r="AO66" s="29">
        <f t="shared" ref="AO66:AO100" si="8">AE66-1.96*AF66/SQRT($V$104)</f>
        <v>40.011507126541872</v>
      </c>
      <c r="AP66" s="29">
        <f t="shared" ref="AP66:AP100" si="9">AE66+1.96*AF66/SQRT($V$104)</f>
        <v>41.588492873458122</v>
      </c>
      <c r="AQ66" s="30">
        <f>IF(AND($I$104&gt;AO66, $I$104&lt;AP66),1,0)</f>
        <v>0</v>
      </c>
      <c r="AR66" s="25">
        <f>(AE66-$I$104)/(AF66/SQRT($V$104))</f>
        <v>1.9886038958388432</v>
      </c>
    </row>
    <row r="67" spans="1:44" x14ac:dyDescent="0.25">
      <c r="A67" s="1">
        <v>43</v>
      </c>
      <c r="B67" s="1">
        <v>35</v>
      </c>
      <c r="C67" s="1">
        <v>38</v>
      </c>
      <c r="D67" s="1">
        <v>38</v>
      </c>
      <c r="E67" s="1">
        <v>40</v>
      </c>
      <c r="F67" s="1">
        <v>38</v>
      </c>
      <c r="G67" s="1">
        <v>42</v>
      </c>
      <c r="H67" s="1">
        <v>44</v>
      </c>
      <c r="I67" s="1">
        <v>42</v>
      </c>
      <c r="J67" s="1">
        <v>40</v>
      </c>
      <c r="K67" s="1">
        <v>33</v>
      </c>
      <c r="L67" s="1">
        <v>39</v>
      </c>
      <c r="M67" s="1">
        <v>41</v>
      </c>
      <c r="N67" s="1">
        <v>38</v>
      </c>
      <c r="O67" s="1">
        <v>44</v>
      </c>
      <c r="P67" s="1">
        <v>37</v>
      </c>
      <c r="Q67" s="1">
        <v>38</v>
      </c>
      <c r="R67" s="1">
        <v>36</v>
      </c>
      <c r="S67" s="1">
        <v>38</v>
      </c>
      <c r="T67" s="1">
        <v>42</v>
      </c>
      <c r="U67" s="1">
        <v>42</v>
      </c>
      <c r="V67" s="1">
        <v>39</v>
      </c>
      <c r="W67" s="1">
        <v>37</v>
      </c>
      <c r="X67" s="1">
        <v>43</v>
      </c>
      <c r="Y67" s="1">
        <v>42</v>
      </c>
      <c r="Z67" s="1">
        <v>40</v>
      </c>
      <c r="AA67" s="1">
        <v>42</v>
      </c>
      <c r="AB67" s="1">
        <v>43</v>
      </c>
      <c r="AC67" s="1">
        <v>37</v>
      </c>
      <c r="AD67" s="1">
        <v>39</v>
      </c>
      <c r="AE67" s="26">
        <f t="shared" si="6"/>
        <v>39.666666666666664</v>
      </c>
      <c r="AF67" s="27">
        <f t="shared" si="7"/>
        <v>2.783366026375548</v>
      </c>
      <c r="AG67" s="29">
        <f>AE67-1.96*($I$106)/SQRT($V$104)</f>
        <v>38.654527018857792</v>
      </c>
      <c r="AH67" s="29">
        <f>AE67+1.96*($I$106)/SQRT($V$104)</f>
        <v>40.678806314475537</v>
      </c>
      <c r="AI67" s="30">
        <f>IF(AND($I$104&gt;AG67, $I$104&lt;AH67),1,0)</f>
        <v>1</v>
      </c>
      <c r="AJ67" s="25">
        <f>(AE67-$I$104)/($I$106/SQRT($V$104))</f>
        <v>-0.64549722436790746</v>
      </c>
      <c r="AO67" s="29">
        <f t="shared" si="8"/>
        <v>38.670651925819584</v>
      </c>
      <c r="AP67" s="29">
        <f t="shared" si="9"/>
        <v>40.662681407513745</v>
      </c>
      <c r="AQ67" s="30">
        <f>IF(AND($I$104&gt;AO67, $I$104&lt;AP67),1,0)</f>
        <v>1</v>
      </c>
      <c r="AR67" s="25">
        <f>(AE67-$I$104)/(AF67/SQRT($V$104))</f>
        <v>-0.65594745392793941</v>
      </c>
    </row>
    <row r="68" spans="1:44" x14ac:dyDescent="0.25">
      <c r="A68" s="1">
        <v>37</v>
      </c>
      <c r="B68" s="1">
        <v>42</v>
      </c>
      <c r="C68" s="1">
        <v>38</v>
      </c>
      <c r="D68" s="1">
        <v>39</v>
      </c>
      <c r="E68" s="1">
        <v>38</v>
      </c>
      <c r="F68" s="1">
        <v>39</v>
      </c>
      <c r="G68" s="1">
        <v>34</v>
      </c>
      <c r="H68" s="1">
        <v>40</v>
      </c>
      <c r="I68" s="1">
        <v>39</v>
      </c>
      <c r="J68" s="1">
        <v>38</v>
      </c>
      <c r="K68" s="1">
        <v>40</v>
      </c>
      <c r="L68" s="1">
        <v>39</v>
      </c>
      <c r="M68" s="1">
        <v>40</v>
      </c>
      <c r="N68" s="1">
        <v>37</v>
      </c>
      <c r="O68" s="1">
        <v>41</v>
      </c>
      <c r="P68" s="1">
        <v>38</v>
      </c>
      <c r="Q68" s="1">
        <v>41</v>
      </c>
      <c r="R68" s="1">
        <v>41</v>
      </c>
      <c r="S68" s="1">
        <v>41</v>
      </c>
      <c r="T68" s="1">
        <v>37</v>
      </c>
      <c r="U68" s="1">
        <v>39</v>
      </c>
      <c r="V68" s="1">
        <v>39</v>
      </c>
      <c r="W68" s="1">
        <v>38</v>
      </c>
      <c r="X68" s="1">
        <v>39</v>
      </c>
      <c r="Y68" s="1">
        <v>40</v>
      </c>
      <c r="Z68" s="1">
        <v>40</v>
      </c>
      <c r="AA68" s="1">
        <v>40</v>
      </c>
      <c r="AB68" s="1">
        <v>40</v>
      </c>
      <c r="AC68" s="1">
        <v>43</v>
      </c>
      <c r="AD68" s="1">
        <v>42</v>
      </c>
      <c r="AE68" s="26">
        <f t="shared" si="6"/>
        <v>39.299999999999997</v>
      </c>
      <c r="AF68" s="27">
        <f t="shared" si="7"/>
        <v>1.8222759547259617</v>
      </c>
      <c r="AG68" s="29">
        <f>AE68-1.96*($I$106)/SQRT($V$104)</f>
        <v>38.287860352191124</v>
      </c>
      <c r="AH68" s="29">
        <f>AE68+1.96*($I$106)/SQRT($V$104)</f>
        <v>40.31213964780887</v>
      </c>
      <c r="AI68" s="30">
        <f>IF(AND($I$104&gt;AG68, $I$104&lt;AH68),1,0)</f>
        <v>1</v>
      </c>
      <c r="AJ68" s="25">
        <f>(AE68-$I$104)/($I$106/SQRT($V$104))</f>
        <v>-1.3555441711726015</v>
      </c>
      <c r="AO68" s="29">
        <f t="shared" si="8"/>
        <v>38.647906924350252</v>
      </c>
      <c r="AP68" s="29">
        <f t="shared" si="9"/>
        <v>39.952093075649742</v>
      </c>
      <c r="AQ68" s="30">
        <f>IF(AND($I$104&gt;AO68, $I$104&lt;AP68),1,0)</f>
        <v>0</v>
      </c>
      <c r="AR68" s="25">
        <f>(AE68-$I$104)/(AF68/SQRT($V$104))</f>
        <v>-2.1039941248156091</v>
      </c>
    </row>
    <row r="69" spans="1:44" x14ac:dyDescent="0.25">
      <c r="A69" s="1">
        <v>43</v>
      </c>
      <c r="B69" s="1">
        <v>41</v>
      </c>
      <c r="C69" s="1">
        <v>40</v>
      </c>
      <c r="D69" s="1">
        <v>41</v>
      </c>
      <c r="E69" s="1">
        <v>42</v>
      </c>
      <c r="F69" s="1">
        <v>41</v>
      </c>
      <c r="G69" s="1">
        <v>38</v>
      </c>
      <c r="H69" s="1">
        <v>43</v>
      </c>
      <c r="I69" s="1">
        <v>38</v>
      </c>
      <c r="J69" s="1">
        <v>41</v>
      </c>
      <c r="K69" s="1">
        <v>33</v>
      </c>
      <c r="L69" s="1">
        <v>38</v>
      </c>
      <c r="M69" s="1">
        <v>39</v>
      </c>
      <c r="N69" s="1">
        <v>38</v>
      </c>
      <c r="O69" s="1">
        <v>39</v>
      </c>
      <c r="P69" s="1">
        <v>42</v>
      </c>
      <c r="Q69" s="1">
        <v>40</v>
      </c>
      <c r="R69" s="1">
        <v>42</v>
      </c>
      <c r="S69" s="1">
        <v>40</v>
      </c>
      <c r="T69" s="1">
        <v>37</v>
      </c>
      <c r="U69" s="1">
        <v>42</v>
      </c>
      <c r="V69" s="1">
        <v>38</v>
      </c>
      <c r="W69" s="1">
        <v>42</v>
      </c>
      <c r="X69" s="1">
        <v>40</v>
      </c>
      <c r="Y69" s="1">
        <v>36</v>
      </c>
      <c r="Z69" s="1">
        <v>40</v>
      </c>
      <c r="AA69" s="1">
        <v>40</v>
      </c>
      <c r="AB69" s="1">
        <v>42</v>
      </c>
      <c r="AC69" s="1">
        <v>41</v>
      </c>
      <c r="AD69" s="1">
        <v>39</v>
      </c>
      <c r="AE69" s="26">
        <f t="shared" si="6"/>
        <v>39.866666666666667</v>
      </c>
      <c r="AF69" s="27">
        <f t="shared" si="7"/>
        <v>2.2242136670701425</v>
      </c>
      <c r="AG69" s="29">
        <f>AE69-1.96*($I$106)/SQRT($V$104)</f>
        <v>38.854527018857794</v>
      </c>
      <c r="AH69" s="29">
        <f>AE69+1.96*($I$106)/SQRT($V$104)</f>
        <v>40.87880631447554</v>
      </c>
      <c r="AI69" s="30">
        <f>IF(AND($I$104&gt;AG69, $I$104&lt;AH69),1,0)</f>
        <v>1</v>
      </c>
      <c r="AJ69" s="25">
        <f>(AE69-$I$104)/($I$106/SQRT($V$104))</f>
        <v>-0.25819888974716021</v>
      </c>
      <c r="AO69" s="29">
        <f t="shared" si="8"/>
        <v>39.070742027865137</v>
      </c>
      <c r="AP69" s="29">
        <f t="shared" si="9"/>
        <v>40.662591305468197</v>
      </c>
      <c r="AQ69" s="30">
        <f>IF(AND($I$104&gt;AO69, $I$104&lt;AP69),1,0)</f>
        <v>1</v>
      </c>
      <c r="AR69" s="25">
        <f>(AE69-$I$104)/(AF69/SQRT($V$104))</f>
        <v>-0.32833929318589533</v>
      </c>
    </row>
    <row r="70" spans="1:44" x14ac:dyDescent="0.25">
      <c r="A70" s="1">
        <v>39</v>
      </c>
      <c r="B70" s="1">
        <v>44</v>
      </c>
      <c r="C70" s="1">
        <v>42</v>
      </c>
      <c r="D70" s="1">
        <v>42</v>
      </c>
      <c r="E70" s="1">
        <v>42</v>
      </c>
      <c r="F70" s="1">
        <v>39</v>
      </c>
      <c r="G70" s="1">
        <v>38</v>
      </c>
      <c r="H70" s="1">
        <v>37</v>
      </c>
      <c r="I70" s="1">
        <v>41</v>
      </c>
      <c r="J70" s="1">
        <v>38</v>
      </c>
      <c r="K70" s="1">
        <v>43</v>
      </c>
      <c r="L70" s="1">
        <v>40</v>
      </c>
      <c r="M70" s="1">
        <v>38</v>
      </c>
      <c r="N70" s="1">
        <v>46</v>
      </c>
      <c r="O70" s="1">
        <v>39</v>
      </c>
      <c r="P70" s="1">
        <v>39</v>
      </c>
      <c r="Q70" s="1">
        <v>39</v>
      </c>
      <c r="R70" s="1">
        <v>45</v>
      </c>
      <c r="S70" s="1">
        <v>38</v>
      </c>
      <c r="T70" s="1">
        <v>42</v>
      </c>
      <c r="U70" s="1">
        <v>39</v>
      </c>
      <c r="V70" s="1">
        <v>44</v>
      </c>
      <c r="W70" s="1">
        <v>41</v>
      </c>
      <c r="X70" s="1">
        <v>42</v>
      </c>
      <c r="Y70" s="1">
        <v>42</v>
      </c>
      <c r="Z70" s="1">
        <v>37</v>
      </c>
      <c r="AA70" s="1">
        <v>37</v>
      </c>
      <c r="AB70" s="1">
        <v>40</v>
      </c>
      <c r="AC70" s="1">
        <v>43</v>
      </c>
      <c r="AD70" s="1">
        <v>44</v>
      </c>
      <c r="AE70" s="26">
        <f t="shared" si="6"/>
        <v>40.666666666666664</v>
      </c>
      <c r="AF70" s="27">
        <f t="shared" si="7"/>
        <v>2.5506366119925397</v>
      </c>
      <c r="AG70" s="29">
        <f>AE70-1.96*($I$106)/SQRT($V$104)</f>
        <v>39.654527018857792</v>
      </c>
      <c r="AH70" s="29">
        <f>AE70+1.96*($I$106)/SQRT($V$104)</f>
        <v>41.678806314475537</v>
      </c>
      <c r="AI70" s="30">
        <f>IF(AND($I$104&gt;AG70, $I$104&lt;AH70),1,0)</f>
        <v>1</v>
      </c>
      <c r="AJ70" s="25">
        <f>(AE70-$I$104)/($I$106/SQRT($V$104))</f>
        <v>1.2909944487358012</v>
      </c>
      <c r="AO70" s="29">
        <f t="shared" si="8"/>
        <v>39.753933077187249</v>
      </c>
      <c r="AP70" s="29">
        <f t="shared" si="9"/>
        <v>41.57940025614608</v>
      </c>
      <c r="AQ70" s="30">
        <f>IF(AND($I$104&gt;AO70, $I$104&lt;AP70),1,0)</f>
        <v>1</v>
      </c>
      <c r="AR70" s="25">
        <f>(AE70-$I$104)/(AF70/SQRT($V$104))</f>
        <v>1.4315969979936032</v>
      </c>
    </row>
    <row r="71" spans="1:44" x14ac:dyDescent="0.25">
      <c r="A71" s="1">
        <v>38</v>
      </c>
      <c r="B71" s="1">
        <v>37</v>
      </c>
      <c r="C71" s="1">
        <v>33</v>
      </c>
      <c r="D71" s="1">
        <v>41</v>
      </c>
      <c r="E71" s="1">
        <v>38</v>
      </c>
      <c r="F71" s="1">
        <v>41</v>
      </c>
      <c r="G71" s="1">
        <v>41</v>
      </c>
      <c r="H71" s="1">
        <v>42</v>
      </c>
      <c r="I71" s="1">
        <v>41</v>
      </c>
      <c r="J71" s="1">
        <v>41</v>
      </c>
      <c r="K71" s="1">
        <v>39</v>
      </c>
      <c r="L71" s="1">
        <v>41</v>
      </c>
      <c r="M71" s="1">
        <v>44</v>
      </c>
      <c r="N71" s="1">
        <v>36</v>
      </c>
      <c r="O71" s="1">
        <v>38</v>
      </c>
      <c r="P71" s="1">
        <v>41</v>
      </c>
      <c r="Q71" s="1">
        <v>41</v>
      </c>
      <c r="R71" s="1">
        <v>41</v>
      </c>
      <c r="S71" s="1">
        <v>36</v>
      </c>
      <c r="T71" s="1">
        <v>39</v>
      </c>
      <c r="U71" s="1">
        <v>39</v>
      </c>
      <c r="V71" s="1">
        <v>43</v>
      </c>
      <c r="W71" s="1">
        <v>42</v>
      </c>
      <c r="X71" s="1">
        <v>44</v>
      </c>
      <c r="Y71" s="1">
        <v>39</v>
      </c>
      <c r="Z71" s="1">
        <v>42</v>
      </c>
      <c r="AA71" s="1">
        <v>40</v>
      </c>
      <c r="AB71" s="1">
        <v>44</v>
      </c>
      <c r="AC71" s="1">
        <v>36</v>
      </c>
      <c r="AD71" s="1">
        <v>36</v>
      </c>
      <c r="AE71" s="26">
        <f t="shared" si="6"/>
        <v>39.799999999999997</v>
      </c>
      <c r="AF71" s="27">
        <f t="shared" si="7"/>
        <v>2.7215614179592085</v>
      </c>
      <c r="AG71" s="29">
        <f>AE71-1.96*($I$106)/SQRT($V$104)</f>
        <v>38.787860352191124</v>
      </c>
      <c r="AH71" s="29">
        <f>AE71+1.96*($I$106)/SQRT($V$104)</f>
        <v>40.81213964780887</v>
      </c>
      <c r="AI71" s="30">
        <f>IF(AND($I$104&gt;AG71, $I$104&lt;AH71),1,0)</f>
        <v>1</v>
      </c>
      <c r="AJ71" s="25">
        <f>(AE71-$I$104)/($I$106/SQRT($V$104))</f>
        <v>-0.38729833462074725</v>
      </c>
      <c r="AO71" s="29">
        <f t="shared" si="8"/>
        <v>38.826101754235353</v>
      </c>
      <c r="AP71" s="29">
        <f t="shared" si="9"/>
        <v>40.773898245764642</v>
      </c>
      <c r="AQ71" s="30">
        <f>IF(AND($I$104&gt;AO71, $I$104&lt;AP71),1,0)</f>
        <v>1</v>
      </c>
      <c r="AR71" s="25">
        <f>(AE71-$I$104)/(AF71/SQRT($V$104))</f>
        <v>-0.40250611571050959</v>
      </c>
    </row>
    <row r="72" spans="1:44" x14ac:dyDescent="0.25">
      <c r="A72" s="1">
        <v>40</v>
      </c>
      <c r="B72" s="1">
        <v>40</v>
      </c>
      <c r="C72" s="1">
        <v>39</v>
      </c>
      <c r="D72" s="1">
        <v>39</v>
      </c>
      <c r="E72" s="1">
        <v>40</v>
      </c>
      <c r="F72" s="1">
        <v>36</v>
      </c>
      <c r="G72" s="1">
        <v>34</v>
      </c>
      <c r="H72" s="1">
        <v>43</v>
      </c>
      <c r="I72" s="1">
        <v>39</v>
      </c>
      <c r="J72" s="1">
        <v>41</v>
      </c>
      <c r="K72" s="1">
        <v>40</v>
      </c>
      <c r="L72" s="1">
        <v>39</v>
      </c>
      <c r="M72" s="1">
        <v>41</v>
      </c>
      <c r="N72" s="1">
        <v>46</v>
      </c>
      <c r="O72" s="1">
        <v>37</v>
      </c>
      <c r="P72" s="1">
        <v>41</v>
      </c>
      <c r="Q72" s="1">
        <v>37</v>
      </c>
      <c r="R72" s="1">
        <v>38</v>
      </c>
      <c r="S72" s="1">
        <v>40</v>
      </c>
      <c r="T72" s="1">
        <v>40</v>
      </c>
      <c r="U72" s="1">
        <v>40</v>
      </c>
      <c r="V72" s="1">
        <v>42</v>
      </c>
      <c r="W72" s="1">
        <v>42</v>
      </c>
      <c r="X72" s="1">
        <v>42</v>
      </c>
      <c r="Y72" s="1">
        <v>45</v>
      </c>
      <c r="Z72" s="1">
        <v>34</v>
      </c>
      <c r="AA72" s="1">
        <v>40</v>
      </c>
      <c r="AB72" s="1">
        <v>39</v>
      </c>
      <c r="AC72" s="1">
        <v>46</v>
      </c>
      <c r="AD72" s="1">
        <v>40</v>
      </c>
      <c r="AE72" s="26">
        <f t="shared" si="6"/>
        <v>40</v>
      </c>
      <c r="AF72" s="27">
        <f t="shared" si="7"/>
        <v>2.8527059144753704</v>
      </c>
      <c r="AG72" s="29">
        <f>AE72-1.96*($I$106)/SQRT($V$104)</f>
        <v>38.987860352191127</v>
      </c>
      <c r="AH72" s="29">
        <f>AE72+1.96*($I$106)/SQRT($V$104)</f>
        <v>41.012139647808873</v>
      </c>
      <c r="AI72" s="30">
        <f>IF(AND($I$104&gt;AG72, $I$104&lt;AH72),1,0)</f>
        <v>1</v>
      </c>
      <c r="AJ72" s="25">
        <f>(AE72-$I$104)/($I$106/SQRT($V$104))</f>
        <v>0</v>
      </c>
      <c r="AO72" s="29">
        <f t="shared" si="8"/>
        <v>38.979172298866111</v>
      </c>
      <c r="AP72" s="29">
        <f t="shared" si="9"/>
        <v>41.020827701133889</v>
      </c>
      <c r="AQ72" s="30">
        <f>IF(AND($I$104&gt;AO72, $I$104&lt;AP72),1,0)</f>
        <v>1</v>
      </c>
      <c r="AR72" s="25">
        <f>(AE72-$I$104)/(AF72/SQRT($V$104))</f>
        <v>0</v>
      </c>
    </row>
    <row r="73" spans="1:44" x14ac:dyDescent="0.25">
      <c r="A73" s="1">
        <v>38</v>
      </c>
      <c r="B73" s="1">
        <v>40</v>
      </c>
      <c r="C73" s="1">
        <v>43</v>
      </c>
      <c r="D73" s="1">
        <v>45</v>
      </c>
      <c r="E73" s="1">
        <v>39</v>
      </c>
      <c r="F73" s="1">
        <v>37</v>
      </c>
      <c r="G73" s="1">
        <v>38</v>
      </c>
      <c r="H73" s="1">
        <v>35</v>
      </c>
      <c r="I73" s="1">
        <v>43</v>
      </c>
      <c r="J73" s="1">
        <v>43</v>
      </c>
      <c r="K73" s="1">
        <v>38</v>
      </c>
      <c r="L73" s="1">
        <v>45</v>
      </c>
      <c r="M73" s="1">
        <v>43</v>
      </c>
      <c r="N73" s="1">
        <v>37</v>
      </c>
      <c r="O73" s="1">
        <v>40</v>
      </c>
      <c r="P73" s="1">
        <v>39</v>
      </c>
      <c r="Q73" s="1">
        <v>43</v>
      </c>
      <c r="R73" s="1">
        <v>41</v>
      </c>
      <c r="S73" s="1">
        <v>42</v>
      </c>
      <c r="T73" s="1">
        <v>44</v>
      </c>
      <c r="U73" s="1">
        <v>41</v>
      </c>
      <c r="V73" s="1">
        <v>42</v>
      </c>
      <c r="W73" s="1">
        <v>40</v>
      </c>
      <c r="X73" s="1">
        <v>44</v>
      </c>
      <c r="Y73" s="1">
        <v>39</v>
      </c>
      <c r="Z73" s="1">
        <v>44</v>
      </c>
      <c r="AA73" s="1">
        <v>40</v>
      </c>
      <c r="AB73" s="1">
        <v>36</v>
      </c>
      <c r="AC73" s="1">
        <v>36</v>
      </c>
      <c r="AD73" s="1">
        <v>42</v>
      </c>
      <c r="AE73" s="26">
        <f t="shared" si="6"/>
        <v>40.56666666666667</v>
      </c>
      <c r="AF73" s="27">
        <f t="shared" si="7"/>
        <v>2.8609539442752951</v>
      </c>
      <c r="AG73" s="29">
        <f>AE73-1.96*($I$106)/SQRT($V$104)</f>
        <v>39.554527018857797</v>
      </c>
      <c r="AH73" s="29">
        <f>AE73+1.96*($I$106)/SQRT($V$104)</f>
        <v>41.578806314475543</v>
      </c>
      <c r="AI73" s="30">
        <f>IF(AND($I$104&gt;AG73, $I$104&lt;AH73),1,0)</f>
        <v>1</v>
      </c>
      <c r="AJ73" s="25">
        <f>(AE73-$I$104)/($I$106/SQRT($V$104))</f>
        <v>1.0973452814254414</v>
      </c>
      <c r="AO73" s="29">
        <f t="shared" si="8"/>
        <v>39.54288744597487</v>
      </c>
      <c r="AP73" s="29">
        <f t="shared" si="9"/>
        <v>41.59044588735847</v>
      </c>
      <c r="AQ73" s="30">
        <f>IF(AND($I$104&gt;AO73, $I$104&lt;AP73),1,0)</f>
        <v>1</v>
      </c>
      <c r="AR73" s="25">
        <f>(AE73-$I$104)/(AF73/SQRT($V$104))</f>
        <v>1.0848693196919568</v>
      </c>
    </row>
    <row r="74" spans="1:44" x14ac:dyDescent="0.25">
      <c r="A74" s="1">
        <v>42</v>
      </c>
      <c r="B74" s="1">
        <v>39</v>
      </c>
      <c r="C74" s="1">
        <v>37</v>
      </c>
      <c r="D74" s="1">
        <v>34</v>
      </c>
      <c r="E74" s="1">
        <v>40</v>
      </c>
      <c r="F74" s="1">
        <v>38</v>
      </c>
      <c r="G74" s="1">
        <v>41</v>
      </c>
      <c r="H74" s="1">
        <v>41</v>
      </c>
      <c r="I74" s="1">
        <v>42</v>
      </c>
      <c r="J74" s="1">
        <v>40</v>
      </c>
      <c r="K74" s="1">
        <v>38</v>
      </c>
      <c r="L74" s="1">
        <v>42</v>
      </c>
      <c r="M74" s="1">
        <v>45</v>
      </c>
      <c r="N74" s="1">
        <v>42</v>
      </c>
      <c r="O74" s="1">
        <v>38</v>
      </c>
      <c r="P74" s="1">
        <v>40</v>
      </c>
      <c r="Q74" s="1">
        <v>43</v>
      </c>
      <c r="R74" s="1">
        <v>39</v>
      </c>
      <c r="S74" s="1">
        <v>41</v>
      </c>
      <c r="T74" s="1">
        <v>39</v>
      </c>
      <c r="U74" s="1">
        <v>40</v>
      </c>
      <c r="V74" s="1">
        <v>39</v>
      </c>
      <c r="W74" s="1">
        <v>42</v>
      </c>
      <c r="X74" s="1">
        <v>40</v>
      </c>
      <c r="Y74" s="1">
        <v>41</v>
      </c>
      <c r="Z74" s="1">
        <v>40</v>
      </c>
      <c r="AA74" s="1">
        <v>41</v>
      </c>
      <c r="AB74" s="1">
        <v>37</v>
      </c>
      <c r="AC74" s="1">
        <v>43</v>
      </c>
      <c r="AD74" s="1">
        <v>41</v>
      </c>
      <c r="AE74" s="26">
        <f t="shared" si="6"/>
        <v>40.166666666666664</v>
      </c>
      <c r="AF74" s="27">
        <f t="shared" si="7"/>
        <v>2.1827431860143216</v>
      </c>
      <c r="AG74" s="29">
        <f>AE74-1.96*($I$106)/SQRT($V$104)</f>
        <v>39.154527018857792</v>
      </c>
      <c r="AH74" s="29">
        <f>AE74+1.96*($I$106)/SQRT($V$104)</f>
        <v>41.178806314475537</v>
      </c>
      <c r="AI74" s="30">
        <f>IF(AND($I$104&gt;AG74, $I$104&lt;AH74),1,0)</f>
        <v>1</v>
      </c>
      <c r="AJ74" s="25">
        <f>(AE74-$I$104)/($I$106/SQRT($V$104))</f>
        <v>0.32274861218394685</v>
      </c>
      <c r="AO74" s="29">
        <f t="shared" si="8"/>
        <v>39.385582048922451</v>
      </c>
      <c r="AP74" s="29">
        <f t="shared" si="9"/>
        <v>40.947751284410877</v>
      </c>
      <c r="AQ74" s="30">
        <f>IF(AND($I$104&gt;AO74, $I$104&lt;AP74),1,0)</f>
        <v>1</v>
      </c>
      <c r="AR74" s="25">
        <f>(AE74-$I$104)/(AF74/SQRT($V$104))</f>
        <v>0.41822186642220688</v>
      </c>
    </row>
    <row r="75" spans="1:44" x14ac:dyDescent="0.25">
      <c r="A75" s="1">
        <v>41</v>
      </c>
      <c r="B75" s="1">
        <v>43</v>
      </c>
      <c r="C75" s="1">
        <v>42</v>
      </c>
      <c r="D75" s="1">
        <v>44</v>
      </c>
      <c r="E75" s="1">
        <v>40</v>
      </c>
      <c r="F75" s="1">
        <v>42</v>
      </c>
      <c r="G75" s="1">
        <v>41</v>
      </c>
      <c r="H75" s="1">
        <v>39</v>
      </c>
      <c r="I75" s="1">
        <v>42</v>
      </c>
      <c r="J75" s="1">
        <v>38</v>
      </c>
      <c r="K75" s="1">
        <v>39</v>
      </c>
      <c r="L75" s="1">
        <v>43</v>
      </c>
      <c r="M75" s="1">
        <v>39</v>
      </c>
      <c r="N75" s="1">
        <v>45</v>
      </c>
      <c r="O75" s="1">
        <v>39</v>
      </c>
      <c r="P75" s="1">
        <v>39</v>
      </c>
      <c r="Q75" s="1">
        <v>41</v>
      </c>
      <c r="R75" s="1">
        <v>39</v>
      </c>
      <c r="S75" s="1">
        <v>44</v>
      </c>
      <c r="T75" s="1">
        <v>40</v>
      </c>
      <c r="U75" s="1">
        <v>36</v>
      </c>
      <c r="V75" s="1">
        <v>44</v>
      </c>
      <c r="W75" s="1">
        <v>37</v>
      </c>
      <c r="X75" s="1">
        <v>40</v>
      </c>
      <c r="Y75" s="1">
        <v>44</v>
      </c>
      <c r="Z75" s="1">
        <v>35</v>
      </c>
      <c r="AA75" s="1">
        <v>42</v>
      </c>
      <c r="AB75" s="1">
        <v>39</v>
      </c>
      <c r="AC75" s="1">
        <v>40</v>
      </c>
      <c r="AD75" s="1">
        <v>35</v>
      </c>
      <c r="AE75" s="26">
        <f t="shared" si="6"/>
        <v>40.4</v>
      </c>
      <c r="AF75" s="27">
        <f t="shared" si="7"/>
        <v>2.6729810299003054</v>
      </c>
      <c r="AG75" s="29">
        <f>AE75-1.96*($I$106)/SQRT($V$104)</f>
        <v>39.387860352191126</v>
      </c>
      <c r="AH75" s="29">
        <f>AE75+1.96*($I$106)/SQRT($V$104)</f>
        <v>41.412139647808871</v>
      </c>
      <c r="AI75" s="30">
        <f>IF(AND($I$104&gt;AG75, $I$104&lt;AH75),1,0)</f>
        <v>1</v>
      </c>
      <c r="AJ75" s="25">
        <f>(AE75-$I$104)/($I$106/SQRT($V$104))</f>
        <v>0.77459666924148074</v>
      </c>
      <c r="AO75" s="29">
        <f t="shared" si="8"/>
        <v>39.443486022838272</v>
      </c>
      <c r="AP75" s="29">
        <f t="shared" si="9"/>
        <v>41.356513977161725</v>
      </c>
      <c r="AQ75" s="30">
        <f>IF(AND($I$104&gt;AO75, $I$104&lt;AP75),1,0)</f>
        <v>1</v>
      </c>
      <c r="AR75" s="25">
        <f>(AE75-$I$104)/(AF75/SQRT($V$104))</f>
        <v>0.81964301486358493</v>
      </c>
    </row>
    <row r="76" spans="1:44" x14ac:dyDescent="0.25">
      <c r="A76" s="1">
        <v>40</v>
      </c>
      <c r="B76" s="1">
        <v>40</v>
      </c>
      <c r="C76" s="1">
        <v>38</v>
      </c>
      <c r="D76" s="1">
        <v>45</v>
      </c>
      <c r="E76" s="1">
        <v>40</v>
      </c>
      <c r="F76" s="1">
        <v>37</v>
      </c>
      <c r="G76" s="1">
        <v>39</v>
      </c>
      <c r="H76" s="1">
        <v>42</v>
      </c>
      <c r="I76" s="1">
        <v>39</v>
      </c>
      <c r="J76" s="1">
        <v>38</v>
      </c>
      <c r="K76" s="1">
        <v>41</v>
      </c>
      <c r="L76" s="1">
        <v>41</v>
      </c>
      <c r="M76" s="1">
        <v>39</v>
      </c>
      <c r="N76" s="1">
        <v>37</v>
      </c>
      <c r="O76" s="1">
        <v>42</v>
      </c>
      <c r="P76" s="1">
        <v>36</v>
      </c>
      <c r="Q76" s="1">
        <v>37</v>
      </c>
      <c r="R76" s="1">
        <v>43</v>
      </c>
      <c r="S76" s="1">
        <v>42</v>
      </c>
      <c r="T76" s="1">
        <v>39</v>
      </c>
      <c r="U76" s="1">
        <v>38</v>
      </c>
      <c r="V76" s="1">
        <v>42</v>
      </c>
      <c r="W76" s="1">
        <v>39</v>
      </c>
      <c r="X76" s="1">
        <v>42</v>
      </c>
      <c r="Y76" s="1">
        <v>44</v>
      </c>
      <c r="Z76" s="1">
        <v>40</v>
      </c>
      <c r="AA76" s="1">
        <v>41</v>
      </c>
      <c r="AB76" s="1">
        <v>39</v>
      </c>
      <c r="AC76" s="1">
        <v>44</v>
      </c>
      <c r="AD76" s="1">
        <v>38</v>
      </c>
      <c r="AE76" s="26">
        <f t="shared" si="6"/>
        <v>40.06666666666667</v>
      </c>
      <c r="AF76" s="27">
        <f t="shared" si="7"/>
        <v>2.3034207445529318</v>
      </c>
      <c r="AG76" s="29">
        <f>AE76-1.96*($I$106)/SQRT($V$104)</f>
        <v>39.054527018857797</v>
      </c>
      <c r="AH76" s="29">
        <f>AE76+1.96*($I$106)/SQRT($V$104)</f>
        <v>41.078806314475543</v>
      </c>
      <c r="AI76" s="30">
        <f>IF(AND($I$104&gt;AG76, $I$104&lt;AH76),1,0)</f>
        <v>1</v>
      </c>
      <c r="AJ76" s="25">
        <f>(AE76-$I$104)/($I$106/SQRT($V$104))</f>
        <v>0.12909944487358699</v>
      </c>
      <c r="AO76" s="29">
        <f t="shared" si="8"/>
        <v>39.242398139204909</v>
      </c>
      <c r="AP76" s="29">
        <f t="shared" si="9"/>
        <v>40.890935194128431</v>
      </c>
      <c r="AQ76" s="30">
        <f>IF(AND($I$104&gt;AO76, $I$104&lt;AP76),1,0)</f>
        <v>1</v>
      </c>
      <c r="AR76" s="25">
        <f>(AE76-$I$104)/(AF76/SQRT($V$104))</f>
        <v>0.15852439140075561</v>
      </c>
    </row>
    <row r="77" spans="1:44" x14ac:dyDescent="0.25">
      <c r="A77" s="1">
        <v>35</v>
      </c>
      <c r="B77" s="1">
        <v>39</v>
      </c>
      <c r="C77" s="1">
        <v>39</v>
      </c>
      <c r="D77" s="1">
        <v>42</v>
      </c>
      <c r="E77" s="1">
        <v>43</v>
      </c>
      <c r="F77" s="1">
        <v>41</v>
      </c>
      <c r="G77" s="1">
        <v>44</v>
      </c>
      <c r="H77" s="1">
        <v>39</v>
      </c>
      <c r="I77" s="1">
        <v>40</v>
      </c>
      <c r="J77" s="1">
        <v>37</v>
      </c>
      <c r="K77" s="1">
        <v>39</v>
      </c>
      <c r="L77" s="1">
        <v>39</v>
      </c>
      <c r="M77" s="1">
        <v>36</v>
      </c>
      <c r="N77" s="1">
        <v>41</v>
      </c>
      <c r="O77" s="1">
        <v>38</v>
      </c>
      <c r="P77" s="1">
        <v>41</v>
      </c>
      <c r="Q77" s="1">
        <v>43</v>
      </c>
      <c r="R77" s="1">
        <v>41</v>
      </c>
      <c r="S77" s="1">
        <v>44</v>
      </c>
      <c r="T77" s="1">
        <v>39</v>
      </c>
      <c r="U77" s="1">
        <v>40</v>
      </c>
      <c r="V77" s="1">
        <v>41</v>
      </c>
      <c r="W77" s="1">
        <v>41</v>
      </c>
      <c r="X77" s="1">
        <v>36</v>
      </c>
      <c r="Y77" s="1">
        <v>37</v>
      </c>
      <c r="Z77" s="1">
        <v>42</v>
      </c>
      <c r="AA77" s="1">
        <v>35</v>
      </c>
      <c r="AB77" s="1">
        <v>42</v>
      </c>
      <c r="AC77" s="1">
        <v>38</v>
      </c>
      <c r="AD77" s="1">
        <v>41</v>
      </c>
      <c r="AE77" s="26">
        <f t="shared" si="6"/>
        <v>39.766666666666666</v>
      </c>
      <c r="AF77" s="27">
        <f t="shared" si="7"/>
        <v>2.5008044682673107</v>
      </c>
      <c r="AG77" s="29">
        <f>AE77-1.96*($I$106)/SQRT($V$104)</f>
        <v>38.754527018857793</v>
      </c>
      <c r="AH77" s="29">
        <f>AE77+1.96*($I$106)/SQRT($V$104)</f>
        <v>40.778806314475538</v>
      </c>
      <c r="AI77" s="30">
        <f>IF(AND($I$104&gt;AG77, $I$104&lt;AH77),1,0)</f>
        <v>1</v>
      </c>
      <c r="AJ77" s="25">
        <f>(AE77-$I$104)/($I$106/SQRT($V$104))</f>
        <v>-0.45184805705753384</v>
      </c>
      <c r="AO77" s="29">
        <f t="shared" si="8"/>
        <v>38.871765280802585</v>
      </c>
      <c r="AP77" s="29">
        <f t="shared" si="9"/>
        <v>40.661568052530747</v>
      </c>
      <c r="AQ77" s="30">
        <f>IF(AND($I$104&gt;AO77, $I$104&lt;AP77),1,0)</f>
        <v>1</v>
      </c>
      <c r="AR77" s="25">
        <f>(AE77-$I$104)/(AF77/SQRT($V$104))</f>
        <v>-0.51104327309958464</v>
      </c>
    </row>
    <row r="78" spans="1:44" x14ac:dyDescent="0.25">
      <c r="A78" s="1">
        <v>40</v>
      </c>
      <c r="B78" s="1">
        <v>38</v>
      </c>
      <c r="C78" s="1">
        <v>41</v>
      </c>
      <c r="D78" s="1">
        <v>41</v>
      </c>
      <c r="E78" s="1">
        <v>34</v>
      </c>
      <c r="F78" s="1">
        <v>40</v>
      </c>
      <c r="G78" s="1">
        <v>39</v>
      </c>
      <c r="H78" s="1">
        <v>39</v>
      </c>
      <c r="I78" s="1">
        <v>40</v>
      </c>
      <c r="J78" s="1">
        <v>47</v>
      </c>
      <c r="K78" s="1">
        <v>37</v>
      </c>
      <c r="L78" s="1">
        <v>39</v>
      </c>
      <c r="M78" s="1">
        <v>37</v>
      </c>
      <c r="N78" s="1">
        <v>43</v>
      </c>
      <c r="O78" s="1">
        <v>39</v>
      </c>
      <c r="P78" s="1">
        <v>37</v>
      </c>
      <c r="Q78" s="1">
        <v>41</v>
      </c>
      <c r="R78" s="1">
        <v>41</v>
      </c>
      <c r="S78" s="1">
        <v>34</v>
      </c>
      <c r="T78" s="1">
        <v>40</v>
      </c>
      <c r="U78" s="1">
        <v>43</v>
      </c>
      <c r="V78" s="1">
        <v>46</v>
      </c>
      <c r="W78" s="1">
        <v>39</v>
      </c>
      <c r="X78" s="1">
        <v>43</v>
      </c>
      <c r="Y78" s="1">
        <v>40</v>
      </c>
      <c r="Z78" s="1">
        <v>40</v>
      </c>
      <c r="AA78" s="1">
        <v>40</v>
      </c>
      <c r="AB78" s="1">
        <v>38</v>
      </c>
      <c r="AC78" s="1">
        <v>45</v>
      </c>
      <c r="AD78" s="1">
        <v>38</v>
      </c>
      <c r="AE78" s="26">
        <f t="shared" si="6"/>
        <v>39.966666666666669</v>
      </c>
      <c r="AF78" s="27">
        <f t="shared" si="7"/>
        <v>2.9767296720108596</v>
      </c>
      <c r="AG78" s="29">
        <f>AE78-1.96*($I$106)/SQRT($V$104)</f>
        <v>38.954527018857796</v>
      </c>
      <c r="AH78" s="29">
        <f>AE78+1.96*($I$106)/SQRT($V$104)</f>
        <v>40.978806314475541</v>
      </c>
      <c r="AI78" s="30">
        <f>IF(AND($I$104&gt;AG78, $I$104&lt;AH78),1,0)</f>
        <v>1</v>
      </c>
      <c r="AJ78" s="25">
        <f>(AE78-$I$104)/($I$106/SQRT($V$104))</f>
        <v>-6.4549722436786625E-2</v>
      </c>
      <c r="AO78" s="29">
        <f t="shared" si="8"/>
        <v>38.901457633882536</v>
      </c>
      <c r="AP78" s="29">
        <f t="shared" si="9"/>
        <v>41.031875699450801</v>
      </c>
      <c r="AQ78" s="30">
        <f>IF(AND($I$104&gt;AO78, $I$104&lt;AP78),1,0)</f>
        <v>1</v>
      </c>
      <c r="AR78" s="25">
        <f>(AE78-$I$104)/(AF78/SQRT($V$104))</f>
        <v>-6.1333814605916602E-2</v>
      </c>
    </row>
    <row r="79" spans="1:44" x14ac:dyDescent="0.25">
      <c r="A79" s="1">
        <v>38</v>
      </c>
      <c r="B79" s="1">
        <v>38</v>
      </c>
      <c r="C79" s="1">
        <v>39</v>
      </c>
      <c r="D79" s="1">
        <v>39</v>
      </c>
      <c r="E79" s="1">
        <v>38</v>
      </c>
      <c r="F79" s="1">
        <v>41</v>
      </c>
      <c r="G79" s="1">
        <v>42</v>
      </c>
      <c r="H79" s="1">
        <v>35</v>
      </c>
      <c r="I79" s="1">
        <v>37</v>
      </c>
      <c r="J79" s="1">
        <v>44</v>
      </c>
      <c r="K79" s="1">
        <v>39</v>
      </c>
      <c r="L79" s="1">
        <v>43</v>
      </c>
      <c r="M79" s="1">
        <v>41</v>
      </c>
      <c r="N79" s="1">
        <v>44</v>
      </c>
      <c r="O79" s="1">
        <v>38</v>
      </c>
      <c r="P79" s="1">
        <v>42</v>
      </c>
      <c r="Q79" s="1">
        <v>38</v>
      </c>
      <c r="R79" s="1">
        <v>41</v>
      </c>
      <c r="S79" s="1">
        <v>39</v>
      </c>
      <c r="T79" s="1">
        <v>42</v>
      </c>
      <c r="U79" s="1">
        <v>39</v>
      </c>
      <c r="V79" s="1">
        <v>39</v>
      </c>
      <c r="W79" s="1">
        <v>40</v>
      </c>
      <c r="X79" s="1">
        <v>36</v>
      </c>
      <c r="Y79" s="1">
        <v>42</v>
      </c>
      <c r="Z79" s="1">
        <v>34</v>
      </c>
      <c r="AA79" s="1">
        <v>38</v>
      </c>
      <c r="AB79" s="1">
        <v>42</v>
      </c>
      <c r="AC79" s="1">
        <v>44</v>
      </c>
      <c r="AD79" s="1">
        <v>34</v>
      </c>
      <c r="AE79" s="26">
        <f t="shared" si="6"/>
        <v>39.533333333333331</v>
      </c>
      <c r="AF79" s="27">
        <f t="shared" si="7"/>
        <v>2.7883171705668923</v>
      </c>
      <c r="AG79" s="29">
        <f>AE79-1.96*($I$106)/SQRT($V$104)</f>
        <v>38.521193685524459</v>
      </c>
      <c r="AH79" s="29">
        <f>AE79+1.96*($I$106)/SQRT($V$104)</f>
        <v>40.545472981142204</v>
      </c>
      <c r="AI79" s="30">
        <f>IF(AND($I$104&gt;AG79, $I$104&lt;AH79),1,0)</f>
        <v>1</v>
      </c>
      <c r="AJ79" s="25">
        <f>(AE79-$I$104)/($I$106/SQRT($V$104))</f>
        <v>-0.90369611411506767</v>
      </c>
      <c r="AO79" s="29">
        <f t="shared" si="8"/>
        <v>38.535546848291666</v>
      </c>
      <c r="AP79" s="29">
        <f t="shared" si="9"/>
        <v>40.531119818374997</v>
      </c>
      <c r="AQ79" s="30">
        <f>IF(AND($I$104&gt;AO79, $I$104&lt;AP79),1,0)</f>
        <v>1</v>
      </c>
      <c r="AR79" s="25">
        <f>(AE79-$I$104)/(AF79/SQRT($V$104))</f>
        <v>-0.91669578650233596</v>
      </c>
    </row>
    <row r="80" spans="1:44" x14ac:dyDescent="0.25">
      <c r="A80" s="1">
        <v>44</v>
      </c>
      <c r="B80" s="1">
        <v>41</v>
      </c>
      <c r="C80" s="1">
        <v>40</v>
      </c>
      <c r="D80" s="1">
        <v>38</v>
      </c>
      <c r="E80" s="1">
        <v>39</v>
      </c>
      <c r="F80" s="1">
        <v>43</v>
      </c>
      <c r="G80" s="1">
        <v>43</v>
      </c>
      <c r="H80" s="1">
        <v>39</v>
      </c>
      <c r="I80" s="1">
        <v>40</v>
      </c>
      <c r="J80" s="1">
        <v>41</v>
      </c>
      <c r="K80" s="1">
        <v>41</v>
      </c>
      <c r="L80" s="1">
        <v>40</v>
      </c>
      <c r="M80" s="1">
        <v>36</v>
      </c>
      <c r="N80" s="1">
        <v>39</v>
      </c>
      <c r="O80" s="1">
        <v>39</v>
      </c>
      <c r="P80" s="1">
        <v>42</v>
      </c>
      <c r="Q80" s="1">
        <v>38</v>
      </c>
      <c r="R80" s="1">
        <v>34</v>
      </c>
      <c r="S80" s="1">
        <v>38</v>
      </c>
      <c r="T80" s="1">
        <v>40</v>
      </c>
      <c r="U80" s="1">
        <v>43</v>
      </c>
      <c r="V80" s="1">
        <v>38</v>
      </c>
      <c r="W80" s="1">
        <v>41</v>
      </c>
      <c r="X80" s="1">
        <v>34</v>
      </c>
      <c r="Y80" s="1">
        <v>39</v>
      </c>
      <c r="Z80" s="1">
        <v>43</v>
      </c>
      <c r="AA80" s="1">
        <v>43</v>
      </c>
      <c r="AB80" s="1">
        <v>44</v>
      </c>
      <c r="AC80" s="1">
        <v>41</v>
      </c>
      <c r="AD80" s="1">
        <v>43</v>
      </c>
      <c r="AE80" s="26">
        <f t="shared" si="6"/>
        <v>40.133333333333333</v>
      </c>
      <c r="AF80" s="27">
        <f t="shared" si="7"/>
        <v>2.6487906587767536</v>
      </c>
      <c r="AG80" s="29">
        <f>AE80-1.96*($I$106)/SQRT($V$104)</f>
        <v>39.12119368552446</v>
      </c>
      <c r="AH80" s="29">
        <f>AE80+1.96*($I$106)/SQRT($V$104)</f>
        <v>41.145472981142206</v>
      </c>
      <c r="AI80" s="30">
        <f>IF(AND($I$104&gt;AG80, $I$104&lt;AH80),1,0)</f>
        <v>1</v>
      </c>
      <c r="AJ80" s="25">
        <f>(AE80-$I$104)/($I$106/SQRT($V$104))</f>
        <v>0.25819888974716021</v>
      </c>
      <c r="AO80" s="29">
        <f t="shared" si="8"/>
        <v>39.185475769304951</v>
      </c>
      <c r="AP80" s="29">
        <f t="shared" si="9"/>
        <v>41.081190897361715</v>
      </c>
      <c r="AQ80" s="30">
        <f>IF(AND($I$104&gt;AO80, $I$104&lt;AP80),1,0)</f>
        <v>1</v>
      </c>
      <c r="AR80" s="25">
        <f>(AE80-$I$104)/(AF80/SQRT($V$104))</f>
        <v>0.27570949818944152</v>
      </c>
    </row>
    <row r="81" spans="1:44" x14ac:dyDescent="0.25">
      <c r="A81" s="1">
        <v>38</v>
      </c>
      <c r="B81" s="1">
        <v>40</v>
      </c>
      <c r="C81" s="1">
        <v>38</v>
      </c>
      <c r="D81" s="1">
        <v>42</v>
      </c>
      <c r="E81" s="1">
        <v>39</v>
      </c>
      <c r="F81" s="1">
        <v>40</v>
      </c>
      <c r="G81" s="1">
        <v>45</v>
      </c>
      <c r="H81" s="1">
        <v>44</v>
      </c>
      <c r="I81" s="1">
        <v>34</v>
      </c>
      <c r="J81" s="1">
        <v>46</v>
      </c>
      <c r="K81" s="1">
        <v>41</v>
      </c>
      <c r="L81" s="1">
        <v>41</v>
      </c>
      <c r="M81" s="1">
        <v>40</v>
      </c>
      <c r="N81" s="1">
        <v>42</v>
      </c>
      <c r="O81" s="1">
        <v>38</v>
      </c>
      <c r="P81" s="1">
        <v>37</v>
      </c>
      <c r="Q81" s="1">
        <v>38</v>
      </c>
      <c r="R81" s="1">
        <v>45</v>
      </c>
      <c r="S81" s="1">
        <v>37</v>
      </c>
      <c r="T81" s="1">
        <v>41</v>
      </c>
      <c r="U81" s="1">
        <v>40</v>
      </c>
      <c r="V81" s="1">
        <v>39</v>
      </c>
      <c r="W81" s="1">
        <v>38</v>
      </c>
      <c r="X81" s="1">
        <v>42</v>
      </c>
      <c r="Y81" s="1">
        <v>40</v>
      </c>
      <c r="Z81" s="1">
        <v>35</v>
      </c>
      <c r="AA81" s="1">
        <v>40</v>
      </c>
      <c r="AB81" s="1">
        <v>38</v>
      </c>
      <c r="AC81" s="1">
        <v>45</v>
      </c>
      <c r="AD81" s="1">
        <v>39</v>
      </c>
      <c r="AE81" s="26">
        <f t="shared" si="6"/>
        <v>40.06666666666667</v>
      </c>
      <c r="AF81" s="27">
        <f t="shared" si="7"/>
        <v>2.9235468932072233</v>
      </c>
      <c r="AG81" s="29">
        <f>AE81-1.96*($I$106)/SQRT($V$104)</f>
        <v>39.054527018857797</v>
      </c>
      <c r="AH81" s="29">
        <f>AE81+1.96*($I$106)/SQRT($V$104)</f>
        <v>41.078806314475543</v>
      </c>
      <c r="AI81" s="30">
        <f>IF(AND($I$104&gt;AG81, $I$104&lt;AH81),1,0)</f>
        <v>1</v>
      </c>
      <c r="AJ81" s="25">
        <f>(AE81-$I$104)/($I$106/SQRT($V$104))</f>
        <v>0.12909944487358699</v>
      </c>
      <c r="AO81" s="29">
        <f t="shared" si="8"/>
        <v>39.020488846861959</v>
      </c>
      <c r="AP81" s="29">
        <f t="shared" si="9"/>
        <v>41.112844486471381</v>
      </c>
      <c r="AQ81" s="30">
        <f>IF(AND($I$104&gt;AO81, $I$104&lt;AP81),1,0)</f>
        <v>1</v>
      </c>
      <c r="AR81" s="25">
        <f>(AE81-$I$104)/(AF81/SQRT($V$104))</f>
        <v>0.12489909859785063</v>
      </c>
    </row>
    <row r="82" spans="1:44" x14ac:dyDescent="0.25">
      <c r="A82" s="1">
        <v>43</v>
      </c>
      <c r="B82" s="1">
        <v>40</v>
      </c>
      <c r="C82" s="1">
        <v>42</v>
      </c>
      <c r="D82" s="1">
        <v>37</v>
      </c>
      <c r="E82" s="1">
        <v>41</v>
      </c>
      <c r="F82" s="1">
        <v>37</v>
      </c>
      <c r="G82" s="1">
        <v>45</v>
      </c>
      <c r="H82" s="1">
        <v>40</v>
      </c>
      <c r="I82" s="1">
        <v>43</v>
      </c>
      <c r="J82" s="1">
        <v>41</v>
      </c>
      <c r="K82" s="1">
        <v>40</v>
      </c>
      <c r="L82" s="1">
        <v>43</v>
      </c>
      <c r="M82" s="1">
        <v>40</v>
      </c>
      <c r="N82" s="1">
        <v>37</v>
      </c>
      <c r="O82" s="1">
        <v>40</v>
      </c>
      <c r="P82" s="1">
        <v>41</v>
      </c>
      <c r="Q82" s="1">
        <v>42</v>
      </c>
      <c r="R82" s="1">
        <v>41</v>
      </c>
      <c r="S82" s="1">
        <v>33</v>
      </c>
      <c r="T82" s="1">
        <v>37</v>
      </c>
      <c r="U82" s="1">
        <v>41</v>
      </c>
      <c r="V82" s="1">
        <v>39</v>
      </c>
      <c r="W82" s="1">
        <v>37</v>
      </c>
      <c r="X82" s="1">
        <v>38</v>
      </c>
      <c r="Y82" s="1">
        <v>39</v>
      </c>
      <c r="Z82" s="1">
        <v>42</v>
      </c>
      <c r="AA82" s="1">
        <v>39</v>
      </c>
      <c r="AB82" s="1">
        <v>38</v>
      </c>
      <c r="AC82" s="1">
        <v>42</v>
      </c>
      <c r="AD82" s="1">
        <v>41</v>
      </c>
      <c r="AE82" s="26">
        <f t="shared" si="6"/>
        <v>39.966666666666669</v>
      </c>
      <c r="AF82" s="27">
        <f t="shared" si="7"/>
        <v>2.4842029642958101</v>
      </c>
      <c r="AG82" s="29">
        <f>AE82-1.96*($I$106)/SQRT($V$104)</f>
        <v>38.954527018857796</v>
      </c>
      <c r="AH82" s="29">
        <f>AE82+1.96*($I$106)/SQRT($V$104)</f>
        <v>40.978806314475541</v>
      </c>
      <c r="AI82" s="30">
        <f>IF(AND($I$104&gt;AG82, $I$104&lt;AH82),1,0)</f>
        <v>1</v>
      </c>
      <c r="AJ82" s="25">
        <f>(AE82-$I$104)/($I$106/SQRT($V$104))</f>
        <v>-6.4549722436786625E-2</v>
      </c>
      <c r="AO82" s="29">
        <f t="shared" si="8"/>
        <v>39.077706052702204</v>
      </c>
      <c r="AP82" s="29">
        <f t="shared" si="9"/>
        <v>40.855627280631133</v>
      </c>
      <c r="AQ82" s="30">
        <f>IF(AND($I$104&gt;AO82, $I$104&lt;AP82),1,0)</f>
        <v>1</v>
      </c>
      <c r="AR82" s="25">
        <f>(AE82-$I$104)/(AF82/SQRT($V$104))</f>
        <v>-7.3494069711328422E-2</v>
      </c>
    </row>
    <row r="83" spans="1:44" x14ac:dyDescent="0.25">
      <c r="A83" s="1">
        <v>40</v>
      </c>
      <c r="B83" s="1">
        <v>43</v>
      </c>
      <c r="C83" s="1">
        <v>37</v>
      </c>
      <c r="D83" s="1">
        <v>38</v>
      </c>
      <c r="E83" s="1">
        <v>35</v>
      </c>
      <c r="F83" s="1">
        <v>37</v>
      </c>
      <c r="G83" s="1">
        <v>38</v>
      </c>
      <c r="H83" s="1">
        <v>37</v>
      </c>
      <c r="I83" s="1">
        <v>42</v>
      </c>
      <c r="J83" s="1">
        <v>41</v>
      </c>
      <c r="K83" s="1">
        <v>46</v>
      </c>
      <c r="L83" s="1">
        <v>36</v>
      </c>
      <c r="M83" s="1">
        <v>37</v>
      </c>
      <c r="N83" s="1">
        <v>41</v>
      </c>
      <c r="O83" s="1">
        <v>41</v>
      </c>
      <c r="P83" s="1">
        <v>39</v>
      </c>
      <c r="Q83" s="1">
        <v>41</v>
      </c>
      <c r="R83" s="1">
        <v>38</v>
      </c>
      <c r="S83" s="1">
        <v>41</v>
      </c>
      <c r="T83" s="1">
        <v>46</v>
      </c>
      <c r="U83" s="1">
        <v>42</v>
      </c>
      <c r="V83" s="1">
        <v>40</v>
      </c>
      <c r="W83" s="1">
        <v>38</v>
      </c>
      <c r="X83" s="1">
        <v>36</v>
      </c>
      <c r="Y83" s="1">
        <v>41</v>
      </c>
      <c r="Z83" s="1">
        <v>42</v>
      </c>
      <c r="AA83" s="1">
        <v>42</v>
      </c>
      <c r="AB83" s="1">
        <v>41</v>
      </c>
      <c r="AC83" s="1">
        <v>38</v>
      </c>
      <c r="AD83" s="1">
        <v>41</v>
      </c>
      <c r="AE83" s="26">
        <f t="shared" si="6"/>
        <v>39.833333333333336</v>
      </c>
      <c r="AF83" s="27">
        <f t="shared" si="7"/>
        <v>2.742806683991259</v>
      </c>
      <c r="AG83" s="29">
        <f>AE83-1.96*($I$106)/SQRT($V$104)</f>
        <v>38.821193685524463</v>
      </c>
      <c r="AH83" s="29">
        <f>AE83+1.96*($I$106)/SQRT($V$104)</f>
        <v>40.845472981142208</v>
      </c>
      <c r="AI83" s="30">
        <f>IF(AND($I$104&gt;AG83, $I$104&lt;AH83),1,0)</f>
        <v>1</v>
      </c>
      <c r="AJ83" s="25">
        <f>(AE83-$I$104)/($I$106/SQRT($V$104))</f>
        <v>-0.32274861218394685</v>
      </c>
      <c r="AO83" s="29">
        <f t="shared" si="8"/>
        <v>38.851832566757338</v>
      </c>
      <c r="AP83" s="29">
        <f t="shared" si="9"/>
        <v>40.814834099909334</v>
      </c>
      <c r="AQ83" s="30">
        <f>IF(AND($I$104&gt;AO83, $I$104&lt;AP83),1,0)</f>
        <v>1</v>
      </c>
      <c r="AR83" s="25">
        <f>(AE83-$I$104)/(AF83/SQRT($V$104))</f>
        <v>-0.33282364903926753</v>
      </c>
    </row>
    <row r="84" spans="1:44" x14ac:dyDescent="0.25">
      <c r="A84" s="1">
        <v>44</v>
      </c>
      <c r="B84" s="1">
        <v>40</v>
      </c>
      <c r="C84" s="1">
        <v>35</v>
      </c>
      <c r="D84" s="1">
        <v>42</v>
      </c>
      <c r="E84" s="1">
        <v>40</v>
      </c>
      <c r="F84" s="1">
        <v>43</v>
      </c>
      <c r="G84" s="1">
        <v>43</v>
      </c>
      <c r="H84" s="1">
        <v>34</v>
      </c>
      <c r="I84" s="1">
        <v>42</v>
      </c>
      <c r="J84" s="1">
        <v>42</v>
      </c>
      <c r="K84" s="1">
        <v>40</v>
      </c>
      <c r="L84" s="1">
        <v>36</v>
      </c>
      <c r="M84" s="1">
        <v>37</v>
      </c>
      <c r="N84" s="1">
        <v>42</v>
      </c>
      <c r="O84" s="1">
        <v>42</v>
      </c>
      <c r="P84" s="1">
        <v>36</v>
      </c>
      <c r="Q84" s="1">
        <v>41</v>
      </c>
      <c r="R84" s="1">
        <v>36</v>
      </c>
      <c r="S84" s="1">
        <v>41</v>
      </c>
      <c r="T84" s="1">
        <v>37</v>
      </c>
      <c r="U84" s="1">
        <v>40</v>
      </c>
      <c r="V84" s="1">
        <v>42</v>
      </c>
      <c r="W84" s="1">
        <v>41</v>
      </c>
      <c r="X84" s="1">
        <v>38</v>
      </c>
      <c r="Y84" s="1">
        <v>42</v>
      </c>
      <c r="Z84" s="1">
        <v>39</v>
      </c>
      <c r="AA84" s="1">
        <v>40</v>
      </c>
      <c r="AB84" s="1">
        <v>36</v>
      </c>
      <c r="AC84" s="1">
        <v>41</v>
      </c>
      <c r="AD84" s="1">
        <v>37</v>
      </c>
      <c r="AE84" s="26">
        <f t="shared" si="6"/>
        <v>39.633333333333333</v>
      </c>
      <c r="AF84" s="27">
        <f t="shared" si="7"/>
        <v>2.7478309104898866</v>
      </c>
      <c r="AG84" s="29">
        <f>AE84-1.96*($I$106)/SQRT($V$104)</f>
        <v>38.62119368552446</v>
      </c>
      <c r="AH84" s="29">
        <f>AE84+1.96*($I$106)/SQRT($V$104)</f>
        <v>40.645472981142206</v>
      </c>
      <c r="AI84" s="30">
        <f>IF(AND($I$104&gt;AG84, $I$104&lt;AH84),1,0)</f>
        <v>1</v>
      </c>
      <c r="AJ84" s="25">
        <f>(AE84-$I$104)/($I$106/SQRT($V$104))</f>
        <v>-0.71004694680469405</v>
      </c>
      <c r="AO84" s="29">
        <f t="shared" si="8"/>
        <v>38.650034670394959</v>
      </c>
      <c r="AP84" s="29">
        <f t="shared" si="9"/>
        <v>40.616631996271707</v>
      </c>
      <c r="AQ84" s="30">
        <f>IF(AND($I$104&gt;AO84, $I$104&lt;AP84),1,0)</f>
        <v>1</v>
      </c>
      <c r="AR84" s="25">
        <f>(AE84-$I$104)/(AF84/SQRT($V$104))</f>
        <v>-0.73087322677637634</v>
      </c>
    </row>
    <row r="85" spans="1:44" x14ac:dyDescent="0.25">
      <c r="A85" s="1">
        <v>40</v>
      </c>
      <c r="B85" s="1">
        <v>42</v>
      </c>
      <c r="C85" s="1">
        <v>40</v>
      </c>
      <c r="D85" s="1">
        <v>42</v>
      </c>
      <c r="E85" s="1">
        <v>34</v>
      </c>
      <c r="F85" s="1">
        <v>42</v>
      </c>
      <c r="G85" s="1">
        <v>43</v>
      </c>
      <c r="H85" s="1">
        <v>38</v>
      </c>
      <c r="I85" s="1">
        <v>41</v>
      </c>
      <c r="J85" s="1">
        <v>40</v>
      </c>
      <c r="K85" s="1">
        <v>37</v>
      </c>
      <c r="L85" s="1">
        <v>42</v>
      </c>
      <c r="M85" s="1">
        <v>43</v>
      </c>
      <c r="N85" s="1">
        <v>47</v>
      </c>
      <c r="O85" s="1">
        <v>42</v>
      </c>
      <c r="P85" s="1">
        <v>37</v>
      </c>
      <c r="Q85" s="1">
        <v>42</v>
      </c>
      <c r="R85" s="1">
        <v>37</v>
      </c>
      <c r="S85" s="1">
        <v>40</v>
      </c>
      <c r="T85" s="1">
        <v>45</v>
      </c>
      <c r="U85" s="1">
        <v>46</v>
      </c>
      <c r="V85" s="1">
        <v>38</v>
      </c>
      <c r="W85" s="1">
        <v>40</v>
      </c>
      <c r="X85" s="1">
        <v>38</v>
      </c>
      <c r="Y85" s="1">
        <v>42</v>
      </c>
      <c r="Z85" s="1">
        <v>36</v>
      </c>
      <c r="AA85" s="1">
        <v>38</v>
      </c>
      <c r="AB85" s="1">
        <v>37</v>
      </c>
      <c r="AC85" s="1">
        <v>42</v>
      </c>
      <c r="AD85" s="1">
        <v>43</v>
      </c>
      <c r="AE85" s="26">
        <f t="shared" si="6"/>
        <v>40.466666666666669</v>
      </c>
      <c r="AF85" s="27">
        <f t="shared" si="7"/>
        <v>3.0369373562434774</v>
      </c>
      <c r="AG85" s="29">
        <f>AE85-1.96*($I$106)/SQRT($V$104)</f>
        <v>39.454527018857796</v>
      </c>
      <c r="AH85" s="29">
        <f>AE85+1.96*($I$106)/SQRT($V$104)</f>
        <v>41.478806314475541</v>
      </c>
      <c r="AI85" s="30">
        <f>IF(AND($I$104&gt;AG85, $I$104&lt;AH85),1,0)</f>
        <v>1</v>
      </c>
      <c r="AJ85" s="25">
        <f>(AE85-$I$104)/($I$106/SQRT($V$104))</f>
        <v>0.90369611411506767</v>
      </c>
      <c r="AO85" s="29">
        <f t="shared" si="8"/>
        <v>39.379912590780158</v>
      </c>
      <c r="AP85" s="29">
        <f t="shared" si="9"/>
        <v>41.553420742553179</v>
      </c>
      <c r="AQ85" s="30">
        <f>IF(AND($I$104&gt;AO85, $I$104&lt;AP85),1,0)</f>
        <v>1</v>
      </c>
      <c r="AR85" s="25">
        <f>(AE85-$I$104)/(AF85/SQRT($V$104))</f>
        <v>0.84165009081796249</v>
      </c>
    </row>
    <row r="86" spans="1:44" x14ac:dyDescent="0.25">
      <c r="A86" s="1">
        <v>41</v>
      </c>
      <c r="B86" s="1">
        <v>42</v>
      </c>
      <c r="C86" s="1">
        <v>36</v>
      </c>
      <c r="D86" s="1">
        <v>46</v>
      </c>
      <c r="E86" s="1">
        <v>42</v>
      </c>
      <c r="F86" s="1">
        <v>42</v>
      </c>
      <c r="G86" s="1">
        <v>39</v>
      </c>
      <c r="H86" s="1">
        <v>41</v>
      </c>
      <c r="I86" s="1">
        <v>38</v>
      </c>
      <c r="J86" s="1">
        <v>42</v>
      </c>
      <c r="K86" s="1">
        <v>38</v>
      </c>
      <c r="L86" s="1">
        <v>40</v>
      </c>
      <c r="M86" s="1">
        <v>45</v>
      </c>
      <c r="N86" s="1">
        <v>37</v>
      </c>
      <c r="O86" s="1">
        <v>44</v>
      </c>
      <c r="P86" s="1">
        <v>31</v>
      </c>
      <c r="Q86" s="1">
        <v>39</v>
      </c>
      <c r="R86" s="1">
        <v>37</v>
      </c>
      <c r="S86" s="1">
        <v>42</v>
      </c>
      <c r="T86" s="1">
        <v>47</v>
      </c>
      <c r="U86" s="1">
        <v>41</v>
      </c>
      <c r="V86" s="1">
        <v>44</v>
      </c>
      <c r="W86" s="1">
        <v>40</v>
      </c>
      <c r="X86" s="1">
        <v>33</v>
      </c>
      <c r="Y86" s="1">
        <v>38</v>
      </c>
      <c r="Z86" s="1">
        <v>38</v>
      </c>
      <c r="AA86" s="1">
        <v>42</v>
      </c>
      <c r="AB86" s="1">
        <v>33</v>
      </c>
      <c r="AC86" s="1">
        <v>42</v>
      </c>
      <c r="AD86" s="1">
        <v>43</v>
      </c>
      <c r="AE86" s="26">
        <f t="shared" si="6"/>
        <v>40.1</v>
      </c>
      <c r="AF86" s="27">
        <f t="shared" si="7"/>
        <v>3.7724043371248821</v>
      </c>
      <c r="AG86" s="29">
        <f>AE86-1.96*($I$106)/SQRT($V$104)</f>
        <v>39.087860352191129</v>
      </c>
      <c r="AH86" s="29">
        <f>AE86+1.96*($I$106)/SQRT($V$104)</f>
        <v>41.112139647808874</v>
      </c>
      <c r="AI86" s="30">
        <f>IF(AND($I$104&gt;AG86, $I$104&lt;AH86),1,0)</f>
        <v>1</v>
      </c>
      <c r="AJ86" s="25">
        <f>(AE86-$I$104)/($I$106/SQRT($V$104))</f>
        <v>0.19364916731037363</v>
      </c>
      <c r="AO86" s="29">
        <f t="shared" si="8"/>
        <v>38.750062445037237</v>
      </c>
      <c r="AP86" s="29">
        <f t="shared" si="9"/>
        <v>41.449937554962766</v>
      </c>
      <c r="AQ86" s="30">
        <f>IF(AND($I$104&gt;AO86, $I$104&lt;AP86),1,0)</f>
        <v>1</v>
      </c>
      <c r="AR86" s="25">
        <f>(AE86-$I$104)/(AF86/SQRT($V$104))</f>
        <v>0.14519190112124028</v>
      </c>
    </row>
    <row r="87" spans="1:44" x14ac:dyDescent="0.25">
      <c r="A87" s="1">
        <v>39</v>
      </c>
      <c r="B87" s="1">
        <v>40</v>
      </c>
      <c r="C87" s="1">
        <v>40</v>
      </c>
      <c r="D87" s="1">
        <v>40</v>
      </c>
      <c r="E87" s="1">
        <v>40</v>
      </c>
      <c r="F87" s="1">
        <v>39</v>
      </c>
      <c r="G87" s="1">
        <v>39</v>
      </c>
      <c r="H87" s="1">
        <v>38</v>
      </c>
      <c r="I87" s="1">
        <v>35</v>
      </c>
      <c r="J87" s="1">
        <v>38</v>
      </c>
      <c r="K87" s="1">
        <v>39</v>
      </c>
      <c r="L87" s="1">
        <v>38</v>
      </c>
      <c r="M87" s="1">
        <v>42</v>
      </c>
      <c r="N87" s="1">
        <v>39</v>
      </c>
      <c r="O87" s="1">
        <v>43</v>
      </c>
      <c r="P87" s="1">
        <v>41</v>
      </c>
      <c r="Q87" s="1">
        <v>35</v>
      </c>
      <c r="R87" s="1">
        <v>42</v>
      </c>
      <c r="S87" s="1">
        <v>38</v>
      </c>
      <c r="T87" s="1">
        <v>39</v>
      </c>
      <c r="U87" s="1">
        <v>42</v>
      </c>
      <c r="V87" s="1">
        <v>38</v>
      </c>
      <c r="W87" s="1">
        <v>43</v>
      </c>
      <c r="X87" s="1">
        <v>37</v>
      </c>
      <c r="Y87" s="1">
        <v>41</v>
      </c>
      <c r="Z87" s="1">
        <v>43</v>
      </c>
      <c r="AA87" s="1">
        <v>38</v>
      </c>
      <c r="AB87" s="1">
        <v>37</v>
      </c>
      <c r="AC87" s="1">
        <v>37</v>
      </c>
      <c r="AD87" s="1">
        <v>44</v>
      </c>
      <c r="AE87" s="26">
        <f t="shared" si="6"/>
        <v>39.466666666666669</v>
      </c>
      <c r="AF87" s="27">
        <f t="shared" si="7"/>
        <v>2.3153659624840919</v>
      </c>
      <c r="AG87" s="29">
        <f>AE87-1.96*($I$106)/SQRT($V$104)</f>
        <v>38.454527018857796</v>
      </c>
      <c r="AH87" s="29">
        <f>AE87+1.96*($I$106)/SQRT($V$104)</f>
        <v>40.478806314475541</v>
      </c>
      <c r="AI87" s="30">
        <f>IF(AND($I$104&gt;AG87, $I$104&lt;AH87),1,0)</f>
        <v>1</v>
      </c>
      <c r="AJ87" s="25">
        <f>(AE87-$I$104)/($I$106/SQRT($V$104))</f>
        <v>-1.0327955589886408</v>
      </c>
      <c r="AO87" s="29">
        <f t="shared" si="8"/>
        <v>38.638123597865636</v>
      </c>
      <c r="AP87" s="29">
        <f t="shared" si="9"/>
        <v>40.295209735467701</v>
      </c>
      <c r="AQ87" s="30">
        <f>IF(AND($I$104&gt;AO87, $I$104&lt;AP87),1,0)</f>
        <v>1</v>
      </c>
      <c r="AR87" s="25">
        <f>(AE87-$I$104)/(AF87/SQRT($V$104))</f>
        <v>-1.2616523783682192</v>
      </c>
    </row>
    <row r="88" spans="1:44" x14ac:dyDescent="0.25">
      <c r="A88" s="1">
        <v>37</v>
      </c>
      <c r="B88" s="1">
        <v>41</v>
      </c>
      <c r="C88" s="1">
        <v>40</v>
      </c>
      <c r="D88" s="1">
        <v>37</v>
      </c>
      <c r="E88" s="1">
        <v>43</v>
      </c>
      <c r="F88" s="1">
        <v>42</v>
      </c>
      <c r="G88" s="1">
        <v>36</v>
      </c>
      <c r="H88" s="1">
        <v>40</v>
      </c>
      <c r="I88" s="1">
        <v>40</v>
      </c>
      <c r="J88" s="1">
        <v>39</v>
      </c>
      <c r="K88" s="1">
        <v>42</v>
      </c>
      <c r="L88" s="1">
        <v>38</v>
      </c>
      <c r="M88" s="1">
        <v>43</v>
      </c>
      <c r="N88" s="1">
        <v>36</v>
      </c>
      <c r="O88" s="1">
        <v>39</v>
      </c>
      <c r="P88" s="1">
        <v>42</v>
      </c>
      <c r="Q88" s="1">
        <v>42</v>
      </c>
      <c r="R88" s="1">
        <v>41</v>
      </c>
      <c r="S88" s="1">
        <v>39</v>
      </c>
      <c r="T88" s="1">
        <v>45</v>
      </c>
      <c r="U88" s="1">
        <v>44</v>
      </c>
      <c r="V88" s="1">
        <v>41</v>
      </c>
      <c r="W88" s="1">
        <v>41</v>
      </c>
      <c r="X88" s="1">
        <v>38</v>
      </c>
      <c r="Y88" s="1">
        <v>46</v>
      </c>
      <c r="Z88" s="1">
        <v>32</v>
      </c>
      <c r="AA88" s="1">
        <v>35</v>
      </c>
      <c r="AB88" s="1">
        <v>43</v>
      </c>
      <c r="AC88" s="1">
        <v>40</v>
      </c>
      <c r="AD88" s="1">
        <v>34</v>
      </c>
      <c r="AE88" s="26">
        <f t="shared" si="6"/>
        <v>39.866666666666667</v>
      </c>
      <c r="AF88" s="27">
        <f t="shared" si="7"/>
        <v>3.2666901242413693</v>
      </c>
      <c r="AG88" s="29">
        <f>AE88-1.96*($I$106)/SQRT($V$104)</f>
        <v>38.854527018857794</v>
      </c>
      <c r="AH88" s="29">
        <f>AE88+1.96*($I$106)/SQRT($V$104)</f>
        <v>40.87880631447554</v>
      </c>
      <c r="AI88" s="30">
        <f>IF(AND($I$104&gt;AG88, $I$104&lt;AH88),1,0)</f>
        <v>1</v>
      </c>
      <c r="AJ88" s="25">
        <f>(AE88-$I$104)/($I$106/SQRT($V$104))</f>
        <v>-0.25819888974716021</v>
      </c>
      <c r="AO88" s="29">
        <f t="shared" si="8"/>
        <v>38.697696618641451</v>
      </c>
      <c r="AP88" s="29">
        <f t="shared" si="9"/>
        <v>41.035636714691883</v>
      </c>
      <c r="AQ88" s="30">
        <f>IF(AND($I$104&gt;AO88, $I$104&lt;AP88),1,0)</f>
        <v>1</v>
      </c>
      <c r="AR88" s="25">
        <f>(AE88-$I$104)/(AF88/SQRT($V$104))</f>
        <v>-0.22355862220320558</v>
      </c>
    </row>
    <row r="89" spans="1:44" x14ac:dyDescent="0.25">
      <c r="A89" s="1">
        <v>39</v>
      </c>
      <c r="B89" s="1">
        <v>38</v>
      </c>
      <c r="C89" s="1">
        <v>40</v>
      </c>
      <c r="D89" s="1">
        <v>40</v>
      </c>
      <c r="E89" s="1">
        <v>38</v>
      </c>
      <c r="F89" s="1">
        <v>40</v>
      </c>
      <c r="G89" s="1">
        <v>44</v>
      </c>
      <c r="H89" s="1">
        <v>36</v>
      </c>
      <c r="I89" s="1">
        <v>37</v>
      </c>
      <c r="J89" s="1">
        <v>35</v>
      </c>
      <c r="K89" s="1">
        <v>40</v>
      </c>
      <c r="L89" s="1">
        <v>43</v>
      </c>
      <c r="M89" s="1">
        <v>36</v>
      </c>
      <c r="N89" s="1">
        <v>45</v>
      </c>
      <c r="O89" s="1">
        <v>42</v>
      </c>
      <c r="P89" s="1">
        <v>37</v>
      </c>
      <c r="Q89" s="1">
        <v>40</v>
      </c>
      <c r="R89" s="1">
        <v>42</v>
      </c>
      <c r="S89" s="1">
        <v>39</v>
      </c>
      <c r="T89" s="1">
        <v>40</v>
      </c>
      <c r="U89" s="1">
        <v>43</v>
      </c>
      <c r="V89" s="1">
        <v>41</v>
      </c>
      <c r="W89" s="1">
        <v>36</v>
      </c>
      <c r="X89" s="1">
        <v>41</v>
      </c>
      <c r="Y89" s="1">
        <v>37</v>
      </c>
      <c r="Z89" s="1">
        <v>41</v>
      </c>
      <c r="AA89" s="1">
        <v>40</v>
      </c>
      <c r="AB89" s="1">
        <v>42</v>
      </c>
      <c r="AC89" s="1">
        <v>46</v>
      </c>
      <c r="AD89" s="1">
        <v>43</v>
      </c>
      <c r="AE89" s="26">
        <f t="shared" si="6"/>
        <v>40.033333333333331</v>
      </c>
      <c r="AF89" s="27">
        <f t="shared" si="7"/>
        <v>2.809875851145486</v>
      </c>
      <c r="AG89" s="29">
        <f>AE89-1.96*($I$106)/SQRT($V$104)</f>
        <v>39.021193685524459</v>
      </c>
      <c r="AH89" s="29">
        <f>AE89+1.96*($I$106)/SQRT($V$104)</f>
        <v>41.045472981142204</v>
      </c>
      <c r="AI89" s="30">
        <f>IF(AND($I$104&gt;AG89, $I$104&lt;AH89),1,0)</f>
        <v>1</v>
      </c>
      <c r="AJ89" s="25">
        <f>(AE89-$I$104)/($I$106/SQRT($V$104))</f>
        <v>6.4549722436786625E-2</v>
      </c>
      <c r="AO89" s="29">
        <f t="shared" si="8"/>
        <v>39.027832173525212</v>
      </c>
      <c r="AP89" s="29">
        <f t="shared" si="9"/>
        <v>41.038834493141451</v>
      </c>
      <c r="AQ89" s="30">
        <f>IF(AND($I$104&gt;AO89, $I$104&lt;AP89),1,0)</f>
        <v>1</v>
      </c>
      <c r="AR89" s="25">
        <f>(AE89-$I$104)/(AF89/SQRT($V$104))</f>
        <v>6.4975890575598216E-2</v>
      </c>
    </row>
    <row r="90" spans="1:44" x14ac:dyDescent="0.25">
      <c r="A90" s="1">
        <v>35</v>
      </c>
      <c r="B90" s="1">
        <v>40</v>
      </c>
      <c r="C90" s="1">
        <v>40</v>
      </c>
      <c r="D90" s="1">
        <v>41</v>
      </c>
      <c r="E90" s="1">
        <v>44</v>
      </c>
      <c r="F90" s="1">
        <v>40</v>
      </c>
      <c r="G90" s="1">
        <v>38</v>
      </c>
      <c r="H90" s="1">
        <v>40</v>
      </c>
      <c r="I90" s="1">
        <v>38</v>
      </c>
      <c r="J90" s="1">
        <v>40</v>
      </c>
      <c r="K90" s="1">
        <v>41</v>
      </c>
      <c r="L90" s="1">
        <v>43</v>
      </c>
      <c r="M90" s="1">
        <v>38</v>
      </c>
      <c r="N90" s="1">
        <v>43</v>
      </c>
      <c r="O90" s="1">
        <v>41</v>
      </c>
      <c r="P90" s="1">
        <v>40</v>
      </c>
      <c r="Q90" s="1">
        <v>37</v>
      </c>
      <c r="R90" s="1">
        <v>41</v>
      </c>
      <c r="S90" s="1">
        <v>42</v>
      </c>
      <c r="T90" s="1">
        <v>37</v>
      </c>
      <c r="U90" s="1">
        <v>44</v>
      </c>
      <c r="V90" s="1">
        <v>38</v>
      </c>
      <c r="W90" s="1">
        <v>45</v>
      </c>
      <c r="X90" s="1">
        <v>38</v>
      </c>
      <c r="Y90" s="1">
        <v>39</v>
      </c>
      <c r="Z90" s="1">
        <v>32</v>
      </c>
      <c r="AA90" s="1">
        <v>38</v>
      </c>
      <c r="AB90" s="1">
        <v>42</v>
      </c>
      <c r="AC90" s="1">
        <v>44</v>
      </c>
      <c r="AD90" s="1">
        <v>42</v>
      </c>
      <c r="AE90" s="26">
        <f t="shared" si="6"/>
        <v>40.033333333333331</v>
      </c>
      <c r="AF90" s="27">
        <f t="shared" si="7"/>
        <v>2.8705800607294463</v>
      </c>
      <c r="AG90" s="29">
        <f>AE90-1.96*($I$106)/SQRT($V$104)</f>
        <v>39.021193685524459</v>
      </c>
      <c r="AH90" s="29">
        <f>AE90+1.96*($I$106)/SQRT($V$104)</f>
        <v>41.045472981142204</v>
      </c>
      <c r="AI90" s="30">
        <f>IF(AND($I$104&gt;AG90, $I$104&lt;AH90),1,0)</f>
        <v>1</v>
      </c>
      <c r="AJ90" s="25">
        <f>(AE90-$I$104)/($I$106/SQRT($V$104))</f>
        <v>6.4549722436786625E-2</v>
      </c>
      <c r="AO90" s="29">
        <f t="shared" si="8"/>
        <v>39.006109451107768</v>
      </c>
      <c r="AP90" s="29">
        <f t="shared" si="9"/>
        <v>41.060557215558894</v>
      </c>
      <c r="AQ90" s="30">
        <f>IF(AND($I$104&gt;AO90, $I$104&lt;AP90),1,0)</f>
        <v>1</v>
      </c>
      <c r="AR90" s="25">
        <f>(AE90-$I$104)/(AF90/SQRT($V$104))</f>
        <v>6.3601844217036352E-2</v>
      </c>
    </row>
    <row r="91" spans="1:44" x14ac:dyDescent="0.25">
      <c r="A91" s="1">
        <v>40</v>
      </c>
      <c r="B91" s="1">
        <v>41</v>
      </c>
      <c r="C91" s="1">
        <v>37</v>
      </c>
      <c r="D91" s="1">
        <v>38</v>
      </c>
      <c r="E91" s="1">
        <v>39</v>
      </c>
      <c r="F91" s="1">
        <v>43</v>
      </c>
      <c r="G91" s="1">
        <v>40</v>
      </c>
      <c r="H91" s="1">
        <v>43</v>
      </c>
      <c r="I91" s="1">
        <v>35</v>
      </c>
      <c r="J91" s="1">
        <v>42</v>
      </c>
      <c r="K91" s="1">
        <v>41</v>
      </c>
      <c r="L91" s="1">
        <v>46</v>
      </c>
      <c r="M91" s="1">
        <v>38</v>
      </c>
      <c r="N91" s="1">
        <v>40</v>
      </c>
      <c r="O91" s="1">
        <v>41</v>
      </c>
      <c r="P91" s="1">
        <v>44</v>
      </c>
      <c r="Q91" s="1">
        <v>34</v>
      </c>
      <c r="R91" s="1">
        <v>42</v>
      </c>
      <c r="S91" s="1">
        <v>41</v>
      </c>
      <c r="T91" s="1">
        <v>40</v>
      </c>
      <c r="U91" s="1">
        <v>37</v>
      </c>
      <c r="V91" s="1">
        <v>39</v>
      </c>
      <c r="W91" s="1">
        <v>41</v>
      </c>
      <c r="X91" s="1">
        <v>44</v>
      </c>
      <c r="Y91" s="1">
        <v>42</v>
      </c>
      <c r="Z91" s="1">
        <v>37</v>
      </c>
      <c r="AA91" s="1">
        <v>40</v>
      </c>
      <c r="AB91" s="1">
        <v>37</v>
      </c>
      <c r="AC91" s="1">
        <v>41</v>
      </c>
      <c r="AD91" s="1">
        <v>42</v>
      </c>
      <c r="AE91" s="26">
        <f t="shared" si="6"/>
        <v>40.166666666666664</v>
      </c>
      <c r="AF91" s="27">
        <f t="shared" si="7"/>
        <v>2.7175462224706259</v>
      </c>
      <c r="AG91" s="29">
        <f>AE91-1.96*($I$106)/SQRT($V$104)</f>
        <v>39.154527018857792</v>
      </c>
      <c r="AH91" s="29">
        <f>AE91+1.96*($I$106)/SQRT($V$104)</f>
        <v>41.178806314475537</v>
      </c>
      <c r="AI91" s="30">
        <f>IF(AND($I$104&gt;AG91, $I$104&lt;AH91),1,0)</f>
        <v>1</v>
      </c>
      <c r="AJ91" s="25">
        <f>(AE91-$I$104)/($I$106/SQRT($V$104))</f>
        <v>0.32274861218394685</v>
      </c>
      <c r="AO91" s="29">
        <f t="shared" si="8"/>
        <v>39.194205240154723</v>
      </c>
      <c r="AP91" s="29">
        <f t="shared" si="9"/>
        <v>41.139128093178606</v>
      </c>
      <c r="AQ91" s="30">
        <f>IF(AND($I$104&gt;AO91, $I$104&lt;AP91),1,0)</f>
        <v>1</v>
      </c>
      <c r="AR91" s="25">
        <f>(AE91-$I$104)/(AF91/SQRT($V$104))</f>
        <v>0.33591735133223893</v>
      </c>
    </row>
    <row r="92" spans="1:44" x14ac:dyDescent="0.25">
      <c r="A92" s="1">
        <v>44</v>
      </c>
      <c r="B92" s="1">
        <v>41</v>
      </c>
      <c r="C92" s="1">
        <v>40</v>
      </c>
      <c r="D92" s="1">
        <v>43</v>
      </c>
      <c r="E92" s="1">
        <v>42</v>
      </c>
      <c r="F92" s="1">
        <v>38</v>
      </c>
      <c r="G92" s="1">
        <v>46</v>
      </c>
      <c r="H92" s="1">
        <v>42</v>
      </c>
      <c r="I92" s="1">
        <v>39</v>
      </c>
      <c r="J92" s="1">
        <v>38</v>
      </c>
      <c r="K92" s="1">
        <v>41</v>
      </c>
      <c r="L92" s="1">
        <v>36</v>
      </c>
      <c r="M92" s="1">
        <v>37</v>
      </c>
      <c r="N92" s="1">
        <v>41</v>
      </c>
      <c r="O92" s="1">
        <v>44</v>
      </c>
      <c r="P92" s="1">
        <v>41</v>
      </c>
      <c r="Q92" s="1">
        <v>37</v>
      </c>
      <c r="R92" s="1">
        <v>40</v>
      </c>
      <c r="S92" s="1">
        <v>34</v>
      </c>
      <c r="T92" s="1">
        <v>41</v>
      </c>
      <c r="U92" s="1">
        <v>38</v>
      </c>
      <c r="V92" s="1">
        <v>42</v>
      </c>
      <c r="W92" s="1">
        <v>42</v>
      </c>
      <c r="X92" s="1">
        <v>39</v>
      </c>
      <c r="Y92" s="1">
        <v>39</v>
      </c>
      <c r="Z92" s="1">
        <v>44</v>
      </c>
      <c r="AA92" s="1">
        <v>41</v>
      </c>
      <c r="AB92" s="1">
        <v>37</v>
      </c>
      <c r="AC92" s="1">
        <v>42</v>
      </c>
      <c r="AD92" s="1">
        <v>38</v>
      </c>
      <c r="AE92" s="26">
        <f t="shared" si="6"/>
        <v>40.233333333333334</v>
      </c>
      <c r="AF92" s="27">
        <f t="shared" si="7"/>
        <v>2.7251489466833174</v>
      </c>
      <c r="AG92" s="29">
        <f>AE92-1.96*($I$106)/SQRT($V$104)</f>
        <v>39.221193685524462</v>
      </c>
      <c r="AH92" s="29">
        <f>AE92+1.96*($I$106)/SQRT($V$104)</f>
        <v>41.245472981142207</v>
      </c>
      <c r="AI92" s="30">
        <f>IF(AND($I$104&gt;AG92, $I$104&lt;AH92),1,0)</f>
        <v>1</v>
      </c>
      <c r="AJ92" s="25">
        <f>(AE92-$I$104)/($I$106/SQRT($V$104))</f>
        <v>0.45184805705753384</v>
      </c>
      <c r="AO92" s="29">
        <f t="shared" si="8"/>
        <v>39.258151306902199</v>
      </c>
      <c r="AP92" s="29">
        <f t="shared" si="9"/>
        <v>41.208515359764469</v>
      </c>
      <c r="AQ92" s="30">
        <f>IF(AND($I$104&gt;AO92, $I$104&lt;AP92),1,0)</f>
        <v>1</v>
      </c>
      <c r="AR92" s="25">
        <f>(AE92-$I$104)/(AF92/SQRT($V$104))</f>
        <v>0.46897227485522397</v>
      </c>
    </row>
    <row r="93" spans="1:44" x14ac:dyDescent="0.25">
      <c r="A93" s="1">
        <v>38</v>
      </c>
      <c r="B93" s="1">
        <v>37</v>
      </c>
      <c r="C93" s="1">
        <v>33</v>
      </c>
      <c r="D93" s="1">
        <v>41</v>
      </c>
      <c r="E93" s="1">
        <v>40</v>
      </c>
      <c r="F93" s="1">
        <v>45</v>
      </c>
      <c r="G93" s="1">
        <v>35</v>
      </c>
      <c r="H93" s="1">
        <v>38</v>
      </c>
      <c r="I93" s="1">
        <v>34</v>
      </c>
      <c r="J93" s="1">
        <v>41</v>
      </c>
      <c r="K93" s="1">
        <v>37</v>
      </c>
      <c r="L93" s="1">
        <v>39</v>
      </c>
      <c r="M93" s="1">
        <v>41</v>
      </c>
      <c r="N93" s="1">
        <v>42</v>
      </c>
      <c r="O93" s="1">
        <v>41</v>
      </c>
      <c r="P93" s="1">
        <v>36</v>
      </c>
      <c r="Q93" s="1">
        <v>40</v>
      </c>
      <c r="R93" s="1">
        <v>38</v>
      </c>
      <c r="S93" s="1">
        <v>42</v>
      </c>
      <c r="T93" s="1">
        <v>39</v>
      </c>
      <c r="U93" s="1">
        <v>39</v>
      </c>
      <c r="V93" s="1">
        <v>39</v>
      </c>
      <c r="W93" s="1">
        <v>37</v>
      </c>
      <c r="X93" s="1">
        <v>45</v>
      </c>
      <c r="Y93" s="1">
        <v>35</v>
      </c>
      <c r="Z93" s="1">
        <v>40</v>
      </c>
      <c r="AA93" s="1">
        <v>39</v>
      </c>
      <c r="AB93" s="1">
        <v>45</v>
      </c>
      <c r="AC93" s="1">
        <v>41</v>
      </c>
      <c r="AD93" s="1">
        <v>43</v>
      </c>
      <c r="AE93" s="26">
        <f t="shared" si="6"/>
        <v>39.333333333333336</v>
      </c>
      <c r="AF93" s="27">
        <f t="shared" si="7"/>
        <v>3.0998702234607904</v>
      </c>
      <c r="AG93" s="29">
        <f>AE93-1.96*($I$106)/SQRT($V$104)</f>
        <v>38.321193685524463</v>
      </c>
      <c r="AH93" s="29">
        <f>AE93+1.96*($I$106)/SQRT($V$104)</f>
        <v>40.345472981142208</v>
      </c>
      <c r="AI93" s="30">
        <f>IF(AND($I$104&gt;AG93, $I$104&lt;AH93),1,0)</f>
        <v>1</v>
      </c>
      <c r="AJ93" s="25">
        <f>(AE93-$I$104)/($I$106/SQRT($V$104))</f>
        <v>-1.2909944487358012</v>
      </c>
      <c r="AO93" s="29">
        <f t="shared" si="8"/>
        <v>38.224059020137673</v>
      </c>
      <c r="AP93" s="29">
        <f t="shared" si="9"/>
        <v>40.442607646528998</v>
      </c>
      <c r="AQ93" s="30">
        <f>IF(AND($I$104&gt;AO93, $I$104&lt;AP93),1,0)</f>
        <v>1</v>
      </c>
      <c r="AR93" s="25">
        <f>(AE93-$I$104)/(AF93/SQRT($V$104))</f>
        <v>-1.177947286007498</v>
      </c>
    </row>
    <row r="94" spans="1:44" x14ac:dyDescent="0.25">
      <c r="A94" s="1">
        <v>41</v>
      </c>
      <c r="B94" s="1">
        <v>44</v>
      </c>
      <c r="C94" s="1">
        <v>42</v>
      </c>
      <c r="D94" s="1">
        <v>37</v>
      </c>
      <c r="E94" s="1">
        <v>37</v>
      </c>
      <c r="F94" s="1">
        <v>39</v>
      </c>
      <c r="G94" s="1">
        <v>39</v>
      </c>
      <c r="H94" s="1">
        <v>33</v>
      </c>
      <c r="I94" s="1">
        <v>37</v>
      </c>
      <c r="J94" s="1">
        <v>46</v>
      </c>
      <c r="K94" s="1">
        <v>41</v>
      </c>
      <c r="L94" s="1">
        <v>43</v>
      </c>
      <c r="M94" s="1">
        <v>45</v>
      </c>
      <c r="N94" s="1">
        <v>42</v>
      </c>
      <c r="O94" s="1">
        <v>40</v>
      </c>
      <c r="P94" s="1">
        <v>42</v>
      </c>
      <c r="Q94" s="1">
        <v>39</v>
      </c>
      <c r="R94" s="1">
        <v>42</v>
      </c>
      <c r="S94" s="1">
        <v>45</v>
      </c>
      <c r="T94" s="1">
        <v>43</v>
      </c>
      <c r="U94" s="1">
        <v>40</v>
      </c>
      <c r="V94" s="1">
        <v>40</v>
      </c>
      <c r="W94" s="1">
        <v>40</v>
      </c>
      <c r="X94" s="1">
        <v>45</v>
      </c>
      <c r="Y94" s="1">
        <v>35</v>
      </c>
      <c r="Z94" s="1">
        <v>40</v>
      </c>
      <c r="AA94" s="1">
        <v>43</v>
      </c>
      <c r="AB94" s="1">
        <v>38</v>
      </c>
      <c r="AC94" s="1">
        <v>40</v>
      </c>
      <c r="AD94" s="1">
        <v>47</v>
      </c>
      <c r="AE94" s="26">
        <f t="shared" si="6"/>
        <v>40.833333333333336</v>
      </c>
      <c r="AF94" s="27">
        <f t="shared" si="7"/>
        <v>3.2598215873892853</v>
      </c>
      <c r="AG94" s="29">
        <f>AE94-1.96*($I$106)/SQRT($V$104)</f>
        <v>39.821193685524463</v>
      </c>
      <c r="AH94" s="29">
        <f>AE94+1.96*($I$106)/SQRT($V$104)</f>
        <v>41.845472981142208</v>
      </c>
      <c r="AI94" s="30">
        <f>IF(AND($I$104&gt;AG94, $I$104&lt;AH94),1,0)</f>
        <v>1</v>
      </c>
      <c r="AJ94" s="25">
        <f>(AE94-$I$104)/($I$106/SQRT($V$104))</f>
        <v>1.6137430609197618</v>
      </c>
      <c r="AO94" s="29">
        <f t="shared" si="8"/>
        <v>39.666821159654468</v>
      </c>
      <c r="AP94" s="29">
        <f t="shared" si="9"/>
        <v>41.999845507012203</v>
      </c>
      <c r="AQ94" s="30">
        <f>IF(AND($I$104&gt;AO94, $I$104&lt;AP94),1,0)</f>
        <v>1</v>
      </c>
      <c r="AR94" s="25">
        <f>(AE94-$I$104)/(AF94/SQRT($V$104))</f>
        <v>1.4001854161386427</v>
      </c>
    </row>
    <row r="95" spans="1:44" x14ac:dyDescent="0.25">
      <c r="A95" s="1">
        <v>39</v>
      </c>
      <c r="B95" s="1">
        <v>38</v>
      </c>
      <c r="C95" s="1">
        <v>42</v>
      </c>
      <c r="D95" s="1">
        <v>42</v>
      </c>
      <c r="E95" s="1">
        <v>40</v>
      </c>
      <c r="F95" s="1">
        <v>37</v>
      </c>
      <c r="G95" s="1">
        <v>43</v>
      </c>
      <c r="H95" s="1">
        <v>41</v>
      </c>
      <c r="I95" s="1">
        <v>39</v>
      </c>
      <c r="J95" s="1">
        <v>43</v>
      </c>
      <c r="K95" s="1">
        <v>45</v>
      </c>
      <c r="L95" s="1">
        <v>38</v>
      </c>
      <c r="M95" s="1">
        <v>40</v>
      </c>
      <c r="N95" s="1">
        <v>45</v>
      </c>
      <c r="O95" s="1">
        <v>41</v>
      </c>
      <c r="P95" s="1">
        <v>38</v>
      </c>
      <c r="Q95" s="1">
        <v>37</v>
      </c>
      <c r="R95" s="1">
        <v>44</v>
      </c>
      <c r="S95" s="1">
        <v>38</v>
      </c>
      <c r="T95" s="1">
        <v>38</v>
      </c>
      <c r="U95" s="1">
        <v>35</v>
      </c>
      <c r="V95" s="1">
        <v>41</v>
      </c>
      <c r="W95" s="1">
        <v>37</v>
      </c>
      <c r="X95" s="1">
        <v>37</v>
      </c>
      <c r="Y95" s="1">
        <v>41</v>
      </c>
      <c r="Z95" s="1">
        <v>41</v>
      </c>
      <c r="AA95" s="1">
        <v>43</v>
      </c>
      <c r="AB95" s="1">
        <v>40</v>
      </c>
      <c r="AC95" s="1">
        <v>44</v>
      </c>
      <c r="AD95" s="1">
        <v>39</v>
      </c>
      <c r="AE95" s="26">
        <f t="shared" si="6"/>
        <v>40.200000000000003</v>
      </c>
      <c r="AF95" s="27">
        <f t="shared" si="7"/>
        <v>2.6574553553196787</v>
      </c>
      <c r="AG95" s="29">
        <f>AE95-1.96*($I$106)/SQRT($V$104)</f>
        <v>39.18786035219113</v>
      </c>
      <c r="AH95" s="29">
        <f>AE95+1.96*($I$106)/SQRT($V$104)</f>
        <v>41.212139647808876</v>
      </c>
      <c r="AI95" s="30">
        <f>IF(AND($I$104&gt;AG95, $I$104&lt;AH95),1,0)</f>
        <v>1</v>
      </c>
      <c r="AJ95" s="25">
        <f>(AE95-$I$104)/($I$106/SQRT($V$104))</f>
        <v>0.38729833462074725</v>
      </c>
      <c r="AO95" s="29">
        <f t="shared" si="8"/>
        <v>39.249041814134628</v>
      </c>
      <c r="AP95" s="29">
        <f t="shared" si="9"/>
        <v>41.150958185865377</v>
      </c>
      <c r="AQ95" s="30">
        <f>IF(AND($I$104&gt;AO95, $I$104&lt;AP95),1,0)</f>
        <v>1</v>
      </c>
      <c r="AR95" s="25">
        <f>(AE95-$I$104)/(AF95/SQRT($V$104))</f>
        <v>0.41221581119603468</v>
      </c>
    </row>
    <row r="96" spans="1:44" x14ac:dyDescent="0.25">
      <c r="A96" s="1">
        <v>40</v>
      </c>
      <c r="B96" s="1">
        <v>42</v>
      </c>
      <c r="C96" s="1">
        <v>37</v>
      </c>
      <c r="D96" s="1">
        <v>44</v>
      </c>
      <c r="E96" s="1">
        <v>37</v>
      </c>
      <c r="F96" s="1">
        <v>38</v>
      </c>
      <c r="G96" s="1">
        <v>40</v>
      </c>
      <c r="H96" s="1">
        <v>42</v>
      </c>
      <c r="I96" s="1">
        <v>40</v>
      </c>
      <c r="J96" s="1">
        <v>44</v>
      </c>
      <c r="K96" s="1">
        <v>38</v>
      </c>
      <c r="L96" s="1">
        <v>41</v>
      </c>
      <c r="M96" s="1">
        <v>41</v>
      </c>
      <c r="N96" s="1">
        <v>42</v>
      </c>
      <c r="O96" s="1">
        <v>36</v>
      </c>
      <c r="P96" s="1">
        <v>37</v>
      </c>
      <c r="Q96" s="1">
        <v>42</v>
      </c>
      <c r="R96" s="1">
        <v>37</v>
      </c>
      <c r="S96" s="1">
        <v>36</v>
      </c>
      <c r="T96" s="1">
        <v>40</v>
      </c>
      <c r="U96" s="1">
        <v>39</v>
      </c>
      <c r="V96" s="1">
        <v>44</v>
      </c>
      <c r="W96" s="1">
        <v>40</v>
      </c>
      <c r="X96" s="1">
        <v>46</v>
      </c>
      <c r="Y96" s="1">
        <v>37</v>
      </c>
      <c r="Z96" s="1">
        <v>32</v>
      </c>
      <c r="AA96" s="1">
        <v>40</v>
      </c>
      <c r="AB96" s="1">
        <v>41</v>
      </c>
      <c r="AC96" s="1">
        <v>44</v>
      </c>
      <c r="AD96" s="1">
        <v>41</v>
      </c>
      <c r="AE96" s="26">
        <f t="shared" si="6"/>
        <v>39.93333333333333</v>
      </c>
      <c r="AF96" s="27">
        <f t="shared" si="7"/>
        <v>3.0505322693649353</v>
      </c>
      <c r="AG96" s="29">
        <f>AE96-1.96*($I$106)/SQRT($V$104)</f>
        <v>38.921193685524457</v>
      </c>
      <c r="AH96" s="29">
        <f>AE96+1.96*($I$106)/SQRT($V$104)</f>
        <v>40.945472981142203</v>
      </c>
      <c r="AI96" s="30">
        <f>IF(AND($I$104&gt;AG96, $I$104&lt;AH96),1,0)</f>
        <v>1</v>
      </c>
      <c r="AJ96" s="25">
        <f>(AE96-$I$104)/($I$106/SQRT($V$104))</f>
        <v>-0.12909944487358699</v>
      </c>
      <c r="AO96" s="29">
        <f t="shared" si="8"/>
        <v>38.841714380265309</v>
      </c>
      <c r="AP96" s="29">
        <f t="shared" si="9"/>
        <v>41.024952286401351</v>
      </c>
      <c r="AQ96" s="30">
        <f>IF(AND($I$104&gt;AO96, $I$104&lt;AP96),1,0)</f>
        <v>1</v>
      </c>
      <c r="AR96" s="25">
        <f>(AE96-$I$104)/(AF96/SQRT($V$104))</f>
        <v>-0.11969988822512802</v>
      </c>
    </row>
    <row r="97" spans="1:44" x14ac:dyDescent="0.25">
      <c r="A97" s="1">
        <v>40</v>
      </c>
      <c r="B97" s="1">
        <v>40</v>
      </c>
      <c r="C97" s="1">
        <v>46</v>
      </c>
      <c r="D97" s="1">
        <v>41</v>
      </c>
      <c r="E97" s="1">
        <v>45</v>
      </c>
      <c r="F97" s="1">
        <v>45</v>
      </c>
      <c r="G97" s="1">
        <v>40</v>
      </c>
      <c r="H97" s="1">
        <v>39</v>
      </c>
      <c r="I97" s="1">
        <v>46</v>
      </c>
      <c r="J97" s="1">
        <v>39</v>
      </c>
      <c r="K97" s="1">
        <v>40</v>
      </c>
      <c r="L97" s="1">
        <v>41</v>
      </c>
      <c r="M97" s="1">
        <v>38</v>
      </c>
      <c r="N97" s="1">
        <v>43</v>
      </c>
      <c r="O97" s="1">
        <v>40</v>
      </c>
      <c r="P97" s="1">
        <v>37</v>
      </c>
      <c r="Q97" s="1">
        <v>41</v>
      </c>
      <c r="R97" s="1">
        <v>39</v>
      </c>
      <c r="S97" s="1">
        <v>42</v>
      </c>
      <c r="T97" s="1">
        <v>39</v>
      </c>
      <c r="U97" s="1">
        <v>36</v>
      </c>
      <c r="V97" s="1">
        <v>40</v>
      </c>
      <c r="W97" s="1">
        <v>42</v>
      </c>
      <c r="X97" s="1">
        <v>41</v>
      </c>
      <c r="Y97" s="1">
        <v>42</v>
      </c>
      <c r="Z97" s="1">
        <v>37</v>
      </c>
      <c r="AA97" s="1">
        <v>39</v>
      </c>
      <c r="AB97" s="1">
        <v>36</v>
      </c>
      <c r="AC97" s="1">
        <v>44</v>
      </c>
      <c r="AD97" s="1">
        <v>38</v>
      </c>
      <c r="AE97" s="26">
        <f t="shared" si="6"/>
        <v>40.533333333333331</v>
      </c>
      <c r="AF97" s="27">
        <f t="shared" si="7"/>
        <v>2.7384029240987604</v>
      </c>
      <c r="AG97" s="29">
        <f>AE97-1.96*($I$106)/SQRT($V$104)</f>
        <v>39.521193685524459</v>
      </c>
      <c r="AH97" s="29">
        <f>AE97+1.96*($I$106)/SQRT($V$104)</f>
        <v>41.545472981142204</v>
      </c>
      <c r="AI97" s="30">
        <f>IF(AND($I$104&gt;AG97, $I$104&lt;AH97),1,0)</f>
        <v>1</v>
      </c>
      <c r="AJ97" s="25">
        <f>(AE97-$I$104)/($I$106/SQRT($V$104))</f>
        <v>1.0327955589886408</v>
      </c>
      <c r="AO97" s="29">
        <f t="shared" si="8"/>
        <v>39.553408431996225</v>
      </c>
      <c r="AP97" s="29">
        <f t="shared" si="9"/>
        <v>41.513258234670438</v>
      </c>
      <c r="AQ97" s="30">
        <f>IF(AND($I$104&gt;AO97, $I$104&lt;AP97),1,0)</f>
        <v>1</v>
      </c>
      <c r="AR97" s="25">
        <f>(AE97-$I$104)/(AF97/SQRT($V$104))</f>
        <v>1.0667484129722331</v>
      </c>
    </row>
    <row r="98" spans="1:44" x14ac:dyDescent="0.25">
      <c r="A98" s="1">
        <v>36</v>
      </c>
      <c r="B98" s="1">
        <v>36</v>
      </c>
      <c r="C98" s="1">
        <v>37</v>
      </c>
      <c r="D98" s="1">
        <v>37</v>
      </c>
      <c r="E98" s="1">
        <v>37</v>
      </c>
      <c r="F98" s="1">
        <v>40</v>
      </c>
      <c r="G98" s="1">
        <v>43</v>
      </c>
      <c r="H98" s="1">
        <v>41</v>
      </c>
      <c r="I98" s="1">
        <v>35</v>
      </c>
      <c r="J98" s="1">
        <v>40</v>
      </c>
      <c r="K98" s="1">
        <v>40</v>
      </c>
      <c r="L98" s="1">
        <v>40</v>
      </c>
      <c r="M98" s="1">
        <v>38</v>
      </c>
      <c r="N98" s="1">
        <v>41</v>
      </c>
      <c r="O98" s="1">
        <v>36</v>
      </c>
      <c r="P98" s="1">
        <v>42</v>
      </c>
      <c r="Q98" s="1">
        <v>38</v>
      </c>
      <c r="R98" s="1">
        <v>41</v>
      </c>
      <c r="S98" s="1">
        <v>38</v>
      </c>
      <c r="T98" s="1">
        <v>34</v>
      </c>
      <c r="U98" s="1">
        <v>40</v>
      </c>
      <c r="V98" s="1">
        <v>43</v>
      </c>
      <c r="W98" s="1">
        <v>41</v>
      </c>
      <c r="X98" s="1">
        <v>42</v>
      </c>
      <c r="Y98" s="1">
        <v>40</v>
      </c>
      <c r="Z98" s="1">
        <v>35</v>
      </c>
      <c r="AA98" s="1">
        <v>41</v>
      </c>
      <c r="AB98" s="1">
        <v>37</v>
      </c>
      <c r="AC98" s="1">
        <v>44</v>
      </c>
      <c r="AD98" s="1">
        <v>44</v>
      </c>
      <c r="AE98" s="26">
        <f t="shared" si="6"/>
        <v>39.233333333333334</v>
      </c>
      <c r="AF98" s="27">
        <f t="shared" si="7"/>
        <v>2.8000410506021995</v>
      </c>
      <c r="AG98" s="29">
        <f>AE98-1.96*($I$106)/SQRT($V$104)</f>
        <v>38.221193685524462</v>
      </c>
      <c r="AH98" s="29">
        <f>AE98+1.96*($I$106)/SQRT($V$104)</f>
        <v>40.245472981142207</v>
      </c>
      <c r="AI98" s="30">
        <f>IF(AND($I$104&gt;AG98, $I$104&lt;AH98),1,0)</f>
        <v>1</v>
      </c>
      <c r="AJ98" s="25">
        <f>(AE98-$I$104)/($I$106/SQRT($V$104))</f>
        <v>-1.4846436160461749</v>
      </c>
      <c r="AO98" s="29">
        <f t="shared" si="8"/>
        <v>38.231351511701213</v>
      </c>
      <c r="AP98" s="29">
        <f t="shared" si="9"/>
        <v>40.235315154965456</v>
      </c>
      <c r="AQ98" s="30">
        <f>IF(AND($I$104&gt;AO98, $I$104&lt;AP98),1,0)</f>
        <v>1</v>
      </c>
      <c r="AR98" s="25">
        <f>(AE98-$I$104)/(AF98/SQRT($V$104))</f>
        <v>-1.4996945395865369</v>
      </c>
    </row>
    <row r="99" spans="1:44" x14ac:dyDescent="0.25">
      <c r="A99" s="1">
        <v>36</v>
      </c>
      <c r="B99" s="1">
        <v>41</v>
      </c>
      <c r="C99" s="1">
        <v>41</v>
      </c>
      <c r="D99" s="1">
        <v>42</v>
      </c>
      <c r="E99" s="1">
        <v>43</v>
      </c>
      <c r="F99" s="1">
        <v>44</v>
      </c>
      <c r="G99" s="1">
        <v>39</v>
      </c>
      <c r="H99" s="1">
        <v>42</v>
      </c>
      <c r="I99" s="1">
        <v>43</v>
      </c>
      <c r="J99" s="1">
        <v>38</v>
      </c>
      <c r="K99" s="1">
        <v>37</v>
      </c>
      <c r="L99" s="1">
        <v>38</v>
      </c>
      <c r="M99" s="1">
        <v>40</v>
      </c>
      <c r="N99" s="1">
        <v>40</v>
      </c>
      <c r="O99" s="1">
        <v>42</v>
      </c>
      <c r="P99" s="1">
        <v>37</v>
      </c>
      <c r="Q99" s="1">
        <v>42</v>
      </c>
      <c r="R99" s="1">
        <v>38</v>
      </c>
      <c r="S99" s="1">
        <v>37</v>
      </c>
      <c r="T99" s="1">
        <v>42</v>
      </c>
      <c r="U99" s="1">
        <v>38</v>
      </c>
      <c r="V99" s="1">
        <v>42</v>
      </c>
      <c r="W99" s="1">
        <v>43</v>
      </c>
      <c r="X99" s="1">
        <v>37</v>
      </c>
      <c r="Y99" s="1">
        <v>43</v>
      </c>
      <c r="Z99" s="1">
        <v>39</v>
      </c>
      <c r="AA99" s="1">
        <v>34</v>
      </c>
      <c r="AB99" s="1">
        <v>41</v>
      </c>
      <c r="AC99" s="1">
        <v>40</v>
      </c>
      <c r="AD99" s="1">
        <v>43</v>
      </c>
      <c r="AE99" s="26">
        <f t="shared" si="6"/>
        <v>40.06666666666667</v>
      </c>
      <c r="AF99" s="27">
        <f t="shared" si="7"/>
        <v>2.5855478087369352</v>
      </c>
      <c r="AG99" s="29">
        <f>AE99-1.96*($I$106)/SQRT($V$104)</f>
        <v>39.054527018857797</v>
      </c>
      <c r="AH99" s="29">
        <f>AE99+1.96*($I$106)/SQRT($V$104)</f>
        <v>41.078806314475543</v>
      </c>
      <c r="AI99" s="30">
        <f>IF(AND($I$104&gt;AG99, $I$104&lt;AH99),1,0)</f>
        <v>1</v>
      </c>
      <c r="AJ99" s="25">
        <f>(AE99-$I$104)/($I$106/SQRT($V$104))</f>
        <v>0.12909944487358699</v>
      </c>
      <c r="AO99" s="29">
        <f t="shared" si="8"/>
        <v>39.141440265875865</v>
      </c>
      <c r="AP99" s="29">
        <f t="shared" si="9"/>
        <v>40.991893067457475</v>
      </c>
      <c r="AQ99" s="30">
        <f>IF(AND($I$104&gt;AO99, $I$104&lt;AP99),1,0)</f>
        <v>1</v>
      </c>
      <c r="AR99" s="25">
        <f>(AE99-$I$104)/(AF99/SQRT($V$104))</f>
        <v>0.14122669495270612</v>
      </c>
    </row>
    <row r="100" spans="1:44" x14ac:dyDescent="0.25">
      <c r="A100" s="1">
        <v>37</v>
      </c>
      <c r="B100" s="1">
        <v>35</v>
      </c>
      <c r="C100" s="1">
        <v>41</v>
      </c>
      <c r="D100" s="1">
        <v>43</v>
      </c>
      <c r="E100" s="1">
        <v>44</v>
      </c>
      <c r="F100" s="1">
        <v>44</v>
      </c>
      <c r="G100" s="1">
        <v>47</v>
      </c>
      <c r="H100" s="1">
        <v>43</v>
      </c>
      <c r="I100" s="1">
        <v>40</v>
      </c>
      <c r="J100" s="1">
        <v>39</v>
      </c>
      <c r="K100" s="1">
        <v>35</v>
      </c>
      <c r="L100" s="1">
        <v>41</v>
      </c>
      <c r="M100" s="1">
        <v>44</v>
      </c>
      <c r="N100" s="1">
        <v>33</v>
      </c>
      <c r="O100" s="1">
        <v>41</v>
      </c>
      <c r="P100" s="1">
        <v>43</v>
      </c>
      <c r="Q100" s="1">
        <v>39</v>
      </c>
      <c r="R100" s="1">
        <v>44</v>
      </c>
      <c r="S100" s="1">
        <v>39</v>
      </c>
      <c r="T100" s="1">
        <v>38</v>
      </c>
      <c r="U100" s="1">
        <v>36</v>
      </c>
      <c r="V100" s="1">
        <v>41</v>
      </c>
      <c r="W100" s="1">
        <v>43</v>
      </c>
      <c r="X100" s="1">
        <v>41</v>
      </c>
      <c r="Y100" s="1">
        <v>35</v>
      </c>
      <c r="Z100" s="1">
        <v>40</v>
      </c>
      <c r="AA100" s="1">
        <v>40</v>
      </c>
      <c r="AB100" s="1">
        <v>41</v>
      </c>
      <c r="AC100" s="1">
        <v>41</v>
      </c>
      <c r="AD100" s="1">
        <v>40</v>
      </c>
      <c r="AE100" s="26">
        <f t="shared" si="6"/>
        <v>40.266666666666666</v>
      </c>
      <c r="AF100" s="27">
        <f t="shared" si="7"/>
        <v>3.268800616627507</v>
      </c>
      <c r="AG100" s="29">
        <f>AE100-1.96*($I$106)/SQRT($V$104)</f>
        <v>39.254527018857793</v>
      </c>
      <c r="AH100" s="29">
        <f>AE100+1.96*($I$106)/SQRT($V$104)</f>
        <v>41.278806314475538</v>
      </c>
      <c r="AI100" s="30">
        <f>IF(AND($I$104&gt;AG100, $I$104&lt;AH100),1,0)</f>
        <v>1</v>
      </c>
      <c r="AJ100" s="25">
        <f>(AE100-$I$104)/($I$106/SQRT($V$104))</f>
        <v>0.51639777949432042</v>
      </c>
      <c r="AO100" s="29">
        <f t="shared" si="8"/>
        <v>39.096941388640396</v>
      </c>
      <c r="AP100" s="29">
        <f t="shared" si="9"/>
        <v>41.436391944692936</v>
      </c>
      <c r="AQ100" s="30">
        <f>IF(AND($I$104&gt;AO100, $I$104&lt;AP100),1,0)</f>
        <v>1</v>
      </c>
      <c r="AR100" s="25">
        <f>(AE100-$I$104)/(AF100/SQRT($V$104))</f>
        <v>0.44682856435195001</v>
      </c>
    </row>
    <row r="101" spans="1:44" x14ac:dyDescent="0.25">
      <c r="AD101" s="6" t="s">
        <v>1</v>
      </c>
      <c r="AE101" s="18">
        <f>AVERAGE(AE1:AE100)</f>
        <v>40.003999999999998</v>
      </c>
      <c r="AF101" s="13"/>
      <c r="AG101" s="23" t="s">
        <v>7</v>
      </c>
      <c r="AH101" s="23" t="s">
        <v>8</v>
      </c>
      <c r="AI101" s="32">
        <f>SUM(AI1:AI100)</f>
        <v>94</v>
      </c>
      <c r="AJ101" s="18">
        <f>AVERAGE(AJ1:AJ100)</f>
        <v>7.7459666924155138E-3</v>
      </c>
      <c r="AO101" s="23" t="s">
        <v>7</v>
      </c>
      <c r="AP101" s="23" t="s">
        <v>8</v>
      </c>
      <c r="AQ101" s="32">
        <f>SUM(AQ1:AQ100)</f>
        <v>93</v>
      </c>
      <c r="AR101" s="18">
        <f>AVERAGE(AR1:AR100)</f>
        <v>3.7023682964071339E-2</v>
      </c>
    </row>
    <row r="102" spans="1:44" x14ac:dyDescent="0.25">
      <c r="A102" s="3" t="s">
        <v>13</v>
      </c>
      <c r="B102" s="2"/>
      <c r="C102" s="2"/>
      <c r="D102" s="2"/>
      <c r="E102" s="2"/>
      <c r="F102" s="2"/>
      <c r="G102" s="2"/>
      <c r="H102" s="2"/>
      <c r="I102" s="2"/>
      <c r="J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7" t="s">
        <v>2</v>
      </c>
      <c r="AE102" s="17">
        <f>_xlfn.STDEV.P(AE1:AE100)</f>
        <v>0.54541075245074588</v>
      </c>
      <c r="AF102" s="28"/>
      <c r="AG102" s="31" t="s">
        <v>9</v>
      </c>
      <c r="AH102" s="31"/>
      <c r="AI102" s="32"/>
      <c r="AJ102" s="17">
        <f>_xlfn.STDEV.P(AJ1:AJ100)</f>
        <v>1.0561833805420973</v>
      </c>
      <c r="AO102" s="31" t="s">
        <v>9</v>
      </c>
      <c r="AP102" s="31"/>
      <c r="AQ102" s="32"/>
      <c r="AR102" s="17">
        <f>_xlfn.STDEV.P(AR1:AR100)</f>
        <v>1.0619770116042448</v>
      </c>
    </row>
    <row r="103" spans="1:4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44" x14ac:dyDescent="0.25">
      <c r="A104" s="4"/>
      <c r="B104" s="2"/>
      <c r="C104" s="2"/>
      <c r="E104" s="10" t="s">
        <v>14</v>
      </c>
      <c r="F104" s="10">
        <v>50</v>
      </c>
      <c r="G104" s="2"/>
      <c r="H104" s="14" t="s">
        <v>0</v>
      </c>
      <c r="I104" s="15">
        <f>F104*F106</f>
        <v>40</v>
      </c>
      <c r="J104" s="2"/>
      <c r="O104" s="3" t="s">
        <v>3</v>
      </c>
      <c r="P104" s="3"/>
      <c r="Q104" s="3"/>
      <c r="R104" s="3"/>
      <c r="S104" s="3"/>
      <c r="T104" s="3"/>
      <c r="U104" s="3"/>
      <c r="V104" s="12">
        <v>30</v>
      </c>
      <c r="W104" s="2"/>
      <c r="X104" s="2"/>
      <c r="Y104" s="2"/>
      <c r="Z104" s="2"/>
      <c r="AA104" s="2"/>
      <c r="AB104" s="2"/>
      <c r="AC104" s="2"/>
      <c r="AD104" s="2"/>
    </row>
    <row r="105" spans="1:44" x14ac:dyDescent="0.25">
      <c r="A105" s="2"/>
      <c r="B105" s="2"/>
      <c r="C105" s="2"/>
      <c r="E105" s="8"/>
      <c r="F105" s="8"/>
      <c r="G105" s="2"/>
      <c r="H105" s="9"/>
      <c r="I105" s="9"/>
      <c r="J105" s="2"/>
      <c r="O105" s="3" t="s">
        <v>4</v>
      </c>
      <c r="P105" s="3"/>
      <c r="Q105" s="3"/>
      <c r="R105" s="3"/>
      <c r="S105" s="3"/>
      <c r="T105" s="3"/>
      <c r="U105" s="3"/>
      <c r="V105" s="12">
        <v>100</v>
      </c>
      <c r="W105" s="2"/>
      <c r="X105" s="2"/>
      <c r="Y105" s="2"/>
      <c r="Z105" s="2"/>
      <c r="AA105" s="2"/>
      <c r="AB105" s="2"/>
      <c r="AC105" s="2"/>
      <c r="AD105" s="2"/>
    </row>
    <row r="106" spans="1:44" x14ac:dyDescent="0.25">
      <c r="A106" s="5"/>
      <c r="B106" s="2"/>
      <c r="C106" s="2"/>
      <c r="E106" s="11" t="s">
        <v>15</v>
      </c>
      <c r="F106" s="11">
        <v>0.8</v>
      </c>
      <c r="G106" s="2"/>
      <c r="H106" s="16" t="s">
        <v>2</v>
      </c>
      <c r="I106" s="17">
        <f>SQRT(F104*F106*(1-F106))</f>
        <v>2.8284271247461898</v>
      </c>
      <c r="J106" s="2"/>
      <c r="K106" s="2"/>
      <c r="L106" s="2"/>
      <c r="M106" s="2"/>
      <c r="N106" s="2"/>
      <c r="O106" s="3" t="s">
        <v>5</v>
      </c>
      <c r="P106" s="3"/>
      <c r="Q106" s="3"/>
      <c r="R106" s="3"/>
      <c r="S106" s="3"/>
      <c r="T106" s="3"/>
      <c r="U106" s="3"/>
      <c r="V106" s="18">
        <f>AE101</f>
        <v>40.003999999999998</v>
      </c>
      <c r="W106" s="2"/>
      <c r="X106" s="2"/>
      <c r="Y106" s="2"/>
      <c r="Z106" s="2"/>
      <c r="AA106" s="2"/>
      <c r="AB106" s="2"/>
      <c r="AC106" s="2"/>
      <c r="AD106" s="2"/>
    </row>
    <row r="107" spans="1:4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 t="s">
        <v>6</v>
      </c>
      <c r="P107" s="3"/>
      <c r="Q107" s="3"/>
      <c r="R107" s="3"/>
      <c r="S107" s="3"/>
      <c r="T107" s="3"/>
      <c r="U107" s="3"/>
      <c r="V107" s="17">
        <f>AE102</f>
        <v>0.54541075245074588</v>
      </c>
      <c r="W107" s="2"/>
      <c r="X107" s="2"/>
      <c r="Y107" s="2"/>
      <c r="Z107" s="2"/>
      <c r="AA107" s="2"/>
      <c r="AB107" s="2"/>
      <c r="AC107" s="2"/>
      <c r="AD107" s="2"/>
    </row>
    <row r="108" spans="1:4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4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4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4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4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</sheetData>
  <mergeCells count="4">
    <mergeCell ref="AG102:AH102"/>
    <mergeCell ref="AI101:AI102"/>
    <mergeCell ref="AQ101:AQ102"/>
    <mergeCell ref="AO102:AP10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Distribution</vt:lpstr>
      <vt:lpstr>Z Distribution</vt:lpstr>
      <vt:lpstr>Sample Distribution</vt:lpstr>
      <vt:lpstr>Task Two</vt:lpstr>
    </vt:vector>
  </TitlesOfParts>
  <Company>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JACQUES</dc:creator>
  <cp:lastModifiedBy>Darren JACQUES</cp:lastModifiedBy>
  <dcterms:created xsi:type="dcterms:W3CDTF">2017-08-27T13:40:51Z</dcterms:created>
  <dcterms:modified xsi:type="dcterms:W3CDTF">2017-08-27T15:32:48Z</dcterms:modified>
</cp:coreProperties>
</file>