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Comet Bay College\Year 11 Physics\Tests, Labs and Exams\A6 Yr 11 Wave Lab Test\"/>
    </mc:Choice>
  </mc:AlternateContent>
  <bookViews>
    <workbookView xWindow="0" yWindow="0" windowWidth="28800" windowHeight="11760" activeTab="1"/>
  </bookViews>
  <sheets>
    <sheet name="Odd" sheetId="1" r:id="rId1"/>
    <sheet name="Ev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1" i="1"/>
  <c r="G2" i="1"/>
  <c r="G5" i="1" s="1"/>
  <c r="G3" i="1"/>
  <c r="G4" i="1"/>
  <c r="G8" i="1"/>
  <c r="G9" i="1"/>
  <c r="G10" i="1"/>
  <c r="G14" i="1"/>
  <c r="G15" i="1"/>
  <c r="G16" i="1"/>
  <c r="J16" i="1" l="1"/>
  <c r="K16" i="1" s="1"/>
  <c r="L16" i="1" s="1"/>
  <c r="J15" i="1"/>
  <c r="K15" i="1" s="1"/>
  <c r="L15" i="1"/>
  <c r="J14" i="1"/>
  <c r="K14" i="1" s="1"/>
  <c r="K10" i="1"/>
  <c r="L10" i="1" s="1"/>
  <c r="J3" i="1"/>
  <c r="K3" i="1" s="1"/>
  <c r="L3" i="1" s="1"/>
  <c r="J4" i="1"/>
  <c r="K4" i="1" s="1"/>
  <c r="L4" i="1" s="1"/>
  <c r="J8" i="1"/>
  <c r="K8" i="1" s="1"/>
  <c r="J9" i="1"/>
  <c r="K9" i="1" s="1"/>
  <c r="J10" i="1"/>
  <c r="J2" i="1"/>
  <c r="K2" i="1" s="1"/>
  <c r="L2" i="1" s="1"/>
  <c r="L14" i="1" l="1"/>
  <c r="L17" i="1" s="1"/>
  <c r="L9" i="1"/>
  <c r="L8" i="1"/>
  <c r="L5" i="1"/>
  <c r="L11" i="1" l="1"/>
</calcChain>
</file>

<file path=xl/sharedStrings.xml><?xml version="1.0" encoding="utf-8"?>
<sst xmlns="http://schemas.openxmlformats.org/spreadsheetml/2006/main" count="73" uniqueCount="27">
  <si>
    <t>Water</t>
  </si>
  <si>
    <t>Theta i</t>
  </si>
  <si>
    <t>sin i</t>
  </si>
  <si>
    <t>Theta r</t>
  </si>
  <si>
    <t>sin r</t>
  </si>
  <si>
    <t>V air</t>
  </si>
  <si>
    <t>V material</t>
  </si>
  <si>
    <t>n material</t>
  </si>
  <si>
    <t>n air</t>
  </si>
  <si>
    <t>n material / n air</t>
  </si>
  <si>
    <t>v material</t>
  </si>
  <si>
    <t>%</t>
  </si>
  <si>
    <t>Average</t>
  </si>
  <si>
    <t>Glycerol</t>
  </si>
  <si>
    <t>Gelatine</t>
  </si>
  <si>
    <t>Material</t>
  </si>
  <si>
    <t>Refractive Index of Air</t>
  </si>
  <si>
    <t>Refractive Index of Material</t>
  </si>
  <si>
    <r>
      <t>Practical θ</t>
    </r>
    <r>
      <rPr>
        <vertAlign val="subscript"/>
        <sz val="14"/>
        <color theme="1"/>
        <rFont val="Times New Roman"/>
        <family val="1"/>
      </rPr>
      <t>i</t>
    </r>
  </si>
  <si>
    <r>
      <t>±</t>
    </r>
    <r>
      <rPr>
        <vertAlign val="subscript"/>
        <sz val="14"/>
        <color theme="1"/>
        <rFont val="Times New Roman"/>
        <family val="1"/>
      </rPr>
      <t>uncertainty</t>
    </r>
  </si>
  <si>
    <r>
      <t>Practical θ</t>
    </r>
    <r>
      <rPr>
        <vertAlign val="subscript"/>
        <sz val="14"/>
        <color theme="1"/>
        <rFont val="Times New Roman"/>
        <family val="1"/>
      </rPr>
      <t>r</t>
    </r>
  </si>
  <si>
    <r>
      <t>Theoretical θ</t>
    </r>
    <r>
      <rPr>
        <vertAlign val="subscript"/>
        <sz val="14"/>
        <color theme="1"/>
        <rFont val="Times New Roman"/>
        <family val="1"/>
      </rPr>
      <t>i</t>
    </r>
  </si>
  <si>
    <r>
      <t>Theoretical θ</t>
    </r>
    <r>
      <rPr>
        <vertAlign val="subscript"/>
        <sz val="14"/>
        <color theme="1"/>
        <rFont val="Times New Roman"/>
        <family val="1"/>
      </rPr>
      <t>r</t>
    </r>
  </si>
  <si>
    <t>&gt;50    ~40</t>
  </si>
  <si>
    <t>&gt;20    ~15</t>
  </si>
  <si>
    <t>&gt;35    ~25</t>
  </si>
  <si>
    <t>&gt;50    ~30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</si>
</sst>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vertAlign val="subscript"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NumberFormat="1"/>
    <xf numFmtId="11" fontId="1" fillId="0" borderId="0" xfId="0" applyNumberFormat="1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0" xfId="0" applyBorder="1"/>
    <xf numFmtId="0" fontId="1" fillId="2" borderId="1" xfId="0" applyFont="1" applyFill="1" applyBorder="1"/>
    <xf numFmtId="11" fontId="1" fillId="2" borderId="1" xfId="0" applyNumberFormat="1" applyFont="1" applyFill="1" applyBorder="1"/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24" sqref="F24"/>
    </sheetView>
  </sheetViews>
  <sheetFormatPr defaultRowHeight="15" x14ac:dyDescent="0.25"/>
  <cols>
    <col min="6" max="7" width="14.7109375" customWidth="1"/>
    <col min="8" max="8" width="7" bestFit="1" customWidth="1"/>
    <col min="9" max="9" width="10" bestFit="1" customWidth="1"/>
    <col min="10" max="10" width="15.7109375" bestFit="1" customWidth="1"/>
    <col min="11" max="11" width="11.5703125" bestFit="1" customWidth="1"/>
  </cols>
  <sheetData>
    <row r="1" spans="1:13" x14ac:dyDescent="0.2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5" t="s">
        <v>8</v>
      </c>
      <c r="I1" s="5" t="s">
        <v>7</v>
      </c>
      <c r="J1" s="5" t="s">
        <v>9</v>
      </c>
      <c r="K1" s="9" t="s">
        <v>10</v>
      </c>
      <c r="L1" s="5" t="s">
        <v>11</v>
      </c>
      <c r="M1" s="10"/>
    </row>
    <row r="2" spans="1:13" x14ac:dyDescent="0.25">
      <c r="A2" s="5" t="s">
        <v>0</v>
      </c>
      <c r="B2" s="5">
        <v>20</v>
      </c>
      <c r="C2" s="5">
        <v>0.342020143</v>
      </c>
      <c r="D2" s="5">
        <v>17</v>
      </c>
      <c r="E2" s="5">
        <v>0.29239999999999999</v>
      </c>
      <c r="F2" s="6">
        <v>298964000</v>
      </c>
      <c r="G2" s="12">
        <f>(E2/C2)*F2</f>
        <v>255590424.68443152</v>
      </c>
      <c r="H2" s="7">
        <v>1.0277000000000001</v>
      </c>
      <c r="I2" s="5">
        <v>1.333</v>
      </c>
      <c r="J2" s="5">
        <f>I2/H2</f>
        <v>1.2970711297071129</v>
      </c>
      <c r="K2" s="8">
        <f>(1/J2)*F2</f>
        <v>230491600</v>
      </c>
      <c r="L2" s="5">
        <f>(G2/K2)*100</f>
        <v>110.88925786641748</v>
      </c>
      <c r="M2" s="10"/>
    </row>
    <row r="3" spans="1:13" x14ac:dyDescent="0.25">
      <c r="A3" s="5" t="s">
        <v>0</v>
      </c>
      <c r="B3" s="5">
        <v>35</v>
      </c>
      <c r="C3" s="5">
        <v>0.57357643599999997</v>
      </c>
      <c r="D3" s="5">
        <v>26</v>
      </c>
      <c r="E3" s="5">
        <v>0.43840000000000001</v>
      </c>
      <c r="F3" s="6">
        <v>298964000</v>
      </c>
      <c r="G3" s="12">
        <f t="shared" ref="G3:G10" si="0">(E3/C3)*F3</f>
        <v>228506279.85003206</v>
      </c>
      <c r="H3" s="7">
        <v>1.0277000000000001</v>
      </c>
      <c r="I3" s="5">
        <v>1.333</v>
      </c>
      <c r="J3" s="5">
        <f t="shared" ref="J3:J10" si="1">I3/H3</f>
        <v>1.2970711297071129</v>
      </c>
      <c r="K3" s="8">
        <f t="shared" ref="K3:K10" si="2">(1/J3)*F3</f>
        <v>230491600</v>
      </c>
      <c r="L3" s="5">
        <f t="shared" ref="L3:L10" si="3">(G3/K3)*100</f>
        <v>99.138658350253138</v>
      </c>
      <c r="M3" s="10"/>
    </row>
    <row r="4" spans="1:13" x14ac:dyDescent="0.25">
      <c r="A4" s="5" t="s">
        <v>0</v>
      </c>
      <c r="B4" s="5">
        <v>50</v>
      </c>
      <c r="C4" s="5">
        <v>0.76604444299999996</v>
      </c>
      <c r="D4" s="5">
        <v>40</v>
      </c>
      <c r="E4" s="5">
        <v>0.64280000000000004</v>
      </c>
      <c r="F4" s="6">
        <v>298964000</v>
      </c>
      <c r="G4" s="12">
        <f t="shared" si="0"/>
        <v>250865417.73921597</v>
      </c>
      <c r="H4" s="7">
        <v>1.0277000000000001</v>
      </c>
      <c r="I4" s="5">
        <v>1.333</v>
      </c>
      <c r="J4" s="5">
        <f t="shared" si="1"/>
        <v>1.2970711297071129</v>
      </c>
      <c r="K4" s="8">
        <f t="shared" si="2"/>
        <v>230491600</v>
      </c>
      <c r="L4" s="5">
        <f t="shared" si="3"/>
        <v>108.83928860714056</v>
      </c>
      <c r="M4" s="10"/>
    </row>
    <row r="5" spans="1:13" ht="15" customHeight="1" x14ac:dyDescent="0.25">
      <c r="F5" s="1"/>
      <c r="G5" s="3">
        <f>SUM(G2:G4)/3</f>
        <v>244987374.09122649</v>
      </c>
      <c r="H5" s="2"/>
      <c r="K5" s="4"/>
      <c r="L5" s="5">
        <f>SUM(L2:L4)/3</f>
        <v>106.28906827460374</v>
      </c>
      <c r="M5" s="10" t="s">
        <v>12</v>
      </c>
    </row>
    <row r="6" spans="1:13" ht="30" customHeight="1" x14ac:dyDescent="0.25">
      <c r="F6" s="1"/>
      <c r="G6" s="3"/>
      <c r="H6" s="2"/>
      <c r="K6" s="4"/>
      <c r="M6" s="10"/>
    </row>
    <row r="7" spans="1:13" x14ac:dyDescent="0.25">
      <c r="A7" s="5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11" t="s">
        <v>6</v>
      </c>
      <c r="H7" s="5" t="s">
        <v>8</v>
      </c>
      <c r="I7" s="5" t="s">
        <v>7</v>
      </c>
      <c r="J7" s="5" t="s">
        <v>9</v>
      </c>
      <c r="K7" s="9" t="s">
        <v>10</v>
      </c>
      <c r="L7" s="5" t="s">
        <v>11</v>
      </c>
      <c r="M7" s="10"/>
    </row>
    <row r="8" spans="1:13" x14ac:dyDescent="0.25">
      <c r="A8" s="5" t="s">
        <v>13</v>
      </c>
      <c r="B8" s="5">
        <v>20</v>
      </c>
      <c r="C8" s="5">
        <v>0.342020143</v>
      </c>
      <c r="D8" s="5">
        <v>15</v>
      </c>
      <c r="E8" s="5">
        <v>0.25879999999999997</v>
      </c>
      <c r="F8" s="6">
        <v>298964000</v>
      </c>
      <c r="G8" s="12">
        <f t="shared" si="0"/>
        <v>226220252.76446947</v>
      </c>
      <c r="H8" s="7">
        <v>1.0277000000000001</v>
      </c>
      <c r="I8" s="5">
        <v>1.4730000000000001</v>
      </c>
      <c r="J8" s="5">
        <f t="shared" si="1"/>
        <v>1.4332976549576726</v>
      </c>
      <c r="K8" s="8">
        <f t="shared" si="2"/>
        <v>208584726.95179904</v>
      </c>
      <c r="L8" s="5">
        <f t="shared" si="3"/>
        <v>108.45485001245838</v>
      </c>
      <c r="M8" s="10"/>
    </row>
    <row r="9" spans="1:13" x14ac:dyDescent="0.25">
      <c r="A9" s="5" t="s">
        <v>13</v>
      </c>
      <c r="B9" s="5">
        <v>35</v>
      </c>
      <c r="C9" s="5">
        <v>0.57357643599999997</v>
      </c>
      <c r="D9" s="5">
        <v>24</v>
      </c>
      <c r="E9" s="5">
        <v>0.40670000000000001</v>
      </c>
      <c r="F9" s="6">
        <v>298964000</v>
      </c>
      <c r="G9" s="12">
        <f t="shared" si="0"/>
        <v>211983357.69846722</v>
      </c>
      <c r="H9" s="7">
        <v>1.0277000000000001</v>
      </c>
      <c r="I9" s="5">
        <v>1.4730000000000001</v>
      </c>
      <c r="J9" s="5">
        <f t="shared" si="1"/>
        <v>1.4332976549576726</v>
      </c>
      <c r="K9" s="8">
        <f t="shared" si="2"/>
        <v>208584726.95179904</v>
      </c>
      <c r="L9" s="5">
        <f t="shared" si="3"/>
        <v>101.6293766069716</v>
      </c>
      <c r="M9" s="10"/>
    </row>
    <row r="10" spans="1:13" x14ac:dyDescent="0.25">
      <c r="A10" s="5" t="s">
        <v>13</v>
      </c>
      <c r="B10" s="5">
        <v>50</v>
      </c>
      <c r="C10" s="5">
        <v>0.76604444299999996</v>
      </c>
      <c r="D10" s="5">
        <v>32</v>
      </c>
      <c r="E10" s="5">
        <v>0.52990000000000004</v>
      </c>
      <c r="F10" s="6">
        <v>298964000</v>
      </c>
      <c r="G10" s="12">
        <f t="shared" si="0"/>
        <v>206803959.02304068</v>
      </c>
      <c r="H10" s="7">
        <v>1.0277000000000001</v>
      </c>
      <c r="I10" s="5">
        <v>1.4730000000000001</v>
      </c>
      <c r="J10" s="5">
        <f t="shared" si="1"/>
        <v>1.4332976549576726</v>
      </c>
      <c r="K10" s="8">
        <f t="shared" si="2"/>
        <v>208584726.95179904</v>
      </c>
      <c r="L10" s="5">
        <f t="shared" si="3"/>
        <v>99.146261591257414</v>
      </c>
      <c r="M10" s="10"/>
    </row>
    <row r="11" spans="1:13" x14ac:dyDescent="0.25">
      <c r="G11" s="3">
        <f>SUM(G8:G10)/3</f>
        <v>215002523.16199246</v>
      </c>
      <c r="L11" s="5">
        <f>SUM(L8:L10)/3</f>
        <v>103.07682940356246</v>
      </c>
      <c r="M11" s="10" t="s">
        <v>12</v>
      </c>
    </row>
    <row r="12" spans="1:13" ht="30" customHeight="1" x14ac:dyDescent="0.25">
      <c r="M12" s="10"/>
    </row>
    <row r="13" spans="1:13" x14ac:dyDescent="0.25">
      <c r="A13" s="5"/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11" t="s">
        <v>6</v>
      </c>
      <c r="H13" s="5" t="s">
        <v>8</v>
      </c>
      <c r="I13" s="5" t="s">
        <v>7</v>
      </c>
      <c r="J13" s="5" t="s">
        <v>9</v>
      </c>
      <c r="K13" s="9" t="s">
        <v>10</v>
      </c>
      <c r="L13" s="5" t="s">
        <v>11</v>
      </c>
      <c r="M13" s="10"/>
    </row>
    <row r="14" spans="1:13" x14ac:dyDescent="0.25">
      <c r="A14" s="5" t="s">
        <v>14</v>
      </c>
      <c r="B14" s="5">
        <v>20</v>
      </c>
      <c r="C14" s="5">
        <v>0.342020143</v>
      </c>
      <c r="D14" s="5">
        <v>19</v>
      </c>
      <c r="E14" s="5">
        <v>0.3256</v>
      </c>
      <c r="F14" s="6">
        <v>298964000</v>
      </c>
      <c r="G14" s="12">
        <f t="shared" ref="G14:G16" si="4">(E14/C14)*F14</f>
        <v>284610951.70058447</v>
      </c>
      <c r="H14" s="7">
        <v>1.0277000000000001</v>
      </c>
      <c r="I14" s="5">
        <v>1.21</v>
      </c>
      <c r="J14" s="5">
        <f t="shared" ref="J14:J16" si="5">I14/H14</f>
        <v>1.1773863968084071</v>
      </c>
      <c r="K14" s="8">
        <f t="shared" ref="K14:K16" si="6">(1/J14)*F14</f>
        <v>253921737.85123968</v>
      </c>
      <c r="L14" s="5">
        <f t="shared" ref="L14:L16" si="7">(G14/K14)*100</f>
        <v>112.08609160800722</v>
      </c>
      <c r="M14" s="10"/>
    </row>
    <row r="15" spans="1:13" x14ac:dyDescent="0.25">
      <c r="A15" s="5" t="s">
        <v>14</v>
      </c>
      <c r="B15" s="5">
        <v>35</v>
      </c>
      <c r="C15" s="5">
        <v>0.57357643599999997</v>
      </c>
      <c r="D15" s="5">
        <v>31</v>
      </c>
      <c r="E15" s="5">
        <v>0.51500000000000001</v>
      </c>
      <c r="F15" s="6">
        <v>298964000</v>
      </c>
      <c r="G15" s="12">
        <f t="shared" si="4"/>
        <v>268432331.48441267</v>
      </c>
      <c r="H15" s="7">
        <v>1.0277000000000001</v>
      </c>
      <c r="I15" s="5">
        <v>1.21</v>
      </c>
      <c r="J15" s="5">
        <f t="shared" si="5"/>
        <v>1.1773863968084071</v>
      </c>
      <c r="K15" s="8">
        <f t="shared" si="6"/>
        <v>253921737.85123968</v>
      </c>
      <c r="L15" s="5">
        <f t="shared" si="7"/>
        <v>105.71459291196015</v>
      </c>
      <c r="M15" s="10"/>
    </row>
    <row r="16" spans="1:13" x14ac:dyDescent="0.25">
      <c r="A16" s="5" t="s">
        <v>14</v>
      </c>
      <c r="B16" s="5">
        <v>50</v>
      </c>
      <c r="C16" s="5">
        <v>0.76604444299999996</v>
      </c>
      <c r="D16" s="5">
        <v>41</v>
      </c>
      <c r="E16" s="5">
        <v>0.65610000000000002</v>
      </c>
      <c r="F16" s="6">
        <v>298964000</v>
      </c>
      <c r="G16" s="12">
        <f t="shared" si="4"/>
        <v>256056005.87849969</v>
      </c>
      <c r="H16" s="7">
        <v>1.0277000000000001</v>
      </c>
      <c r="I16" s="5">
        <v>1.21</v>
      </c>
      <c r="J16" s="5">
        <f t="shared" si="5"/>
        <v>1.1773863968084071</v>
      </c>
      <c r="K16" s="8">
        <f t="shared" si="6"/>
        <v>253921737.85123968</v>
      </c>
      <c r="L16" s="5">
        <f t="shared" si="7"/>
        <v>100.84052198339567</v>
      </c>
      <c r="M16" s="10"/>
    </row>
    <row r="17" spans="7:13" x14ac:dyDescent="0.25">
      <c r="G17" s="3">
        <f>SUM(G14:G16)/3</f>
        <v>269699763.02116561</v>
      </c>
      <c r="L17" s="5">
        <f>SUM(L14:L16)/3</f>
        <v>106.21373550112101</v>
      </c>
      <c r="M17" s="10" t="s">
        <v>12</v>
      </c>
    </row>
    <row r="18" spans="7:13" x14ac:dyDescent="0.25">
      <c r="M18" s="10"/>
    </row>
    <row r="19" spans="7:13" x14ac:dyDescent="0.25">
      <c r="M19" s="10"/>
    </row>
    <row r="20" spans="7:13" x14ac:dyDescent="0.25">
      <c r="M20" s="10"/>
    </row>
    <row r="21" spans="7:13" x14ac:dyDescent="0.25">
      <c r="M21" s="10"/>
    </row>
    <row r="22" spans="7:13" x14ac:dyDescent="0.25">
      <c r="M22" s="10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5" sqref="D15"/>
    </sheetView>
  </sheetViews>
  <sheetFormatPr defaultRowHeight="18.75" x14ac:dyDescent="0.3"/>
  <cols>
    <col min="1" max="9" width="14.42578125" style="13" customWidth="1"/>
  </cols>
  <sheetData>
    <row r="1" spans="1:9" ht="19.5" thickBot="1" x14ac:dyDescent="0.35"/>
    <row r="2" spans="1:9" ht="38.25" thickBot="1" x14ac:dyDescent="0.3">
      <c r="A2" s="14" t="s">
        <v>15</v>
      </c>
      <c r="B2" s="15" t="s">
        <v>18</v>
      </c>
      <c r="C2" s="15" t="s">
        <v>19</v>
      </c>
      <c r="D2" s="15" t="s">
        <v>20</v>
      </c>
      <c r="E2" s="15" t="s">
        <v>19</v>
      </c>
      <c r="F2" s="15" t="s">
        <v>21</v>
      </c>
      <c r="G2" s="15" t="s">
        <v>16</v>
      </c>
      <c r="H2" s="15" t="s">
        <v>17</v>
      </c>
      <c r="I2" s="15" t="s">
        <v>22</v>
      </c>
    </row>
    <row r="3" spans="1:9" ht="32.25" customHeight="1" thickBot="1" x14ac:dyDescent="0.3">
      <c r="A3" s="16" t="s">
        <v>14</v>
      </c>
      <c r="B3" s="17">
        <v>20</v>
      </c>
      <c r="C3" s="18">
        <v>0.5</v>
      </c>
      <c r="D3" s="17">
        <v>13</v>
      </c>
      <c r="E3" s="18">
        <v>0.5</v>
      </c>
      <c r="F3" s="17">
        <v>20</v>
      </c>
      <c r="G3" s="17">
        <v>1.0027699999999999</v>
      </c>
      <c r="H3" s="18">
        <v>1.21</v>
      </c>
      <c r="I3" s="18">
        <v>16.47</v>
      </c>
    </row>
    <row r="4" spans="1:9" ht="32.25" customHeight="1" thickBot="1" x14ac:dyDescent="0.3">
      <c r="A4" s="16" t="s">
        <v>14</v>
      </c>
      <c r="B4" s="17">
        <v>35</v>
      </c>
      <c r="C4" s="18">
        <v>0.5</v>
      </c>
      <c r="D4" s="17">
        <v>23</v>
      </c>
      <c r="E4" s="18">
        <v>0.5</v>
      </c>
      <c r="F4" s="17">
        <v>35</v>
      </c>
      <c r="G4" s="17">
        <v>1.0027699999999999</v>
      </c>
      <c r="H4" s="18">
        <v>1.21</v>
      </c>
      <c r="I4" s="18">
        <v>28.38</v>
      </c>
    </row>
    <row r="5" spans="1:9" ht="32.25" customHeight="1" thickBot="1" x14ac:dyDescent="0.3">
      <c r="A5" s="16" t="s">
        <v>14</v>
      </c>
      <c r="B5" s="17">
        <v>50</v>
      </c>
      <c r="C5" s="18">
        <v>0.5</v>
      </c>
      <c r="D5" s="18" t="s">
        <v>23</v>
      </c>
      <c r="E5" s="18">
        <v>0.5</v>
      </c>
      <c r="F5" s="17">
        <v>50</v>
      </c>
      <c r="G5" s="17">
        <v>1.0027699999999999</v>
      </c>
      <c r="H5" s="18">
        <v>1.21</v>
      </c>
      <c r="I5" s="18">
        <v>39.409999999999997</v>
      </c>
    </row>
    <row r="6" spans="1:9" ht="19.5" thickBot="1" x14ac:dyDescent="0.35"/>
    <row r="7" spans="1:9" ht="38.25" thickBot="1" x14ac:dyDescent="0.3">
      <c r="A7" s="14" t="s">
        <v>15</v>
      </c>
      <c r="B7" s="15" t="s">
        <v>18</v>
      </c>
      <c r="C7" s="15" t="s">
        <v>19</v>
      </c>
      <c r="D7" s="15" t="s">
        <v>20</v>
      </c>
      <c r="E7" s="15" t="s">
        <v>19</v>
      </c>
      <c r="F7" s="15" t="s">
        <v>21</v>
      </c>
      <c r="G7" s="15" t="s">
        <v>16</v>
      </c>
      <c r="H7" s="15" t="s">
        <v>17</v>
      </c>
      <c r="I7" s="15" t="s">
        <v>22</v>
      </c>
    </row>
    <row r="8" spans="1:9" ht="32.25" customHeight="1" thickBot="1" x14ac:dyDescent="0.3">
      <c r="A8" s="16" t="s">
        <v>13</v>
      </c>
      <c r="B8" s="17">
        <v>20</v>
      </c>
      <c r="C8" s="18">
        <v>0.5</v>
      </c>
      <c r="D8" s="18" t="s">
        <v>24</v>
      </c>
      <c r="E8" s="18">
        <v>0.5</v>
      </c>
      <c r="F8" s="17">
        <v>20</v>
      </c>
      <c r="G8" s="17">
        <v>1.0027699999999999</v>
      </c>
      <c r="H8" s="18">
        <v>1.4730000000000001</v>
      </c>
      <c r="I8" s="18">
        <v>13.46</v>
      </c>
    </row>
    <row r="9" spans="1:9" ht="32.25" customHeight="1" thickBot="1" x14ac:dyDescent="0.3">
      <c r="A9" s="16" t="s">
        <v>13</v>
      </c>
      <c r="B9" s="17">
        <v>35</v>
      </c>
      <c r="C9" s="18">
        <v>0.5</v>
      </c>
      <c r="D9" s="18" t="s">
        <v>25</v>
      </c>
      <c r="E9" s="18">
        <v>0.5</v>
      </c>
      <c r="F9" s="17">
        <v>35</v>
      </c>
      <c r="G9" s="17">
        <v>1.0027699999999999</v>
      </c>
      <c r="H9" s="18">
        <v>1.4730000000000001</v>
      </c>
      <c r="I9" s="18">
        <v>22.98</v>
      </c>
    </row>
    <row r="10" spans="1:9" ht="32.25" customHeight="1" thickBot="1" x14ac:dyDescent="0.3">
      <c r="A10" s="16" t="s">
        <v>13</v>
      </c>
      <c r="B10" s="17">
        <v>50</v>
      </c>
      <c r="C10" s="18">
        <v>0.5</v>
      </c>
      <c r="D10" s="18" t="s">
        <v>26</v>
      </c>
      <c r="E10" s="18">
        <v>0.5</v>
      </c>
      <c r="F10" s="17">
        <v>50</v>
      </c>
      <c r="G10" s="17">
        <v>1.0027699999999999</v>
      </c>
      <c r="H10" s="18">
        <v>1.4730000000000001</v>
      </c>
      <c r="I10" s="18">
        <v>31.43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</vt:lpstr>
      <vt:lpstr>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cp:lastPrinted>2016-05-21T02:31:15Z</cp:lastPrinted>
  <dcterms:created xsi:type="dcterms:W3CDTF">2015-08-02T07:09:14Z</dcterms:created>
  <dcterms:modified xsi:type="dcterms:W3CDTF">2016-05-21T02:31:34Z</dcterms:modified>
</cp:coreProperties>
</file>