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Sheet2 (2)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D2" i="3"/>
  <c r="D3" i="3"/>
  <c r="D4" i="3"/>
  <c r="D5" i="3"/>
  <c r="D6" i="3"/>
  <c r="E1" i="3"/>
  <c r="D1" i="3"/>
  <c r="B2" i="3"/>
  <c r="B3" i="3"/>
  <c r="B4" i="3"/>
  <c r="B5" i="3"/>
  <c r="B6" i="3"/>
  <c r="B1" i="3"/>
  <c r="A2" i="3"/>
  <c r="A3" i="3"/>
  <c r="A4" i="3"/>
  <c r="A5" i="3"/>
  <c r="A6" i="3"/>
  <c r="A1" i="3"/>
  <c r="C3" i="4"/>
  <c r="C4" i="4"/>
  <c r="C5" i="4"/>
  <c r="C6" i="4"/>
  <c r="C7" i="4"/>
  <c r="C2" i="4"/>
  <c r="I7" i="4"/>
  <c r="F7" i="4"/>
  <c r="I6" i="4"/>
  <c r="F6" i="4"/>
  <c r="I5" i="4"/>
  <c r="F5" i="4"/>
  <c r="G5" i="4" s="1"/>
  <c r="I4" i="4"/>
  <c r="F4" i="4"/>
  <c r="G4" i="4" s="1"/>
  <c r="I3" i="4"/>
  <c r="F3" i="4"/>
  <c r="G3" i="4" s="1"/>
  <c r="I2" i="4"/>
  <c r="F2" i="4"/>
  <c r="I3" i="2"/>
  <c r="I4" i="2"/>
  <c r="I5" i="2"/>
  <c r="I6" i="2"/>
  <c r="I7" i="2"/>
  <c r="I2" i="2"/>
  <c r="F2" i="2"/>
  <c r="G2" i="2" s="1"/>
  <c r="J5" i="2"/>
  <c r="F3" i="2"/>
  <c r="G3" i="2" s="1"/>
  <c r="F4" i="2"/>
  <c r="G4" i="2" s="1"/>
  <c r="F5" i="2"/>
  <c r="G5" i="2" s="1"/>
  <c r="F6" i="2"/>
  <c r="G6" i="2" s="1"/>
  <c r="F7" i="2"/>
  <c r="G7" i="2" s="1"/>
  <c r="C3" i="2"/>
  <c r="C4" i="2"/>
  <c r="C5" i="2"/>
  <c r="C6" i="2"/>
  <c r="C7" i="2"/>
  <c r="C2" i="2"/>
  <c r="J4" i="4" l="1"/>
  <c r="J3" i="4"/>
  <c r="G7" i="4"/>
  <c r="J7" i="4" s="1"/>
  <c r="G6" i="4"/>
  <c r="J6" i="4" s="1"/>
  <c r="G2" i="4"/>
  <c r="J2" i="4" s="1"/>
  <c r="J5" i="4"/>
  <c r="J7" i="2"/>
  <c r="J4" i="2"/>
  <c r="J3" i="2"/>
  <c r="J6" i="2"/>
  <c r="J2" i="2"/>
</calcChain>
</file>

<file path=xl/sharedStrings.xml><?xml version="1.0" encoding="utf-8"?>
<sst xmlns="http://schemas.openxmlformats.org/spreadsheetml/2006/main" count="30" uniqueCount="11">
  <si>
    <t>Volume (mL)</t>
  </si>
  <si>
    <t>Mass (kg)</t>
  </si>
  <si>
    <r>
      <t>Initial Temperature (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C)</t>
    </r>
  </si>
  <si>
    <r>
      <t>Final Temperature (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C)</t>
    </r>
  </si>
  <si>
    <t>Change in Temperature (K)</t>
  </si>
  <si>
    <t>Material</t>
  </si>
  <si>
    <t>m x ΔT</t>
  </si>
  <si>
    <t>Time (s)</t>
  </si>
  <si>
    <t>Petrol</t>
  </si>
  <si>
    <t>Energy Input from Hotplate (J)</t>
  </si>
  <si>
    <t>Benzene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</si>
</sst>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(2)'!$I$1</c:f>
              <c:strCache>
                <c:ptCount val="1"/>
                <c:pt idx="0">
                  <c:v>Energy Input from Hotplate (J)</c:v>
                </c:pt>
              </c:strCache>
            </c:strRef>
          </c:tx>
          <c:xVal>
            <c:numRef>
              <c:f>'Sheet2 (2)'!$G$2:$G$7</c:f>
              <c:numCache>
                <c:formatCode>General</c:formatCode>
                <c:ptCount val="6"/>
                <c:pt idx="0">
                  <c:v>0.83160000000000001</c:v>
                </c:pt>
                <c:pt idx="1">
                  <c:v>1.5840000000000001</c:v>
                </c:pt>
                <c:pt idx="2">
                  <c:v>2.5872000000000002</c:v>
                </c:pt>
                <c:pt idx="3">
                  <c:v>4.048</c:v>
                </c:pt>
                <c:pt idx="4">
                  <c:v>5.5440000000000005</c:v>
                </c:pt>
                <c:pt idx="5">
                  <c:v>6.8639999999999999</c:v>
                </c:pt>
              </c:numCache>
            </c:numRef>
          </c:xVal>
          <c:yVal>
            <c:numRef>
              <c:f>'Sheet2 (2)'!$I$2:$I$7</c:f>
              <c:numCache>
                <c:formatCode>General</c:formatCode>
                <c:ptCount val="6"/>
                <c:pt idx="0">
                  <c:v>1418.4</c:v>
                </c:pt>
                <c:pt idx="1">
                  <c:v>2685.6</c:v>
                </c:pt>
                <c:pt idx="2">
                  <c:v>6344.4</c:v>
                </c:pt>
                <c:pt idx="3">
                  <c:v>6882</c:v>
                </c:pt>
                <c:pt idx="4">
                  <c:v>9411.6</c:v>
                </c:pt>
                <c:pt idx="5">
                  <c:v>11691.6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6288"/>
        <c:axId val="98874880"/>
      </c:scatterChart>
      <c:valAx>
        <c:axId val="9575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874880"/>
        <c:crosses val="autoZero"/>
        <c:crossBetween val="midCat"/>
      </c:valAx>
      <c:valAx>
        <c:axId val="9887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756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Energy Input from Hotplate (J)</c:v>
                </c:pt>
              </c:strCache>
            </c:strRef>
          </c:tx>
          <c:xVal>
            <c:numRef>
              <c:f>Sheet2!$G$2:$G$7</c:f>
              <c:numCache>
                <c:formatCode>General</c:formatCode>
                <c:ptCount val="6"/>
                <c:pt idx="0">
                  <c:v>0.87749999999999995</c:v>
                </c:pt>
                <c:pt idx="1">
                  <c:v>1.71</c:v>
                </c:pt>
                <c:pt idx="2">
                  <c:v>2.835</c:v>
                </c:pt>
                <c:pt idx="3">
                  <c:v>4.4249999999999998</c:v>
                </c:pt>
                <c:pt idx="4">
                  <c:v>5.7374999999999998</c:v>
                </c:pt>
                <c:pt idx="5">
                  <c:v>6.8999999999999995</c:v>
                </c:pt>
              </c:numCache>
            </c:numRef>
          </c:xVal>
          <c:yVal>
            <c:numRef>
              <c:f>Sheet2!$I$2:$I$7</c:f>
              <c:numCache>
                <c:formatCode>General</c:formatCode>
                <c:ptCount val="6"/>
                <c:pt idx="0">
                  <c:v>1934.4</c:v>
                </c:pt>
                <c:pt idx="1">
                  <c:v>3717.6</c:v>
                </c:pt>
                <c:pt idx="2">
                  <c:v>6344.4</c:v>
                </c:pt>
                <c:pt idx="3">
                  <c:v>9750</c:v>
                </c:pt>
                <c:pt idx="4">
                  <c:v>12441.6</c:v>
                </c:pt>
                <c:pt idx="5">
                  <c:v>15435.599999999999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2640"/>
        <c:axId val="38111104"/>
      </c:scatterChart>
      <c:valAx>
        <c:axId val="3811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111104"/>
        <c:crosses val="autoZero"/>
        <c:crossBetween val="midCat"/>
      </c:valAx>
      <c:valAx>
        <c:axId val="381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112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xVal>
            <c:numRef>
              <c:f>Sheet3!$A$1:$A$6</c:f>
              <c:numCache>
                <c:formatCode>General</c:formatCode>
                <c:ptCount val="6"/>
                <c:pt idx="0">
                  <c:v>0.83160000000000001</c:v>
                </c:pt>
                <c:pt idx="1">
                  <c:v>1.5840000000000001</c:v>
                </c:pt>
                <c:pt idx="2">
                  <c:v>2.5872000000000002</c:v>
                </c:pt>
                <c:pt idx="3">
                  <c:v>4.048</c:v>
                </c:pt>
                <c:pt idx="4">
                  <c:v>5.5440000000000005</c:v>
                </c:pt>
                <c:pt idx="5">
                  <c:v>6.8639999999999999</c:v>
                </c:pt>
              </c:numCache>
            </c:numRef>
          </c:xVal>
          <c:yVal>
            <c:numRef>
              <c:f>Sheet3!$B$1:$B$6</c:f>
              <c:numCache>
                <c:formatCode>General</c:formatCode>
                <c:ptCount val="6"/>
                <c:pt idx="0">
                  <c:v>1418.4</c:v>
                </c:pt>
                <c:pt idx="1">
                  <c:v>2685.6</c:v>
                </c:pt>
                <c:pt idx="2">
                  <c:v>6344.4</c:v>
                </c:pt>
                <c:pt idx="3">
                  <c:v>6882</c:v>
                </c:pt>
                <c:pt idx="4">
                  <c:v>9411.6</c:v>
                </c:pt>
                <c:pt idx="5">
                  <c:v>11691.6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linear"/>
            <c:dispRSqr val="0"/>
            <c:dispEq val="0"/>
          </c:trendline>
          <c:xVal>
            <c:numRef>
              <c:f>Sheet3!$D$1:$D$6</c:f>
              <c:numCache>
                <c:formatCode>General</c:formatCode>
                <c:ptCount val="6"/>
                <c:pt idx="0">
                  <c:v>0.87749999999999995</c:v>
                </c:pt>
                <c:pt idx="1">
                  <c:v>1.71</c:v>
                </c:pt>
                <c:pt idx="2">
                  <c:v>2.835</c:v>
                </c:pt>
                <c:pt idx="3">
                  <c:v>4.4249999999999998</c:v>
                </c:pt>
                <c:pt idx="4">
                  <c:v>5.7374999999999998</c:v>
                </c:pt>
                <c:pt idx="5">
                  <c:v>6.8999999999999995</c:v>
                </c:pt>
              </c:numCache>
            </c:numRef>
          </c:xVal>
          <c:yVal>
            <c:numRef>
              <c:f>Sheet3!$E$1:$E$6</c:f>
              <c:numCache>
                <c:formatCode>General</c:formatCode>
                <c:ptCount val="6"/>
                <c:pt idx="0">
                  <c:v>1934.4</c:v>
                </c:pt>
                <c:pt idx="1">
                  <c:v>3717.6</c:v>
                </c:pt>
                <c:pt idx="2">
                  <c:v>6344.4</c:v>
                </c:pt>
                <c:pt idx="3">
                  <c:v>9750</c:v>
                </c:pt>
                <c:pt idx="4">
                  <c:v>12441.6</c:v>
                </c:pt>
                <c:pt idx="5">
                  <c:v>15435.599999999999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5920"/>
        <c:axId val="75264384"/>
      </c:scatterChart>
      <c:valAx>
        <c:axId val="752659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 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264384"/>
        <c:crosses val="autoZero"/>
        <c:crossBetween val="midCat"/>
      </c:valAx>
      <c:valAx>
        <c:axId val="752643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265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9</xdr:row>
      <xdr:rowOff>66675</xdr:rowOff>
    </xdr:from>
    <xdr:to>
      <xdr:col>7</xdr:col>
      <xdr:colOff>333375</xdr:colOff>
      <xdr:row>23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9</xdr:row>
      <xdr:rowOff>66675</xdr:rowOff>
    </xdr:from>
    <xdr:to>
      <xdr:col>7</xdr:col>
      <xdr:colOff>333375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180975</xdr:rowOff>
    </xdr:from>
    <xdr:to>
      <xdr:col>11</xdr:col>
      <xdr:colOff>381000</xdr:colOff>
      <xdr:row>21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B1" workbookViewId="0">
      <selection activeCell="I12" sqref="I12"/>
    </sheetView>
  </sheetViews>
  <sheetFormatPr defaultRowHeight="15" x14ac:dyDescent="0.25"/>
  <cols>
    <col min="1" max="1" width="10.28515625" customWidth="1"/>
    <col min="2" max="2" width="12.7109375" customWidth="1"/>
    <col min="3" max="3" width="12.140625" customWidth="1"/>
    <col min="4" max="4" width="18" customWidth="1"/>
    <col min="5" max="5" width="17.7109375" customWidth="1"/>
    <col min="6" max="9" width="16" customWidth="1"/>
  </cols>
  <sheetData>
    <row r="1" spans="1:10" ht="35.25" thickBot="1" x14ac:dyDescent="0.3">
      <c r="A1" s="1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9</v>
      </c>
    </row>
    <row r="2" spans="1:10" ht="16.5" thickBot="1" x14ac:dyDescent="0.3">
      <c r="A2" s="4" t="s">
        <v>10</v>
      </c>
      <c r="B2" s="3">
        <v>15</v>
      </c>
      <c r="C2" s="5">
        <f>B2*0.88/1000</f>
        <v>1.32E-2</v>
      </c>
      <c r="D2" s="3">
        <v>17</v>
      </c>
      <c r="E2" s="3">
        <v>80</v>
      </c>
      <c r="F2" s="5">
        <f t="shared" ref="F2:F7" si="0">E2-D2</f>
        <v>63</v>
      </c>
      <c r="G2" s="5">
        <f>F2*C2</f>
        <v>0.83160000000000001</v>
      </c>
      <c r="H2" s="3">
        <v>11.82</v>
      </c>
      <c r="I2" s="5">
        <f>120*H2</f>
        <v>1418.4</v>
      </c>
      <c r="J2">
        <f>I2/G2</f>
        <v>1705.6277056277058</v>
      </c>
    </row>
    <row r="3" spans="1:10" ht="16.5" thickBot="1" x14ac:dyDescent="0.3">
      <c r="A3" s="4" t="s">
        <v>10</v>
      </c>
      <c r="B3" s="3">
        <v>30</v>
      </c>
      <c r="C3" s="5">
        <f t="shared" ref="C3:C7" si="1">B3*0.88/1000</f>
        <v>2.64E-2</v>
      </c>
      <c r="D3" s="6">
        <v>18</v>
      </c>
      <c r="E3" s="6">
        <v>78</v>
      </c>
      <c r="F3" s="5">
        <f t="shared" si="0"/>
        <v>60</v>
      </c>
      <c r="G3" s="5">
        <f t="shared" ref="G3:G7" si="2">F3*C3</f>
        <v>1.5840000000000001</v>
      </c>
      <c r="H3" s="3">
        <v>22.38</v>
      </c>
      <c r="I3" s="5">
        <f t="shared" ref="I3:I7" si="3">120*H3</f>
        <v>2685.6</v>
      </c>
      <c r="J3">
        <f t="shared" ref="J3:J7" si="4">I3/G3</f>
        <v>1695.4545454545453</v>
      </c>
    </row>
    <row r="4" spans="1:10" ht="16.5" thickBot="1" x14ac:dyDescent="0.3">
      <c r="A4" s="4" t="s">
        <v>10</v>
      </c>
      <c r="B4" s="3">
        <v>60</v>
      </c>
      <c r="C4" s="5">
        <f t="shared" si="1"/>
        <v>5.28E-2</v>
      </c>
      <c r="D4" s="3">
        <v>19</v>
      </c>
      <c r="E4" s="3">
        <v>68</v>
      </c>
      <c r="F4" s="5">
        <f t="shared" si="0"/>
        <v>49</v>
      </c>
      <c r="G4" s="5">
        <f t="shared" si="2"/>
        <v>2.5872000000000002</v>
      </c>
      <c r="H4" s="3">
        <v>52.87</v>
      </c>
      <c r="I4" s="5">
        <f t="shared" si="3"/>
        <v>6344.4</v>
      </c>
      <c r="J4">
        <f t="shared" si="4"/>
        <v>2452.2263450834876</v>
      </c>
    </row>
    <row r="5" spans="1:10" ht="16.5" thickBot="1" x14ac:dyDescent="0.3">
      <c r="A5" s="4" t="s">
        <v>10</v>
      </c>
      <c r="B5" s="3">
        <v>100</v>
      </c>
      <c r="C5" s="5">
        <f t="shared" si="1"/>
        <v>8.7999999999999995E-2</v>
      </c>
      <c r="D5" s="3">
        <v>17</v>
      </c>
      <c r="E5" s="3">
        <v>63</v>
      </c>
      <c r="F5" s="5">
        <f t="shared" si="0"/>
        <v>46</v>
      </c>
      <c r="G5" s="5">
        <f t="shared" si="2"/>
        <v>4.048</v>
      </c>
      <c r="H5" s="3">
        <v>57.35</v>
      </c>
      <c r="I5" s="5">
        <f t="shared" si="3"/>
        <v>6882</v>
      </c>
      <c r="J5">
        <f t="shared" si="4"/>
        <v>1700.098814229249</v>
      </c>
    </row>
    <row r="6" spans="1:10" ht="16.5" thickBot="1" x14ac:dyDescent="0.3">
      <c r="A6" s="4" t="s">
        <v>10</v>
      </c>
      <c r="B6" s="3">
        <v>150</v>
      </c>
      <c r="C6" s="5">
        <f t="shared" si="1"/>
        <v>0.13200000000000001</v>
      </c>
      <c r="D6" s="3">
        <v>19</v>
      </c>
      <c r="E6" s="3">
        <v>61</v>
      </c>
      <c r="F6" s="5">
        <f t="shared" si="0"/>
        <v>42</v>
      </c>
      <c r="G6" s="5">
        <f t="shared" si="2"/>
        <v>5.5440000000000005</v>
      </c>
      <c r="H6" s="3">
        <v>78.430000000000007</v>
      </c>
      <c r="I6" s="5">
        <f t="shared" si="3"/>
        <v>9411.6</v>
      </c>
      <c r="J6">
        <f t="shared" si="4"/>
        <v>1697.6190476190475</v>
      </c>
    </row>
    <row r="7" spans="1:10" ht="16.5" thickBot="1" x14ac:dyDescent="0.3">
      <c r="A7" s="4" t="s">
        <v>10</v>
      </c>
      <c r="B7" s="3">
        <v>200</v>
      </c>
      <c r="C7" s="5">
        <f t="shared" si="1"/>
        <v>0.17599999999999999</v>
      </c>
      <c r="D7" s="3">
        <v>18</v>
      </c>
      <c r="E7" s="3">
        <v>57</v>
      </c>
      <c r="F7" s="5">
        <f t="shared" si="0"/>
        <v>39</v>
      </c>
      <c r="G7" s="5">
        <f t="shared" si="2"/>
        <v>6.8639999999999999</v>
      </c>
      <c r="H7" s="3">
        <v>97.43</v>
      </c>
      <c r="I7" s="5">
        <f t="shared" si="3"/>
        <v>11691.6</v>
      </c>
      <c r="J7">
        <f t="shared" si="4"/>
        <v>1703.3216783216783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B1" workbookViewId="0">
      <selection activeCell="I2" activeCellId="1" sqref="G2:G7 I2:I7"/>
    </sheetView>
  </sheetViews>
  <sheetFormatPr defaultRowHeight="15" x14ac:dyDescent="0.25"/>
  <cols>
    <col min="1" max="1" width="10.28515625" customWidth="1"/>
    <col min="2" max="2" width="12.7109375" customWidth="1"/>
    <col min="3" max="3" width="12.140625" customWidth="1"/>
    <col min="4" max="4" width="18" customWidth="1"/>
    <col min="5" max="5" width="17.7109375" customWidth="1"/>
    <col min="6" max="9" width="16" customWidth="1"/>
  </cols>
  <sheetData>
    <row r="1" spans="1:10" ht="35.25" thickBot="1" x14ac:dyDescent="0.3">
      <c r="A1" s="1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9</v>
      </c>
    </row>
    <row r="2" spans="1:10" ht="16.5" thickBot="1" x14ac:dyDescent="0.3">
      <c r="A2" s="4" t="s">
        <v>8</v>
      </c>
      <c r="B2" s="3">
        <v>15</v>
      </c>
      <c r="C2" s="5">
        <f>B2*0.75/1000</f>
        <v>1.125E-2</v>
      </c>
      <c r="D2" s="3">
        <v>17</v>
      </c>
      <c r="E2" s="3">
        <v>95</v>
      </c>
      <c r="F2" s="5">
        <f t="shared" ref="F2:F7" si="0">E2-D2</f>
        <v>78</v>
      </c>
      <c r="G2" s="5">
        <f>F2*C2</f>
        <v>0.87749999999999995</v>
      </c>
      <c r="H2" s="3">
        <v>16.12</v>
      </c>
      <c r="I2" s="5">
        <f>120*H2</f>
        <v>1934.4</v>
      </c>
      <c r="J2">
        <f>I2/G2</f>
        <v>2204.4444444444448</v>
      </c>
    </row>
    <row r="3" spans="1:10" ht="16.5" thickBot="1" x14ac:dyDescent="0.3">
      <c r="A3" s="4" t="s">
        <v>8</v>
      </c>
      <c r="B3" s="3">
        <v>30</v>
      </c>
      <c r="C3" s="5">
        <f t="shared" ref="C3:C7" si="1">B3*0.75/1000</f>
        <v>2.2499999999999999E-2</v>
      </c>
      <c r="D3" s="5">
        <v>16</v>
      </c>
      <c r="E3" s="5">
        <v>92</v>
      </c>
      <c r="F3" s="5">
        <f t="shared" si="0"/>
        <v>76</v>
      </c>
      <c r="G3" s="5">
        <f t="shared" ref="G3:G7" si="2">F3*C3</f>
        <v>1.71</v>
      </c>
      <c r="H3" s="3">
        <v>30.98</v>
      </c>
      <c r="I3" s="5">
        <f t="shared" ref="I3:I7" si="3">120*H3</f>
        <v>3717.6</v>
      </c>
      <c r="J3">
        <f t="shared" ref="J3:J7" si="4">I3/G3</f>
        <v>2174.0350877192982</v>
      </c>
    </row>
    <row r="4" spans="1:10" ht="16.5" thickBot="1" x14ac:dyDescent="0.3">
      <c r="A4" s="4" t="s">
        <v>8</v>
      </c>
      <c r="B4" s="3">
        <v>60</v>
      </c>
      <c r="C4" s="5">
        <f t="shared" si="1"/>
        <v>4.4999999999999998E-2</v>
      </c>
      <c r="D4" s="3">
        <v>19</v>
      </c>
      <c r="E4" s="3">
        <v>82</v>
      </c>
      <c r="F4" s="5">
        <f t="shared" si="0"/>
        <v>63</v>
      </c>
      <c r="G4" s="5">
        <f t="shared" si="2"/>
        <v>2.835</v>
      </c>
      <c r="H4" s="3">
        <v>52.87</v>
      </c>
      <c r="I4" s="5">
        <f t="shared" si="3"/>
        <v>6344.4</v>
      </c>
      <c r="J4">
        <f t="shared" si="4"/>
        <v>2237.8835978835978</v>
      </c>
    </row>
    <row r="5" spans="1:10" ht="16.5" thickBot="1" x14ac:dyDescent="0.3">
      <c r="A5" s="4" t="s">
        <v>8</v>
      </c>
      <c r="B5" s="3">
        <v>100</v>
      </c>
      <c r="C5" s="5">
        <f t="shared" si="1"/>
        <v>7.4999999999999997E-2</v>
      </c>
      <c r="D5" s="3">
        <v>17</v>
      </c>
      <c r="E5" s="3">
        <v>76</v>
      </c>
      <c r="F5" s="5">
        <f t="shared" si="0"/>
        <v>59</v>
      </c>
      <c r="G5" s="5">
        <f t="shared" si="2"/>
        <v>4.4249999999999998</v>
      </c>
      <c r="H5" s="3">
        <v>81.25</v>
      </c>
      <c r="I5" s="5">
        <f t="shared" si="3"/>
        <v>9750</v>
      </c>
      <c r="J5">
        <f t="shared" si="4"/>
        <v>2203.3898305084745</v>
      </c>
    </row>
    <row r="6" spans="1:10" ht="16.5" thickBot="1" x14ac:dyDescent="0.3">
      <c r="A6" s="4" t="s">
        <v>8</v>
      </c>
      <c r="B6" s="3">
        <v>150</v>
      </c>
      <c r="C6" s="5">
        <f t="shared" si="1"/>
        <v>0.1125</v>
      </c>
      <c r="D6" s="3">
        <v>17</v>
      </c>
      <c r="E6" s="3">
        <v>68</v>
      </c>
      <c r="F6" s="5">
        <f t="shared" si="0"/>
        <v>51</v>
      </c>
      <c r="G6" s="5">
        <f t="shared" si="2"/>
        <v>5.7374999999999998</v>
      </c>
      <c r="H6" s="3">
        <v>103.68</v>
      </c>
      <c r="I6" s="5">
        <f t="shared" si="3"/>
        <v>12441.6</v>
      </c>
      <c r="J6">
        <f t="shared" si="4"/>
        <v>2168.4705882352941</v>
      </c>
    </row>
    <row r="7" spans="1:10" ht="16.5" thickBot="1" x14ac:dyDescent="0.3">
      <c r="A7" s="4" t="s">
        <v>8</v>
      </c>
      <c r="B7" s="3">
        <v>200</v>
      </c>
      <c r="C7" s="5">
        <f t="shared" si="1"/>
        <v>0.15</v>
      </c>
      <c r="D7" s="3">
        <v>16</v>
      </c>
      <c r="E7" s="3">
        <v>62</v>
      </c>
      <c r="F7" s="5">
        <f t="shared" si="0"/>
        <v>46</v>
      </c>
      <c r="G7" s="5">
        <f t="shared" si="2"/>
        <v>6.8999999999999995</v>
      </c>
      <c r="H7" s="3">
        <v>128.63</v>
      </c>
      <c r="I7" s="5">
        <f t="shared" si="3"/>
        <v>15435.599999999999</v>
      </c>
      <c r="J7">
        <f t="shared" si="4"/>
        <v>2237.0434782608695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topLeftCell="A4" workbookViewId="0"/>
  </sheetViews>
  <sheetFormatPr defaultRowHeight="15" x14ac:dyDescent="0.25"/>
  <sheetData>
    <row r="1" spans="1:5" x14ac:dyDescent="0.25">
      <c r="A1">
        <f>'Sheet2 (2)'!G2</f>
        <v>0.83160000000000001</v>
      </c>
      <c r="B1">
        <f>'Sheet2 (2)'!I2</f>
        <v>1418.4</v>
      </c>
      <c r="D1">
        <f>Sheet2!G2</f>
        <v>0.87749999999999995</v>
      </c>
      <c r="E1">
        <f>Sheet2!I2</f>
        <v>1934.4</v>
      </c>
    </row>
    <row r="2" spans="1:5" x14ac:dyDescent="0.25">
      <c r="A2">
        <f>'Sheet2 (2)'!G3</f>
        <v>1.5840000000000001</v>
      </c>
      <c r="B2">
        <f>'Sheet2 (2)'!I3</f>
        <v>2685.6</v>
      </c>
      <c r="D2">
        <f>Sheet2!G3</f>
        <v>1.71</v>
      </c>
      <c r="E2">
        <f>Sheet2!I3</f>
        <v>3717.6</v>
      </c>
    </row>
    <row r="3" spans="1:5" x14ac:dyDescent="0.25">
      <c r="A3">
        <f>'Sheet2 (2)'!G4</f>
        <v>2.5872000000000002</v>
      </c>
      <c r="B3">
        <f>'Sheet2 (2)'!I4</f>
        <v>6344.4</v>
      </c>
      <c r="D3">
        <f>Sheet2!G4</f>
        <v>2.835</v>
      </c>
      <c r="E3">
        <f>Sheet2!I4</f>
        <v>6344.4</v>
      </c>
    </row>
    <row r="4" spans="1:5" x14ac:dyDescent="0.25">
      <c r="A4">
        <f>'Sheet2 (2)'!G5</f>
        <v>4.048</v>
      </c>
      <c r="B4">
        <f>'Sheet2 (2)'!I5</f>
        <v>6882</v>
      </c>
      <c r="D4">
        <f>Sheet2!G5</f>
        <v>4.4249999999999998</v>
      </c>
      <c r="E4">
        <f>Sheet2!I5</f>
        <v>9750</v>
      </c>
    </row>
    <row r="5" spans="1:5" x14ac:dyDescent="0.25">
      <c r="A5">
        <f>'Sheet2 (2)'!G6</f>
        <v>5.5440000000000005</v>
      </c>
      <c r="B5">
        <f>'Sheet2 (2)'!I6</f>
        <v>9411.6</v>
      </c>
      <c r="D5">
        <f>Sheet2!G6</f>
        <v>5.7374999999999998</v>
      </c>
      <c r="E5">
        <f>Sheet2!I6</f>
        <v>12441.6</v>
      </c>
    </row>
    <row r="6" spans="1:5" x14ac:dyDescent="0.25">
      <c r="A6">
        <f>'Sheet2 (2)'!G7</f>
        <v>6.8639999999999999</v>
      </c>
      <c r="B6">
        <f>'Sheet2 (2)'!I7</f>
        <v>11691.6</v>
      </c>
      <c r="D6">
        <f>Sheet2!G7</f>
        <v>6.8999999999999995</v>
      </c>
      <c r="E6">
        <f>Sheet2!I7</f>
        <v>15435.599999999999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 (2)</vt:lpstr>
      <vt:lpstr>Sheet2</vt:lpstr>
      <vt:lpstr>Sheet3</vt:lpstr>
    </vt:vector>
  </TitlesOfParts>
  <Company>The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CODDINGTON Kim</dc:creator>
  <cp:lastModifiedBy>CODDINGTON Kim</cp:lastModifiedBy>
  <dcterms:created xsi:type="dcterms:W3CDTF">2016-10-17T07:29:10Z</dcterms:created>
  <dcterms:modified xsi:type="dcterms:W3CDTF">2016-10-18T02:39:01Z</dcterms:modified>
</cp:coreProperties>
</file>