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et Bay College\Year 12 Physics\Tests &amp; Exams\Task 8 - Light Waves Experiment\"/>
    </mc:Choice>
  </mc:AlternateContent>
  <bookViews>
    <workbookView xWindow="0" yWindow="0" windowWidth="28800" windowHeight="14235" activeTab="1"/>
  </bookViews>
  <sheets>
    <sheet name="Prac" sheetId="1" r:id="rId1"/>
    <sheet name="Validation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F12" i="3"/>
  <c r="F13" i="3"/>
  <c r="F14" i="3"/>
  <c r="F15" i="3"/>
  <c r="F11" i="3"/>
  <c r="H11" i="3"/>
  <c r="E3" i="3"/>
  <c r="D3" i="3"/>
  <c r="J13" i="3"/>
  <c r="J14" i="3"/>
  <c r="J15" i="3"/>
  <c r="J12" i="3"/>
  <c r="G13" i="3"/>
  <c r="G14" i="3"/>
  <c r="H14" i="3" s="1"/>
  <c r="G15" i="3"/>
  <c r="G12" i="3"/>
  <c r="H12" i="3" s="1"/>
  <c r="H13" i="3"/>
  <c r="H15" i="3"/>
  <c r="D4" i="3"/>
  <c r="H5" i="3"/>
  <c r="D5" i="3" s="1"/>
  <c r="E5" i="3" s="1"/>
  <c r="H6" i="3"/>
  <c r="D6" i="3" s="1"/>
  <c r="E6" i="3" s="1"/>
  <c r="H7" i="3"/>
  <c r="D7" i="3" s="1"/>
  <c r="E7" i="3" s="1"/>
  <c r="H4" i="3"/>
  <c r="E4" i="3" s="1"/>
</calcChain>
</file>

<file path=xl/sharedStrings.xml><?xml version="1.0" encoding="utf-8"?>
<sst xmlns="http://schemas.openxmlformats.org/spreadsheetml/2006/main" count="30" uniqueCount="17">
  <si>
    <t>Velocity</t>
  </si>
  <si>
    <t>Density</t>
  </si>
  <si>
    <t>Incidence</t>
  </si>
  <si>
    <t>Refraction</t>
  </si>
  <si>
    <t>Wavelength (air)</t>
  </si>
  <si>
    <t>Wavelength (glass)</t>
  </si>
  <si>
    <t>Refractive index of glass</t>
  </si>
  <si>
    <t>Refractive index of air</t>
  </si>
  <si>
    <t>Blue</t>
  </si>
  <si>
    <t>Green</t>
  </si>
  <si>
    <t>Yellow</t>
  </si>
  <si>
    <t>Red</t>
  </si>
  <si>
    <t>Colours</t>
  </si>
  <si>
    <t>Frequency in air</t>
  </si>
  <si>
    <t>UV</t>
  </si>
  <si>
    <t>Incidencesin(theta)</t>
  </si>
  <si>
    <t>sin i / sin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</si>
</sst>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NumberFormat="1" applyFont="1"/>
    <xf numFmtId="178" fontId="1" fillId="0" borderId="0" xfId="0" applyNumberFormat="1" applyFont="1"/>
    <xf numFmtId="1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11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AU" sz="1800" b="0" i="0" baseline="0">
                <a:effectLst/>
              </a:rPr>
              <a:t>Density (kg m</a:t>
            </a:r>
            <a:r>
              <a:rPr lang="en-AU" sz="1800" b="0" i="0" baseline="30000">
                <a:effectLst/>
              </a:rPr>
              <a:t>-3</a:t>
            </a:r>
            <a:r>
              <a:rPr lang="en-AU" sz="1800" b="0" i="0" baseline="0">
                <a:effectLst/>
              </a:rPr>
              <a:t>) versus Velocity (m s</a:t>
            </a:r>
            <a:r>
              <a:rPr lang="en-AU" sz="1800" b="0" i="0" baseline="30000">
                <a:effectLst/>
              </a:rPr>
              <a:t>-1</a:t>
            </a:r>
            <a:r>
              <a:rPr lang="en-AU" sz="1800" b="0" i="0" baseline="0">
                <a:effectLst/>
              </a:rPr>
              <a:t>)</a:t>
            </a:r>
            <a:endParaRPr lang="en-A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20956995760156E-2"/>
          <c:y val="0.13311797132035885"/>
          <c:w val="0.81370731025485721"/>
          <c:h val="0.73696453167946763"/>
        </c:manualLayout>
      </c:layout>
      <c:scatterChart>
        <c:scatterStyle val="lineMarker"/>
        <c:varyColors val="0"/>
        <c:ser>
          <c:idx val="0"/>
          <c:order val="0"/>
          <c:tx>
            <c:v>Density versus 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Prac!$A$3:$A$5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Prac!$B$3:$B$5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2.54</c:v>
                </c:pt>
                <c:pt idx="2">
                  <c:v>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167904"/>
        <c:axId val="345176608"/>
      </c:scatterChart>
      <c:valAx>
        <c:axId val="345167904"/>
        <c:scaling>
          <c:orientation val="minMax"/>
          <c:max val="0.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300" b="0" i="0" baseline="0">
                    <a:effectLst/>
                  </a:rPr>
                  <a:t>Density (kg m</a:t>
                </a:r>
                <a:r>
                  <a:rPr lang="en-AU" sz="1300" b="0" i="0" baseline="30000">
                    <a:effectLst/>
                  </a:rPr>
                  <a:t>-3</a:t>
                </a:r>
                <a:r>
                  <a:rPr lang="en-AU" sz="1300" b="0" i="0" baseline="0">
                    <a:effectLst/>
                  </a:rPr>
                  <a:t>)</a:t>
                </a:r>
                <a:endParaRPr lang="en-AU" sz="13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176608"/>
        <c:crosses val="autoZero"/>
        <c:crossBetween val="midCat"/>
      </c:valAx>
      <c:valAx>
        <c:axId val="345176608"/>
        <c:scaling>
          <c:orientation val="minMax"/>
          <c:max val="3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/>
                  <a:t>Velocity (m s</a:t>
                </a:r>
                <a:r>
                  <a:rPr lang="en-AU" baseline="30000"/>
                  <a:t>-1</a:t>
                </a:r>
                <a:r>
                  <a:rPr lang="en-AU"/>
                  <a:t>)</a:t>
                </a:r>
              </a:p>
            </c:rich>
          </c:tx>
          <c:layout>
            <c:manualLayout>
              <c:xMode val="edge"/>
              <c:yMode val="edge"/>
              <c:x val="1.4845020112130956E-2"/>
              <c:y val="0.34883220132156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1679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80373976921525"/>
          <c:y val="0.206458712609558"/>
          <c:w val="0.24307791703551845"/>
          <c:h val="6.9182244192375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Frequency in Air versus wavelength in air and glass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Validation!$H$10</c:f>
              <c:strCache>
                <c:ptCount val="1"/>
                <c:pt idx="0">
                  <c:v>Wavelength (glass)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Validation!$J$11:$J$15</c:f>
              <c:numCache>
                <c:formatCode>General</c:formatCode>
                <c:ptCount val="5"/>
                <c:pt idx="0">
                  <c:v>996</c:v>
                </c:pt>
                <c:pt idx="1">
                  <c:v>610</c:v>
                </c:pt>
                <c:pt idx="2">
                  <c:v>560</c:v>
                </c:pt>
                <c:pt idx="3">
                  <c:v>515</c:v>
                </c:pt>
                <c:pt idx="4">
                  <c:v>460</c:v>
                </c:pt>
              </c:numCache>
            </c:numRef>
          </c:xVal>
          <c:yVal>
            <c:numRef>
              <c:f>Validation!$H$11:$H$15</c:f>
              <c:numCache>
                <c:formatCode>General</c:formatCode>
                <c:ptCount val="5"/>
                <c:pt idx="0">
                  <c:v>178.88699048083964</c:v>
                </c:pt>
                <c:pt idx="1">
                  <c:v>319.66116766236877</c:v>
                </c:pt>
                <c:pt idx="2">
                  <c:v>354.59463618180297</c:v>
                </c:pt>
                <c:pt idx="3">
                  <c:v>394.19537476664163</c:v>
                </c:pt>
                <c:pt idx="4">
                  <c:v>455.11813017179759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Validation!$G$10</c:f>
              <c:strCache>
                <c:ptCount val="1"/>
                <c:pt idx="0">
                  <c:v>Wavelength (air)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Validation!$J$11:$J$15</c:f>
              <c:numCache>
                <c:formatCode>General</c:formatCode>
                <c:ptCount val="5"/>
                <c:pt idx="0">
                  <c:v>996</c:v>
                </c:pt>
                <c:pt idx="1">
                  <c:v>610</c:v>
                </c:pt>
                <c:pt idx="2">
                  <c:v>560</c:v>
                </c:pt>
                <c:pt idx="3">
                  <c:v>515</c:v>
                </c:pt>
                <c:pt idx="4">
                  <c:v>460</c:v>
                </c:pt>
              </c:numCache>
            </c:numRef>
          </c:xVal>
          <c:yVal>
            <c:numRef>
              <c:f>Validation!$G$11:$G$15</c:f>
              <c:numCache>
                <c:formatCode>General</c:formatCode>
                <c:ptCount val="5"/>
                <c:pt idx="0">
                  <c:v>300</c:v>
                </c:pt>
                <c:pt idx="1">
                  <c:v>489.99999999999994</c:v>
                </c:pt>
                <c:pt idx="2">
                  <c:v>534</c:v>
                </c:pt>
                <c:pt idx="3">
                  <c:v>581</c:v>
                </c:pt>
                <c:pt idx="4">
                  <c:v>650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8288"/>
        <c:axId val="394307744"/>
      </c:scatterChart>
      <c:valAx>
        <c:axId val="394308288"/>
        <c:scaling>
          <c:orientation val="minMax"/>
          <c:max val="10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7744"/>
        <c:crosses val="autoZero"/>
        <c:crossBetween val="midCat"/>
      </c:valAx>
      <c:valAx>
        <c:axId val="39430774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27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Validation!$F$11:$F$15</c:f>
              <c:numCache>
                <c:formatCode>General</c:formatCode>
                <c:ptCount val="5"/>
                <c:pt idx="0">
                  <c:v>1.6770364306180925</c:v>
                </c:pt>
                <c:pt idx="1">
                  <c:v>1.532873084282623</c:v>
                </c:pt>
                <c:pt idx="2">
                  <c:v>1.5059449453324913</c:v>
                </c:pt>
                <c:pt idx="3">
                  <c:v>1.4738884248551729</c:v>
                </c:pt>
                <c:pt idx="4">
                  <c:v>1.4282006294819294</c:v>
                </c:pt>
              </c:numCache>
            </c:numRef>
          </c:xVal>
          <c:yVal>
            <c:numRef>
              <c:f>Validation!$G$11:$G$15</c:f>
              <c:numCache>
                <c:formatCode>General</c:formatCode>
                <c:ptCount val="5"/>
                <c:pt idx="0">
                  <c:v>300</c:v>
                </c:pt>
                <c:pt idx="1">
                  <c:v>489.99999999999994</c:v>
                </c:pt>
                <c:pt idx="2">
                  <c:v>534</c:v>
                </c:pt>
                <c:pt idx="3">
                  <c:v>581</c:v>
                </c:pt>
                <c:pt idx="4">
                  <c:v>650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03392"/>
        <c:axId val="394308832"/>
      </c:scatterChart>
      <c:valAx>
        <c:axId val="3943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8832"/>
        <c:crosses val="autoZero"/>
        <c:crossBetween val="midCat"/>
      </c:valAx>
      <c:valAx>
        <c:axId val="394308832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8</xdr:row>
      <xdr:rowOff>157162</xdr:rowOff>
    </xdr:from>
    <xdr:to>
      <xdr:col>15</xdr:col>
      <xdr:colOff>66674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1281112</xdr:colOff>
      <xdr:row>17</xdr:row>
      <xdr:rowOff>119061</xdr:rowOff>
    </xdr:from>
    <xdr:to>
      <xdr:col>10</xdr:col>
      <xdr:colOff>600075</xdr:colOff>
      <xdr:row>34</xdr:row>
      <xdr:rowOff>200024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16</xdr:row>
      <xdr:rowOff>157162</xdr:rowOff>
    </xdr:from>
    <xdr:to>
      <xdr:col>6</xdr:col>
      <xdr:colOff>14287</xdr:colOff>
      <xdr:row>28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5" sqref="D5"/>
    </sheetView>
  </sheetViews>
  <sheetFormatPr defaultRowHeight="15" x14ac:dyDescent="0.25"/>
  <sheetData>
    <row r="2" spans="1:2" x14ac:dyDescent="0.25">
      <c r="A2" t="s">
        <v>1</v>
      </c>
      <c r="B2" t="s">
        <v>0</v>
      </c>
    </row>
    <row r="3" spans="1:2" x14ac:dyDescent="0.25">
      <c r="A3">
        <v>0.2</v>
      </c>
      <c r="B3">
        <v>2.2599999999999998</v>
      </c>
    </row>
    <row r="4" spans="1:2" x14ac:dyDescent="0.25">
      <c r="A4">
        <v>0.3</v>
      </c>
      <c r="B4">
        <v>2.54</v>
      </c>
    </row>
    <row r="5" spans="1:2" x14ac:dyDescent="0.25">
      <c r="A5">
        <v>0.4</v>
      </c>
      <c r="B5">
        <v>2.73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topLeftCell="A4" workbookViewId="0">
      <selection activeCell="G22" sqref="G22"/>
    </sheetView>
  </sheetViews>
  <sheetFormatPr defaultRowHeight="18" x14ac:dyDescent="0.25"/>
  <cols>
    <col min="1" max="1" width="10.7109375" style="1" bestFit="1" customWidth="1"/>
    <col min="2" max="2" width="13.140625" style="1" bestFit="1" customWidth="1"/>
    <col min="3" max="3" width="13.42578125" style="1" customWidth="1"/>
    <col min="4" max="4" width="17.42578125" style="1" customWidth="1"/>
    <col min="5" max="5" width="14.7109375" style="1" bestFit="1" customWidth="1"/>
    <col min="6" max="7" width="21.140625" style="1" bestFit="1" customWidth="1"/>
    <col min="8" max="8" width="24.85546875" style="1" bestFit="1" customWidth="1"/>
    <col min="9" max="9" width="22.7109375" style="1" customWidth="1"/>
    <col min="10" max="10" width="14.28515625" style="1" customWidth="1"/>
    <col min="11" max="16384" width="9.140625" style="1"/>
  </cols>
  <sheetData>
    <row r="2" spans="1:10" ht="54" x14ac:dyDescent="0.25">
      <c r="A2" s="8" t="s">
        <v>12</v>
      </c>
      <c r="B2" s="8" t="s">
        <v>2</v>
      </c>
      <c r="C2" s="8" t="s">
        <v>15</v>
      </c>
      <c r="D2" s="8" t="s">
        <v>3</v>
      </c>
      <c r="E2" s="8" t="s">
        <v>3</v>
      </c>
      <c r="F2" s="8" t="s">
        <v>3</v>
      </c>
      <c r="G2" s="8" t="s">
        <v>4</v>
      </c>
      <c r="H2" s="8" t="s">
        <v>5</v>
      </c>
      <c r="I2" s="8" t="s">
        <v>7</v>
      </c>
      <c r="J2" s="8" t="s">
        <v>6</v>
      </c>
    </row>
    <row r="3" spans="1:10" x14ac:dyDescent="0.25">
      <c r="A3" s="1" t="s">
        <v>14</v>
      </c>
      <c r="B3" s="1">
        <v>35</v>
      </c>
      <c r="C3" s="1">
        <v>0.57357599999999997</v>
      </c>
      <c r="D3" s="2">
        <f>H3/G3</f>
        <v>0.66097600000000001</v>
      </c>
      <c r="E3" s="5">
        <f>D3*C3</f>
        <v>0.37911997017599997</v>
      </c>
      <c r="F3" s="1">
        <v>22</v>
      </c>
      <c r="G3" s="2">
        <v>2.9999999999999999E-7</v>
      </c>
      <c r="H3" s="2">
        <v>1.982928E-7</v>
      </c>
      <c r="I3" s="1">
        <v>1.0026999999999999</v>
      </c>
      <c r="J3" s="1">
        <v>1.5169999999999999</v>
      </c>
    </row>
    <row r="4" spans="1:10" x14ac:dyDescent="0.25">
      <c r="A4" s="3" t="s">
        <v>8</v>
      </c>
      <c r="B4" s="1">
        <v>59</v>
      </c>
      <c r="C4" s="1">
        <v>0.85716729999999997</v>
      </c>
      <c r="D4" s="2">
        <f>H4/G4</f>
        <v>0.66097560975609759</v>
      </c>
      <c r="E4" s="5">
        <f>D4*C4</f>
        <v>0.56656667878048783</v>
      </c>
      <c r="F4" s="1">
        <v>34</v>
      </c>
      <c r="G4" s="2">
        <v>4.8999999999999997E-7</v>
      </c>
      <c r="H4" s="1">
        <f>(G4*I4)/J4</f>
        <v>3.2387804878048779E-7</v>
      </c>
      <c r="I4" s="1">
        <v>1.0026999999999999</v>
      </c>
      <c r="J4" s="1">
        <v>1.5169999999999999</v>
      </c>
    </row>
    <row r="5" spans="1:10" x14ac:dyDescent="0.25">
      <c r="A5" s="3" t="s">
        <v>9</v>
      </c>
      <c r="B5" s="1">
        <v>65</v>
      </c>
      <c r="C5" s="4">
        <v>0.90630778700000003</v>
      </c>
      <c r="D5" s="2">
        <f>H5/G5</f>
        <v>0.6609756097560977</v>
      </c>
      <c r="E5" s="5">
        <f t="shared" ref="E5:E7" si="0">D5*C5</f>
        <v>0.59904734213902455</v>
      </c>
      <c r="F5" s="1">
        <v>37</v>
      </c>
      <c r="G5" s="2">
        <v>5.3399999999999999E-7</v>
      </c>
      <c r="H5" s="1">
        <f>(G5*I5)/J5</f>
        <v>3.5296097560975614E-7</v>
      </c>
      <c r="I5" s="1">
        <v>1.0026999999999999</v>
      </c>
      <c r="J5" s="1">
        <v>1.5169999999999999</v>
      </c>
    </row>
    <row r="6" spans="1:10" x14ac:dyDescent="0.25">
      <c r="A6" s="3" t="s">
        <v>10</v>
      </c>
      <c r="B6" s="1">
        <v>42</v>
      </c>
      <c r="C6" s="4">
        <v>0.66913060599999996</v>
      </c>
      <c r="D6" s="2">
        <f>H6/G6</f>
        <v>0.66097560975609759</v>
      </c>
      <c r="E6" s="5">
        <f t="shared" si="0"/>
        <v>0.44227901030731709</v>
      </c>
      <c r="F6" s="1">
        <v>27</v>
      </c>
      <c r="G6" s="2">
        <v>5.8100000000000003E-7</v>
      </c>
      <c r="H6" s="1">
        <f>(G6*I6)/J6</f>
        <v>3.8402682926829273E-7</v>
      </c>
      <c r="I6" s="1">
        <v>1.0026999999999999</v>
      </c>
      <c r="J6" s="1">
        <v>1.5169999999999999</v>
      </c>
    </row>
    <row r="7" spans="1:10" x14ac:dyDescent="0.25">
      <c r="A7" s="3" t="s">
        <v>11</v>
      </c>
      <c r="B7" s="1">
        <v>53</v>
      </c>
      <c r="C7" s="4">
        <v>0.79863550999999999</v>
      </c>
      <c r="D7" s="2">
        <f>H7/G7</f>
        <v>0.66097560975609748</v>
      </c>
      <c r="E7" s="5">
        <f t="shared" si="0"/>
        <v>0.52787859319512187</v>
      </c>
      <c r="F7" s="1">
        <v>32</v>
      </c>
      <c r="G7" s="2">
        <v>6.5000000000000002E-7</v>
      </c>
      <c r="H7" s="1">
        <f>(G7*I7)/J7</f>
        <v>4.2963414634146341E-7</v>
      </c>
      <c r="I7" s="1">
        <v>1.0026999999999999</v>
      </c>
      <c r="J7" s="1">
        <v>1.5169999999999999</v>
      </c>
    </row>
    <row r="10" spans="1:10" x14ac:dyDescent="0.25">
      <c r="A10" s="1" t="s">
        <v>12</v>
      </c>
      <c r="B10" s="1" t="s">
        <v>2</v>
      </c>
      <c r="D10" s="1" t="s">
        <v>3</v>
      </c>
      <c r="F10" s="1" t="s">
        <v>16</v>
      </c>
      <c r="G10" s="1" t="s">
        <v>4</v>
      </c>
      <c r="H10" s="1" t="s">
        <v>5</v>
      </c>
      <c r="I10" s="1" t="s">
        <v>13</v>
      </c>
      <c r="J10" s="1" t="s">
        <v>13</v>
      </c>
    </row>
    <row r="11" spans="1:10" x14ac:dyDescent="0.25">
      <c r="A11" s="1" t="s">
        <v>14</v>
      </c>
      <c r="B11" s="1">
        <v>35</v>
      </c>
      <c r="C11" s="1">
        <v>0.57357999999999998</v>
      </c>
      <c r="D11" s="1">
        <v>20</v>
      </c>
      <c r="E11" s="1">
        <v>0.34201999999999999</v>
      </c>
      <c r="F11" s="1">
        <f>C11/E11</f>
        <v>1.6770364306180925</v>
      </c>
      <c r="G11" s="1">
        <v>300</v>
      </c>
      <c r="H11" s="4">
        <f>(E11/C11)*G11</f>
        <v>178.88699048083964</v>
      </c>
      <c r="I11" s="9">
        <v>996000000000000</v>
      </c>
      <c r="J11" s="7">
        <f>I11*10^(-12)</f>
        <v>996</v>
      </c>
    </row>
    <row r="12" spans="1:10" x14ac:dyDescent="0.25">
      <c r="A12" s="3" t="s">
        <v>8</v>
      </c>
      <c r="B12" s="1">
        <v>59</v>
      </c>
      <c r="C12" s="1">
        <v>0.85716729999999997</v>
      </c>
      <c r="D12" s="1">
        <v>34</v>
      </c>
      <c r="E12" s="1">
        <v>0.55918999999999996</v>
      </c>
      <c r="F12" s="1">
        <f t="shared" ref="F12:F15" si="1">C12/E12</f>
        <v>1.532873084282623</v>
      </c>
      <c r="G12" s="4">
        <f>G4*10^9</f>
        <v>489.99999999999994</v>
      </c>
      <c r="H12" s="4">
        <f>(E12/C12)*G12</f>
        <v>319.66116766236877</v>
      </c>
      <c r="I12" s="6">
        <v>610000000000000</v>
      </c>
      <c r="J12" s="7">
        <f>I12*10^(-12)</f>
        <v>610</v>
      </c>
    </row>
    <row r="13" spans="1:10" x14ac:dyDescent="0.25">
      <c r="A13" s="3" t="s">
        <v>9</v>
      </c>
      <c r="B13" s="1">
        <v>65</v>
      </c>
      <c r="C13" s="4">
        <v>0.90630778700000003</v>
      </c>
      <c r="D13" s="1">
        <v>37</v>
      </c>
      <c r="E13" s="1">
        <v>0.60182000000000002</v>
      </c>
      <c r="F13" s="1">
        <f t="shared" si="1"/>
        <v>1.5059449453324913</v>
      </c>
      <c r="G13" s="4">
        <f>G5*10^9</f>
        <v>534</v>
      </c>
      <c r="H13" s="4">
        <f>(E13/C13)*G13</f>
        <v>354.59463618180297</v>
      </c>
      <c r="I13" s="6">
        <v>560000000000000</v>
      </c>
      <c r="J13" s="7">
        <f t="shared" ref="J13:J15" si="2">I13*10^(-12)</f>
        <v>560</v>
      </c>
    </row>
    <row r="14" spans="1:10" x14ac:dyDescent="0.25">
      <c r="A14" s="3" t="s">
        <v>10</v>
      </c>
      <c r="B14" s="1">
        <v>42</v>
      </c>
      <c r="C14" s="4">
        <v>0.66913060599999996</v>
      </c>
      <c r="D14" s="1">
        <v>27</v>
      </c>
      <c r="E14" s="1">
        <v>0.45399</v>
      </c>
      <c r="F14" s="1">
        <f t="shared" si="1"/>
        <v>1.4738884248551729</v>
      </c>
      <c r="G14" s="4">
        <f>G6*10^9</f>
        <v>581</v>
      </c>
      <c r="H14" s="4">
        <f>(E14/C14)*G14</f>
        <v>394.19537476664163</v>
      </c>
      <c r="I14" s="6">
        <v>515000000000000</v>
      </c>
      <c r="J14" s="7">
        <f t="shared" si="2"/>
        <v>515</v>
      </c>
    </row>
    <row r="15" spans="1:10" x14ac:dyDescent="0.25">
      <c r="A15" s="3" t="s">
        <v>11</v>
      </c>
      <c r="B15" s="1">
        <v>53</v>
      </c>
      <c r="C15" s="4">
        <v>0.79863550999999999</v>
      </c>
      <c r="D15" s="1">
        <v>34</v>
      </c>
      <c r="E15" s="1">
        <v>0.55918999999999996</v>
      </c>
      <c r="F15" s="1">
        <f t="shared" si="1"/>
        <v>1.4282006294819294</v>
      </c>
      <c r="G15" s="4">
        <f>G7*10^9</f>
        <v>650</v>
      </c>
      <c r="H15" s="4">
        <f>(E15/C15)*G15</f>
        <v>455.11813017179759</v>
      </c>
      <c r="I15" s="6">
        <v>460000000000000</v>
      </c>
      <c r="J15" s="7">
        <f t="shared" si="2"/>
        <v>460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</vt:lpstr>
      <vt:lpstr>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2015-12-20T11:21:20Z</dcterms:created>
  <dcterms:modified xsi:type="dcterms:W3CDTF">2016-01-07T13:51:50Z</dcterms:modified>
</cp:coreProperties>
</file>