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15" windowWidth="17235" windowHeight="10680" activeTab="4"/>
  </bookViews>
  <sheets>
    <sheet name="AUGUST 21" sheetId="1" r:id="rId1"/>
    <sheet name="SEPT 21" sheetId="2" r:id="rId2"/>
    <sheet name="OCT 21" sheetId="3" r:id="rId3"/>
    <sheet name="NOVEMBER 21" sheetId="4" r:id="rId4"/>
    <sheet name="DECEMBER 21" sheetId="5" r:id="rId5"/>
  </sheets>
  <calcPr calcId="144525"/>
</workbook>
</file>

<file path=xl/calcChain.xml><?xml version="1.0" encoding="utf-8"?>
<calcChain xmlns="http://schemas.openxmlformats.org/spreadsheetml/2006/main">
  <c r="F25" i="5" l="1"/>
  <c r="B24" i="5"/>
  <c r="F7" i="5"/>
  <c r="F8" i="5"/>
  <c r="F9" i="5"/>
  <c r="F10" i="5"/>
  <c r="F11" i="5"/>
  <c r="F12" i="5"/>
  <c r="F13" i="5"/>
  <c r="F14" i="5"/>
  <c r="F15" i="5"/>
  <c r="F16" i="5"/>
  <c r="F17" i="5"/>
  <c r="F6" i="5"/>
  <c r="G37" i="5"/>
  <c r="C37" i="5"/>
  <c r="I17" i="5"/>
  <c r="F24" i="5" s="1"/>
  <c r="G17" i="5"/>
  <c r="B23" i="5" s="1"/>
  <c r="E17" i="5"/>
  <c r="D17" i="5"/>
  <c r="B26" i="5" s="1"/>
  <c r="C17" i="5"/>
  <c r="B25" i="5" s="1"/>
  <c r="H16" i="5"/>
  <c r="J16" i="5" s="1"/>
  <c r="H15" i="5"/>
  <c r="J15" i="5" s="1"/>
  <c r="H14" i="5"/>
  <c r="J14" i="5" s="1"/>
  <c r="H13" i="5"/>
  <c r="J13" i="5" s="1"/>
  <c r="H12" i="5"/>
  <c r="J12" i="5" s="1"/>
  <c r="H11" i="5"/>
  <c r="J11" i="5" s="1"/>
  <c r="H10" i="5"/>
  <c r="J10" i="5" s="1"/>
  <c r="H9" i="5"/>
  <c r="J9" i="5" s="1"/>
  <c r="H8" i="5"/>
  <c r="J8" i="5" s="1"/>
  <c r="J7" i="5"/>
  <c r="H7" i="5"/>
  <c r="H6" i="5"/>
  <c r="H17" i="5" s="1"/>
  <c r="J6" i="5" l="1"/>
  <c r="J17" i="5"/>
  <c r="C27" i="5"/>
  <c r="G27" i="5"/>
  <c r="B37" i="5"/>
  <c r="D37" i="5" s="1"/>
  <c r="J34" i="5" s="1"/>
  <c r="F37" i="5"/>
  <c r="H37" i="5" s="1"/>
  <c r="I20" i="5"/>
  <c r="F25" i="4"/>
  <c r="B24" i="4"/>
  <c r="F7" i="4"/>
  <c r="F8" i="4"/>
  <c r="F9" i="4"/>
  <c r="F10" i="4"/>
  <c r="F11" i="4"/>
  <c r="F12" i="4"/>
  <c r="F13" i="4"/>
  <c r="F14" i="4"/>
  <c r="F15" i="4"/>
  <c r="F16" i="4"/>
  <c r="F17" i="4"/>
  <c r="F6" i="4"/>
  <c r="G37" i="4"/>
  <c r="C37" i="4"/>
  <c r="I17" i="4"/>
  <c r="F24" i="4" s="1"/>
  <c r="G17" i="4"/>
  <c r="B23" i="4" s="1"/>
  <c r="E17" i="4"/>
  <c r="D17" i="4"/>
  <c r="B26" i="4" s="1"/>
  <c r="C17" i="4"/>
  <c r="B25" i="4" s="1"/>
  <c r="H16" i="4"/>
  <c r="J16" i="4" s="1"/>
  <c r="H15" i="4"/>
  <c r="J15" i="4" s="1"/>
  <c r="H14" i="4"/>
  <c r="J14" i="4" s="1"/>
  <c r="H13" i="4"/>
  <c r="J13" i="4" s="1"/>
  <c r="H12" i="4"/>
  <c r="J12" i="4" s="1"/>
  <c r="H11" i="4"/>
  <c r="J11" i="4" s="1"/>
  <c r="H10" i="4"/>
  <c r="J10" i="4" s="1"/>
  <c r="H9" i="4"/>
  <c r="J9" i="4" s="1"/>
  <c r="H8" i="4"/>
  <c r="J8" i="4" s="1"/>
  <c r="H7" i="4"/>
  <c r="J7" i="4" s="1"/>
  <c r="J6" i="4"/>
  <c r="H6" i="4"/>
  <c r="H17" i="4" s="1"/>
  <c r="J17" i="4" l="1"/>
  <c r="C27" i="4"/>
  <c r="G27" i="4"/>
  <c r="B37" i="4"/>
  <c r="D37" i="4" s="1"/>
  <c r="J34" i="4" s="1"/>
  <c r="F37" i="4"/>
  <c r="H37" i="4" s="1"/>
  <c r="I20" i="4"/>
  <c r="F7" i="3"/>
  <c r="F8" i="3"/>
  <c r="F9" i="3"/>
  <c r="F10" i="3"/>
  <c r="F11" i="3"/>
  <c r="F12" i="3"/>
  <c r="F13" i="3"/>
  <c r="F14" i="3"/>
  <c r="F15" i="3"/>
  <c r="F16" i="3"/>
  <c r="F17" i="3"/>
  <c r="F6" i="3"/>
  <c r="F25" i="3"/>
  <c r="B24" i="3"/>
  <c r="G37" i="3" l="1"/>
  <c r="C37" i="3"/>
  <c r="F24" i="3"/>
  <c r="I17" i="3"/>
  <c r="G17" i="3"/>
  <c r="B23" i="3" s="1"/>
  <c r="E17" i="3"/>
  <c r="D17" i="3"/>
  <c r="B26" i="3" s="1"/>
  <c r="C17" i="3"/>
  <c r="B25" i="3" s="1"/>
  <c r="H16" i="3"/>
  <c r="J16" i="3" s="1"/>
  <c r="H15" i="3"/>
  <c r="J15" i="3" s="1"/>
  <c r="H14" i="3"/>
  <c r="J14" i="3" s="1"/>
  <c r="H13" i="3"/>
  <c r="J13" i="3" s="1"/>
  <c r="H12" i="3"/>
  <c r="J12" i="3" s="1"/>
  <c r="H11" i="3"/>
  <c r="J11" i="3" s="1"/>
  <c r="H10" i="3"/>
  <c r="J10" i="3" s="1"/>
  <c r="H9" i="3"/>
  <c r="J9" i="3" s="1"/>
  <c r="H8" i="3"/>
  <c r="J8" i="3" s="1"/>
  <c r="H7" i="3"/>
  <c r="J7" i="3" s="1"/>
  <c r="J6" i="3"/>
  <c r="J17" i="3" s="1"/>
  <c r="H6" i="3"/>
  <c r="H17" i="3" l="1"/>
  <c r="C27" i="3"/>
  <c r="G27" i="3"/>
  <c r="I20" i="3"/>
  <c r="B26" i="2" l="1"/>
  <c r="B25" i="2"/>
  <c r="F25" i="2"/>
  <c r="B24" i="2"/>
  <c r="F7" i="2"/>
  <c r="F8" i="2"/>
  <c r="F9" i="2"/>
  <c r="F10" i="2"/>
  <c r="F11" i="2"/>
  <c r="F12" i="2"/>
  <c r="F13" i="2"/>
  <c r="F14" i="2"/>
  <c r="F15" i="2"/>
  <c r="F16" i="2"/>
  <c r="G37" i="2"/>
  <c r="C37" i="2"/>
  <c r="I17" i="2"/>
  <c r="F24" i="2" s="1"/>
  <c r="G17" i="2"/>
  <c r="B23" i="2" s="1"/>
  <c r="E17" i="2"/>
  <c r="D17" i="2"/>
  <c r="C17" i="2"/>
  <c r="H16" i="2"/>
  <c r="J16" i="2" s="1"/>
  <c r="H15" i="2"/>
  <c r="J15" i="2" s="1"/>
  <c r="H14" i="2"/>
  <c r="J14" i="2" s="1"/>
  <c r="H13" i="2"/>
  <c r="J13" i="2" s="1"/>
  <c r="H12" i="2"/>
  <c r="J12" i="2" s="1"/>
  <c r="H11" i="2"/>
  <c r="J11" i="2" s="1"/>
  <c r="H10" i="2"/>
  <c r="J10" i="2" s="1"/>
  <c r="H9" i="2"/>
  <c r="J9" i="2" s="1"/>
  <c r="H8" i="2"/>
  <c r="J8" i="2" s="1"/>
  <c r="H7" i="2"/>
  <c r="J7" i="2" s="1"/>
  <c r="H6" i="2"/>
  <c r="H17" i="2" l="1"/>
  <c r="G27" i="2"/>
  <c r="C27" i="2"/>
  <c r="B37" i="2" s="1"/>
  <c r="D37" i="2" s="1"/>
  <c r="F37" i="2"/>
  <c r="H37" i="2" s="1"/>
  <c r="F37" i="3" s="1"/>
  <c r="H37" i="3" s="1"/>
  <c r="I20" i="2"/>
  <c r="J6" i="2"/>
  <c r="J17" i="2" s="1"/>
  <c r="G37" i="1"/>
  <c r="F37" i="1"/>
  <c r="C37" i="1"/>
  <c r="B37" i="1"/>
  <c r="H7" i="1"/>
  <c r="G27" i="1"/>
  <c r="C27" i="1"/>
  <c r="B37" i="3" l="1"/>
  <c r="D37" i="3" s="1"/>
  <c r="J34" i="3" s="1"/>
  <c r="J34" i="2"/>
  <c r="G17" i="1"/>
  <c r="F17" i="1"/>
  <c r="E17" i="1"/>
  <c r="D17" i="1"/>
  <c r="C17" i="1"/>
  <c r="H6" i="1"/>
  <c r="B26" i="1" l="1"/>
  <c r="H16" i="1"/>
  <c r="J16" i="1" s="1"/>
  <c r="H15" i="1"/>
  <c r="J15" i="1" s="1"/>
  <c r="H14" i="1"/>
  <c r="J14" i="1" s="1"/>
  <c r="H13" i="1"/>
  <c r="J13" i="1" s="1"/>
  <c r="H12" i="1"/>
  <c r="J12" i="1" s="1"/>
  <c r="H11" i="1"/>
  <c r="J11" i="1" s="1"/>
  <c r="H10" i="1"/>
  <c r="J10" i="1" s="1"/>
  <c r="I17" i="1"/>
  <c r="F24" i="1" s="1"/>
  <c r="H9" i="1"/>
  <c r="J9" i="1" s="1"/>
  <c r="H8" i="1"/>
  <c r="J8" i="1" s="1"/>
  <c r="J7" i="1"/>
  <c r="H17" i="1" l="1"/>
  <c r="B23" i="1"/>
  <c r="J6" i="1" l="1"/>
  <c r="I20" i="1"/>
  <c r="J17" i="1" l="1"/>
  <c r="F6" i="2"/>
  <c r="F17" i="2" s="1"/>
  <c r="D37" i="1"/>
  <c r="H37" i="1"/>
</calcChain>
</file>

<file path=xl/sharedStrings.xml><?xml version="1.0" encoding="utf-8"?>
<sst xmlns="http://schemas.openxmlformats.org/spreadsheetml/2006/main" count="304" uniqueCount="56">
  <si>
    <t xml:space="preserve">RENT STATEMENT </t>
  </si>
  <si>
    <t>NAME</t>
  </si>
  <si>
    <t>NO</t>
  </si>
  <si>
    <t>DEPOSIT</t>
  </si>
  <si>
    <t>B/F</t>
  </si>
  <si>
    <t>RENT</t>
  </si>
  <si>
    <t>DUE BILL</t>
  </si>
  <si>
    <t>PAID</t>
  </si>
  <si>
    <t>BAL</t>
  </si>
  <si>
    <t>TOTAL</t>
  </si>
  <si>
    <t>SUMMARY</t>
  </si>
  <si>
    <t>EXPECTED</t>
  </si>
  <si>
    <t xml:space="preserve">DETAILS </t>
  </si>
  <si>
    <t xml:space="preserve">CR </t>
  </si>
  <si>
    <t>DR</t>
  </si>
  <si>
    <t>BL</t>
  </si>
  <si>
    <t>BF</t>
  </si>
  <si>
    <t>COMM</t>
  </si>
  <si>
    <t>PAYMENTS</t>
  </si>
  <si>
    <t xml:space="preserve"> </t>
  </si>
  <si>
    <t>LETTING FEE</t>
  </si>
  <si>
    <t>PREPARED BY</t>
  </si>
  <si>
    <t>APPROVED BY</t>
  </si>
  <si>
    <t xml:space="preserve">RECEIVED  BY </t>
  </si>
  <si>
    <t>FLORENCE</t>
  </si>
  <si>
    <t>GRACE</t>
  </si>
  <si>
    <t>JASON</t>
  </si>
  <si>
    <t>FOR THE MONTH OF AUGUST 2021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</si>
  <si>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</si>
  <si>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</si>
  <si>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</si>
  <si>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</si>
  <si>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</si>
  <si>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</si>
  <si>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</si>
  <si>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</si>
  <si>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</si>
  <si>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</si>
  <si>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</si>
  <si>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AUGUST</t>
  </si>
  <si>
    <t>DORCAS MABONGE</t>
  </si>
  <si>
    <t>GEORGE NGARARO</t>
  </si>
  <si>
    <t xml:space="preserve"> ABDULLAHI</t>
  </si>
  <si>
    <t>ABDULLAHI ISSAK</t>
  </si>
  <si>
    <t>WATER BILL</t>
  </si>
  <si>
    <t>GARBAGE</t>
  </si>
  <si>
    <t>WATER</t>
  </si>
  <si>
    <t>PAID ON 5/8</t>
  </si>
  <si>
    <t>SEPT</t>
  </si>
  <si>
    <t>FOR THE MONTH OF SEPT 2021</t>
  </si>
  <si>
    <t>PAID TO LL</t>
  </si>
  <si>
    <t>FOR THE MONTH OF OCT 2021</t>
  </si>
  <si>
    <t>OCT</t>
  </si>
  <si>
    <t>FOR THE MONTH OF NOVEMBER 2021</t>
  </si>
  <si>
    <t>NOV</t>
  </si>
  <si>
    <t>FOR THE MONTH OF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</si>
</sst>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0;\-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1" xfId="0" applyFont="1" applyBorder="1" applyAlignment="1">
      <alignment horizontal="right"/>
    </xf>
    <xf numFmtId="164" fontId="9" fillId="0" borderId="1" xfId="1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" xfId="0" applyBorder="1"/>
    <xf numFmtId="0" fontId="8" fillId="0" borderId="1" xfId="0" applyFont="1" applyBorder="1"/>
    <xf numFmtId="0" fontId="10" fillId="0" borderId="1" xfId="0" applyFont="1" applyFill="1" applyBorder="1"/>
    <xf numFmtId="0" fontId="10" fillId="0" borderId="1" xfId="0" applyFont="1" applyBorder="1"/>
    <xf numFmtId="43" fontId="11" fillId="0" borderId="1" xfId="1" applyFont="1" applyBorder="1" applyAlignment="1">
      <alignment horizontal="left"/>
    </xf>
    <xf numFmtId="43" fontId="10" fillId="0" borderId="1" xfId="1" applyFont="1" applyBorder="1" applyAlignment="1">
      <alignment horizontal="left"/>
    </xf>
    <xf numFmtId="0" fontId="12" fillId="0" borderId="1" xfId="0" applyFont="1" applyBorder="1"/>
    <xf numFmtId="0" fontId="4" fillId="0" borderId="1" xfId="0" applyFont="1" applyBorder="1"/>
    <xf numFmtId="164" fontId="13" fillId="0" borderId="2" xfId="0" applyNumberFormat="1" applyFont="1" applyBorder="1" applyAlignment="1">
      <alignment horizontal="right"/>
    </xf>
    <xf numFmtId="164" fontId="0" fillId="0" borderId="0" xfId="0" applyNumberFormat="1"/>
    <xf numFmtId="49" fontId="14" fillId="0" borderId="0" xfId="1" applyNumberFormat="1" applyFont="1" applyBorder="1" applyAlignment="1">
      <alignment horizontal="right"/>
    </xf>
    <xf numFmtId="49" fontId="14" fillId="0" borderId="0" xfId="0" applyNumberFormat="1" applyFont="1" applyBorder="1" applyAlignment="1">
      <alignment horizontal="right"/>
    </xf>
    <xf numFmtId="0" fontId="15" fillId="0" borderId="0" xfId="0" applyFont="1" applyBorder="1"/>
    <xf numFmtId="4" fontId="15" fillId="0" borderId="0" xfId="0" applyNumberFormat="1" applyFont="1" applyBorder="1"/>
    <xf numFmtId="165" fontId="14" fillId="0" borderId="0" xfId="0" applyNumberFormat="1" applyFont="1" applyBorder="1"/>
    <xf numFmtId="164" fontId="4" fillId="0" borderId="0" xfId="0" applyNumberFormat="1" applyFont="1"/>
    <xf numFmtId="0" fontId="15" fillId="0" borderId="0" xfId="0" applyFont="1"/>
    <xf numFmtId="0" fontId="15" fillId="0" borderId="3" xfId="0" applyFont="1" applyBorder="1"/>
    <xf numFmtId="0" fontId="15" fillId="0" borderId="1" xfId="0" applyFont="1" applyBorder="1"/>
    <xf numFmtId="3" fontId="4" fillId="0" borderId="1" xfId="0" applyNumberFormat="1" applyFont="1" applyBorder="1"/>
    <xf numFmtId="9" fontId="4" fillId="0" borderId="1" xfId="0" applyNumberFormat="1" applyFont="1" applyBorder="1"/>
    <xf numFmtId="14" fontId="4" fillId="0" borderId="1" xfId="0" applyNumberFormat="1" applyFont="1" applyBorder="1"/>
    <xf numFmtId="16" fontId="4" fillId="0" borderId="1" xfId="0" applyNumberFormat="1" applyFont="1" applyBorder="1"/>
    <xf numFmtId="164" fontId="4" fillId="0" borderId="1" xfId="0" applyNumberFormat="1" applyFont="1" applyBorder="1"/>
    <xf numFmtId="3" fontId="15" fillId="0" borderId="1" xfId="0" applyNumberFormat="1" applyFont="1" applyBorder="1"/>
    <xf numFmtId="43" fontId="9" fillId="0" borderId="0" xfId="1" applyFont="1" applyFill="1" applyBorder="1"/>
    <xf numFmtId="0" fontId="9" fillId="0" borderId="0" xfId="0" applyFont="1" applyBorder="1"/>
    <xf numFmtId="164" fontId="9" fillId="0" borderId="0" xfId="0" applyNumberFormat="1" applyFont="1" applyBorder="1"/>
    <xf numFmtId="0" fontId="9" fillId="0" borderId="2" xfId="0" applyFont="1" applyBorder="1" applyAlignment="1">
      <alignment horizontal="center"/>
    </xf>
    <xf numFmtId="0" fontId="4" fillId="0" borderId="2" xfId="0" applyFont="1" applyBorder="1"/>
    <xf numFmtId="3" fontId="0" fillId="0" borderId="0" xfId="0" applyNumberFormat="1"/>
    <xf numFmtId="164" fontId="4" fillId="0" borderId="2" xfId="0" applyNumberFormat="1" applyFont="1" applyBorder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16" fontId="4" fillId="0" borderId="1" xfId="0" applyNumberFormat="1" applyFont="1" applyBorder="1" applyAlignment="1">
      <alignment wrapText="1"/>
    </xf>
    <xf numFmtId="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7.42578125" customWidth="1"/>
    <col min="3" max="3" width="10.7109375" customWidth="1"/>
    <col min="7" max="7" width="10.5703125" customWidth="1"/>
    <col min="8" max="8" width="11.28515625" customWidth="1"/>
    <col min="9" max="9" width="7.140625" customWidth="1"/>
  </cols>
  <sheetData>
    <row r="2" spans="1:10" ht="15.75" x14ac:dyDescent="0.25">
      <c r="B2" s="1" t="s">
        <v>43</v>
      </c>
      <c r="C2" s="1"/>
      <c r="D2" s="1"/>
      <c r="E2" s="1"/>
      <c r="F2" s="1"/>
      <c r="G2" s="1"/>
      <c r="H2" s="2"/>
      <c r="I2" s="3"/>
      <c r="J2" s="3"/>
    </row>
    <row r="3" spans="1:10" ht="15.75" x14ac:dyDescent="0.25">
      <c r="A3" s="3"/>
      <c r="B3" s="1" t="s">
        <v>0</v>
      </c>
      <c r="C3" s="1"/>
      <c r="D3" s="1"/>
      <c r="F3" s="1"/>
      <c r="G3" s="1"/>
      <c r="H3" s="4"/>
      <c r="I3" s="3"/>
      <c r="J3" s="3"/>
    </row>
    <row r="4" spans="1:10" ht="18.75" x14ac:dyDescent="0.3">
      <c r="A4" s="5"/>
      <c r="B4" s="1" t="s">
        <v>27</v>
      </c>
      <c r="C4" s="1"/>
      <c r="D4" s="1"/>
      <c r="E4" s="1"/>
      <c r="F4" s="1"/>
      <c r="G4" s="1"/>
      <c r="H4" s="6"/>
      <c r="I4" s="7"/>
      <c r="J4" s="3"/>
    </row>
    <row r="5" spans="1:10" x14ac:dyDescent="0.25">
      <c r="A5" s="8" t="s">
        <v>1</v>
      </c>
      <c r="B5" s="8" t="s">
        <v>2</v>
      </c>
      <c r="C5" s="8" t="s">
        <v>44</v>
      </c>
      <c r="D5" s="8" t="s">
        <v>45</v>
      </c>
      <c r="E5" s="8" t="s">
        <v>3</v>
      </c>
      <c r="F5" s="9" t="s">
        <v>4</v>
      </c>
      <c r="G5" s="10" t="s">
        <v>5</v>
      </c>
      <c r="H5" s="9" t="s">
        <v>6</v>
      </c>
      <c r="I5" s="10" t="s">
        <v>7</v>
      </c>
      <c r="J5" s="11" t="s">
        <v>8</v>
      </c>
    </row>
    <row r="6" spans="1:10" x14ac:dyDescent="0.25">
      <c r="A6" s="12" t="s">
        <v>40</v>
      </c>
      <c r="B6" s="13" t="s">
        <v>28</v>
      </c>
      <c r="C6" s="46">
        <v>600</v>
      </c>
      <c r="D6" s="46">
        <v>200</v>
      </c>
      <c r="E6" s="14"/>
      <c r="F6" s="15"/>
      <c r="G6" s="16">
        <v>13000</v>
      </c>
      <c r="H6" s="16">
        <f>C6+D6+E6+F66+G6</f>
        <v>13800</v>
      </c>
      <c r="I6" s="16">
        <v>13000</v>
      </c>
      <c r="J6" s="17">
        <f>H6-I6</f>
        <v>800</v>
      </c>
    </row>
    <row r="7" spans="1:10" x14ac:dyDescent="0.25">
      <c r="A7" t="s">
        <v>41</v>
      </c>
      <c r="B7" s="13" t="s">
        <v>29</v>
      </c>
      <c r="C7" s="46">
        <v>900</v>
      </c>
      <c r="D7" s="46">
        <v>200</v>
      </c>
      <c r="E7" s="14"/>
      <c r="F7" s="15"/>
      <c r="G7" s="16">
        <v>13000</v>
      </c>
      <c r="H7" s="16">
        <f>C7+D7+E7+F67+G7</f>
        <v>14100</v>
      </c>
      <c r="I7" s="16">
        <v>13900</v>
      </c>
      <c r="J7" s="17">
        <f t="shared" ref="J7:J16" si="0">H7-I7</f>
        <v>200</v>
      </c>
    </row>
    <row r="8" spans="1:10" x14ac:dyDescent="0.25">
      <c r="A8" s="18" t="s">
        <v>42</v>
      </c>
      <c r="B8" s="13" t="s">
        <v>30</v>
      </c>
      <c r="C8" s="46"/>
      <c r="D8" s="46"/>
      <c r="E8" s="14"/>
      <c r="F8" s="15"/>
      <c r="G8" s="16"/>
      <c r="H8" s="16">
        <f t="shared" ref="H8:H16" si="1">E8+F8+G8</f>
        <v>0</v>
      </c>
      <c r="I8" s="16"/>
      <c r="J8" s="17">
        <f t="shared" si="0"/>
        <v>0</v>
      </c>
    </row>
    <row r="9" spans="1:10" x14ac:dyDescent="0.25">
      <c r="A9" s="19"/>
      <c r="B9" s="13" t="s">
        <v>31</v>
      </c>
      <c r="C9" s="46"/>
      <c r="D9" s="46"/>
      <c r="E9" s="14"/>
      <c r="F9" s="15"/>
      <c r="G9" s="16"/>
      <c r="H9" s="16">
        <f t="shared" si="1"/>
        <v>0</v>
      </c>
      <c r="I9" s="16"/>
      <c r="J9" s="17">
        <f>H9-I9</f>
        <v>0</v>
      </c>
    </row>
    <row r="10" spans="1:10" x14ac:dyDescent="0.25">
      <c r="A10" s="19"/>
      <c r="B10" s="13" t="s">
        <v>32</v>
      </c>
      <c r="C10" s="46"/>
      <c r="D10" s="46"/>
      <c r="E10" s="14"/>
      <c r="F10" s="15"/>
      <c r="G10" s="16"/>
      <c r="H10" s="16">
        <f t="shared" si="1"/>
        <v>0</v>
      </c>
      <c r="I10" s="16"/>
      <c r="J10" s="17">
        <f>H10-I10</f>
        <v>0</v>
      </c>
    </row>
    <row r="11" spans="1:10" x14ac:dyDescent="0.25">
      <c r="A11" s="20"/>
      <c r="B11" s="13" t="s">
        <v>33</v>
      </c>
      <c r="C11" s="46"/>
      <c r="D11" s="46"/>
      <c r="E11" s="14"/>
      <c r="F11" s="15"/>
      <c r="G11" s="16"/>
      <c r="H11" s="16">
        <f>E11+F11+G11</f>
        <v>0</v>
      </c>
      <c r="I11" s="16"/>
      <c r="J11" s="17">
        <f t="shared" si="0"/>
        <v>0</v>
      </c>
    </row>
    <row r="12" spans="1:10" x14ac:dyDescent="0.25">
      <c r="A12" s="21"/>
      <c r="B12" s="13" t="s">
        <v>34</v>
      </c>
      <c r="C12" s="46"/>
      <c r="D12" s="46"/>
      <c r="E12" s="14"/>
      <c r="F12" s="15"/>
      <c r="G12" s="16"/>
      <c r="H12" s="16">
        <f t="shared" si="1"/>
        <v>0</v>
      </c>
      <c r="I12" s="16"/>
      <c r="J12" s="17">
        <f t="shared" si="0"/>
        <v>0</v>
      </c>
    </row>
    <row r="13" spans="1:10" x14ac:dyDescent="0.25">
      <c r="A13" s="22"/>
      <c r="B13" s="13" t="s">
        <v>35</v>
      </c>
      <c r="C13" s="46"/>
      <c r="D13" s="46"/>
      <c r="E13" s="14"/>
      <c r="F13" s="15"/>
      <c r="G13" s="16"/>
      <c r="H13" s="16">
        <f t="shared" si="1"/>
        <v>0</v>
      </c>
      <c r="I13" s="16"/>
      <c r="J13" s="17">
        <f t="shared" si="0"/>
        <v>0</v>
      </c>
    </row>
    <row r="14" spans="1:10" x14ac:dyDescent="0.25">
      <c r="A14" s="23"/>
      <c r="B14" s="13" t="s">
        <v>36</v>
      </c>
      <c r="C14" s="46"/>
      <c r="D14" s="46"/>
      <c r="E14" s="14"/>
      <c r="F14" s="15"/>
      <c r="G14" s="16"/>
      <c r="H14" s="16">
        <f t="shared" si="1"/>
        <v>0</v>
      </c>
      <c r="I14" s="16"/>
      <c r="J14" s="17">
        <f>H14-I14</f>
        <v>0</v>
      </c>
    </row>
    <row r="15" spans="1:10" x14ac:dyDescent="0.25">
      <c r="A15" s="21"/>
      <c r="B15" s="13" t="s">
        <v>37</v>
      </c>
      <c r="C15" s="46"/>
      <c r="D15" s="46"/>
      <c r="E15" s="14"/>
      <c r="F15" s="15"/>
      <c r="G15" s="16"/>
      <c r="H15" s="16">
        <f t="shared" si="1"/>
        <v>0</v>
      </c>
      <c r="I15" s="16"/>
      <c r="J15" s="17">
        <f>H15-I15</f>
        <v>0</v>
      </c>
    </row>
    <row r="16" spans="1:10" x14ac:dyDescent="0.25">
      <c r="A16" s="21"/>
      <c r="B16" s="13" t="s">
        <v>38</v>
      </c>
      <c r="C16" s="46"/>
      <c r="D16" s="46"/>
      <c r="E16" s="14"/>
      <c r="F16" s="15"/>
      <c r="G16" s="16"/>
      <c r="H16" s="16">
        <f t="shared" si="1"/>
        <v>0</v>
      </c>
      <c r="I16" s="16"/>
      <c r="J16" s="17">
        <f t="shared" si="0"/>
        <v>0</v>
      </c>
    </row>
    <row r="17" spans="1:10" x14ac:dyDescent="0.25">
      <c r="A17" s="24" t="s">
        <v>9</v>
      </c>
      <c r="B17" s="25"/>
      <c r="C17" s="47">
        <f t="shared" ref="C17:H17" si="2">SUM(C6:C16)</f>
        <v>1500</v>
      </c>
      <c r="D17" s="47">
        <f t="shared" si="2"/>
        <v>400</v>
      </c>
      <c r="E17" s="14">
        <f t="shared" si="2"/>
        <v>0</v>
      </c>
      <c r="F17" s="15">
        <f t="shared" si="2"/>
        <v>0</v>
      </c>
      <c r="G17" s="26">
        <f t="shared" si="2"/>
        <v>26000</v>
      </c>
      <c r="H17" s="16">
        <f t="shared" si="2"/>
        <v>27900</v>
      </c>
      <c r="I17" s="16">
        <f t="shared" ref="I17:J17" si="3">SUM(I6:I16)</f>
        <v>26900</v>
      </c>
      <c r="J17" s="16">
        <f t="shared" si="3"/>
        <v>1000</v>
      </c>
    </row>
    <row r="18" spans="1:10" x14ac:dyDescent="0.25">
      <c r="F18" s="15"/>
      <c r="J18" s="27"/>
    </row>
    <row r="20" spans="1:10" x14ac:dyDescent="0.25">
      <c r="A20" s="3" t="s">
        <v>10</v>
      </c>
      <c r="B20" s="28"/>
      <c r="C20" s="28"/>
      <c r="D20" s="28"/>
      <c r="E20" s="29"/>
      <c r="F20" s="30"/>
      <c r="G20" s="31"/>
      <c r="H20" s="32"/>
      <c r="I20" s="31">
        <f>G17-C28</f>
        <v>26000</v>
      </c>
      <c r="J20" s="33"/>
    </row>
    <row r="21" spans="1:10" x14ac:dyDescent="0.25">
      <c r="A21" s="34" t="s">
        <v>11</v>
      </c>
      <c r="B21" s="34"/>
      <c r="C21" s="34"/>
      <c r="D21" s="34"/>
    </row>
    <row r="22" spans="1:10" x14ac:dyDescent="0.25">
      <c r="A22" s="36" t="s">
        <v>12</v>
      </c>
      <c r="B22" s="36" t="s">
        <v>13</v>
      </c>
      <c r="C22" s="34"/>
      <c r="D22" s="35"/>
      <c r="E22" s="34" t="s">
        <v>7</v>
      </c>
      <c r="F22" s="3"/>
      <c r="G22" s="3"/>
      <c r="H22" s="3"/>
    </row>
    <row r="23" spans="1:10" x14ac:dyDescent="0.25">
      <c r="A23" s="25" t="s">
        <v>39</v>
      </c>
      <c r="B23" s="37">
        <f>G17</f>
        <v>26000</v>
      </c>
      <c r="C23" s="36" t="s">
        <v>14</v>
      </c>
      <c r="D23" s="36" t="s">
        <v>15</v>
      </c>
      <c r="E23" s="36" t="s">
        <v>12</v>
      </c>
      <c r="F23" s="36" t="s">
        <v>13</v>
      </c>
      <c r="G23" s="36" t="s">
        <v>14</v>
      </c>
      <c r="H23" s="36" t="s">
        <v>15</v>
      </c>
    </row>
    <row r="24" spans="1:10" x14ac:dyDescent="0.25">
      <c r="A24" s="25" t="s">
        <v>16</v>
      </c>
      <c r="B24" s="37"/>
      <c r="C24" s="25"/>
      <c r="D24" s="25"/>
      <c r="E24" s="25" t="s">
        <v>39</v>
      </c>
      <c r="F24" s="37">
        <f>I17</f>
        <v>26900</v>
      </c>
      <c r="G24" s="25"/>
      <c r="H24" s="25"/>
    </row>
    <row r="25" spans="1:10" x14ac:dyDescent="0.25">
      <c r="A25" s="25" t="s">
        <v>46</v>
      </c>
      <c r="B25" s="37">
        <v>900</v>
      </c>
      <c r="C25" s="25"/>
      <c r="D25" s="25"/>
      <c r="E25" s="25" t="s">
        <v>16</v>
      </c>
      <c r="F25" s="37"/>
      <c r="G25" s="25"/>
      <c r="H25" s="25"/>
    </row>
    <row r="26" spans="1:10" x14ac:dyDescent="0.25">
      <c r="A26" s="25" t="s">
        <v>3</v>
      </c>
      <c r="B26" s="37">
        <f>E17</f>
        <v>0</v>
      </c>
      <c r="C26" s="25"/>
      <c r="D26" s="25"/>
      <c r="E26" s="25"/>
      <c r="F26" s="37"/>
      <c r="G26" s="25"/>
      <c r="H26" s="25"/>
    </row>
    <row r="27" spans="1:10" x14ac:dyDescent="0.25">
      <c r="A27" s="25" t="s">
        <v>17</v>
      </c>
      <c r="B27" s="38">
        <v>0.06</v>
      </c>
      <c r="C27" s="37">
        <f>B27*B23</f>
        <v>1560</v>
      </c>
      <c r="D27" s="25"/>
      <c r="E27" s="25" t="s">
        <v>17</v>
      </c>
      <c r="F27" s="38">
        <v>0.06</v>
      </c>
      <c r="G27" s="37">
        <f>F27*B23</f>
        <v>1560</v>
      </c>
      <c r="H27" s="25"/>
    </row>
    <row r="28" spans="1:10" x14ac:dyDescent="0.25">
      <c r="A28" s="36" t="s">
        <v>18</v>
      </c>
      <c r="B28" s="25" t="s">
        <v>19</v>
      </c>
      <c r="C28" s="37"/>
      <c r="D28" s="25"/>
      <c r="E28" s="36" t="s">
        <v>18</v>
      </c>
      <c r="F28" s="38"/>
      <c r="G28" s="37"/>
      <c r="H28" s="25"/>
    </row>
    <row r="29" spans="1:10" x14ac:dyDescent="0.25">
      <c r="A29" s="40" t="s">
        <v>20</v>
      </c>
      <c r="B29" s="38">
        <v>0.3</v>
      </c>
      <c r="C29" s="25"/>
      <c r="D29" s="25"/>
      <c r="E29" s="40" t="s">
        <v>20</v>
      </c>
      <c r="F29" s="38">
        <v>0.3</v>
      </c>
      <c r="G29" s="25"/>
      <c r="H29" s="25"/>
    </row>
    <row r="30" spans="1:10" x14ac:dyDescent="0.25">
      <c r="A30" s="39" t="s">
        <v>47</v>
      </c>
      <c r="C30" s="41">
        <v>25340</v>
      </c>
      <c r="D30" s="25"/>
      <c r="E30" s="39" t="s">
        <v>47</v>
      </c>
      <c r="G30" s="41">
        <v>25340</v>
      </c>
      <c r="H30" s="25"/>
    </row>
    <row r="31" spans="1:10" x14ac:dyDescent="0.25">
      <c r="A31" s="39"/>
      <c r="B31" s="38"/>
      <c r="D31" s="41"/>
      <c r="E31" s="39"/>
      <c r="H31" s="25"/>
    </row>
    <row r="32" spans="1:10" x14ac:dyDescent="0.25">
      <c r="A32" s="39"/>
      <c r="B32" s="38"/>
      <c r="C32" s="25"/>
      <c r="D32" s="25"/>
      <c r="E32" s="39"/>
      <c r="F32" s="38"/>
      <c r="G32" s="25"/>
      <c r="H32" s="25"/>
    </row>
    <row r="33" spans="1:8" x14ac:dyDescent="0.25">
      <c r="A33" s="39"/>
      <c r="B33" s="25"/>
      <c r="C33" s="25"/>
      <c r="D33" s="25"/>
      <c r="E33" s="39"/>
      <c r="F33" s="38"/>
      <c r="G33" s="25"/>
      <c r="H33" s="25"/>
    </row>
    <row r="34" spans="1:8" x14ac:dyDescent="0.25">
      <c r="A34" s="39"/>
      <c r="B34" s="25"/>
      <c r="C34" s="41"/>
      <c r="D34" s="25"/>
      <c r="E34" s="39"/>
      <c r="F34" s="25"/>
      <c r="G34" s="41"/>
      <c r="H34" s="25"/>
    </row>
    <row r="35" spans="1:8" x14ac:dyDescent="0.25">
      <c r="A35" s="39"/>
      <c r="B35" s="25"/>
      <c r="C35" s="41"/>
      <c r="D35" s="25"/>
      <c r="E35" s="39"/>
      <c r="F35" s="25"/>
      <c r="G35" s="41"/>
      <c r="H35" s="25"/>
    </row>
    <row r="36" spans="1:8" x14ac:dyDescent="0.25">
      <c r="A36" s="39"/>
      <c r="B36" s="25"/>
      <c r="C36" s="41"/>
      <c r="D36" s="25"/>
      <c r="E36" s="39"/>
      <c r="F36" s="25"/>
      <c r="G36" s="41"/>
      <c r="H36" s="25"/>
    </row>
    <row r="37" spans="1:8" x14ac:dyDescent="0.25">
      <c r="A37" s="36" t="s">
        <v>9</v>
      </c>
      <c r="B37" s="42">
        <f>B26+B23+B24+B25-C27</f>
        <v>25340</v>
      </c>
      <c r="C37" s="42">
        <f>SUM(C29:C36)</f>
        <v>25340</v>
      </c>
      <c r="D37" s="42">
        <f>B37-C37</f>
        <v>0</v>
      </c>
      <c r="E37" s="36" t="s">
        <v>9</v>
      </c>
      <c r="F37" s="42">
        <f>F24+F25+F27-G27</f>
        <v>25340.06</v>
      </c>
      <c r="G37" s="42">
        <f>SUM(G29:G36)</f>
        <v>25340</v>
      </c>
      <c r="H37" s="42">
        <f>F37-G37</f>
        <v>6.0000000001309672E-2</v>
      </c>
    </row>
    <row r="38" spans="1:8" x14ac:dyDescent="0.25">
      <c r="A38" s="43" t="s">
        <v>21</v>
      </c>
      <c r="B38" s="44"/>
    </row>
    <row r="39" spans="1:8" x14ac:dyDescent="0.25">
      <c r="A39" s="43" t="s">
        <v>24</v>
      </c>
      <c r="B39" s="44"/>
      <c r="C39" s="44" t="s">
        <v>22</v>
      </c>
      <c r="D39" s="45"/>
      <c r="E39" s="43"/>
      <c r="F39" s="43" t="s">
        <v>23</v>
      </c>
      <c r="G39" s="3"/>
      <c r="H39" s="3"/>
    </row>
    <row r="40" spans="1:8" x14ac:dyDescent="0.25">
      <c r="C40" s="44" t="s">
        <v>25</v>
      </c>
      <c r="D40" s="45"/>
      <c r="E40" s="43"/>
      <c r="F40" s="43" t="s">
        <v>26</v>
      </c>
      <c r="G40" s="3"/>
      <c r="H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J17" sqref="J17"/>
    </sheetView>
  </sheetViews>
  <sheetFormatPr defaultRowHeight="15" x14ac:dyDescent="0.25"/>
  <cols>
    <col min="1" max="1" width="18.42578125" customWidth="1"/>
  </cols>
  <sheetData>
    <row r="2" spans="1:10" ht="15.75" x14ac:dyDescent="0.25">
      <c r="B2" s="1" t="s">
        <v>43</v>
      </c>
      <c r="C2" s="1"/>
      <c r="D2" s="1"/>
      <c r="E2" s="1"/>
      <c r="F2" s="1"/>
      <c r="G2" s="1"/>
      <c r="H2" s="2"/>
      <c r="I2" s="3"/>
      <c r="J2" s="3"/>
    </row>
    <row r="3" spans="1:10" ht="15.75" x14ac:dyDescent="0.25">
      <c r="A3" s="3"/>
      <c r="B3" s="1" t="s">
        <v>0</v>
      </c>
      <c r="C3" s="1"/>
      <c r="D3" s="1"/>
      <c r="F3" s="1"/>
      <c r="G3" s="1"/>
      <c r="H3" s="4"/>
      <c r="I3" s="3"/>
      <c r="J3" s="3"/>
    </row>
    <row r="4" spans="1:10" ht="18.75" x14ac:dyDescent="0.3">
      <c r="A4" s="5"/>
      <c r="B4" s="1" t="s">
        <v>49</v>
      </c>
      <c r="C4" s="1"/>
      <c r="D4" s="1"/>
      <c r="E4" s="1"/>
      <c r="F4" s="1"/>
      <c r="G4" s="1"/>
      <c r="H4" s="6"/>
      <c r="I4" s="7"/>
      <c r="J4" s="3"/>
    </row>
    <row r="5" spans="1:10" x14ac:dyDescent="0.25">
      <c r="A5" s="8" t="s">
        <v>1</v>
      </c>
      <c r="B5" s="8" t="s">
        <v>2</v>
      </c>
      <c r="C5" s="8" t="s">
        <v>44</v>
      </c>
      <c r="D5" s="8" t="s">
        <v>45</v>
      </c>
      <c r="E5" s="8" t="s">
        <v>3</v>
      </c>
      <c r="F5" s="9" t="s">
        <v>4</v>
      </c>
      <c r="G5" s="10" t="s">
        <v>5</v>
      </c>
      <c r="H5" s="9" t="s">
        <v>6</v>
      </c>
      <c r="I5" s="10" t="s">
        <v>7</v>
      </c>
      <c r="J5" s="11" t="s">
        <v>8</v>
      </c>
    </row>
    <row r="6" spans="1:10" x14ac:dyDescent="0.25">
      <c r="A6" s="12" t="s">
        <v>40</v>
      </c>
      <c r="B6" s="13" t="s">
        <v>28</v>
      </c>
      <c r="C6" s="46">
        <v>900</v>
      </c>
      <c r="D6" s="46">
        <v>200</v>
      </c>
      <c r="E6" s="14"/>
      <c r="F6" s="15">
        <f>'AUGUST 21'!J6:J16</f>
        <v>800</v>
      </c>
      <c r="G6" s="16">
        <v>13000</v>
      </c>
      <c r="H6" s="16">
        <f>C6+D6+E6+F66+G6</f>
        <v>14100</v>
      </c>
      <c r="I6" s="16">
        <v>14100</v>
      </c>
      <c r="J6" s="17">
        <f>H6-I6</f>
        <v>0</v>
      </c>
    </row>
    <row r="7" spans="1:10" x14ac:dyDescent="0.25">
      <c r="A7" t="s">
        <v>41</v>
      </c>
      <c r="B7" s="13" t="s">
        <v>29</v>
      </c>
      <c r="C7" s="46">
        <v>300</v>
      </c>
      <c r="D7" s="46">
        <v>200</v>
      </c>
      <c r="E7" s="14"/>
      <c r="F7" s="15">
        <f>'AUGUST 21'!J7:J17</f>
        <v>200</v>
      </c>
      <c r="G7" s="16">
        <v>13000</v>
      </c>
      <c r="H7" s="16">
        <f>C7+D7+E7+F67+G7</f>
        <v>13500</v>
      </c>
      <c r="I7" s="16">
        <v>13500</v>
      </c>
      <c r="J7" s="17">
        <f t="shared" ref="J7:J16" si="0">H7-I7</f>
        <v>0</v>
      </c>
    </row>
    <row r="8" spans="1:10" x14ac:dyDescent="0.25">
      <c r="A8" s="18" t="s">
        <v>42</v>
      </c>
      <c r="B8" s="13" t="s">
        <v>30</v>
      </c>
      <c r="C8" s="46"/>
      <c r="D8" s="46"/>
      <c r="E8" s="14"/>
      <c r="F8" s="15">
        <f>'AUGUST 21'!J8:J18</f>
        <v>0</v>
      </c>
      <c r="G8" s="16"/>
      <c r="H8" s="16">
        <f t="shared" ref="H8:H16" si="1">E8+F8+G8</f>
        <v>0</v>
      </c>
      <c r="I8" s="16"/>
      <c r="J8" s="17">
        <f t="shared" si="0"/>
        <v>0</v>
      </c>
    </row>
    <row r="9" spans="1:10" x14ac:dyDescent="0.25">
      <c r="A9" s="19"/>
      <c r="B9" s="13" t="s">
        <v>31</v>
      </c>
      <c r="C9" s="46"/>
      <c r="D9" s="46"/>
      <c r="E9" s="14"/>
      <c r="F9" s="15">
        <f>'AUGUST 21'!J9:J19</f>
        <v>0</v>
      </c>
      <c r="G9" s="16"/>
      <c r="H9" s="16">
        <f t="shared" si="1"/>
        <v>0</v>
      </c>
      <c r="I9" s="16"/>
      <c r="J9" s="17">
        <f>H9-I9</f>
        <v>0</v>
      </c>
    </row>
    <row r="10" spans="1:10" x14ac:dyDescent="0.25">
      <c r="A10" s="19"/>
      <c r="B10" s="13" t="s">
        <v>32</v>
      </c>
      <c r="C10" s="46"/>
      <c r="D10" s="46"/>
      <c r="E10" s="14"/>
      <c r="F10" s="15">
        <f>'AUGUST 21'!J10:J20</f>
        <v>0</v>
      </c>
      <c r="G10" s="16"/>
      <c r="H10" s="16">
        <f t="shared" si="1"/>
        <v>0</v>
      </c>
      <c r="I10" s="16"/>
      <c r="J10" s="17">
        <f>H10-I10</f>
        <v>0</v>
      </c>
    </row>
    <row r="11" spans="1:10" x14ac:dyDescent="0.25">
      <c r="A11" s="20"/>
      <c r="B11" s="13" t="s">
        <v>33</v>
      </c>
      <c r="C11" s="46"/>
      <c r="D11" s="46"/>
      <c r="E11" s="14"/>
      <c r="F11" s="15">
        <f>'AUGUST 21'!J11:J21</f>
        <v>0</v>
      </c>
      <c r="G11" s="16"/>
      <c r="H11" s="16">
        <f>E11+F11+G11</f>
        <v>0</v>
      </c>
      <c r="I11" s="16"/>
      <c r="J11" s="17">
        <f t="shared" si="0"/>
        <v>0</v>
      </c>
    </row>
    <row r="12" spans="1:10" x14ac:dyDescent="0.25">
      <c r="A12" s="21"/>
      <c r="B12" s="13" t="s">
        <v>34</v>
      </c>
      <c r="C12" s="46"/>
      <c r="D12" s="46"/>
      <c r="E12" s="14"/>
      <c r="F12" s="15">
        <f>'AUGUST 21'!J12:J22</f>
        <v>0</v>
      </c>
      <c r="G12" s="16"/>
      <c r="H12" s="16">
        <f t="shared" si="1"/>
        <v>0</v>
      </c>
      <c r="I12" s="16"/>
      <c r="J12" s="17">
        <f t="shared" si="0"/>
        <v>0</v>
      </c>
    </row>
    <row r="13" spans="1:10" x14ac:dyDescent="0.25">
      <c r="A13" s="22"/>
      <c r="B13" s="13" t="s">
        <v>35</v>
      </c>
      <c r="C13" s="46"/>
      <c r="D13" s="46"/>
      <c r="E13" s="14"/>
      <c r="F13" s="15">
        <f>'AUGUST 21'!J13:J23</f>
        <v>0</v>
      </c>
      <c r="G13" s="16"/>
      <c r="H13" s="16">
        <f t="shared" si="1"/>
        <v>0</v>
      </c>
      <c r="I13" s="16"/>
      <c r="J13" s="17">
        <f t="shared" si="0"/>
        <v>0</v>
      </c>
    </row>
    <row r="14" spans="1:10" x14ac:dyDescent="0.25">
      <c r="A14" s="23"/>
      <c r="B14" s="13" t="s">
        <v>36</v>
      </c>
      <c r="C14" s="46"/>
      <c r="D14" s="46"/>
      <c r="E14" s="14"/>
      <c r="F14" s="15">
        <f>'AUGUST 21'!J14:J24</f>
        <v>0</v>
      </c>
      <c r="G14" s="16"/>
      <c r="H14" s="16">
        <f t="shared" si="1"/>
        <v>0</v>
      </c>
      <c r="I14" s="16"/>
      <c r="J14" s="17">
        <f>H14-I14</f>
        <v>0</v>
      </c>
    </row>
    <row r="15" spans="1:10" x14ac:dyDescent="0.25">
      <c r="A15" s="21"/>
      <c r="B15" s="13" t="s">
        <v>37</v>
      </c>
      <c r="C15" s="46"/>
      <c r="D15" s="46"/>
      <c r="E15" s="14"/>
      <c r="F15" s="15">
        <f>'AUGUST 21'!J15:J25</f>
        <v>0</v>
      </c>
      <c r="G15" s="16"/>
      <c r="H15" s="16">
        <f t="shared" si="1"/>
        <v>0</v>
      </c>
      <c r="I15" s="16"/>
      <c r="J15" s="17">
        <f>H15-I15</f>
        <v>0</v>
      </c>
    </row>
    <row r="16" spans="1:10" x14ac:dyDescent="0.25">
      <c r="A16" s="21"/>
      <c r="B16" s="13" t="s">
        <v>38</v>
      </c>
      <c r="C16" s="46"/>
      <c r="D16" s="46"/>
      <c r="E16" s="14"/>
      <c r="F16" s="15">
        <f>'AUGUST 21'!J16:J26</f>
        <v>0</v>
      </c>
      <c r="G16" s="16"/>
      <c r="H16" s="16">
        <f t="shared" si="1"/>
        <v>0</v>
      </c>
      <c r="I16" s="16"/>
      <c r="J16" s="17">
        <f t="shared" si="0"/>
        <v>0</v>
      </c>
    </row>
    <row r="17" spans="1:10" x14ac:dyDescent="0.25">
      <c r="A17" s="24" t="s">
        <v>9</v>
      </c>
      <c r="B17" s="25"/>
      <c r="C17" s="47">
        <f t="shared" ref="C17:H17" si="2">SUM(C6:C16)</f>
        <v>1200</v>
      </c>
      <c r="D17" s="47">
        <f t="shared" si="2"/>
        <v>400</v>
      </c>
      <c r="E17" s="14">
        <f t="shared" si="2"/>
        <v>0</v>
      </c>
      <c r="F17" s="15">
        <f>SUM(F6:F16)</f>
        <v>1000</v>
      </c>
      <c r="G17" s="26">
        <f t="shared" si="2"/>
        <v>26000</v>
      </c>
      <c r="H17" s="16">
        <f t="shared" si="2"/>
        <v>27600</v>
      </c>
      <c r="I17" s="16">
        <f t="shared" ref="I17:J17" si="3">SUM(I6:I16)</f>
        <v>27600</v>
      </c>
      <c r="J17" s="16">
        <f t="shared" si="3"/>
        <v>0</v>
      </c>
    </row>
    <row r="18" spans="1:10" x14ac:dyDescent="0.25">
      <c r="F18" s="15"/>
      <c r="J18" s="27"/>
    </row>
    <row r="20" spans="1:10" x14ac:dyDescent="0.25">
      <c r="A20" s="3" t="s">
        <v>10</v>
      </c>
      <c r="B20" s="28"/>
      <c r="C20" s="28"/>
      <c r="D20" s="28"/>
      <c r="E20" s="29"/>
      <c r="F20" s="30"/>
      <c r="G20" s="31"/>
      <c r="H20" s="32"/>
      <c r="I20" s="31">
        <f>G17-C28</f>
        <v>26000</v>
      </c>
      <c r="J20" s="33"/>
    </row>
    <row r="21" spans="1:10" x14ac:dyDescent="0.25">
      <c r="A21" s="34" t="s">
        <v>11</v>
      </c>
      <c r="B21" s="34"/>
      <c r="C21" s="34"/>
      <c r="D21" s="34"/>
    </row>
    <row r="22" spans="1:10" x14ac:dyDescent="0.25">
      <c r="A22" s="36" t="s">
        <v>12</v>
      </c>
      <c r="B22" s="36" t="s">
        <v>13</v>
      </c>
      <c r="C22" s="36"/>
      <c r="D22" s="36"/>
      <c r="E22" s="36" t="s">
        <v>7</v>
      </c>
      <c r="F22" s="25"/>
      <c r="G22" s="25"/>
      <c r="H22" s="25"/>
    </row>
    <row r="23" spans="1:10" x14ac:dyDescent="0.25">
      <c r="A23" s="25" t="s">
        <v>48</v>
      </c>
      <c r="B23" s="37">
        <f>G17</f>
        <v>26000</v>
      </c>
      <c r="C23" s="36" t="s">
        <v>14</v>
      </c>
      <c r="D23" s="36" t="s">
        <v>15</v>
      </c>
      <c r="E23" s="36" t="s">
        <v>12</v>
      </c>
      <c r="F23" s="36" t="s">
        <v>13</v>
      </c>
      <c r="G23" s="36" t="s">
        <v>14</v>
      </c>
      <c r="H23" s="36" t="s">
        <v>15</v>
      </c>
    </row>
    <row r="24" spans="1:10" x14ac:dyDescent="0.25">
      <c r="A24" s="25" t="s">
        <v>16</v>
      </c>
      <c r="B24" s="37">
        <f>'AUGUST 21'!D37</f>
        <v>0</v>
      </c>
      <c r="C24" s="25"/>
      <c r="D24" s="25"/>
      <c r="E24" s="25" t="s">
        <v>48</v>
      </c>
      <c r="F24" s="37">
        <f>I17</f>
        <v>27600</v>
      </c>
      <c r="G24" s="25"/>
      <c r="H24" s="25"/>
    </row>
    <row r="25" spans="1:10" x14ac:dyDescent="0.25">
      <c r="A25" s="25" t="s">
        <v>46</v>
      </c>
      <c r="B25" s="37">
        <f>C17</f>
        <v>1200</v>
      </c>
      <c r="C25" s="25"/>
      <c r="D25" s="25"/>
      <c r="E25" s="25" t="s">
        <v>16</v>
      </c>
      <c r="F25" s="37">
        <f>'AUGUST 21'!H37</f>
        <v>6.0000000001309672E-2</v>
      </c>
      <c r="G25" s="25"/>
      <c r="H25" s="25"/>
    </row>
    <row r="26" spans="1:10" x14ac:dyDescent="0.25">
      <c r="A26" s="25" t="s">
        <v>45</v>
      </c>
      <c r="B26" s="37">
        <f>D17</f>
        <v>400</v>
      </c>
      <c r="C26" s="25"/>
      <c r="D26" s="25"/>
      <c r="E26" s="25"/>
      <c r="F26" s="37"/>
      <c r="G26" s="25"/>
      <c r="H26" s="25"/>
    </row>
    <row r="27" spans="1:10" x14ac:dyDescent="0.25">
      <c r="A27" s="25" t="s">
        <v>17</v>
      </c>
      <c r="B27" s="38">
        <v>0.06</v>
      </c>
      <c r="C27" s="37">
        <f>B27*B23</f>
        <v>1560</v>
      </c>
      <c r="D27" s="25"/>
      <c r="E27" s="25" t="s">
        <v>17</v>
      </c>
      <c r="F27" s="38">
        <v>0.06</v>
      </c>
      <c r="G27" s="37">
        <f>F27*B23</f>
        <v>1560</v>
      </c>
      <c r="H27" s="25"/>
    </row>
    <row r="28" spans="1:10" x14ac:dyDescent="0.25">
      <c r="A28" s="36" t="s">
        <v>18</v>
      </c>
      <c r="B28" s="25" t="s">
        <v>19</v>
      </c>
      <c r="C28" s="37"/>
      <c r="D28" s="25"/>
      <c r="E28" s="36" t="s">
        <v>18</v>
      </c>
      <c r="F28" s="38"/>
      <c r="G28" s="37"/>
      <c r="H28" s="25"/>
    </row>
    <row r="29" spans="1:10" x14ac:dyDescent="0.25">
      <c r="A29" s="40" t="s">
        <v>20</v>
      </c>
      <c r="B29" s="38">
        <v>0.3</v>
      </c>
      <c r="C29" s="25"/>
      <c r="D29" s="25"/>
      <c r="E29" s="40" t="s">
        <v>20</v>
      </c>
      <c r="F29" s="38">
        <v>0.3</v>
      </c>
      <c r="G29" s="25"/>
      <c r="H29" s="25"/>
    </row>
    <row r="30" spans="1:10" x14ac:dyDescent="0.25">
      <c r="A30" s="39"/>
      <c r="C30" s="41"/>
      <c r="D30" s="25"/>
      <c r="E30" s="39"/>
      <c r="G30" s="41"/>
      <c r="H30" s="25"/>
    </row>
    <row r="31" spans="1:10" x14ac:dyDescent="0.25">
      <c r="A31" s="39" t="s">
        <v>50</v>
      </c>
      <c r="B31" s="38"/>
      <c r="C31">
        <v>27600</v>
      </c>
      <c r="D31" s="41"/>
      <c r="E31" s="39" t="s">
        <v>50</v>
      </c>
      <c r="F31" s="38"/>
      <c r="G31">
        <v>27600</v>
      </c>
      <c r="H31" s="25"/>
    </row>
    <row r="32" spans="1:10" x14ac:dyDescent="0.25">
      <c r="A32" s="39"/>
      <c r="B32" s="38"/>
      <c r="C32" s="25"/>
      <c r="D32" s="25"/>
      <c r="E32" s="39"/>
      <c r="F32" s="38"/>
      <c r="G32" s="25"/>
      <c r="H32" s="25"/>
    </row>
    <row r="33" spans="1:10" x14ac:dyDescent="0.25">
      <c r="A33" s="39"/>
      <c r="B33" s="25"/>
      <c r="C33" s="25"/>
      <c r="D33" s="25"/>
      <c r="E33" s="39"/>
      <c r="F33" s="38"/>
      <c r="G33" s="25"/>
      <c r="H33" s="25"/>
    </row>
    <row r="34" spans="1:10" x14ac:dyDescent="0.25">
      <c r="A34" s="39"/>
      <c r="B34" s="25"/>
      <c r="C34" s="41"/>
      <c r="D34" s="25"/>
      <c r="E34" s="39"/>
      <c r="F34" s="25"/>
      <c r="G34" s="41"/>
      <c r="H34" s="25"/>
      <c r="J34" s="48">
        <f>D37+135000</f>
        <v>133440</v>
      </c>
    </row>
    <row r="35" spans="1:10" x14ac:dyDescent="0.25">
      <c r="A35" s="39"/>
      <c r="B35" s="25"/>
      <c r="C35" s="41"/>
      <c r="D35" s="25"/>
      <c r="E35" s="39"/>
      <c r="F35" s="25"/>
      <c r="G35" s="41"/>
      <c r="H35" s="25"/>
    </row>
    <row r="36" spans="1:10" x14ac:dyDescent="0.25">
      <c r="A36" s="39"/>
      <c r="B36" s="25"/>
      <c r="C36" s="41"/>
      <c r="D36" s="25"/>
      <c r="E36" s="39"/>
      <c r="F36" s="25"/>
      <c r="G36" s="41"/>
      <c r="H36" s="25"/>
    </row>
    <row r="37" spans="1:10" x14ac:dyDescent="0.25">
      <c r="A37" s="36" t="s">
        <v>9</v>
      </c>
      <c r="B37" s="42">
        <f>B26+B23+B24+B25-C27</f>
        <v>26040</v>
      </c>
      <c r="C37" s="42">
        <f>SUM(C29:C36)</f>
        <v>27600</v>
      </c>
      <c r="D37" s="42">
        <f>B37-C37</f>
        <v>-1560</v>
      </c>
      <c r="E37" s="36" t="s">
        <v>9</v>
      </c>
      <c r="F37" s="42">
        <f>F24+F25+F27-G27</f>
        <v>26040.120000000003</v>
      </c>
      <c r="G37" s="42">
        <f>SUM(G29:G36)</f>
        <v>27600</v>
      </c>
      <c r="H37" s="42">
        <f>F37-G37</f>
        <v>-1559.8799999999974</v>
      </c>
    </row>
    <row r="38" spans="1:10" x14ac:dyDescent="0.25">
      <c r="A38" s="43" t="s">
        <v>21</v>
      </c>
      <c r="B38" s="44"/>
    </row>
    <row r="39" spans="1:10" x14ac:dyDescent="0.25">
      <c r="A39" s="43" t="s">
        <v>24</v>
      </c>
      <c r="B39" s="44"/>
      <c r="C39" s="44" t="s">
        <v>22</v>
      </c>
      <c r="D39" s="45"/>
      <c r="E39" s="43"/>
      <c r="F39" s="43" t="s">
        <v>23</v>
      </c>
      <c r="G39" s="3"/>
      <c r="H39" s="3"/>
    </row>
    <row r="40" spans="1:10" x14ac:dyDescent="0.25">
      <c r="C40" s="44" t="s">
        <v>25</v>
      </c>
      <c r="D40" s="45"/>
      <c r="E40" s="43"/>
      <c r="F40" s="43" t="s">
        <v>26</v>
      </c>
      <c r="G40" s="3"/>
      <c r="H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D48" sqref="D48"/>
    </sheetView>
  </sheetViews>
  <sheetFormatPr defaultRowHeight="15" x14ac:dyDescent="0.25"/>
  <cols>
    <col min="1" max="1" width="18" customWidth="1"/>
    <col min="4" max="4" width="13" customWidth="1"/>
  </cols>
  <sheetData>
    <row r="2" spans="1:10" ht="15.75" x14ac:dyDescent="0.25">
      <c r="B2" s="58" t="s">
        <v>43</v>
      </c>
      <c r="C2" s="58"/>
      <c r="D2" s="58"/>
      <c r="E2" s="1"/>
      <c r="F2" s="1"/>
      <c r="G2" s="1"/>
      <c r="H2" s="2"/>
      <c r="I2" s="3"/>
      <c r="J2" s="3"/>
    </row>
    <row r="3" spans="1:10" ht="15.75" x14ac:dyDescent="0.25">
      <c r="A3" s="3"/>
      <c r="B3" s="58" t="s">
        <v>0</v>
      </c>
      <c r="C3" s="58"/>
      <c r="D3" s="58"/>
      <c r="F3" s="1"/>
      <c r="G3" s="1"/>
      <c r="H3" s="4"/>
      <c r="I3" s="3"/>
      <c r="J3" s="3"/>
    </row>
    <row r="4" spans="1:10" ht="18.75" x14ac:dyDescent="0.3">
      <c r="A4" s="5"/>
      <c r="B4" s="59" t="s">
        <v>51</v>
      </c>
      <c r="C4" s="59"/>
      <c r="D4" s="59"/>
      <c r="E4" s="1"/>
      <c r="F4" s="1"/>
      <c r="G4" s="1"/>
      <c r="H4" s="6"/>
      <c r="I4" s="7"/>
      <c r="J4" s="3"/>
    </row>
    <row r="5" spans="1:10" s="53" customFormat="1" ht="36" customHeight="1" x14ac:dyDescent="0.25">
      <c r="A5" s="51" t="s">
        <v>1</v>
      </c>
      <c r="B5" s="51" t="s">
        <v>2</v>
      </c>
      <c r="C5" s="51" t="s">
        <v>44</v>
      </c>
      <c r="D5" s="51" t="s">
        <v>45</v>
      </c>
      <c r="E5" s="51" t="s">
        <v>3</v>
      </c>
      <c r="F5" s="52" t="s">
        <v>4</v>
      </c>
      <c r="G5" s="51" t="s">
        <v>5</v>
      </c>
      <c r="H5" s="52" t="s">
        <v>6</v>
      </c>
      <c r="I5" s="51" t="s">
        <v>7</v>
      </c>
      <c r="J5" s="52" t="s">
        <v>8</v>
      </c>
    </row>
    <row r="6" spans="1:10" x14ac:dyDescent="0.25">
      <c r="A6" s="12" t="s">
        <v>40</v>
      </c>
      <c r="B6" s="13" t="s">
        <v>28</v>
      </c>
      <c r="C6" s="46"/>
      <c r="D6" s="46">
        <v>200</v>
      </c>
      <c r="E6" s="14"/>
      <c r="F6" s="15">
        <f>'SEPT 21'!J6:J17</f>
        <v>0</v>
      </c>
      <c r="G6" s="16">
        <v>13000</v>
      </c>
      <c r="H6" s="16">
        <f>C6+D6+E6+F66+G6</f>
        <v>13200</v>
      </c>
      <c r="I6" s="16"/>
      <c r="J6" s="17">
        <f>H6-I6</f>
        <v>13200</v>
      </c>
    </row>
    <row r="7" spans="1:10" x14ac:dyDescent="0.25">
      <c r="A7" t="s">
        <v>41</v>
      </c>
      <c r="B7" s="13" t="s">
        <v>29</v>
      </c>
      <c r="C7" s="46"/>
      <c r="D7" s="46">
        <v>200</v>
      </c>
      <c r="E7" s="14"/>
      <c r="F7" s="15">
        <f>'SEPT 21'!J7:J18</f>
        <v>0</v>
      </c>
      <c r="G7" s="16">
        <v>13000</v>
      </c>
      <c r="H7" s="16">
        <f>C7+D7+E7+F67+G7</f>
        <v>13200</v>
      </c>
      <c r="I7" s="16"/>
      <c r="J7" s="17">
        <f t="shared" ref="J7:J16" si="0">H7-I7</f>
        <v>13200</v>
      </c>
    </row>
    <row r="8" spans="1:10" x14ac:dyDescent="0.25">
      <c r="A8" s="18" t="s">
        <v>42</v>
      </c>
      <c r="B8" s="13" t="s">
        <v>30</v>
      </c>
      <c r="C8" s="46"/>
      <c r="D8" s="46"/>
      <c r="E8" s="14"/>
      <c r="F8" s="15">
        <f>'SEPT 21'!J8:J19</f>
        <v>0</v>
      </c>
      <c r="G8" s="16"/>
      <c r="H8" s="16">
        <f t="shared" ref="H8:H16" si="1">E8+F8+G8</f>
        <v>0</v>
      </c>
      <c r="I8" s="16"/>
      <c r="J8" s="17">
        <f t="shared" si="0"/>
        <v>0</v>
      </c>
    </row>
    <row r="9" spans="1:10" x14ac:dyDescent="0.25">
      <c r="A9" s="19"/>
      <c r="B9" s="13" t="s">
        <v>31</v>
      </c>
      <c r="C9" s="46"/>
      <c r="D9" s="46"/>
      <c r="E9" s="14"/>
      <c r="F9" s="15">
        <f>'SEPT 21'!J9:J20</f>
        <v>0</v>
      </c>
      <c r="G9" s="16"/>
      <c r="H9" s="16">
        <f t="shared" si="1"/>
        <v>0</v>
      </c>
      <c r="I9" s="16"/>
      <c r="J9" s="17">
        <f>H9-I9</f>
        <v>0</v>
      </c>
    </row>
    <row r="10" spans="1:10" x14ac:dyDescent="0.25">
      <c r="A10" s="19"/>
      <c r="B10" s="13" t="s">
        <v>32</v>
      </c>
      <c r="C10" s="46"/>
      <c r="D10" s="46"/>
      <c r="E10" s="14"/>
      <c r="F10" s="15">
        <f>'SEPT 21'!J10:J21</f>
        <v>0</v>
      </c>
      <c r="G10" s="16"/>
      <c r="H10" s="16">
        <f t="shared" si="1"/>
        <v>0</v>
      </c>
      <c r="I10" s="16"/>
      <c r="J10" s="17">
        <f>H10-I10</f>
        <v>0</v>
      </c>
    </row>
    <row r="11" spans="1:10" x14ac:dyDescent="0.25">
      <c r="A11" s="20"/>
      <c r="B11" s="13" t="s">
        <v>33</v>
      </c>
      <c r="C11" s="46"/>
      <c r="D11" s="46"/>
      <c r="E11" s="14"/>
      <c r="F11" s="15">
        <f>'SEPT 21'!J11:J22</f>
        <v>0</v>
      </c>
      <c r="G11" s="16"/>
      <c r="H11" s="16">
        <f>E11+F11+G11</f>
        <v>0</v>
      </c>
      <c r="I11" s="16"/>
      <c r="J11" s="17">
        <f t="shared" si="0"/>
        <v>0</v>
      </c>
    </row>
    <row r="12" spans="1:10" x14ac:dyDescent="0.25">
      <c r="A12" s="21"/>
      <c r="B12" s="13" t="s">
        <v>34</v>
      </c>
      <c r="C12" s="46"/>
      <c r="D12" s="46"/>
      <c r="E12" s="14"/>
      <c r="F12" s="15">
        <f>'SEPT 21'!J12:J23</f>
        <v>0</v>
      </c>
      <c r="G12" s="16"/>
      <c r="H12" s="16">
        <f t="shared" si="1"/>
        <v>0</v>
      </c>
      <c r="I12" s="16"/>
      <c r="J12" s="17">
        <f t="shared" si="0"/>
        <v>0</v>
      </c>
    </row>
    <row r="13" spans="1:10" x14ac:dyDescent="0.25">
      <c r="A13" s="22"/>
      <c r="B13" s="13" t="s">
        <v>35</v>
      </c>
      <c r="C13" s="46"/>
      <c r="D13" s="46"/>
      <c r="E13" s="14"/>
      <c r="F13" s="15">
        <f>'SEPT 21'!J13:J24</f>
        <v>0</v>
      </c>
      <c r="G13" s="16"/>
      <c r="H13" s="16">
        <f t="shared" si="1"/>
        <v>0</v>
      </c>
      <c r="I13" s="16"/>
      <c r="J13" s="17">
        <f t="shared" si="0"/>
        <v>0</v>
      </c>
    </row>
    <row r="14" spans="1:10" x14ac:dyDescent="0.25">
      <c r="A14" s="23"/>
      <c r="B14" s="13" t="s">
        <v>36</v>
      </c>
      <c r="C14" s="46"/>
      <c r="D14" s="46"/>
      <c r="E14" s="14"/>
      <c r="F14" s="15">
        <f>'SEPT 21'!J14:J25</f>
        <v>0</v>
      </c>
      <c r="G14" s="16"/>
      <c r="H14" s="16">
        <f t="shared" si="1"/>
        <v>0</v>
      </c>
      <c r="I14" s="16"/>
      <c r="J14" s="17">
        <f>H14-I14</f>
        <v>0</v>
      </c>
    </row>
    <row r="15" spans="1:10" x14ac:dyDescent="0.25">
      <c r="A15" s="21"/>
      <c r="B15" s="13" t="s">
        <v>37</v>
      </c>
      <c r="C15" s="46"/>
      <c r="D15" s="46"/>
      <c r="E15" s="14"/>
      <c r="F15" s="15">
        <f>'SEPT 21'!J15:J26</f>
        <v>0</v>
      </c>
      <c r="G15" s="16"/>
      <c r="H15" s="16">
        <f t="shared" si="1"/>
        <v>0</v>
      </c>
      <c r="I15" s="16"/>
      <c r="J15" s="17">
        <f>H15-I15</f>
        <v>0</v>
      </c>
    </row>
    <row r="16" spans="1:10" x14ac:dyDescent="0.25">
      <c r="A16" s="21"/>
      <c r="B16" s="13" t="s">
        <v>38</v>
      </c>
      <c r="C16" s="46"/>
      <c r="D16" s="46"/>
      <c r="E16" s="14"/>
      <c r="F16" s="15">
        <f>'SEPT 21'!J16:J27</f>
        <v>0</v>
      </c>
      <c r="G16" s="16"/>
      <c r="H16" s="16">
        <f t="shared" si="1"/>
        <v>0</v>
      </c>
      <c r="I16" s="16"/>
      <c r="J16" s="17">
        <f t="shared" si="0"/>
        <v>0</v>
      </c>
    </row>
    <row r="17" spans="1:10" x14ac:dyDescent="0.25">
      <c r="A17" s="24" t="s">
        <v>9</v>
      </c>
      <c r="B17" s="25"/>
      <c r="C17" s="47">
        <f t="shared" ref="C17:H17" si="2">SUM(C6:C16)</f>
        <v>0</v>
      </c>
      <c r="D17" s="47">
        <f t="shared" si="2"/>
        <v>400</v>
      </c>
      <c r="E17" s="14">
        <f t="shared" si="2"/>
        <v>0</v>
      </c>
      <c r="F17" s="15">
        <f>'SEPT 21'!J17:J28</f>
        <v>0</v>
      </c>
      <c r="G17" s="26">
        <f t="shared" si="2"/>
        <v>26000</v>
      </c>
      <c r="H17" s="16">
        <f t="shared" si="2"/>
        <v>26400</v>
      </c>
      <c r="I17" s="16">
        <f t="shared" ref="I17:J17" si="3">SUM(I6:I16)</f>
        <v>0</v>
      </c>
      <c r="J17" s="16">
        <f t="shared" si="3"/>
        <v>26400</v>
      </c>
    </row>
    <row r="18" spans="1:10" x14ac:dyDescent="0.25">
      <c r="F18" s="15"/>
      <c r="J18" s="27"/>
    </row>
    <row r="20" spans="1:10" x14ac:dyDescent="0.25">
      <c r="A20" s="3" t="s">
        <v>10</v>
      </c>
      <c r="B20" s="28"/>
      <c r="C20" s="28"/>
      <c r="D20" s="28"/>
      <c r="E20" s="29"/>
      <c r="F20" s="30"/>
      <c r="G20" s="31"/>
      <c r="H20" s="32"/>
      <c r="I20" s="31">
        <f>G17-C28</f>
        <v>26000</v>
      </c>
      <c r="J20" s="33"/>
    </row>
    <row r="21" spans="1:10" x14ac:dyDescent="0.25">
      <c r="A21" s="34" t="s">
        <v>11</v>
      </c>
      <c r="B21" s="34"/>
      <c r="C21" s="34"/>
      <c r="D21" s="34"/>
    </row>
    <row r="22" spans="1:10" x14ac:dyDescent="0.25">
      <c r="A22" s="36" t="s">
        <v>12</v>
      </c>
      <c r="B22" s="36" t="s">
        <v>13</v>
      </c>
      <c r="C22" s="36"/>
      <c r="D22" s="36"/>
      <c r="E22" s="36" t="s">
        <v>7</v>
      </c>
      <c r="F22" s="25"/>
      <c r="G22" s="25"/>
      <c r="H22" s="25"/>
    </row>
    <row r="23" spans="1:10" x14ac:dyDescent="0.25">
      <c r="A23" s="25" t="s">
        <v>52</v>
      </c>
      <c r="B23" s="37">
        <f>G17</f>
        <v>26000</v>
      </c>
      <c r="C23" s="36" t="s">
        <v>14</v>
      </c>
      <c r="D23" s="36" t="s">
        <v>15</v>
      </c>
      <c r="E23" s="36" t="s">
        <v>12</v>
      </c>
      <c r="F23" s="36" t="s">
        <v>13</v>
      </c>
      <c r="G23" s="36" t="s">
        <v>14</v>
      </c>
      <c r="H23" s="36" t="s">
        <v>15</v>
      </c>
    </row>
    <row r="24" spans="1:10" x14ac:dyDescent="0.25">
      <c r="A24" s="25" t="s">
        <v>16</v>
      </c>
      <c r="B24" s="37">
        <f>'SEPT 21'!D37</f>
        <v>-1560</v>
      </c>
      <c r="C24" s="25"/>
      <c r="D24" s="25"/>
      <c r="E24" s="25" t="s">
        <v>52</v>
      </c>
      <c r="F24" s="37">
        <f>I17</f>
        <v>0</v>
      </c>
      <c r="G24" s="25"/>
      <c r="H24" s="25"/>
    </row>
    <row r="25" spans="1:10" x14ac:dyDescent="0.25">
      <c r="A25" s="25" t="s">
        <v>46</v>
      </c>
      <c r="B25" s="37">
        <f>C17</f>
        <v>0</v>
      </c>
      <c r="C25" s="25"/>
      <c r="D25" s="25"/>
      <c r="E25" s="25" t="s">
        <v>16</v>
      </c>
      <c r="F25" s="37">
        <f>'SEPT 21'!H37</f>
        <v>-1559.8799999999974</v>
      </c>
      <c r="G25" s="25"/>
      <c r="H25" s="25"/>
    </row>
    <row r="26" spans="1:10" x14ac:dyDescent="0.25">
      <c r="A26" s="25" t="s">
        <v>45</v>
      </c>
      <c r="B26" s="37">
        <f>D17</f>
        <v>400</v>
      </c>
      <c r="C26" s="25"/>
      <c r="D26" s="25"/>
      <c r="E26" s="25"/>
      <c r="F26" s="37"/>
      <c r="G26" s="25"/>
      <c r="H26" s="25"/>
    </row>
    <row r="27" spans="1:10" x14ac:dyDescent="0.25">
      <c r="A27" s="25" t="s">
        <v>17</v>
      </c>
      <c r="B27" s="38">
        <v>0.06</v>
      </c>
      <c r="C27" s="37">
        <f>B27*B23</f>
        <v>1560</v>
      </c>
      <c r="D27" s="25"/>
      <c r="E27" s="25" t="s">
        <v>17</v>
      </c>
      <c r="F27" s="38">
        <v>0.06</v>
      </c>
      <c r="G27" s="37">
        <f>F27*B23</f>
        <v>1560</v>
      </c>
      <c r="H27" s="25"/>
    </row>
    <row r="28" spans="1:10" x14ac:dyDescent="0.25">
      <c r="A28" s="36" t="s">
        <v>18</v>
      </c>
      <c r="B28" s="25" t="s">
        <v>19</v>
      </c>
      <c r="C28" s="37"/>
      <c r="D28" s="25"/>
      <c r="E28" s="36" t="s">
        <v>18</v>
      </c>
      <c r="F28" s="38"/>
      <c r="G28" s="37"/>
      <c r="H28" s="25"/>
    </row>
    <row r="29" spans="1:10" x14ac:dyDescent="0.25">
      <c r="A29" s="40" t="s">
        <v>20</v>
      </c>
      <c r="B29" s="38">
        <v>0.3</v>
      </c>
      <c r="C29" s="25"/>
      <c r="D29" s="25"/>
      <c r="E29" s="40" t="s">
        <v>20</v>
      </c>
      <c r="F29" s="38">
        <v>0.3</v>
      </c>
      <c r="G29" s="25"/>
      <c r="H29" s="25"/>
    </row>
    <row r="30" spans="1:10" x14ac:dyDescent="0.25">
      <c r="A30" s="39"/>
      <c r="C30" s="41"/>
      <c r="D30" s="25"/>
      <c r="E30" s="39"/>
      <c r="F30" s="18"/>
      <c r="G30" s="49"/>
      <c r="H30" s="25"/>
    </row>
    <row r="31" spans="1:10" x14ac:dyDescent="0.25">
      <c r="A31" s="39"/>
      <c r="B31" s="38"/>
      <c r="D31" s="41"/>
      <c r="E31" s="39"/>
      <c r="F31" s="18"/>
      <c r="H31" s="25"/>
    </row>
    <row r="32" spans="1:10" x14ac:dyDescent="0.25">
      <c r="A32" s="39"/>
      <c r="B32" s="38"/>
      <c r="C32" s="25"/>
      <c r="D32" s="25"/>
      <c r="E32" s="39"/>
      <c r="F32" s="38"/>
      <c r="G32" s="25"/>
      <c r="H32" s="25"/>
    </row>
    <row r="33" spans="1:10" x14ac:dyDescent="0.25">
      <c r="A33" s="39"/>
      <c r="B33" s="25"/>
      <c r="C33" s="25"/>
      <c r="D33" s="25"/>
      <c r="E33" s="39"/>
      <c r="F33" s="38"/>
      <c r="G33" s="25"/>
      <c r="H33" s="25"/>
    </row>
    <row r="34" spans="1:10" x14ac:dyDescent="0.25">
      <c r="A34" s="39"/>
      <c r="B34" s="25"/>
      <c r="C34" s="41"/>
      <c r="D34" s="25"/>
      <c r="E34" s="39"/>
      <c r="F34" s="25"/>
      <c r="G34" s="41"/>
      <c r="H34" s="25"/>
      <c r="J34" s="48">
        <f>D37+135000</f>
        <v>158280</v>
      </c>
    </row>
    <row r="35" spans="1:10" x14ac:dyDescent="0.25">
      <c r="A35" s="39"/>
      <c r="B35" s="25"/>
      <c r="C35" s="41"/>
      <c r="D35" s="25"/>
      <c r="E35" s="39"/>
      <c r="F35" s="25"/>
      <c r="G35" s="41"/>
      <c r="H35" s="25"/>
    </row>
    <row r="36" spans="1:10" x14ac:dyDescent="0.25">
      <c r="A36" s="39"/>
      <c r="B36" s="25"/>
      <c r="C36" s="41"/>
      <c r="D36" s="25"/>
      <c r="E36" s="39"/>
      <c r="F36" s="25"/>
      <c r="G36" s="41"/>
      <c r="H36" s="25"/>
    </row>
    <row r="37" spans="1:10" x14ac:dyDescent="0.25">
      <c r="A37" s="36" t="s">
        <v>9</v>
      </c>
      <c r="B37" s="42">
        <f>B26+B23+B24+B25-C27</f>
        <v>23280</v>
      </c>
      <c r="C37" s="42">
        <f>SUM(C29:C36)</f>
        <v>0</v>
      </c>
      <c r="D37" s="42">
        <f>B37-C37</f>
        <v>23280</v>
      </c>
      <c r="E37" s="36" t="s">
        <v>9</v>
      </c>
      <c r="F37" s="42">
        <f>F24+F25+F27-G27</f>
        <v>-3119.8199999999974</v>
      </c>
      <c r="G37" s="42">
        <f>SUM(G29:G36)</f>
        <v>0</v>
      </c>
      <c r="H37" s="42">
        <f>F37-G37</f>
        <v>-3119.8199999999974</v>
      </c>
    </row>
    <row r="38" spans="1:10" x14ac:dyDescent="0.25">
      <c r="A38" s="43" t="s">
        <v>21</v>
      </c>
      <c r="B38" s="44"/>
    </row>
    <row r="39" spans="1:10" x14ac:dyDescent="0.25">
      <c r="A39" s="43" t="s">
        <v>24</v>
      </c>
      <c r="B39" s="44"/>
      <c r="C39" s="44" t="s">
        <v>22</v>
      </c>
      <c r="D39" s="45"/>
      <c r="E39" s="43"/>
      <c r="F39" s="43" t="s">
        <v>23</v>
      </c>
      <c r="G39" s="3"/>
      <c r="H39" s="3"/>
    </row>
    <row r="40" spans="1:10" x14ac:dyDescent="0.25">
      <c r="C40" s="44" t="s">
        <v>25</v>
      </c>
      <c r="D40" s="45"/>
      <c r="E40" s="43"/>
      <c r="F40" s="43" t="s">
        <v>26</v>
      </c>
      <c r="G40" s="3"/>
      <c r="H40" s="3"/>
    </row>
  </sheetData>
  <mergeCells count="3">
    <mergeCell ref="B3:D3"/>
    <mergeCell ref="B2:D2"/>
    <mergeCell ref="B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B26" sqref="B26"/>
    </sheetView>
  </sheetViews>
  <sheetFormatPr defaultRowHeight="15" x14ac:dyDescent="0.25"/>
  <cols>
    <col min="1" max="1" width="18" customWidth="1"/>
    <col min="4" max="4" width="18.5703125" customWidth="1"/>
  </cols>
  <sheetData>
    <row r="2" spans="1:10" ht="15.75" x14ac:dyDescent="0.25">
      <c r="B2" s="58" t="s">
        <v>43</v>
      </c>
      <c r="C2" s="58"/>
      <c r="D2" s="58"/>
      <c r="E2" s="1"/>
      <c r="F2" s="1"/>
      <c r="G2" s="1"/>
      <c r="H2" s="2"/>
      <c r="I2" s="3"/>
      <c r="J2" s="3"/>
    </row>
    <row r="3" spans="1:10" ht="15.75" x14ac:dyDescent="0.25">
      <c r="A3" s="3"/>
      <c r="B3" s="58" t="s">
        <v>0</v>
      </c>
      <c r="C3" s="58"/>
      <c r="D3" s="58"/>
      <c r="F3" s="1"/>
      <c r="G3" s="1"/>
      <c r="H3" s="4"/>
      <c r="I3" s="3"/>
      <c r="J3" s="3"/>
    </row>
    <row r="4" spans="1:10" ht="18.75" x14ac:dyDescent="0.3">
      <c r="A4" s="5"/>
      <c r="B4" s="59" t="s">
        <v>53</v>
      </c>
      <c r="C4" s="59"/>
      <c r="D4" s="59"/>
      <c r="E4" s="1"/>
      <c r="F4" s="1"/>
      <c r="G4" s="1"/>
      <c r="H4" s="6"/>
      <c r="I4" s="7"/>
      <c r="J4" s="3"/>
    </row>
    <row r="5" spans="1:10" s="53" customFormat="1" ht="36" customHeight="1" x14ac:dyDescent="0.25">
      <c r="A5" s="51" t="s">
        <v>1</v>
      </c>
      <c r="B5" s="51" t="s">
        <v>2</v>
      </c>
      <c r="C5" s="51" t="s">
        <v>44</v>
      </c>
      <c r="D5" s="51" t="s">
        <v>45</v>
      </c>
      <c r="E5" s="51" t="s">
        <v>3</v>
      </c>
      <c r="F5" s="52" t="s">
        <v>4</v>
      </c>
      <c r="G5" s="51" t="s">
        <v>5</v>
      </c>
      <c r="H5" s="52" t="s">
        <v>6</v>
      </c>
      <c r="I5" s="51" t="s">
        <v>7</v>
      </c>
      <c r="J5" s="52" t="s">
        <v>8</v>
      </c>
    </row>
    <row r="6" spans="1:10" x14ac:dyDescent="0.25">
      <c r="A6" s="12" t="s">
        <v>40</v>
      </c>
      <c r="B6" s="13" t="s">
        <v>28</v>
      </c>
      <c r="C6" s="46"/>
      <c r="D6" s="46">
        <v>200</v>
      </c>
      <c r="E6" s="14"/>
      <c r="F6" s="15">
        <f>'OCT 21'!J6:J17</f>
        <v>13200</v>
      </c>
      <c r="G6" s="16">
        <v>13000</v>
      </c>
      <c r="H6" s="16">
        <f>C6+D6+E6+F66+G6</f>
        <v>13200</v>
      </c>
      <c r="I6" s="16"/>
      <c r="J6" s="17">
        <f>H6-I6</f>
        <v>13200</v>
      </c>
    </row>
    <row r="7" spans="1:10" x14ac:dyDescent="0.25">
      <c r="A7" t="s">
        <v>41</v>
      </c>
      <c r="B7" s="13" t="s">
        <v>29</v>
      </c>
      <c r="C7" s="46"/>
      <c r="D7" s="46">
        <v>200</v>
      </c>
      <c r="E7" s="14"/>
      <c r="F7" s="15">
        <f>'OCT 21'!J7:J18</f>
        <v>13200</v>
      </c>
      <c r="G7" s="16">
        <v>13000</v>
      </c>
      <c r="H7" s="16">
        <f>C7+D7+E7+F67+G7</f>
        <v>13200</v>
      </c>
      <c r="I7" s="16"/>
      <c r="J7" s="17">
        <f t="shared" ref="J7:J16" si="0">H7-I7</f>
        <v>13200</v>
      </c>
    </row>
    <row r="8" spans="1:10" x14ac:dyDescent="0.25">
      <c r="A8" s="18" t="s">
        <v>42</v>
      </c>
      <c r="B8" s="13" t="s">
        <v>30</v>
      </c>
      <c r="C8" s="46"/>
      <c r="D8" s="46"/>
      <c r="E8" s="14"/>
      <c r="F8" s="15">
        <f>'OCT 21'!J8:J19</f>
        <v>0</v>
      </c>
      <c r="G8" s="16"/>
      <c r="H8" s="16">
        <f t="shared" ref="H8:H16" si="1">E8+F8+G8</f>
        <v>0</v>
      </c>
      <c r="I8" s="16"/>
      <c r="J8" s="17">
        <f t="shared" si="0"/>
        <v>0</v>
      </c>
    </row>
    <row r="9" spans="1:10" x14ac:dyDescent="0.25">
      <c r="A9" s="19"/>
      <c r="B9" s="13" t="s">
        <v>31</v>
      </c>
      <c r="C9" s="46"/>
      <c r="D9" s="46"/>
      <c r="E9" s="14"/>
      <c r="F9" s="15">
        <f>'OCT 21'!J9:J20</f>
        <v>0</v>
      </c>
      <c r="G9" s="16"/>
      <c r="H9" s="16">
        <f t="shared" si="1"/>
        <v>0</v>
      </c>
      <c r="I9" s="16"/>
      <c r="J9" s="17">
        <f>H9-I9</f>
        <v>0</v>
      </c>
    </row>
    <row r="10" spans="1:10" x14ac:dyDescent="0.25">
      <c r="A10" s="19"/>
      <c r="B10" s="13" t="s">
        <v>32</v>
      </c>
      <c r="C10" s="46"/>
      <c r="D10" s="46"/>
      <c r="E10" s="14"/>
      <c r="F10" s="15">
        <f>'OCT 21'!J10:J21</f>
        <v>0</v>
      </c>
      <c r="G10" s="16"/>
      <c r="H10" s="16">
        <f t="shared" si="1"/>
        <v>0</v>
      </c>
      <c r="I10" s="16"/>
      <c r="J10" s="17">
        <f>H10-I10</f>
        <v>0</v>
      </c>
    </row>
    <row r="11" spans="1:10" x14ac:dyDescent="0.25">
      <c r="A11" s="20"/>
      <c r="B11" s="13" t="s">
        <v>33</v>
      </c>
      <c r="C11" s="46"/>
      <c r="D11" s="46"/>
      <c r="E11" s="14"/>
      <c r="F11" s="15">
        <f>'OCT 21'!J11:J22</f>
        <v>0</v>
      </c>
      <c r="G11" s="16"/>
      <c r="H11" s="16">
        <f>E11+F11+G11</f>
        <v>0</v>
      </c>
      <c r="I11" s="16"/>
      <c r="J11" s="17">
        <f t="shared" si="0"/>
        <v>0</v>
      </c>
    </row>
    <row r="12" spans="1:10" x14ac:dyDescent="0.25">
      <c r="A12" s="21"/>
      <c r="B12" s="13" t="s">
        <v>34</v>
      </c>
      <c r="C12" s="46"/>
      <c r="D12" s="46"/>
      <c r="E12" s="14"/>
      <c r="F12" s="15">
        <f>'OCT 21'!J12:J23</f>
        <v>0</v>
      </c>
      <c r="G12" s="16"/>
      <c r="H12" s="16">
        <f t="shared" si="1"/>
        <v>0</v>
      </c>
      <c r="I12" s="16"/>
      <c r="J12" s="17">
        <f t="shared" si="0"/>
        <v>0</v>
      </c>
    </row>
    <row r="13" spans="1:10" x14ac:dyDescent="0.25">
      <c r="A13" s="22"/>
      <c r="B13" s="13" t="s">
        <v>35</v>
      </c>
      <c r="C13" s="46"/>
      <c r="D13" s="46"/>
      <c r="E13" s="14"/>
      <c r="F13" s="15">
        <f>'OCT 21'!J13:J24</f>
        <v>0</v>
      </c>
      <c r="G13" s="16"/>
      <c r="H13" s="16">
        <f t="shared" si="1"/>
        <v>0</v>
      </c>
      <c r="I13" s="16"/>
      <c r="J13" s="17">
        <f t="shared" si="0"/>
        <v>0</v>
      </c>
    </row>
    <row r="14" spans="1:10" x14ac:dyDescent="0.25">
      <c r="A14" s="23"/>
      <c r="B14" s="13" t="s">
        <v>36</v>
      </c>
      <c r="C14" s="46"/>
      <c r="D14" s="46"/>
      <c r="E14" s="14"/>
      <c r="F14" s="15">
        <f>'OCT 21'!J14:J25</f>
        <v>0</v>
      </c>
      <c r="G14" s="16"/>
      <c r="H14" s="16">
        <f t="shared" si="1"/>
        <v>0</v>
      </c>
      <c r="I14" s="16"/>
      <c r="J14" s="17">
        <f>H14-I14</f>
        <v>0</v>
      </c>
    </row>
    <row r="15" spans="1:10" x14ac:dyDescent="0.25">
      <c r="A15" s="21"/>
      <c r="B15" s="13" t="s">
        <v>37</v>
      </c>
      <c r="C15" s="46"/>
      <c r="D15" s="46"/>
      <c r="E15" s="14"/>
      <c r="F15" s="15">
        <f>'OCT 21'!J15:J26</f>
        <v>0</v>
      </c>
      <c r="G15" s="16"/>
      <c r="H15" s="16">
        <f t="shared" si="1"/>
        <v>0</v>
      </c>
      <c r="I15" s="16"/>
      <c r="J15" s="17">
        <f>H15-I15</f>
        <v>0</v>
      </c>
    </row>
    <row r="16" spans="1:10" x14ac:dyDescent="0.25">
      <c r="A16" s="21"/>
      <c r="B16" s="13" t="s">
        <v>38</v>
      </c>
      <c r="C16" s="46"/>
      <c r="D16" s="46"/>
      <c r="E16" s="14"/>
      <c r="F16" s="15">
        <f>'OCT 21'!J16:J27</f>
        <v>0</v>
      </c>
      <c r="G16" s="16"/>
      <c r="H16" s="16">
        <f t="shared" si="1"/>
        <v>0</v>
      </c>
      <c r="I16" s="16"/>
      <c r="J16" s="17">
        <f t="shared" si="0"/>
        <v>0</v>
      </c>
    </row>
    <row r="17" spans="1:10" x14ac:dyDescent="0.25">
      <c r="A17" s="24" t="s">
        <v>9</v>
      </c>
      <c r="B17" s="25"/>
      <c r="C17" s="47">
        <f t="shared" ref="C17:J17" si="2">SUM(C6:C16)</f>
        <v>0</v>
      </c>
      <c r="D17" s="47">
        <f t="shared" si="2"/>
        <v>400</v>
      </c>
      <c r="E17" s="14">
        <f t="shared" si="2"/>
        <v>0</v>
      </c>
      <c r="F17" s="15">
        <f>'OCT 21'!J17:J28</f>
        <v>26400</v>
      </c>
      <c r="G17" s="26">
        <f t="shared" si="2"/>
        <v>26000</v>
      </c>
      <c r="H17" s="16">
        <f t="shared" si="2"/>
        <v>26400</v>
      </c>
      <c r="I17" s="16">
        <f t="shared" si="2"/>
        <v>0</v>
      </c>
      <c r="J17" s="16">
        <f t="shared" si="2"/>
        <v>26400</v>
      </c>
    </row>
    <row r="18" spans="1:10" x14ac:dyDescent="0.25">
      <c r="F18" s="15"/>
      <c r="J18" s="27"/>
    </row>
    <row r="20" spans="1:10" x14ac:dyDescent="0.25">
      <c r="A20" s="3" t="s">
        <v>10</v>
      </c>
      <c r="B20" s="28"/>
      <c r="C20" s="28"/>
      <c r="D20" s="28"/>
      <c r="E20" s="29"/>
      <c r="F20" s="30"/>
      <c r="G20" s="31"/>
      <c r="H20" s="32"/>
      <c r="I20" s="31">
        <f>G17-C28</f>
        <v>26000</v>
      </c>
      <c r="J20" s="33"/>
    </row>
    <row r="21" spans="1:10" x14ac:dyDescent="0.25">
      <c r="A21" s="34" t="s">
        <v>11</v>
      </c>
      <c r="B21" s="34"/>
      <c r="C21" s="34"/>
      <c r="D21" s="34"/>
    </row>
    <row r="22" spans="1:10" x14ac:dyDescent="0.25">
      <c r="A22" s="36" t="s">
        <v>12</v>
      </c>
      <c r="B22" s="36" t="s">
        <v>13</v>
      </c>
      <c r="C22" s="36"/>
      <c r="D22" s="36"/>
      <c r="E22" s="36" t="s">
        <v>7</v>
      </c>
      <c r="F22" s="25"/>
      <c r="G22" s="25"/>
      <c r="H22" s="25"/>
    </row>
    <row r="23" spans="1:10" x14ac:dyDescent="0.25">
      <c r="A23" s="25" t="s">
        <v>54</v>
      </c>
      <c r="B23" s="37">
        <f>G17</f>
        <v>26000</v>
      </c>
      <c r="C23" s="36" t="s">
        <v>14</v>
      </c>
      <c r="D23" s="36" t="s">
        <v>15</v>
      </c>
      <c r="E23" s="36" t="s">
        <v>12</v>
      </c>
      <c r="F23" s="36" t="s">
        <v>13</v>
      </c>
      <c r="G23" s="36" t="s">
        <v>14</v>
      </c>
      <c r="H23" s="36" t="s">
        <v>15</v>
      </c>
    </row>
    <row r="24" spans="1:10" x14ac:dyDescent="0.25">
      <c r="A24" s="25" t="s">
        <v>16</v>
      </c>
      <c r="B24" s="37">
        <f>'OCT 21'!D37</f>
        <v>23280</v>
      </c>
      <c r="C24" s="25"/>
      <c r="D24" s="25"/>
      <c r="E24" s="25" t="s">
        <v>54</v>
      </c>
      <c r="F24" s="37">
        <f>I17</f>
        <v>0</v>
      </c>
      <c r="G24" s="25"/>
      <c r="H24" s="25"/>
    </row>
    <row r="25" spans="1:10" x14ac:dyDescent="0.25">
      <c r="A25" s="25" t="s">
        <v>46</v>
      </c>
      <c r="B25" s="37">
        <f>C17</f>
        <v>0</v>
      </c>
      <c r="C25" s="25"/>
      <c r="D25" s="25"/>
      <c r="E25" s="25" t="s">
        <v>16</v>
      </c>
      <c r="F25" s="37">
        <f>'OCT 21'!H37</f>
        <v>-3119.8199999999974</v>
      </c>
      <c r="G25" s="25"/>
      <c r="H25" s="25"/>
    </row>
    <row r="26" spans="1:10" x14ac:dyDescent="0.25">
      <c r="A26" s="25" t="s">
        <v>45</v>
      </c>
      <c r="B26" s="37">
        <f>D17</f>
        <v>400</v>
      </c>
      <c r="C26" s="25"/>
      <c r="D26" s="25"/>
      <c r="E26" s="25"/>
      <c r="F26" s="37"/>
      <c r="G26" s="25"/>
      <c r="H26" s="25"/>
    </row>
    <row r="27" spans="1:10" x14ac:dyDescent="0.25">
      <c r="A27" s="25" t="s">
        <v>17</v>
      </c>
      <c r="B27" s="38">
        <v>0.06</v>
      </c>
      <c r="C27" s="37">
        <f>B27*B23</f>
        <v>1560</v>
      </c>
      <c r="D27" s="25"/>
      <c r="E27" s="25" t="s">
        <v>17</v>
      </c>
      <c r="F27" s="38">
        <v>0.06</v>
      </c>
      <c r="G27" s="37">
        <f>F27*B23</f>
        <v>1560</v>
      </c>
      <c r="H27" s="25"/>
    </row>
    <row r="28" spans="1:10" x14ac:dyDescent="0.25">
      <c r="A28" s="36" t="s">
        <v>18</v>
      </c>
      <c r="B28" s="25" t="s">
        <v>19</v>
      </c>
      <c r="C28" s="37"/>
      <c r="D28" s="25"/>
      <c r="E28" s="36" t="s">
        <v>18</v>
      </c>
      <c r="F28" s="38"/>
      <c r="G28" s="37"/>
      <c r="H28" s="25"/>
    </row>
    <row r="29" spans="1:10" s="50" customFormat="1" ht="30" x14ac:dyDescent="0.25">
      <c r="A29" s="54" t="s">
        <v>20</v>
      </c>
      <c r="B29" s="55">
        <v>0.3</v>
      </c>
      <c r="C29" s="56"/>
      <c r="D29" s="56"/>
      <c r="E29" s="54" t="s">
        <v>20</v>
      </c>
      <c r="F29" s="55">
        <v>0.3</v>
      </c>
      <c r="G29" s="56"/>
      <c r="H29" s="56"/>
    </row>
    <row r="30" spans="1:10" x14ac:dyDescent="0.25">
      <c r="A30" s="39"/>
      <c r="C30" s="41"/>
      <c r="D30" s="25"/>
      <c r="E30" s="39"/>
      <c r="F30" s="18"/>
      <c r="G30" s="49"/>
      <c r="H30" s="25"/>
    </row>
    <row r="31" spans="1:10" x14ac:dyDescent="0.25">
      <c r="A31" s="39"/>
      <c r="B31" s="38"/>
      <c r="D31" s="41"/>
      <c r="E31" s="39"/>
      <c r="F31" s="18"/>
      <c r="H31" s="25"/>
    </row>
    <row r="32" spans="1:10" x14ac:dyDescent="0.25">
      <c r="A32" s="39"/>
      <c r="B32" s="38"/>
      <c r="C32" s="25"/>
      <c r="D32" s="25"/>
      <c r="E32" s="39"/>
      <c r="F32" s="38"/>
      <c r="G32" s="25"/>
      <c r="H32" s="25"/>
    </row>
    <row r="33" spans="1:10" x14ac:dyDescent="0.25">
      <c r="A33" s="39"/>
      <c r="B33" s="25"/>
      <c r="C33" s="25"/>
      <c r="D33" s="25"/>
      <c r="E33" s="39"/>
      <c r="F33" s="38"/>
      <c r="G33" s="25"/>
      <c r="H33" s="25"/>
    </row>
    <row r="34" spans="1:10" x14ac:dyDescent="0.25">
      <c r="A34" s="39"/>
      <c r="B34" s="25"/>
      <c r="C34" s="41"/>
      <c r="D34" s="25"/>
      <c r="E34" s="39"/>
      <c r="F34" s="25"/>
      <c r="G34" s="41"/>
      <c r="H34" s="25"/>
      <c r="J34" s="48">
        <f>D37+135000</f>
        <v>183120</v>
      </c>
    </row>
    <row r="35" spans="1:10" x14ac:dyDescent="0.25">
      <c r="A35" s="39"/>
      <c r="B35" s="25"/>
      <c r="C35" s="41"/>
      <c r="D35" s="25"/>
      <c r="E35" s="39"/>
      <c r="F35" s="25"/>
      <c r="G35" s="41"/>
      <c r="H35" s="25"/>
    </row>
    <row r="36" spans="1:10" x14ac:dyDescent="0.25">
      <c r="A36" s="39"/>
      <c r="B36" s="25"/>
      <c r="C36" s="41"/>
      <c r="D36" s="25"/>
      <c r="E36" s="39"/>
      <c r="F36" s="25"/>
      <c r="G36" s="41"/>
      <c r="H36" s="25"/>
    </row>
    <row r="37" spans="1:10" x14ac:dyDescent="0.25">
      <c r="A37" s="36" t="s">
        <v>9</v>
      </c>
      <c r="B37" s="42">
        <f>B26+B23+B24+B25-C27</f>
        <v>48120</v>
      </c>
      <c r="C37" s="42">
        <f>SUM(C29:C36)</f>
        <v>0</v>
      </c>
      <c r="D37" s="42">
        <f>B37-C37</f>
        <v>48120</v>
      </c>
      <c r="E37" s="36" t="s">
        <v>9</v>
      </c>
      <c r="F37" s="42">
        <f>F24+F25+F27-G27</f>
        <v>-4679.7599999999975</v>
      </c>
      <c r="G37" s="42">
        <f>SUM(G29:G36)</f>
        <v>0</v>
      </c>
      <c r="H37" s="42">
        <f>F37-G37</f>
        <v>-4679.7599999999975</v>
      </c>
    </row>
    <row r="38" spans="1:10" x14ac:dyDescent="0.25">
      <c r="A38" s="43" t="s">
        <v>21</v>
      </c>
      <c r="B38" s="44"/>
    </row>
    <row r="39" spans="1:10" x14ac:dyDescent="0.25">
      <c r="A39" s="43" t="s">
        <v>24</v>
      </c>
      <c r="B39" s="44"/>
      <c r="C39" s="44" t="s">
        <v>22</v>
      </c>
      <c r="D39" s="45"/>
      <c r="E39" s="43"/>
      <c r="F39" s="43" t="s">
        <v>23</v>
      </c>
      <c r="G39" s="3"/>
      <c r="H39" s="3"/>
    </row>
    <row r="40" spans="1:10" x14ac:dyDescent="0.25">
      <c r="C40" s="44" t="s">
        <v>25</v>
      </c>
      <c r="D40" s="45"/>
      <c r="E40" s="43"/>
      <c r="F40" s="43" t="s">
        <v>26</v>
      </c>
      <c r="G40" s="3"/>
      <c r="H40" s="3"/>
    </row>
  </sheetData>
  <mergeCells count="3">
    <mergeCell ref="B2:D2"/>
    <mergeCell ref="B3:D3"/>
    <mergeCell ref="B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workbookViewId="0">
      <selection activeCell="K17" sqref="K17"/>
    </sheetView>
  </sheetViews>
  <sheetFormatPr defaultRowHeight="15" x14ac:dyDescent="0.25"/>
  <cols>
    <col min="1" max="1" width="17.28515625" customWidth="1"/>
    <col min="4" max="5" width="20.42578125" customWidth="1"/>
  </cols>
  <sheetData>
    <row r="2" spans="1:10" ht="15.75" x14ac:dyDescent="0.25">
      <c r="B2" s="58" t="s">
        <v>43</v>
      </c>
      <c r="C2" s="58"/>
      <c r="D2" s="58"/>
      <c r="E2" s="1"/>
      <c r="F2" s="1"/>
      <c r="G2" s="1"/>
      <c r="H2" s="2"/>
      <c r="I2" s="3"/>
      <c r="J2" s="3"/>
    </row>
    <row r="3" spans="1:10" ht="15.75" x14ac:dyDescent="0.25">
      <c r="A3" s="3"/>
      <c r="B3" s="58" t="s">
        <v>0</v>
      </c>
      <c r="C3" s="58"/>
      <c r="D3" s="58"/>
      <c r="F3" s="1"/>
      <c r="G3" s="1"/>
      <c r="H3" s="57"/>
      <c r="I3" s="3"/>
      <c r="J3" s="3"/>
    </row>
    <row r="4" spans="1:10" ht="18.75" x14ac:dyDescent="0.3">
      <c r="A4" s="5"/>
      <c r="B4" s="59" t="s">
        <v>55</v>
      </c>
      <c r="C4" s="59"/>
      <c r="D4" s="59"/>
      <c r="E4" s="1"/>
      <c r="F4" s="1"/>
      <c r="G4" s="1"/>
      <c r="H4" s="6"/>
      <c r="I4" s="7"/>
      <c r="J4" s="3"/>
    </row>
    <row r="5" spans="1:10" ht="21" x14ac:dyDescent="0.25">
      <c r="A5" s="51" t="s">
        <v>1</v>
      </c>
      <c r="B5" s="51" t="s">
        <v>2</v>
      </c>
      <c r="C5" s="51" t="s">
        <v>44</v>
      </c>
      <c r="D5" s="51" t="s">
        <v>45</v>
      </c>
      <c r="E5" s="51" t="s">
        <v>3</v>
      </c>
      <c r="F5" s="52" t="s">
        <v>4</v>
      </c>
      <c r="G5" s="51" t="s">
        <v>5</v>
      </c>
      <c r="H5" s="52" t="s">
        <v>6</v>
      </c>
      <c r="I5" s="51" t="s">
        <v>7</v>
      </c>
      <c r="J5" s="52" t="s">
        <v>8</v>
      </c>
    </row>
    <row r="6" spans="1:10" x14ac:dyDescent="0.25">
      <c r="A6" s="12" t="s">
        <v>40</v>
      </c>
      <c r="B6" s="13" t="s">
        <v>28</v>
      </c>
      <c r="C6" s="46"/>
      <c r="D6" s="46"/>
      <c r="E6" s="14"/>
      <c r="F6" s="15">
        <f>'NOVEMBER 21'!J6:J17</f>
        <v>13200</v>
      </c>
      <c r="G6" s="16">
        <v>13000</v>
      </c>
      <c r="H6" s="16">
        <f>C6+D6+E6+F66+G6</f>
        <v>13000</v>
      </c>
      <c r="I6" s="16"/>
      <c r="J6" s="17">
        <f>H6-I6</f>
        <v>13000</v>
      </c>
    </row>
    <row r="7" spans="1:10" x14ac:dyDescent="0.25">
      <c r="A7" t="s">
        <v>41</v>
      </c>
      <c r="B7" s="13" t="s">
        <v>29</v>
      </c>
      <c r="C7" s="46"/>
      <c r="D7" s="46"/>
      <c r="E7" s="14"/>
      <c r="F7" s="15">
        <f>'NOVEMBER 21'!J7:J18</f>
        <v>13200</v>
      </c>
      <c r="G7" s="16">
        <v>13000</v>
      </c>
      <c r="H7" s="16">
        <f>C7+D7+E7+F67+G7</f>
        <v>13000</v>
      </c>
      <c r="I7" s="16"/>
      <c r="J7" s="17">
        <f t="shared" ref="J7:J16" si="0">H7-I7</f>
        <v>13000</v>
      </c>
    </row>
    <row r="8" spans="1:10" x14ac:dyDescent="0.25">
      <c r="A8" s="18" t="s">
        <v>42</v>
      </c>
      <c r="B8" s="13" t="s">
        <v>30</v>
      </c>
      <c r="C8" s="46"/>
      <c r="D8" s="46"/>
      <c r="E8" s="14"/>
      <c r="F8" s="15">
        <f>'NOVEMBER 21'!J8:J19</f>
        <v>0</v>
      </c>
      <c r="G8" s="16"/>
      <c r="H8" s="16">
        <f t="shared" ref="H8:H16" si="1">E8+F8+G8</f>
        <v>0</v>
      </c>
      <c r="I8" s="16"/>
      <c r="J8" s="17">
        <f t="shared" si="0"/>
        <v>0</v>
      </c>
    </row>
    <row r="9" spans="1:10" x14ac:dyDescent="0.25">
      <c r="A9" s="19"/>
      <c r="B9" s="13" t="s">
        <v>31</v>
      </c>
      <c r="C9" s="46"/>
      <c r="D9" s="46"/>
      <c r="E9" s="14"/>
      <c r="F9" s="15">
        <f>'NOVEMBER 21'!J9:J20</f>
        <v>0</v>
      </c>
      <c r="G9" s="16"/>
      <c r="H9" s="16">
        <f t="shared" si="1"/>
        <v>0</v>
      </c>
      <c r="I9" s="16"/>
      <c r="J9" s="17">
        <f>H9-I9</f>
        <v>0</v>
      </c>
    </row>
    <row r="10" spans="1:10" x14ac:dyDescent="0.25">
      <c r="A10" s="19"/>
      <c r="B10" s="13" t="s">
        <v>32</v>
      </c>
      <c r="C10" s="46"/>
      <c r="D10" s="46"/>
      <c r="E10" s="14"/>
      <c r="F10" s="15">
        <f>'NOVEMBER 21'!J10:J21</f>
        <v>0</v>
      </c>
      <c r="G10" s="16"/>
      <c r="H10" s="16">
        <f t="shared" si="1"/>
        <v>0</v>
      </c>
      <c r="I10" s="16"/>
      <c r="J10" s="17">
        <f>H10-I10</f>
        <v>0</v>
      </c>
    </row>
    <row r="11" spans="1:10" x14ac:dyDescent="0.25">
      <c r="A11" s="20"/>
      <c r="B11" s="13" t="s">
        <v>33</v>
      </c>
      <c r="C11" s="46"/>
      <c r="D11" s="46"/>
      <c r="E11" s="14"/>
      <c r="F11" s="15">
        <f>'NOVEMBER 21'!J11:J22</f>
        <v>0</v>
      </c>
      <c r="G11" s="16"/>
      <c r="H11" s="16">
        <f>E11+F11+G11</f>
        <v>0</v>
      </c>
      <c r="I11" s="16"/>
      <c r="J11" s="17">
        <f t="shared" si="0"/>
        <v>0</v>
      </c>
    </row>
    <row r="12" spans="1:10" x14ac:dyDescent="0.25">
      <c r="A12" s="21"/>
      <c r="B12" s="13" t="s">
        <v>34</v>
      </c>
      <c r="C12" s="46"/>
      <c r="D12" s="46"/>
      <c r="E12" s="14"/>
      <c r="F12" s="15">
        <f>'NOVEMBER 21'!J12:J23</f>
        <v>0</v>
      </c>
      <c r="G12" s="16"/>
      <c r="H12" s="16">
        <f t="shared" si="1"/>
        <v>0</v>
      </c>
      <c r="I12" s="16"/>
      <c r="J12" s="17">
        <f t="shared" si="0"/>
        <v>0</v>
      </c>
    </row>
    <row r="13" spans="1:10" x14ac:dyDescent="0.25">
      <c r="A13" s="22"/>
      <c r="B13" s="13" t="s">
        <v>35</v>
      </c>
      <c r="C13" s="46"/>
      <c r="D13" s="46"/>
      <c r="E13" s="14"/>
      <c r="F13" s="15">
        <f>'NOVEMBER 21'!J13:J24</f>
        <v>0</v>
      </c>
      <c r="G13" s="16"/>
      <c r="H13" s="16">
        <f t="shared" si="1"/>
        <v>0</v>
      </c>
      <c r="I13" s="16"/>
      <c r="J13" s="17">
        <f t="shared" si="0"/>
        <v>0</v>
      </c>
    </row>
    <row r="14" spans="1:10" x14ac:dyDescent="0.25">
      <c r="A14" s="23"/>
      <c r="B14" s="13" t="s">
        <v>36</v>
      </c>
      <c r="C14" s="46"/>
      <c r="D14" s="46"/>
      <c r="E14" s="14"/>
      <c r="F14" s="15">
        <f>'NOVEMBER 21'!J14:J25</f>
        <v>0</v>
      </c>
      <c r="G14" s="16"/>
      <c r="H14" s="16">
        <f t="shared" si="1"/>
        <v>0</v>
      </c>
      <c r="I14" s="16"/>
      <c r="J14" s="17">
        <f>H14-I14</f>
        <v>0</v>
      </c>
    </row>
    <row r="15" spans="1:10" x14ac:dyDescent="0.25">
      <c r="A15" s="21"/>
      <c r="B15" s="13" t="s">
        <v>37</v>
      </c>
      <c r="C15" s="46"/>
      <c r="D15" s="46"/>
      <c r="E15" s="14"/>
      <c r="F15" s="15">
        <f>'NOVEMBER 21'!J15:J26</f>
        <v>0</v>
      </c>
      <c r="G15" s="16"/>
      <c r="H15" s="16">
        <f t="shared" si="1"/>
        <v>0</v>
      </c>
      <c r="I15" s="16"/>
      <c r="J15" s="17">
        <f>H15-I15</f>
        <v>0</v>
      </c>
    </row>
    <row r="16" spans="1:10" x14ac:dyDescent="0.25">
      <c r="A16" s="21"/>
      <c r="B16" s="13" t="s">
        <v>38</v>
      </c>
      <c r="C16" s="46"/>
      <c r="D16" s="46"/>
      <c r="E16" s="14"/>
      <c r="F16" s="15">
        <f>'NOVEMBER 21'!J16:J27</f>
        <v>0</v>
      </c>
      <c r="G16" s="16"/>
      <c r="H16" s="16">
        <f t="shared" si="1"/>
        <v>0</v>
      </c>
      <c r="I16" s="16"/>
      <c r="J16" s="17">
        <f t="shared" si="0"/>
        <v>0</v>
      </c>
    </row>
    <row r="17" spans="1:10" x14ac:dyDescent="0.25">
      <c r="A17" s="24" t="s">
        <v>9</v>
      </c>
      <c r="B17" s="25"/>
      <c r="C17" s="47">
        <f t="shared" ref="C17:J17" si="2">SUM(C6:C16)</f>
        <v>0</v>
      </c>
      <c r="D17" s="47">
        <f t="shared" si="2"/>
        <v>0</v>
      </c>
      <c r="E17" s="14">
        <f t="shared" si="2"/>
        <v>0</v>
      </c>
      <c r="F17" s="15">
        <f>'NOVEMBER 21'!J17:J28</f>
        <v>26400</v>
      </c>
      <c r="G17" s="26">
        <f t="shared" si="2"/>
        <v>26000</v>
      </c>
      <c r="H17" s="16">
        <f t="shared" si="2"/>
        <v>26000</v>
      </c>
      <c r="I17" s="16">
        <f t="shared" si="2"/>
        <v>0</v>
      </c>
      <c r="J17" s="16">
        <f t="shared" si="2"/>
        <v>26000</v>
      </c>
    </row>
    <row r="18" spans="1:10" x14ac:dyDescent="0.25">
      <c r="F18" s="15"/>
      <c r="J18" s="27"/>
    </row>
    <row r="20" spans="1:10" x14ac:dyDescent="0.25">
      <c r="A20" s="3" t="s">
        <v>10</v>
      </c>
      <c r="B20" s="28"/>
      <c r="C20" s="28"/>
      <c r="D20" s="28"/>
      <c r="E20" s="29"/>
      <c r="F20" s="30"/>
      <c r="G20" s="31"/>
      <c r="H20" s="32"/>
      <c r="I20" s="31">
        <f>G17-C28</f>
        <v>26000</v>
      </c>
      <c r="J20" s="33"/>
    </row>
    <row r="21" spans="1:10" x14ac:dyDescent="0.25">
      <c r="A21" s="34" t="s">
        <v>11</v>
      </c>
      <c r="B21" s="34"/>
      <c r="C21" s="34"/>
      <c r="D21" s="34"/>
    </row>
    <row r="22" spans="1:10" x14ac:dyDescent="0.25">
      <c r="A22" s="36" t="s">
        <v>12</v>
      </c>
      <c r="B22" s="36" t="s">
        <v>13</v>
      </c>
      <c r="C22" s="36"/>
      <c r="D22" s="36"/>
      <c r="E22" s="36" t="s">
        <v>7</v>
      </c>
      <c r="F22" s="25"/>
      <c r="G22" s="25"/>
      <c r="H22" s="25"/>
    </row>
    <row r="23" spans="1:10" x14ac:dyDescent="0.25">
      <c r="A23" s="25" t="s">
        <v>54</v>
      </c>
      <c r="B23" s="37">
        <f>G17</f>
        <v>26000</v>
      </c>
      <c r="C23" s="36" t="s">
        <v>14</v>
      </c>
      <c r="D23" s="36" t="s">
        <v>15</v>
      </c>
      <c r="E23" s="36" t="s">
        <v>12</v>
      </c>
      <c r="F23" s="36" t="s">
        <v>13</v>
      </c>
      <c r="G23" s="36" t="s">
        <v>14</v>
      </c>
      <c r="H23" s="36" t="s">
        <v>15</v>
      </c>
    </row>
    <row r="24" spans="1:10" x14ac:dyDescent="0.25">
      <c r="A24" s="25" t="s">
        <v>16</v>
      </c>
      <c r="B24" s="37">
        <f>'NOVEMBER 21'!D37</f>
        <v>48120</v>
      </c>
      <c r="C24" s="25"/>
      <c r="D24" s="25"/>
      <c r="E24" s="25" t="s">
        <v>54</v>
      </c>
      <c r="F24" s="37">
        <f>I17</f>
        <v>0</v>
      </c>
      <c r="G24" s="25"/>
      <c r="H24" s="25"/>
    </row>
    <row r="25" spans="1:10" x14ac:dyDescent="0.25">
      <c r="A25" s="25" t="s">
        <v>46</v>
      </c>
      <c r="B25" s="37">
        <f>C17</f>
        <v>0</v>
      </c>
      <c r="C25" s="25"/>
      <c r="D25" s="25"/>
      <c r="E25" s="25" t="s">
        <v>16</v>
      </c>
      <c r="F25" s="37">
        <f>'NOVEMBER 21'!H37</f>
        <v>-4679.7599999999975</v>
      </c>
      <c r="G25" s="25"/>
      <c r="H25" s="25"/>
    </row>
    <row r="26" spans="1:10" x14ac:dyDescent="0.25">
      <c r="A26" s="25" t="s">
        <v>45</v>
      </c>
      <c r="B26" s="37">
        <f>D17</f>
        <v>0</v>
      </c>
      <c r="C26" s="25"/>
      <c r="D26" s="25"/>
      <c r="E26" s="25"/>
      <c r="F26" s="37"/>
      <c r="G26" s="25"/>
      <c r="H26" s="25"/>
    </row>
    <row r="27" spans="1:10" x14ac:dyDescent="0.25">
      <c r="A27" s="25" t="s">
        <v>17</v>
      </c>
      <c r="B27" s="38">
        <v>0.06</v>
      </c>
      <c r="C27" s="37">
        <f>B27*B23</f>
        <v>1560</v>
      </c>
      <c r="D27" s="25"/>
      <c r="E27" s="25" t="s">
        <v>17</v>
      </c>
      <c r="F27" s="38">
        <v>0.06</v>
      </c>
      <c r="G27" s="37">
        <f>F27*B23</f>
        <v>1560</v>
      </c>
      <c r="H27" s="25"/>
    </row>
    <row r="28" spans="1:10" x14ac:dyDescent="0.25">
      <c r="A28" s="36" t="s">
        <v>18</v>
      </c>
      <c r="B28" s="25" t="s">
        <v>19</v>
      </c>
      <c r="C28" s="37"/>
      <c r="D28" s="25"/>
      <c r="E28" s="36" t="s">
        <v>18</v>
      </c>
      <c r="F28" s="38"/>
      <c r="G28" s="37"/>
      <c r="H28" s="25"/>
    </row>
    <row r="29" spans="1:10" ht="30" x14ac:dyDescent="0.25">
      <c r="A29" s="54" t="s">
        <v>20</v>
      </c>
      <c r="B29" s="55">
        <v>0.3</v>
      </c>
      <c r="C29" s="56"/>
      <c r="D29" s="56"/>
      <c r="E29" s="54" t="s">
        <v>20</v>
      </c>
      <c r="F29" s="55">
        <v>0.3</v>
      </c>
      <c r="G29" s="56"/>
      <c r="H29" s="56"/>
      <c r="I29" s="50"/>
      <c r="J29" s="50"/>
    </row>
    <row r="30" spans="1:10" x14ac:dyDescent="0.25">
      <c r="A30" s="39"/>
      <c r="C30" s="41"/>
      <c r="D30" s="25"/>
      <c r="E30" s="39"/>
      <c r="F30" s="18"/>
      <c r="G30" s="49"/>
      <c r="H30" s="25"/>
    </row>
    <row r="31" spans="1:10" x14ac:dyDescent="0.25">
      <c r="A31" s="39"/>
      <c r="B31" s="38"/>
      <c r="D31" s="41"/>
      <c r="E31" s="39"/>
      <c r="F31" s="18"/>
      <c r="H31" s="25"/>
    </row>
    <row r="32" spans="1:10" x14ac:dyDescent="0.25">
      <c r="A32" s="39"/>
      <c r="B32" s="38"/>
      <c r="C32" s="25"/>
      <c r="D32" s="25"/>
      <c r="E32" s="39"/>
      <c r="F32" s="38"/>
      <c r="G32" s="25"/>
      <c r="H32" s="25"/>
    </row>
    <row r="33" spans="1:10" x14ac:dyDescent="0.25">
      <c r="A33" s="39"/>
      <c r="B33" s="25"/>
      <c r="C33" s="25"/>
      <c r="D33" s="25"/>
      <c r="E33" s="39"/>
      <c r="F33" s="38"/>
      <c r="G33" s="25"/>
      <c r="H33" s="25"/>
    </row>
    <row r="34" spans="1:10" x14ac:dyDescent="0.25">
      <c r="A34" s="39"/>
      <c r="B34" s="25"/>
      <c r="C34" s="41"/>
      <c r="D34" s="25"/>
      <c r="E34" s="39"/>
      <c r="F34" s="25"/>
      <c r="G34" s="41"/>
      <c r="H34" s="25"/>
      <c r="J34" s="48">
        <f>D37+135000</f>
        <v>207560</v>
      </c>
    </row>
    <row r="35" spans="1:10" x14ac:dyDescent="0.25">
      <c r="A35" s="39"/>
      <c r="B35" s="25"/>
      <c r="C35" s="41"/>
      <c r="D35" s="25"/>
      <c r="E35" s="39"/>
      <c r="F35" s="25"/>
      <c r="G35" s="41"/>
      <c r="H35" s="25"/>
    </row>
    <row r="36" spans="1:10" x14ac:dyDescent="0.25">
      <c r="A36" s="39"/>
      <c r="B36" s="25"/>
      <c r="C36" s="41"/>
      <c r="D36" s="25"/>
      <c r="E36" s="39"/>
      <c r="F36" s="25"/>
      <c r="G36" s="41"/>
      <c r="H36" s="25"/>
    </row>
    <row r="37" spans="1:10" x14ac:dyDescent="0.25">
      <c r="A37" s="36" t="s">
        <v>9</v>
      </c>
      <c r="B37" s="42">
        <f>B26+B23+B24+B25-C27</f>
        <v>72560</v>
      </c>
      <c r="C37" s="42">
        <f>SUM(C29:C36)</f>
        <v>0</v>
      </c>
      <c r="D37" s="42">
        <f>B37-C37</f>
        <v>72560</v>
      </c>
      <c r="E37" s="36" t="s">
        <v>9</v>
      </c>
      <c r="F37" s="42">
        <f>F24+F25+F27-G27</f>
        <v>-6239.6999999999971</v>
      </c>
      <c r="G37" s="42">
        <f>SUM(G29:G36)</f>
        <v>0</v>
      </c>
      <c r="H37" s="42">
        <f>F37-G37</f>
        <v>-6239.6999999999971</v>
      </c>
    </row>
    <row r="38" spans="1:10" x14ac:dyDescent="0.25">
      <c r="A38" s="43" t="s">
        <v>21</v>
      </c>
      <c r="B38" s="44"/>
    </row>
    <row r="39" spans="1:10" x14ac:dyDescent="0.25">
      <c r="A39" s="43" t="s">
        <v>24</v>
      </c>
      <c r="B39" s="44"/>
      <c r="C39" s="44" t="s">
        <v>22</v>
      </c>
      <c r="D39" s="45"/>
      <c r="E39" s="43"/>
      <c r="F39" s="43" t="s">
        <v>23</v>
      </c>
      <c r="G39" s="3"/>
      <c r="H39" s="3"/>
    </row>
    <row r="40" spans="1:10" x14ac:dyDescent="0.25">
      <c r="C40" s="44" t="s">
        <v>25</v>
      </c>
      <c r="D40" s="45"/>
      <c r="E40" s="43"/>
      <c r="F40" s="43" t="s">
        <v>26</v>
      </c>
      <c r="G40" s="3"/>
      <c r="H40" s="3"/>
    </row>
  </sheetData>
  <mergeCells count="3"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 21</vt:lpstr>
      <vt:lpstr>SEPT 21</vt:lpstr>
      <vt:lpstr>OCT 21</vt:lpstr>
      <vt:lpstr>NOVEMBER 21</vt:lpstr>
      <vt:lpstr>DECEMBER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comp2</cp:lastModifiedBy>
  <dcterms:created xsi:type="dcterms:W3CDTF">2021-07-29T12:20:14Z</dcterms:created>
  <dcterms:modified xsi:type="dcterms:W3CDTF">2021-11-26T09:01:02Z</dcterms:modified>
</cp:coreProperties>
</file>