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5315" windowHeight="11820" firstSheet="4" activeTab="12"/>
  </bookViews>
  <sheets>
    <sheet name="NOVEMBER 20" sheetId="1" r:id="rId1"/>
    <sheet name="DEC 20" sheetId="2" r:id="rId2"/>
    <sheet name="JAN 21" sheetId="3" r:id="rId3"/>
    <sheet name="FEBRUARY 21" sheetId="4" r:id="rId4"/>
    <sheet name="MARCH 21" sheetId="5" r:id="rId5"/>
    <sheet name="APRIL 21" sheetId="6" r:id="rId6"/>
    <sheet name="MAY21" sheetId="7" r:id="rId7"/>
    <sheet name="JUNE 21" sheetId="8" r:id="rId8"/>
    <sheet name="JULY 21" sheetId="9" r:id="rId9"/>
    <sheet name="AUGUST 21" sheetId="10" r:id="rId10"/>
    <sheet name="OCTOBER 21" sheetId="11" r:id="rId11"/>
    <sheet name="NOVEMBER 21" sheetId="12" r:id="rId12"/>
    <sheet name="DECEMBER 21" sheetId="13" r:id="rId13"/>
  </sheets>
  <externalReferences>
    <externalReference r:id="rId14"/>
  </externalReferences>
  <calcPr calcId="144525" iterate="1" iterateCount="300"/>
</workbook>
</file>

<file path=xl/calcChain.xml><?xml version="1.0" encoding="utf-8"?>
<calcChain xmlns="http://schemas.openxmlformats.org/spreadsheetml/2006/main">
  <c r="H19" i="13" l="1"/>
  <c r="C19" i="13"/>
  <c r="C7" i="13"/>
  <c r="C8" i="13"/>
  <c r="C9" i="13"/>
  <c r="C5" i="13"/>
  <c r="F5" i="13" s="1"/>
  <c r="I28" i="13"/>
  <c r="E28" i="13"/>
  <c r="C11" i="13"/>
  <c r="G10" i="13"/>
  <c r="H18" i="13" s="1"/>
  <c r="E10" i="13"/>
  <c r="C18" i="13" s="1"/>
  <c r="D9" i="13"/>
  <c r="F9" i="13"/>
  <c r="H9" i="13" s="1"/>
  <c r="D8" i="13"/>
  <c r="F8" i="13"/>
  <c r="H8" i="13" s="1"/>
  <c r="F7" i="13"/>
  <c r="H7" i="13" s="1"/>
  <c r="D6" i="13"/>
  <c r="D10" i="13" s="1"/>
  <c r="H5" i="13" l="1"/>
  <c r="I22" i="13"/>
  <c r="H28" i="13" s="1"/>
  <c r="J28" i="13" s="1"/>
  <c r="E22" i="13"/>
  <c r="C28" i="13" s="1"/>
  <c r="F28" i="13" s="1"/>
  <c r="H19" i="12"/>
  <c r="C19" i="12"/>
  <c r="C6" i="12"/>
  <c r="C7" i="12"/>
  <c r="C8" i="12"/>
  <c r="C9" i="12"/>
  <c r="C10" i="12"/>
  <c r="C5" i="12"/>
  <c r="F5" i="12" s="1"/>
  <c r="I28" i="12"/>
  <c r="E28" i="12"/>
  <c r="C11" i="12"/>
  <c r="G10" i="12"/>
  <c r="H18" i="12" s="1"/>
  <c r="E10" i="12"/>
  <c r="C18" i="12" s="1"/>
  <c r="D9" i="12"/>
  <c r="F9" i="12"/>
  <c r="H9" i="12" s="1"/>
  <c r="D8" i="12"/>
  <c r="F8" i="12"/>
  <c r="H8" i="12" s="1"/>
  <c r="F7" i="12"/>
  <c r="H7" i="12" s="1"/>
  <c r="D6" i="12"/>
  <c r="D10" i="12" s="1"/>
  <c r="F6" i="12"/>
  <c r="H6" i="12" s="1"/>
  <c r="C6" i="13" s="1"/>
  <c r="F6" i="13" s="1"/>
  <c r="H6" i="13" s="1"/>
  <c r="H10" i="13" l="1"/>
  <c r="F10" i="13"/>
  <c r="H5" i="12"/>
  <c r="H10" i="12" s="1"/>
  <c r="C10" i="13" s="1"/>
  <c r="F10" i="12"/>
  <c r="I22" i="12"/>
  <c r="H28" i="12" s="1"/>
  <c r="J28" i="12" s="1"/>
  <c r="E22" i="12"/>
  <c r="C28" i="12" s="1"/>
  <c r="F28" i="12" s="1"/>
  <c r="H19" i="11"/>
  <c r="C19" i="11"/>
  <c r="C6" i="11"/>
  <c r="C7" i="11"/>
  <c r="C8" i="11"/>
  <c r="C9" i="11"/>
  <c r="C10" i="11"/>
  <c r="C5" i="11"/>
  <c r="F5" i="11" s="1"/>
  <c r="I28" i="11"/>
  <c r="E28" i="11"/>
  <c r="C11" i="11"/>
  <c r="G10" i="11"/>
  <c r="H18" i="11" s="1"/>
  <c r="E10" i="11"/>
  <c r="C18" i="11" s="1"/>
  <c r="D9" i="11"/>
  <c r="F9" i="11"/>
  <c r="H9" i="11" s="1"/>
  <c r="D8" i="11"/>
  <c r="F8" i="11"/>
  <c r="H8" i="11" s="1"/>
  <c r="F7" i="11"/>
  <c r="H7" i="11" s="1"/>
  <c r="D6" i="11"/>
  <c r="D10" i="11" s="1"/>
  <c r="F6" i="11"/>
  <c r="H6" i="11" s="1"/>
  <c r="F10" i="11" l="1"/>
  <c r="I22" i="11"/>
  <c r="H28" i="11" s="1"/>
  <c r="J28" i="11" s="1"/>
  <c r="E22" i="11"/>
  <c r="C28" i="11" s="1"/>
  <c r="F28" i="11" s="1"/>
  <c r="H5" i="11"/>
  <c r="H10" i="11" s="1"/>
  <c r="C6" i="10"/>
  <c r="C8" i="10"/>
  <c r="C9" i="10"/>
  <c r="C5" i="10"/>
  <c r="H19" i="10"/>
  <c r="C19" i="10"/>
  <c r="I28" i="10"/>
  <c r="E28" i="10"/>
  <c r="C11" i="10"/>
  <c r="E10" i="10"/>
  <c r="C18" i="10" s="1"/>
  <c r="C10" i="10"/>
  <c r="D9" i="10"/>
  <c r="F9" i="10"/>
  <c r="H9" i="10" s="1"/>
  <c r="D8" i="10"/>
  <c r="F8" i="10"/>
  <c r="H8" i="10" s="1"/>
  <c r="F7" i="10"/>
  <c r="H7" i="10" s="1"/>
  <c r="G10" i="10"/>
  <c r="H18" i="10" s="1"/>
  <c r="D6" i="10"/>
  <c r="D10" i="10" s="1"/>
  <c r="F6" i="10"/>
  <c r="H6" i="10" s="1"/>
  <c r="F5" i="10"/>
  <c r="F10" i="10" l="1"/>
  <c r="I22" i="10"/>
  <c r="H28" i="10" s="1"/>
  <c r="J28" i="10" s="1"/>
  <c r="E22" i="10"/>
  <c r="C28" i="10" s="1"/>
  <c r="F28" i="10" s="1"/>
  <c r="H5" i="10"/>
  <c r="H10" i="10" s="1"/>
  <c r="G6" i="9"/>
  <c r="G7" i="9" l="1"/>
  <c r="H19" i="9" l="1"/>
  <c r="C19" i="9"/>
  <c r="I28" i="9"/>
  <c r="E28" i="9"/>
  <c r="C11" i="9"/>
  <c r="E10" i="9"/>
  <c r="C18" i="9" s="1"/>
  <c r="C10" i="9"/>
  <c r="D9" i="9"/>
  <c r="C9" i="9"/>
  <c r="F9" i="9" s="1"/>
  <c r="H9" i="9" s="1"/>
  <c r="D8" i="9"/>
  <c r="C8" i="9"/>
  <c r="F8" i="9" s="1"/>
  <c r="H8" i="9" s="1"/>
  <c r="F7" i="9"/>
  <c r="H7" i="9" s="1"/>
  <c r="D6" i="9"/>
  <c r="D10" i="9" s="1"/>
  <c r="C6" i="9"/>
  <c r="F6" i="9" s="1"/>
  <c r="H6" i="9" s="1"/>
  <c r="G10" i="9"/>
  <c r="H18" i="9" s="1"/>
  <c r="F5" i="9"/>
  <c r="F10" i="9" s="1"/>
  <c r="I22" i="9" l="1"/>
  <c r="E22" i="9"/>
  <c r="C28" i="9" s="1"/>
  <c r="F28" i="9" s="1"/>
  <c r="H28" i="9"/>
  <c r="J28" i="9" s="1"/>
  <c r="H5" i="9"/>
  <c r="H10" i="9" s="1"/>
  <c r="G5" i="8"/>
  <c r="G7" i="8" l="1"/>
  <c r="G6" i="8" l="1"/>
  <c r="N26" i="7" l="1"/>
  <c r="H19" i="8" l="1"/>
  <c r="C19" i="8"/>
  <c r="C6" i="8"/>
  <c r="C8" i="8"/>
  <c r="C9" i="8"/>
  <c r="C10" i="8"/>
  <c r="I28" i="8"/>
  <c r="E28" i="8"/>
  <c r="C11" i="8"/>
  <c r="E10" i="8"/>
  <c r="C18" i="8" s="1"/>
  <c r="D9" i="8"/>
  <c r="F9" i="8"/>
  <c r="H9" i="8" s="1"/>
  <c r="D8" i="8"/>
  <c r="F8" i="8"/>
  <c r="H8" i="8" s="1"/>
  <c r="F7" i="8"/>
  <c r="H7" i="8" s="1"/>
  <c r="D6" i="8"/>
  <c r="D10" i="8" s="1"/>
  <c r="G10" i="8"/>
  <c r="H18" i="8" s="1"/>
  <c r="F5" i="8"/>
  <c r="H5" i="8" s="1"/>
  <c r="I22" i="8" l="1"/>
  <c r="H28" i="8" s="1"/>
  <c r="J28" i="8" s="1"/>
  <c r="E22" i="8"/>
  <c r="C28" i="8" s="1"/>
  <c r="F28" i="8" s="1"/>
  <c r="F6" i="8"/>
  <c r="H6" i="8" s="1"/>
  <c r="H10" i="8" s="1"/>
  <c r="F10" i="8"/>
  <c r="G5" i="7"/>
  <c r="L28" i="7" l="1"/>
  <c r="L27" i="7" l="1"/>
  <c r="L26" i="7"/>
  <c r="L25" i="7"/>
  <c r="C28" i="7"/>
  <c r="G7" i="7"/>
  <c r="C10" i="7" l="1"/>
  <c r="C9" i="7"/>
  <c r="C6" i="7"/>
  <c r="C8" i="7"/>
  <c r="H19" i="7"/>
  <c r="C19" i="7"/>
  <c r="I28" i="7"/>
  <c r="E28" i="7"/>
  <c r="C11" i="7"/>
  <c r="E10" i="7"/>
  <c r="C18" i="7" s="1"/>
  <c r="D9" i="7"/>
  <c r="D8" i="7"/>
  <c r="G10" i="7"/>
  <c r="H18" i="7" s="1"/>
  <c r="F7" i="7"/>
  <c r="H7" i="7" s="1"/>
  <c r="D6" i="7"/>
  <c r="D10" i="7" l="1"/>
  <c r="F8" i="7"/>
  <c r="H8" i="7" s="1"/>
  <c r="F9" i="7"/>
  <c r="H9" i="7" s="1"/>
  <c r="I22" i="7"/>
  <c r="E22" i="7"/>
  <c r="F28" i="7" s="1"/>
  <c r="H28" i="7"/>
  <c r="J28" i="7" s="1"/>
  <c r="F5" i="7"/>
  <c r="F6" i="7"/>
  <c r="H6" i="7" s="1"/>
  <c r="G7" i="6"/>
  <c r="F10" i="7" l="1"/>
  <c r="H5" i="7"/>
  <c r="H10" i="7" s="1"/>
  <c r="C28" i="6"/>
  <c r="D5" i="6"/>
  <c r="C10" i="6" l="1"/>
  <c r="C6" i="6"/>
  <c r="C8" i="6"/>
  <c r="C9" i="6"/>
  <c r="H19" i="6"/>
  <c r="C19" i="6"/>
  <c r="I28" i="6"/>
  <c r="E28" i="6"/>
  <c r="C11" i="6"/>
  <c r="E10" i="6"/>
  <c r="C18" i="6" s="1"/>
  <c r="D9" i="6"/>
  <c r="F9" i="6"/>
  <c r="H9" i="6" s="1"/>
  <c r="D8" i="6"/>
  <c r="F8" i="6"/>
  <c r="H8" i="6" s="1"/>
  <c r="F7" i="6"/>
  <c r="H7" i="6" s="1"/>
  <c r="D6" i="6"/>
  <c r="G10" i="6"/>
  <c r="H18" i="6" s="1"/>
  <c r="D10" i="6"/>
  <c r="E22" i="6" l="1"/>
  <c r="F28" i="6" s="1"/>
  <c r="I22" i="6"/>
  <c r="H28" i="6" s="1"/>
  <c r="J28" i="6" s="1"/>
  <c r="F6" i="6"/>
  <c r="H6" i="6" s="1"/>
  <c r="F5" i="6"/>
  <c r="F10" i="6" l="1"/>
  <c r="H5" i="6"/>
  <c r="H10" i="6" s="1"/>
  <c r="G5" i="5" l="1"/>
  <c r="I34" i="5" l="1"/>
  <c r="I33" i="5"/>
  <c r="I32" i="5"/>
  <c r="G36" i="5"/>
  <c r="D5" i="5"/>
  <c r="C28" i="4"/>
  <c r="C28" i="5"/>
  <c r="G6" i="5" l="1"/>
  <c r="D5" i="4" l="1"/>
  <c r="D6" i="4"/>
  <c r="D7" i="4"/>
  <c r="G5" i="4" l="1"/>
  <c r="C19" i="3"/>
  <c r="C19" i="2"/>
  <c r="H19" i="2"/>
  <c r="J13" i="5"/>
  <c r="J15" i="4"/>
  <c r="I28" i="5"/>
  <c r="E28" i="5"/>
  <c r="J15" i="5"/>
  <c r="C11" i="5"/>
  <c r="G10" i="5"/>
  <c r="H18" i="5" s="1"/>
  <c r="E10" i="5"/>
  <c r="C18" i="5" s="1"/>
  <c r="I22" i="5" s="1"/>
  <c r="D9" i="5"/>
  <c r="C9" i="5"/>
  <c r="F9" i="5" s="1"/>
  <c r="H9" i="5" s="1"/>
  <c r="D8" i="5"/>
  <c r="C8" i="5"/>
  <c r="F8" i="5" s="1"/>
  <c r="H8" i="5" s="1"/>
  <c r="C7" i="5"/>
  <c r="F7" i="5" s="1"/>
  <c r="H7" i="5" s="1"/>
  <c r="D6" i="5"/>
  <c r="C6" i="5"/>
  <c r="D10" i="5"/>
  <c r="F6" i="5" l="1"/>
  <c r="H6" i="5" s="1"/>
  <c r="C10" i="5"/>
  <c r="F5" i="5"/>
  <c r="H5" i="5" s="1"/>
  <c r="E22" i="5"/>
  <c r="H10" i="5" l="1"/>
  <c r="F10" i="5"/>
  <c r="G6" i="4"/>
  <c r="D8" i="4" l="1"/>
  <c r="D9" i="4"/>
  <c r="D10" i="4"/>
  <c r="I28" i="4"/>
  <c r="E28" i="4"/>
  <c r="C11" i="4"/>
  <c r="G10" i="4"/>
  <c r="H18" i="4" s="1"/>
  <c r="E10" i="4"/>
  <c r="C18" i="4" s="1"/>
  <c r="C9" i="4"/>
  <c r="F9" i="4" s="1"/>
  <c r="H9" i="4" s="1"/>
  <c r="C8" i="4"/>
  <c r="F8" i="4" s="1"/>
  <c r="H8" i="4" s="1"/>
  <c r="C7" i="4"/>
  <c r="F7" i="4" s="1"/>
  <c r="H7" i="4" s="1"/>
  <c r="C6" i="4"/>
  <c r="F6" i="4" s="1"/>
  <c r="H6" i="4" s="1"/>
  <c r="F5" i="4"/>
  <c r="F10" i="4" l="1"/>
  <c r="I22" i="4"/>
  <c r="E22" i="4"/>
  <c r="C10" i="4"/>
  <c r="H5" i="4"/>
  <c r="H10" i="4" s="1"/>
  <c r="C20" i="2"/>
  <c r="M27" i="2"/>
  <c r="C10" i="3" l="1"/>
  <c r="C6" i="3"/>
  <c r="C7" i="3"/>
  <c r="C8" i="3"/>
  <c r="C9" i="3"/>
  <c r="F5" i="3"/>
  <c r="I28" i="3"/>
  <c r="E28" i="3"/>
  <c r="J15" i="3"/>
  <c r="C11" i="3"/>
  <c r="G10" i="3"/>
  <c r="H18" i="3" s="1"/>
  <c r="E10" i="3"/>
  <c r="C18" i="3" s="1"/>
  <c r="D10" i="3"/>
  <c r="F9" i="3"/>
  <c r="H9" i="3" s="1"/>
  <c r="F8" i="3"/>
  <c r="H8" i="3" s="1"/>
  <c r="F7" i="3"/>
  <c r="H7" i="3" s="1"/>
  <c r="I22" i="3" l="1"/>
  <c r="E22" i="3"/>
  <c r="H5" i="3"/>
  <c r="F6" i="3"/>
  <c r="H6" i="3" s="1"/>
  <c r="N20" i="2"/>
  <c r="H10" i="3" l="1"/>
  <c r="F10" i="3"/>
  <c r="J15" i="2" l="1"/>
  <c r="G6" i="1"/>
  <c r="E28" i="2" l="1"/>
  <c r="C11" i="2"/>
  <c r="E10" i="2"/>
  <c r="C18" i="2" s="1"/>
  <c r="D10" i="2"/>
  <c r="G10" i="2"/>
  <c r="H18" i="2" s="1"/>
  <c r="F5" i="2"/>
  <c r="H5" i="2" l="1"/>
  <c r="I22" i="2"/>
  <c r="E22" i="2"/>
  <c r="C28" i="2" s="1"/>
  <c r="I28" i="2"/>
  <c r="E24" i="1"/>
  <c r="I24" i="1" s="1"/>
  <c r="F6" i="1" l="1"/>
  <c r="I29" i="1" l="1"/>
  <c r="E29" i="1"/>
  <c r="C11" i="1"/>
  <c r="E10" i="1"/>
  <c r="C18" i="1" s="1"/>
  <c r="G10" i="1"/>
  <c r="H18" i="1" s="1"/>
  <c r="F9" i="1"/>
  <c r="H9" i="1" s="1"/>
  <c r="C9" i="2" s="1"/>
  <c r="F9" i="2" s="1"/>
  <c r="H9" i="2" s="1"/>
  <c r="F8" i="1"/>
  <c r="H8" i="1" s="1"/>
  <c r="C8" i="2" s="1"/>
  <c r="F8" i="2" s="1"/>
  <c r="H8" i="2" s="1"/>
  <c r="F7" i="1"/>
  <c r="H7" i="1" s="1"/>
  <c r="C7" i="2" s="1"/>
  <c r="F7" i="2" s="1"/>
  <c r="H7" i="2" s="1"/>
  <c r="D10" i="1"/>
  <c r="H6" i="1"/>
  <c r="C6" i="2" s="1"/>
  <c r="C10" i="1"/>
  <c r="C10" i="2" l="1"/>
  <c r="F6" i="2"/>
  <c r="I22" i="1"/>
  <c r="H29" i="1" s="1"/>
  <c r="J29" i="1" s="1"/>
  <c r="H28" i="2" s="1"/>
  <c r="J28" i="2" s="1"/>
  <c r="H19" i="3" s="1"/>
  <c r="H28" i="3" s="1"/>
  <c r="J28" i="3" s="1"/>
  <c r="H19" i="4" s="1"/>
  <c r="H28" i="4" s="1"/>
  <c r="J28" i="4" s="1"/>
  <c r="E22" i="1"/>
  <c r="C29" i="1" s="1"/>
  <c r="F29" i="1" s="1"/>
  <c r="F28" i="2" s="1"/>
  <c r="F5" i="1"/>
  <c r="C28" i="3" l="1"/>
  <c r="F28" i="3" s="1"/>
  <c r="C19" i="4" s="1"/>
  <c r="F28" i="4" s="1"/>
  <c r="H19" i="5"/>
  <c r="H28" i="5" s="1"/>
  <c r="J28" i="5" s="1"/>
  <c r="H6" i="2"/>
  <c r="H10" i="2" s="1"/>
  <c r="F10" i="2"/>
  <c r="F10" i="1"/>
  <c r="H5" i="1"/>
  <c r="H10" i="1" s="1"/>
  <c r="C19" i="5" l="1"/>
  <c r="F28" i="5" l="1"/>
</calcChain>
</file>

<file path=xl/sharedStrings.xml><?xml version="1.0" encoding="utf-8"?>
<sst xmlns="http://schemas.openxmlformats.org/spreadsheetml/2006/main" count="635" uniqueCount="78">
  <si>
    <t xml:space="preserve">RENT STATEMENT </t>
  </si>
  <si>
    <t xml:space="preserve">                                                                                                                          </t>
  </si>
  <si>
    <t>FOR THE MONTH OF NOVEMBER 2020</t>
  </si>
  <si>
    <t>NAME</t>
  </si>
  <si>
    <t>BF</t>
  </si>
  <si>
    <t>DEPOSIT</t>
  </si>
  <si>
    <t>RENT</t>
  </si>
  <si>
    <t>TOTAL DUE</t>
  </si>
  <si>
    <t xml:space="preserve">PAID </t>
  </si>
  <si>
    <t>BALANCE</t>
  </si>
  <si>
    <t>TOTAL</t>
  </si>
  <si>
    <t>SUMMARY</t>
  </si>
  <si>
    <t xml:space="preserve">EXPECTED </t>
  </si>
  <si>
    <t>PAID</t>
  </si>
  <si>
    <t xml:space="preserve">DETAILS </t>
  </si>
  <si>
    <t xml:space="preserve">CR </t>
  </si>
  <si>
    <t>DR</t>
  </si>
  <si>
    <t>BL</t>
  </si>
  <si>
    <t>NOVEMBER</t>
  </si>
  <si>
    <t>COMMISSION</t>
  </si>
  <si>
    <t>PAYMENTS</t>
  </si>
  <si>
    <t>ETTING FEE</t>
  </si>
  <si>
    <t>PAINTS</t>
  </si>
  <si>
    <t>PREPARED BY</t>
  </si>
  <si>
    <t>APPROVED  BY</t>
  </si>
  <si>
    <t>RECEIVED BY</t>
  </si>
  <si>
    <t>FLORENCE</t>
  </si>
  <si>
    <t>GRACE</t>
  </si>
  <si>
    <t>CATHERINE WANJIKU</t>
  </si>
  <si>
    <t>MARGARET MAINA</t>
  </si>
  <si>
    <t>TONEY</t>
  </si>
  <si>
    <t>PAID ON 17/11</t>
  </si>
  <si>
    <t>PAID ON 19/11</t>
  </si>
  <si>
    <t>CATHERINE</t>
  </si>
  <si>
    <t>FOR THE MONTH OF DECEMBER 2020</t>
  </si>
  <si>
    <t>DECEMBER</t>
  </si>
  <si>
    <t>TONEY PAID LL</t>
  </si>
  <si>
    <t>LL4500</t>
  </si>
  <si>
    <t>B/F</t>
  </si>
  <si>
    <t>DEC</t>
  </si>
  <si>
    <t>PAID ON 11/12</t>
  </si>
  <si>
    <t>FOR THE MONTH OF JANUARY 2021</t>
  </si>
  <si>
    <t>JANUARY</t>
  </si>
  <si>
    <t>JAN</t>
  </si>
  <si>
    <t>CATHERINE WANJIRU</t>
  </si>
  <si>
    <t>PAID ON 11/1</t>
  </si>
  <si>
    <t>feb</t>
  </si>
  <si>
    <t>FEBRUARY</t>
  </si>
  <si>
    <t>FOR THE MONTH OF FEBRUARY 2021</t>
  </si>
  <si>
    <t>PAID ON 6/2</t>
  </si>
  <si>
    <t>FOR THE MONTH OF MARCH 2021</t>
  </si>
  <si>
    <t>MARCH</t>
  </si>
  <si>
    <t>EMMACULATE ATIENO</t>
  </si>
  <si>
    <t>PAID ON 4/3</t>
  </si>
  <si>
    <t>PAID ON 11/3</t>
  </si>
  <si>
    <t>FOR THE MONTH OF APRIL 2021</t>
  </si>
  <si>
    <t>APRIL</t>
  </si>
  <si>
    <t>PAID ON 9/4</t>
  </si>
  <si>
    <t>FOR THE MONTH OF MAY 2021</t>
  </si>
  <si>
    <t>MAY</t>
  </si>
  <si>
    <t>PAID ON 1/5</t>
  </si>
  <si>
    <t>PAID ON 10/5</t>
  </si>
  <si>
    <t>DEPOSIT MARGARET</t>
  </si>
  <si>
    <t>FOR THE MONTH OF JUNE 21 2021</t>
  </si>
  <si>
    <t>JUNE</t>
  </si>
  <si>
    <t>PAID ON 8/6</t>
  </si>
  <si>
    <t>PAID ON 22/6</t>
  </si>
  <si>
    <t>JULY</t>
  </si>
  <si>
    <t>FOR THE MONTH OF JULY 21 2021</t>
  </si>
  <si>
    <t>PAID ON 10/7</t>
  </si>
  <si>
    <t>PAID ON 15/7</t>
  </si>
  <si>
    <t>AUGUST</t>
  </si>
  <si>
    <t>FOR THE MONTH OF AUGUST 21 2021</t>
  </si>
  <si>
    <t>FOR THE MONTH OF OCT 21 2021</t>
  </si>
  <si>
    <t>OCT</t>
  </si>
  <si>
    <t>FOR THE MONTH OF NOVEMBER  2021</t>
  </si>
  <si>
    <t>NOV</t>
  </si>
  <si>
    <t>FOR THE MONTH OF DECEMBER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</si>
</sst>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left" vertic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7" fillId="0" borderId="1" xfId="0" applyNumberFormat="1" applyFont="1" applyFill="1" applyBorder="1" applyAlignment="1">
      <alignment horizontal="center"/>
    </xf>
    <xf numFmtId="0" fontId="8" fillId="0" borderId="1" xfId="0" applyFont="1" applyBorder="1"/>
    <xf numFmtId="3" fontId="8" fillId="0" borderId="1" xfId="0" applyNumberFormat="1" applyFont="1" applyBorder="1"/>
    <xf numFmtId="164" fontId="8" fillId="0" borderId="1" xfId="1" applyNumberFormat="1" applyFont="1" applyBorder="1"/>
    <xf numFmtId="3" fontId="9" fillId="0" borderId="1" xfId="0" applyNumberFormat="1" applyFont="1" applyBorder="1"/>
    <xf numFmtId="0" fontId="8" fillId="0" borderId="1" xfId="0" applyFont="1" applyFill="1" applyBorder="1"/>
    <xf numFmtId="49" fontId="10" fillId="0" borderId="1" xfId="0" applyNumberFormat="1" applyFont="1" applyBorder="1"/>
    <xf numFmtId="164" fontId="7" fillId="0" borderId="1" xfId="0" applyNumberFormat="1" applyFont="1" applyBorder="1"/>
    <xf numFmtId="3" fontId="7" fillId="0" borderId="1" xfId="0" applyNumberFormat="1" applyFont="1" applyBorder="1"/>
    <xf numFmtId="49" fontId="9" fillId="0" borderId="1" xfId="0" applyNumberFormat="1" applyFont="1" applyBorder="1"/>
    <xf numFmtId="4" fontId="8" fillId="0" borderId="1" xfId="0" applyNumberFormat="1" applyFont="1" applyBorder="1"/>
    <xf numFmtId="165" fontId="9" fillId="0" borderId="1" xfId="0" applyNumberFormat="1" applyFont="1" applyBorder="1"/>
    <xf numFmtId="49" fontId="9" fillId="0" borderId="0" xfId="0" applyNumberFormat="1" applyFont="1" applyBorder="1"/>
    <xf numFmtId="0" fontId="8" fillId="0" borderId="0" xfId="0" applyFont="1" applyBorder="1"/>
    <xf numFmtId="4" fontId="8" fillId="0" borderId="0" xfId="0" applyNumberFormat="1" applyFont="1" applyBorder="1"/>
    <xf numFmtId="165" fontId="9" fillId="0" borderId="0" xfId="0" applyNumberFormat="1" applyFont="1" applyBorder="1"/>
    <xf numFmtId="0" fontId="11" fillId="0" borderId="0" xfId="0" applyFont="1"/>
    <xf numFmtId="0" fontId="12" fillId="0" borderId="0" xfId="0" applyFont="1"/>
    <xf numFmtId="0" fontId="2" fillId="0" borderId="0" xfId="0" applyFont="1"/>
    <xf numFmtId="0" fontId="3" fillId="0" borderId="1" xfId="0" applyFont="1" applyBorder="1"/>
    <xf numFmtId="9" fontId="8" fillId="0" borderId="1" xfId="0" applyNumberFormat="1" applyFont="1" applyBorder="1"/>
    <xf numFmtId="0" fontId="4" fillId="0" borderId="1" xfId="0" applyFont="1" applyBorder="1"/>
    <xf numFmtId="14" fontId="8" fillId="0" borderId="1" xfId="0" applyNumberFormat="1" applyFont="1" applyBorder="1"/>
    <xf numFmtId="164" fontId="8" fillId="0" borderId="1" xfId="0" applyNumberFormat="1" applyFont="1" applyBorder="1"/>
    <xf numFmtId="14" fontId="8" fillId="0" borderId="1" xfId="0" applyNumberFormat="1" applyFont="1" applyFill="1" applyBorder="1"/>
    <xf numFmtId="0" fontId="5" fillId="0" borderId="0" xfId="0" applyFont="1" applyAlignment="1">
      <alignment horizontal="right"/>
    </xf>
    <xf numFmtId="0" fontId="0" fillId="0" borderId="1" xfId="0" applyBorder="1"/>
    <xf numFmtId="3" fontId="0" fillId="0" borderId="0" xfId="0" applyNumberFormat="1"/>
    <xf numFmtId="164" fontId="0" fillId="0" borderId="0" xfId="0" applyNumberFormat="1"/>
    <xf numFmtId="3" fontId="4" fillId="0" borderId="0" xfId="0" applyNumberFormat="1" applyFont="1"/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NE%20EVA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UGUST19"/>
      <sheetName val="SEPTEMBER 19"/>
      <sheetName val="OCTOBER 19"/>
      <sheetName val="NOVEMBER 19"/>
      <sheetName val="DECEMBER 19"/>
      <sheetName val="JANUARY 20"/>
      <sheetName val="FEBRUARY 20"/>
      <sheetName val="MARCH 20"/>
      <sheetName val="APRIL 20"/>
      <sheetName val="MAY 20"/>
      <sheetName val="JUNE 20"/>
      <sheetName val="JULY 20"/>
      <sheetName val="AUGUST 20"/>
      <sheetName val="SEPTEMBER 20"/>
      <sheetName val="OCTOBER 2020"/>
      <sheetName val="NOVEMBER20"/>
      <sheetName val="DECEMBER 20"/>
      <sheetName val="JANUARY 21"/>
      <sheetName val="FEBRUARY 21"/>
      <sheetName val="MARCH 21"/>
      <sheetName val="APRIL 21"/>
      <sheetName val="MAY 21"/>
      <sheetName val="JUNE 21"/>
      <sheetName val="JULY 21"/>
      <sheetName val="AUGUST 21"/>
      <sheetName val="SEPT 21"/>
      <sheetName val="OCTOBER 21"/>
      <sheetName val="NOVEMBER 21"/>
    </sheetNames>
    <sheetDataSet>
      <sheetData sheetId="0">
        <row r="10">
          <cell r="G10">
            <v>1200</v>
          </cell>
        </row>
      </sheetData>
      <sheetData sheetId="1">
        <row r="10">
          <cell r="G10">
            <v>4200</v>
          </cell>
        </row>
      </sheetData>
      <sheetData sheetId="2">
        <row r="10">
          <cell r="D10">
            <v>35000</v>
          </cell>
        </row>
      </sheetData>
      <sheetData sheetId="3">
        <row r="10">
          <cell r="D10">
            <v>35000</v>
          </cell>
        </row>
      </sheetData>
      <sheetData sheetId="4">
        <row r="10">
          <cell r="D10">
            <v>35000</v>
          </cell>
        </row>
      </sheetData>
      <sheetData sheetId="5">
        <row r="10">
          <cell r="D10">
            <v>35000</v>
          </cell>
        </row>
      </sheetData>
      <sheetData sheetId="6">
        <row r="10">
          <cell r="D10">
            <v>30000</v>
          </cell>
        </row>
      </sheetData>
      <sheetData sheetId="7">
        <row r="10">
          <cell r="C10">
            <v>5900</v>
          </cell>
        </row>
      </sheetData>
      <sheetData sheetId="8">
        <row r="10">
          <cell r="D10">
            <v>40000</v>
          </cell>
        </row>
      </sheetData>
      <sheetData sheetId="9">
        <row r="10">
          <cell r="C10">
            <v>40000</v>
          </cell>
        </row>
      </sheetData>
      <sheetData sheetId="10">
        <row r="10">
          <cell r="C10">
            <v>40000</v>
          </cell>
        </row>
      </sheetData>
      <sheetData sheetId="11">
        <row r="10">
          <cell r="C10">
            <v>20000</v>
          </cell>
        </row>
      </sheetData>
      <sheetData sheetId="12">
        <row r="10">
          <cell r="C10">
            <v>35000</v>
          </cell>
        </row>
      </sheetData>
      <sheetData sheetId="13">
        <row r="10">
          <cell r="D10">
            <v>40000</v>
          </cell>
        </row>
      </sheetData>
      <sheetData sheetId="14">
        <row r="10">
          <cell r="D10">
            <v>40000</v>
          </cell>
        </row>
      </sheetData>
      <sheetData sheetId="15">
        <row r="10">
          <cell r="D10">
            <v>40000</v>
          </cell>
        </row>
        <row r="11">
          <cell r="G11"/>
        </row>
        <row r="12">
          <cell r="G12"/>
        </row>
        <row r="13">
          <cell r="G13"/>
        </row>
        <row r="14">
          <cell r="G14"/>
        </row>
        <row r="15">
          <cell r="G15"/>
        </row>
        <row r="16">
          <cell r="G16"/>
        </row>
      </sheetData>
      <sheetData sheetId="16">
        <row r="10">
          <cell r="D10">
            <v>35000</v>
          </cell>
        </row>
      </sheetData>
      <sheetData sheetId="17">
        <row r="10">
          <cell r="D10">
            <v>40000</v>
          </cell>
        </row>
      </sheetData>
      <sheetData sheetId="18">
        <row r="10">
          <cell r="D10">
            <v>40000</v>
          </cell>
        </row>
      </sheetData>
      <sheetData sheetId="19">
        <row r="10">
          <cell r="D10">
            <v>40000</v>
          </cell>
        </row>
      </sheetData>
      <sheetData sheetId="20">
        <row r="10">
          <cell r="D10">
            <v>20000</v>
          </cell>
        </row>
      </sheetData>
      <sheetData sheetId="21">
        <row r="10">
          <cell r="D10">
            <v>40000</v>
          </cell>
        </row>
      </sheetData>
      <sheetData sheetId="22">
        <row r="10">
          <cell r="F10">
            <v>20000</v>
          </cell>
        </row>
      </sheetData>
      <sheetData sheetId="23">
        <row r="10">
          <cell r="D10">
            <v>40000</v>
          </cell>
        </row>
      </sheetData>
      <sheetData sheetId="24">
        <row r="10">
          <cell r="D10">
            <v>40000</v>
          </cell>
        </row>
      </sheetData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L28" sqref="L28"/>
    </sheetView>
  </sheetViews>
  <sheetFormatPr defaultRowHeight="15" x14ac:dyDescent="0.25"/>
  <cols>
    <col min="1" max="1" width="4.28515625" customWidth="1"/>
    <col min="2" max="2" width="13" customWidth="1"/>
  </cols>
  <sheetData>
    <row r="1" spans="1:11" ht="15.75" x14ac:dyDescent="0.25">
      <c r="B1" s="1"/>
      <c r="C1" s="2" t="s">
        <v>28</v>
      </c>
      <c r="D1" s="2"/>
      <c r="E1" s="3"/>
      <c r="F1" s="4"/>
      <c r="G1" s="5"/>
      <c r="H1" s="6"/>
      <c r="I1" s="6"/>
      <c r="J1" s="6"/>
    </row>
    <row r="2" spans="1:11" ht="15.75" x14ac:dyDescent="0.25">
      <c r="C2" s="2" t="s">
        <v>0</v>
      </c>
      <c r="D2" s="2"/>
      <c r="E2" s="7"/>
      <c r="F2" s="4"/>
      <c r="G2" s="5"/>
      <c r="H2" s="6"/>
      <c r="I2" s="6"/>
      <c r="J2" s="6"/>
    </row>
    <row r="3" spans="1:11" ht="15.75" x14ac:dyDescent="0.25">
      <c r="B3" s="1" t="s">
        <v>1</v>
      </c>
      <c r="C3" s="2" t="s">
        <v>2</v>
      </c>
      <c r="D3" s="2"/>
      <c r="E3" s="1"/>
      <c r="F3" s="4"/>
      <c r="G3" s="5"/>
      <c r="H3" s="6"/>
      <c r="I3" s="6"/>
      <c r="J3" s="6"/>
    </row>
    <row r="4" spans="1:11" x14ac:dyDescent="0.25">
      <c r="A4" s="36"/>
      <c r="B4" s="8" t="s">
        <v>3</v>
      </c>
      <c r="C4" s="8" t="s">
        <v>4</v>
      </c>
      <c r="D4" s="8" t="s">
        <v>5</v>
      </c>
      <c r="E4" s="8" t="s">
        <v>6</v>
      </c>
      <c r="F4" s="9" t="s">
        <v>7</v>
      </c>
      <c r="G4" s="8" t="s">
        <v>8</v>
      </c>
      <c r="H4" s="10" t="s">
        <v>9</v>
      </c>
      <c r="I4" s="6"/>
    </row>
    <row r="5" spans="1:11" x14ac:dyDescent="0.25">
      <c r="A5" s="36">
        <v>1</v>
      </c>
      <c r="B5" s="11" t="s">
        <v>29</v>
      </c>
      <c r="C5" s="12"/>
      <c r="D5" s="12">
        <v>7000</v>
      </c>
      <c r="E5" s="13">
        <v>7000</v>
      </c>
      <c r="F5" s="12">
        <f>C5+E5+D5</f>
        <v>14000</v>
      </c>
      <c r="G5" s="14">
        <v>7000</v>
      </c>
      <c r="H5" s="12">
        <f>F5-G5</f>
        <v>7000</v>
      </c>
      <c r="J5" s="6"/>
      <c r="K5" s="6"/>
    </row>
    <row r="6" spans="1:11" x14ac:dyDescent="0.25">
      <c r="A6" s="36">
        <v>2</v>
      </c>
      <c r="B6" s="11" t="s">
        <v>30</v>
      </c>
      <c r="C6" s="12"/>
      <c r="D6" s="12">
        <v>4500</v>
      </c>
      <c r="E6" s="13">
        <v>4500</v>
      </c>
      <c r="F6" s="12">
        <f>C6+E6+D6</f>
        <v>9000</v>
      </c>
      <c r="G6" s="14">
        <f>3000+4500</f>
        <v>7500</v>
      </c>
      <c r="H6" s="12">
        <f>F6-G6</f>
        <v>1500</v>
      </c>
      <c r="I6" s="6" t="s">
        <v>37</v>
      </c>
      <c r="J6" s="6"/>
    </row>
    <row r="7" spans="1:11" x14ac:dyDescent="0.25">
      <c r="A7" s="36"/>
      <c r="B7" s="11"/>
      <c r="C7" s="12"/>
      <c r="D7" s="12"/>
      <c r="E7" s="13"/>
      <c r="F7" s="12">
        <f>C7+E7+D7</f>
        <v>0</v>
      </c>
      <c r="G7" s="14"/>
      <c r="H7" s="12">
        <f>F7-G7</f>
        <v>0</v>
      </c>
      <c r="I7" s="6"/>
      <c r="J7" s="6"/>
    </row>
    <row r="8" spans="1:11" x14ac:dyDescent="0.25">
      <c r="A8" s="36"/>
      <c r="B8" s="11"/>
      <c r="C8" s="12"/>
      <c r="D8" s="12"/>
      <c r="E8" s="13"/>
      <c r="F8" s="12">
        <f>C8+E8+D8</f>
        <v>0</v>
      </c>
      <c r="G8" s="14"/>
      <c r="H8" s="12">
        <f>F8-G8</f>
        <v>0</v>
      </c>
      <c r="I8" s="6"/>
      <c r="J8" s="6"/>
    </row>
    <row r="9" spans="1:11" x14ac:dyDescent="0.25">
      <c r="A9" s="36"/>
      <c r="B9" s="15"/>
      <c r="C9" s="12"/>
      <c r="D9" s="12"/>
      <c r="E9" s="13"/>
      <c r="F9" s="12">
        <f>C9+E9+D9</f>
        <v>0</v>
      </c>
      <c r="G9" s="14"/>
      <c r="H9" s="12">
        <f>F9-G9</f>
        <v>0</v>
      </c>
      <c r="I9" s="6"/>
      <c r="J9" s="6"/>
    </row>
    <row r="10" spans="1:11" x14ac:dyDescent="0.25">
      <c r="A10" s="36"/>
      <c r="B10" s="16" t="s">
        <v>10</v>
      </c>
      <c r="C10" s="12">
        <f t="shared" ref="C10:H10" si="0">SUM(C5:C9)</f>
        <v>0</v>
      </c>
      <c r="D10" s="12">
        <f t="shared" si="0"/>
        <v>11500</v>
      </c>
      <c r="E10" s="17">
        <f t="shared" si="0"/>
        <v>11500</v>
      </c>
      <c r="F10" s="18">
        <f t="shared" si="0"/>
        <v>23000</v>
      </c>
      <c r="G10" s="18">
        <f t="shared" si="0"/>
        <v>14500</v>
      </c>
      <c r="H10" s="18">
        <f t="shared" si="0"/>
        <v>8500</v>
      </c>
      <c r="I10" s="6"/>
      <c r="J10" s="6"/>
    </row>
    <row r="11" spans="1:11" x14ac:dyDescent="0.25">
      <c r="A11" s="36"/>
      <c r="B11" s="19"/>
      <c r="C11" s="12">
        <f>'[1]SEPTEMBER 20'!G11:G16</f>
        <v>0</v>
      </c>
      <c r="D11" s="19"/>
      <c r="E11" s="11"/>
      <c r="F11" s="20"/>
      <c r="G11" s="21"/>
      <c r="H11" s="20"/>
      <c r="I11" s="6"/>
      <c r="J11" s="6"/>
    </row>
    <row r="12" spans="1:11" x14ac:dyDescent="0.25">
      <c r="B12" s="22"/>
      <c r="C12" s="22"/>
      <c r="D12" s="22"/>
      <c r="E12" s="23"/>
      <c r="F12" s="24"/>
      <c r="G12" s="25"/>
      <c r="H12" s="24"/>
      <c r="I12" s="6"/>
    </row>
    <row r="13" spans="1:11" x14ac:dyDescent="0.25">
      <c r="B13" s="22"/>
      <c r="C13" s="22"/>
      <c r="D13" s="22"/>
      <c r="E13" s="23"/>
      <c r="F13" s="24"/>
      <c r="G13" s="25"/>
      <c r="H13" s="24"/>
      <c r="I13" s="6"/>
      <c r="J13" s="6"/>
    </row>
    <row r="14" spans="1:11" x14ac:dyDescent="0.25">
      <c r="B14" s="22"/>
      <c r="C14" s="22"/>
      <c r="D14" s="22"/>
      <c r="E14" s="23"/>
      <c r="F14" s="24"/>
      <c r="G14" s="25"/>
      <c r="H14" s="24"/>
      <c r="I14" s="6"/>
      <c r="J14" s="6"/>
    </row>
    <row r="15" spans="1:11" ht="18.75" x14ac:dyDescent="0.3">
      <c r="B15" s="26" t="s">
        <v>11</v>
      </c>
      <c r="C15" s="6"/>
      <c r="D15" s="6"/>
      <c r="E15" s="6"/>
      <c r="F15" s="6"/>
      <c r="G15" s="6"/>
      <c r="H15" s="6"/>
      <c r="I15" s="6"/>
      <c r="J15" s="6"/>
    </row>
    <row r="16" spans="1:11" x14ac:dyDescent="0.25">
      <c r="B16" s="27" t="s">
        <v>12</v>
      </c>
      <c r="C16" s="27"/>
      <c r="D16" s="27"/>
      <c r="E16" s="27"/>
      <c r="F16" s="27"/>
      <c r="G16" s="27" t="s">
        <v>13</v>
      </c>
      <c r="H16" s="27"/>
      <c r="I16" s="27"/>
      <c r="J16" s="27"/>
      <c r="K16" s="28"/>
    </row>
    <row r="17" spans="2:10" ht="15.75" x14ac:dyDescent="0.25">
      <c r="B17" s="29" t="s">
        <v>14</v>
      </c>
      <c r="C17" s="29" t="s">
        <v>15</v>
      </c>
      <c r="D17" s="29"/>
      <c r="E17" s="29" t="s">
        <v>16</v>
      </c>
      <c r="F17" s="29" t="s">
        <v>17</v>
      </c>
      <c r="G17" s="29" t="s">
        <v>14</v>
      </c>
      <c r="H17" s="29" t="s">
        <v>15</v>
      </c>
      <c r="I17" s="29" t="s">
        <v>16</v>
      </c>
      <c r="J17" s="29" t="s">
        <v>17</v>
      </c>
    </row>
    <row r="18" spans="2:10" x14ac:dyDescent="0.25">
      <c r="B18" s="11" t="s">
        <v>18</v>
      </c>
      <c r="C18" s="12">
        <f>E10</f>
        <v>11500</v>
      </c>
      <c r="D18" s="12"/>
      <c r="E18" s="11"/>
      <c r="F18" s="11"/>
      <c r="G18" s="11" t="s">
        <v>18</v>
      </c>
      <c r="H18" s="12">
        <f>G10</f>
        <v>14500</v>
      </c>
      <c r="I18" s="11"/>
      <c r="J18" s="11"/>
    </row>
    <row r="19" spans="2:10" x14ac:dyDescent="0.25">
      <c r="B19" s="11" t="s">
        <v>4</v>
      </c>
      <c r="C19" s="12"/>
      <c r="D19" s="12"/>
      <c r="E19" s="11"/>
      <c r="F19" s="11"/>
      <c r="G19" s="11" t="s">
        <v>4</v>
      </c>
      <c r="H19" s="12"/>
      <c r="I19" s="11"/>
      <c r="J19" s="11"/>
    </row>
    <row r="20" spans="2:10" x14ac:dyDescent="0.25">
      <c r="B20" s="11" t="s">
        <v>5</v>
      </c>
      <c r="C20" s="12">
        <v>3000</v>
      </c>
      <c r="D20" s="12"/>
      <c r="E20" s="11"/>
      <c r="F20" s="11"/>
      <c r="G20" s="11" t="s">
        <v>5</v>
      </c>
      <c r="H20" s="12"/>
      <c r="I20" s="11"/>
      <c r="J20" s="11"/>
    </row>
    <row r="21" spans="2:10" x14ac:dyDescent="0.25">
      <c r="B21" s="11"/>
      <c r="C21" s="12"/>
      <c r="D21" s="12"/>
      <c r="E21" s="11"/>
      <c r="F21" s="11"/>
      <c r="G21" s="11"/>
      <c r="H21" s="12"/>
      <c r="I21" s="11"/>
      <c r="J21" s="11"/>
    </row>
    <row r="22" spans="2:10" x14ac:dyDescent="0.25">
      <c r="B22" s="11" t="s">
        <v>19</v>
      </c>
      <c r="C22" s="30">
        <v>0.1</v>
      </c>
      <c r="D22" s="30"/>
      <c r="E22" s="11">
        <f>C22*C18</f>
        <v>1150</v>
      </c>
      <c r="F22" s="11"/>
      <c r="G22" s="11" t="s">
        <v>19</v>
      </c>
      <c r="H22" s="30">
        <v>0.1</v>
      </c>
      <c r="I22" s="31">
        <f>H22*C18</f>
        <v>1150</v>
      </c>
      <c r="J22" s="31"/>
    </row>
    <row r="23" spans="2:10" x14ac:dyDescent="0.25">
      <c r="B23" s="9" t="s">
        <v>20</v>
      </c>
      <c r="C23" s="11"/>
      <c r="D23" s="11"/>
      <c r="E23" s="11"/>
      <c r="F23" s="11"/>
      <c r="G23" s="9" t="s">
        <v>20</v>
      </c>
      <c r="H23" s="11"/>
      <c r="I23" s="11"/>
      <c r="J23" s="11"/>
    </row>
    <row r="24" spans="2:10" x14ac:dyDescent="0.25">
      <c r="B24" s="32" t="s">
        <v>21</v>
      </c>
      <c r="C24" s="30">
        <v>0.3</v>
      </c>
      <c r="D24" s="30"/>
      <c r="E24" s="33">
        <f>C24*D5</f>
        <v>2100</v>
      </c>
      <c r="F24" s="11"/>
      <c r="G24" s="32" t="s">
        <v>21</v>
      </c>
      <c r="H24" s="30">
        <v>0.3</v>
      </c>
      <c r="I24" s="33">
        <f>E24</f>
        <v>2100</v>
      </c>
      <c r="J24" s="11"/>
    </row>
    <row r="25" spans="2:10" x14ac:dyDescent="0.25">
      <c r="B25" s="34" t="s">
        <v>22</v>
      </c>
      <c r="C25" s="11"/>
      <c r="D25" s="11"/>
      <c r="E25" s="12">
        <v>800</v>
      </c>
      <c r="F25" s="11"/>
      <c r="G25" s="34" t="s">
        <v>22</v>
      </c>
      <c r="H25" s="11"/>
      <c r="I25" s="11">
        <v>800</v>
      </c>
      <c r="J25" s="11"/>
    </row>
    <row r="26" spans="2:10" x14ac:dyDescent="0.25">
      <c r="B26" s="32" t="s">
        <v>31</v>
      </c>
      <c r="C26" s="11"/>
      <c r="D26" s="11"/>
      <c r="E26" s="11">
        <v>5050</v>
      </c>
      <c r="F26" s="11"/>
      <c r="G26" s="32" t="s">
        <v>31</v>
      </c>
      <c r="H26" s="11"/>
      <c r="I26" s="11">
        <v>5050</v>
      </c>
      <c r="J26" s="12"/>
    </row>
    <row r="27" spans="2:10" x14ac:dyDescent="0.25">
      <c r="B27" s="32" t="s">
        <v>36</v>
      </c>
      <c r="C27" s="11"/>
      <c r="D27" s="11"/>
      <c r="E27" s="11">
        <v>4500</v>
      </c>
      <c r="F27" s="11"/>
      <c r="G27" s="32" t="s">
        <v>36</v>
      </c>
      <c r="H27" s="11"/>
      <c r="I27" s="11">
        <v>4500</v>
      </c>
      <c r="J27" s="11"/>
    </row>
    <row r="28" spans="2:10" x14ac:dyDescent="0.25">
      <c r="B28" s="15" t="s">
        <v>32</v>
      </c>
      <c r="C28" s="11"/>
      <c r="D28" s="11"/>
      <c r="E28" s="11">
        <v>3000</v>
      </c>
      <c r="F28" s="11"/>
      <c r="G28" s="15" t="s">
        <v>32</v>
      </c>
      <c r="H28" s="11"/>
      <c r="I28" s="11">
        <v>3000</v>
      </c>
      <c r="J28" s="11"/>
    </row>
    <row r="29" spans="2:10" x14ac:dyDescent="0.25">
      <c r="B29" s="9" t="s">
        <v>10</v>
      </c>
      <c r="C29" s="18">
        <f>C18+C19+C20+C21-E22</f>
        <v>13350</v>
      </c>
      <c r="D29" s="18"/>
      <c r="E29" s="18">
        <f>SUM(E24:E28)</f>
        <v>15450</v>
      </c>
      <c r="F29" s="18">
        <f>C29-E29</f>
        <v>-2100</v>
      </c>
      <c r="G29" s="9" t="s">
        <v>10</v>
      </c>
      <c r="H29" s="18">
        <f>H18+H19+H20+H21-I22</f>
        <v>13350</v>
      </c>
      <c r="I29" s="18">
        <f>SUM(I24:I28)</f>
        <v>15450</v>
      </c>
      <c r="J29" s="18">
        <f>H29-I29</f>
        <v>-2100</v>
      </c>
    </row>
    <row r="30" spans="2:10" x14ac:dyDescent="0.25">
      <c r="B30" s="5"/>
      <c r="C30" s="5"/>
      <c r="D30" s="5"/>
      <c r="E30" s="5"/>
      <c r="F30" s="6"/>
      <c r="G30" s="6"/>
      <c r="H30" s="6"/>
      <c r="I30" s="6"/>
      <c r="J30" s="6"/>
    </row>
    <row r="31" spans="2:10" x14ac:dyDescent="0.25">
      <c r="B31" s="5" t="s">
        <v>23</v>
      </c>
      <c r="C31" s="6"/>
      <c r="D31" s="6"/>
      <c r="E31" s="35" t="s">
        <v>24</v>
      </c>
      <c r="F31" s="6"/>
      <c r="G31" s="5" t="s">
        <v>25</v>
      </c>
      <c r="H31" s="6"/>
      <c r="I31" s="6"/>
      <c r="J31" s="6"/>
    </row>
    <row r="32" spans="2:10" x14ac:dyDescent="0.25">
      <c r="B32" s="6"/>
      <c r="C32" s="6"/>
      <c r="D32" s="6"/>
      <c r="E32" s="5"/>
      <c r="F32" s="6"/>
      <c r="G32" s="6"/>
      <c r="H32" s="6"/>
      <c r="I32" s="6"/>
      <c r="J32" s="6"/>
    </row>
    <row r="33" spans="2:10" x14ac:dyDescent="0.25">
      <c r="B33" s="5" t="s">
        <v>26</v>
      </c>
      <c r="C33" s="5"/>
      <c r="D33" s="5"/>
      <c r="E33" s="5" t="s">
        <v>27</v>
      </c>
      <c r="F33" s="6"/>
      <c r="G33" s="5" t="s">
        <v>33</v>
      </c>
      <c r="H33" s="6"/>
      <c r="I33" s="6"/>
      <c r="J33" s="6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sqref="A1:J32"/>
    </sheetView>
  </sheetViews>
  <sheetFormatPr defaultRowHeight="15" x14ac:dyDescent="0.25"/>
  <cols>
    <col min="2" max="2" width="15.7109375" customWidth="1"/>
  </cols>
  <sheetData>
    <row r="1" spans="1:10" ht="15.75" x14ac:dyDescent="0.25">
      <c r="B1" s="1"/>
      <c r="C1" s="2" t="s">
        <v>44</v>
      </c>
      <c r="D1" s="2"/>
      <c r="E1" s="3"/>
      <c r="F1" s="4"/>
      <c r="G1" s="5"/>
      <c r="H1" s="6"/>
      <c r="I1" s="6"/>
      <c r="J1" s="6"/>
    </row>
    <row r="2" spans="1:10" ht="15.75" x14ac:dyDescent="0.25">
      <c r="C2" s="2" t="s">
        <v>0</v>
      </c>
      <c r="D2" s="2"/>
      <c r="E2" s="7"/>
      <c r="F2" s="4"/>
      <c r="G2" s="5"/>
      <c r="I2" s="6"/>
      <c r="J2" s="6"/>
    </row>
    <row r="3" spans="1:10" ht="15.75" x14ac:dyDescent="0.25">
      <c r="B3" s="1" t="s">
        <v>1</v>
      </c>
      <c r="C3" s="2" t="s">
        <v>72</v>
      </c>
      <c r="D3" s="2"/>
      <c r="E3" s="1"/>
      <c r="F3" s="4"/>
      <c r="G3" s="5"/>
      <c r="H3" s="6"/>
      <c r="I3" s="6"/>
      <c r="J3" s="6"/>
    </row>
    <row r="4" spans="1:10" x14ac:dyDescent="0.25">
      <c r="A4" s="36"/>
      <c r="B4" s="8" t="s">
        <v>3</v>
      </c>
      <c r="C4" s="8" t="s">
        <v>4</v>
      </c>
      <c r="D4" s="8" t="s">
        <v>5</v>
      </c>
      <c r="E4" s="8" t="s">
        <v>6</v>
      </c>
      <c r="F4" s="9" t="s">
        <v>7</v>
      </c>
      <c r="G4" s="8" t="s">
        <v>8</v>
      </c>
      <c r="H4" s="10" t="s">
        <v>9</v>
      </c>
      <c r="I4" s="6"/>
    </row>
    <row r="5" spans="1:10" x14ac:dyDescent="0.25">
      <c r="A5" s="36">
        <v>1</v>
      </c>
      <c r="B5" s="11"/>
      <c r="C5" s="12">
        <f>'JULY 21'!H5:H9</f>
        <v>0</v>
      </c>
      <c r="D5" s="12"/>
      <c r="E5" s="13"/>
      <c r="F5" s="12">
        <f>C5+E5+D5</f>
        <v>0</v>
      </c>
      <c r="G5" s="14"/>
      <c r="H5" s="12">
        <f>F5-G5</f>
        <v>0</v>
      </c>
      <c r="J5" s="6"/>
    </row>
    <row r="6" spans="1:10" x14ac:dyDescent="0.25">
      <c r="A6" s="36">
        <v>2</v>
      </c>
      <c r="B6" s="11" t="s">
        <v>30</v>
      </c>
      <c r="C6" s="12">
        <f>'JULY 21'!H6:H10</f>
        <v>0</v>
      </c>
      <c r="D6" s="12">
        <f>'JAN 21'!H6:H10</f>
        <v>0</v>
      </c>
      <c r="E6" s="13">
        <v>4500</v>
      </c>
      <c r="F6" s="12">
        <f>C6+E6+D6</f>
        <v>4500</v>
      </c>
      <c r="G6" s="14"/>
      <c r="H6" s="12">
        <f>F6-G6</f>
        <v>4500</v>
      </c>
      <c r="I6" s="6"/>
      <c r="J6" s="6"/>
    </row>
    <row r="7" spans="1:10" x14ac:dyDescent="0.25">
      <c r="A7" s="36">
        <v>3</v>
      </c>
      <c r="B7" s="11"/>
      <c r="C7" s="12"/>
      <c r="D7" s="12"/>
      <c r="E7" s="13"/>
      <c r="F7" s="12">
        <f>C7+E7+D7</f>
        <v>0</v>
      </c>
      <c r="G7" s="14"/>
      <c r="H7" s="12">
        <f>F7-G7</f>
        <v>0</v>
      </c>
      <c r="I7" s="6"/>
      <c r="J7" s="6"/>
    </row>
    <row r="8" spans="1:10" x14ac:dyDescent="0.25">
      <c r="A8" s="36"/>
      <c r="B8" s="11"/>
      <c r="C8" s="12">
        <f>'JULY 21'!H8:H12</f>
        <v>0</v>
      </c>
      <c r="D8" s="12">
        <f>'JAN 21'!H8:H12</f>
        <v>0</v>
      </c>
      <c r="E8" s="13"/>
      <c r="F8" s="12">
        <f>C8+E8+D8</f>
        <v>0</v>
      </c>
      <c r="G8" s="14"/>
      <c r="H8" s="12">
        <f>F8-G8</f>
        <v>0</v>
      </c>
      <c r="I8" s="6"/>
      <c r="J8" s="6"/>
    </row>
    <row r="9" spans="1:10" x14ac:dyDescent="0.25">
      <c r="A9" s="36"/>
      <c r="B9" s="15"/>
      <c r="C9" s="12">
        <f>'JULY 21'!H9:H13</f>
        <v>0</v>
      </c>
      <c r="D9" s="12">
        <f>'JAN 21'!H9:H13</f>
        <v>0</v>
      </c>
      <c r="E9" s="13"/>
      <c r="F9" s="12">
        <f>C9+E9+D9</f>
        <v>0</v>
      </c>
      <c r="G9" s="14"/>
      <c r="H9" s="12">
        <f>F9-G9</f>
        <v>0</v>
      </c>
      <c r="I9" s="6"/>
      <c r="J9" s="6"/>
    </row>
    <row r="10" spans="1:10" x14ac:dyDescent="0.25">
      <c r="A10" s="36"/>
      <c r="B10" s="16" t="s">
        <v>10</v>
      </c>
      <c r="C10" s="12">
        <f>'MAY21'!H10:H15</f>
        <v>11500</v>
      </c>
      <c r="D10" s="12">
        <f t="shared" ref="D10:H10" si="0">SUM(D5:D9)</f>
        <v>0</v>
      </c>
      <c r="E10" s="17">
        <f t="shared" si="0"/>
        <v>4500</v>
      </c>
      <c r="F10" s="18">
        <f t="shared" si="0"/>
        <v>4500</v>
      </c>
      <c r="G10" s="18">
        <f t="shared" si="0"/>
        <v>0</v>
      </c>
      <c r="H10" s="18">
        <f t="shared" si="0"/>
        <v>4500</v>
      </c>
      <c r="I10" s="6"/>
      <c r="J10" s="6"/>
    </row>
    <row r="11" spans="1:10" x14ac:dyDescent="0.25">
      <c r="A11" s="36"/>
      <c r="B11" s="19"/>
      <c r="C11" s="12">
        <f>'[1]SEPTEMBER 20'!G11:G16</f>
        <v>0</v>
      </c>
      <c r="D11" s="19"/>
      <c r="E11" s="11"/>
      <c r="F11" s="20"/>
      <c r="G11" s="21"/>
      <c r="H11" s="20"/>
      <c r="I11" s="6"/>
      <c r="J11" s="6"/>
    </row>
    <row r="12" spans="1:10" x14ac:dyDescent="0.25">
      <c r="B12" s="22"/>
      <c r="C12" s="22"/>
      <c r="D12" s="22"/>
      <c r="E12" s="23"/>
      <c r="F12" s="24"/>
      <c r="G12" s="25"/>
      <c r="H12" s="24"/>
      <c r="I12" s="6"/>
    </row>
    <row r="13" spans="1:10" x14ac:dyDescent="0.25">
      <c r="B13" s="22"/>
      <c r="C13" s="22"/>
      <c r="D13" s="22"/>
      <c r="E13" s="23"/>
      <c r="F13" s="24"/>
      <c r="G13" s="25"/>
      <c r="H13" s="24"/>
      <c r="I13" s="6" t="s">
        <v>38</v>
      </c>
      <c r="J13" s="6"/>
    </row>
    <row r="14" spans="1:10" ht="18.75" x14ac:dyDescent="0.3">
      <c r="B14" s="26" t="s">
        <v>11</v>
      </c>
      <c r="C14" s="22"/>
      <c r="D14" s="22"/>
      <c r="E14" s="23"/>
      <c r="F14" s="24"/>
      <c r="G14" s="25"/>
      <c r="H14" s="24"/>
      <c r="I14" s="6" t="s">
        <v>51</v>
      </c>
      <c r="J14" s="6"/>
    </row>
    <row r="15" spans="1:10" x14ac:dyDescent="0.25">
      <c r="B15" s="27" t="s">
        <v>12</v>
      </c>
      <c r="C15" s="6"/>
      <c r="D15" s="6"/>
      <c r="E15" s="6"/>
      <c r="F15" s="6"/>
      <c r="G15" s="6"/>
      <c r="H15" s="6"/>
      <c r="I15" s="6"/>
      <c r="J15" s="6"/>
    </row>
    <row r="16" spans="1:10" x14ac:dyDescent="0.25">
      <c r="C16" s="27"/>
      <c r="D16" s="27"/>
      <c r="E16" s="27"/>
      <c r="F16" s="27"/>
      <c r="G16" s="27" t="s">
        <v>13</v>
      </c>
      <c r="H16" s="27"/>
      <c r="I16" s="27"/>
      <c r="J16" s="27"/>
    </row>
    <row r="17" spans="1:10" ht="15.75" x14ac:dyDescent="0.25">
      <c r="B17" s="29" t="s">
        <v>14</v>
      </c>
      <c r="C17" s="29" t="s">
        <v>15</v>
      </c>
      <c r="D17" s="29"/>
      <c r="E17" s="29" t="s">
        <v>16</v>
      </c>
      <c r="F17" s="29" t="s">
        <v>17</v>
      </c>
      <c r="G17" s="29" t="s">
        <v>14</v>
      </c>
      <c r="H17" s="29" t="s">
        <v>15</v>
      </c>
      <c r="I17" s="29" t="s">
        <v>16</v>
      </c>
      <c r="J17" s="29" t="s">
        <v>17</v>
      </c>
    </row>
    <row r="18" spans="1:10" x14ac:dyDescent="0.25">
      <c r="B18" s="11" t="s">
        <v>71</v>
      </c>
      <c r="C18" s="12">
        <f>E10</f>
        <v>4500</v>
      </c>
      <c r="D18" s="12"/>
      <c r="E18" s="11"/>
      <c r="F18" s="11"/>
      <c r="G18" s="11" t="s">
        <v>71</v>
      </c>
      <c r="H18" s="12">
        <f>G10</f>
        <v>0</v>
      </c>
      <c r="I18" s="11"/>
      <c r="J18" s="11"/>
    </row>
    <row r="19" spans="1:10" x14ac:dyDescent="0.25">
      <c r="B19" s="11" t="s">
        <v>4</v>
      </c>
      <c r="C19" s="12">
        <f>'JULY 21'!F28</f>
        <v>-50</v>
      </c>
      <c r="D19" s="12"/>
      <c r="E19" s="11"/>
      <c r="F19" s="11"/>
      <c r="G19" s="11" t="s">
        <v>4</v>
      </c>
      <c r="H19" s="12">
        <f>'JULY 21'!J28</f>
        <v>-50</v>
      </c>
      <c r="I19" s="11"/>
      <c r="J19" s="11"/>
    </row>
    <row r="20" spans="1:10" x14ac:dyDescent="0.25">
      <c r="B20" s="11" t="s">
        <v>62</v>
      </c>
      <c r="C20" s="12"/>
      <c r="D20" s="12"/>
      <c r="E20" s="11"/>
      <c r="F20" s="11"/>
      <c r="G20" s="11" t="s">
        <v>5</v>
      </c>
      <c r="H20" s="12"/>
      <c r="I20" s="11"/>
      <c r="J20" s="11"/>
    </row>
    <row r="21" spans="1:10" x14ac:dyDescent="0.25">
      <c r="B21" s="11"/>
      <c r="C21" s="12"/>
      <c r="D21" s="12"/>
      <c r="E21" s="11"/>
      <c r="F21" s="11"/>
      <c r="G21" s="11"/>
      <c r="H21" s="12"/>
      <c r="I21" s="11"/>
      <c r="J21" s="11"/>
    </row>
    <row r="22" spans="1:10" x14ac:dyDescent="0.25">
      <c r="B22" s="11" t="s">
        <v>19</v>
      </c>
      <c r="C22" s="30">
        <v>0.1</v>
      </c>
      <c r="D22" s="30"/>
      <c r="E22" s="11">
        <f>C22*C18</f>
        <v>450</v>
      </c>
      <c r="F22" s="11"/>
      <c r="G22" s="11" t="s">
        <v>19</v>
      </c>
      <c r="H22" s="30">
        <v>0.1</v>
      </c>
      <c r="I22" s="31">
        <f>H22*C18</f>
        <v>450</v>
      </c>
      <c r="J22" s="31"/>
    </row>
    <row r="23" spans="1:10" x14ac:dyDescent="0.25">
      <c r="B23" s="9" t="s">
        <v>20</v>
      </c>
      <c r="C23" s="11"/>
      <c r="D23" s="11"/>
      <c r="E23" s="11"/>
      <c r="F23" s="11"/>
      <c r="G23" s="9" t="s">
        <v>20</v>
      </c>
      <c r="H23" s="11"/>
      <c r="I23" s="11"/>
      <c r="J23" s="11"/>
    </row>
    <row r="24" spans="1:10" x14ac:dyDescent="0.25">
      <c r="B24" s="32" t="s">
        <v>21</v>
      </c>
      <c r="C24" s="30">
        <v>0.3</v>
      </c>
      <c r="D24" s="30"/>
      <c r="E24" s="33"/>
      <c r="F24" s="11"/>
      <c r="G24" s="32" t="s">
        <v>21</v>
      </c>
      <c r="H24" s="30">
        <v>0.3</v>
      </c>
      <c r="I24" s="33"/>
      <c r="J24" s="11"/>
    </row>
    <row r="25" spans="1:10" x14ac:dyDescent="0.25">
      <c r="B25" s="34"/>
      <c r="C25" s="11"/>
      <c r="D25" s="11"/>
      <c r="E25" s="12"/>
      <c r="F25" s="11"/>
      <c r="G25" s="34"/>
      <c r="H25" s="11"/>
      <c r="I25" s="11"/>
      <c r="J25" s="12"/>
    </row>
    <row r="26" spans="1:10" x14ac:dyDescent="0.25">
      <c r="B26" s="32"/>
      <c r="E26" s="11"/>
      <c r="F26" s="11"/>
      <c r="G26" s="32"/>
      <c r="J26" s="11"/>
    </row>
    <row r="27" spans="1:10" x14ac:dyDescent="0.25">
      <c r="B27" s="15"/>
      <c r="C27" s="11"/>
      <c r="D27" s="11"/>
      <c r="E27" s="11"/>
      <c r="F27" s="11"/>
      <c r="G27" s="15"/>
      <c r="H27" s="11"/>
      <c r="I27" s="11"/>
      <c r="J27" s="11"/>
    </row>
    <row r="28" spans="1:10" x14ac:dyDescent="0.25">
      <c r="A28" s="5"/>
      <c r="B28" s="9" t="s">
        <v>10</v>
      </c>
      <c r="C28" s="18">
        <f>C18+C19+C20+C21-E22</f>
        <v>4000</v>
      </c>
      <c r="D28" s="18"/>
      <c r="E28" s="18">
        <f>SUM(E24:E27)</f>
        <v>0</v>
      </c>
      <c r="F28" s="18">
        <f>C28-E28</f>
        <v>4000</v>
      </c>
      <c r="G28" s="9" t="s">
        <v>10</v>
      </c>
      <c r="H28" s="18">
        <f>H18+H19+H20+H21-I22</f>
        <v>-500</v>
      </c>
      <c r="I28" s="18">
        <f>SUM(I24:I27)</f>
        <v>0</v>
      </c>
      <c r="J28" s="18">
        <f>H28-I28</f>
        <v>-500</v>
      </c>
    </row>
    <row r="29" spans="1:10" x14ac:dyDescent="0.25">
      <c r="C29" s="5"/>
      <c r="D29" s="5"/>
      <c r="E29" s="5"/>
      <c r="F29" s="6"/>
      <c r="G29" s="6"/>
      <c r="H29" s="6"/>
      <c r="I29" s="6"/>
      <c r="J29" s="6"/>
    </row>
    <row r="30" spans="1:10" x14ac:dyDescent="0.25">
      <c r="B30" s="5" t="s">
        <v>23</v>
      </c>
      <c r="C30" s="6"/>
      <c r="D30" s="6"/>
      <c r="E30" s="35" t="s">
        <v>24</v>
      </c>
      <c r="F30" s="6"/>
      <c r="G30" s="5" t="s">
        <v>25</v>
      </c>
      <c r="H30" s="6"/>
      <c r="I30" s="6"/>
      <c r="J30" s="6"/>
    </row>
    <row r="31" spans="1:10" x14ac:dyDescent="0.25">
      <c r="B31" s="6"/>
      <c r="C31" s="6"/>
      <c r="D31" s="6"/>
      <c r="E31" s="5"/>
      <c r="F31" s="6"/>
      <c r="G31" s="6"/>
      <c r="H31" s="6"/>
      <c r="I31" s="6"/>
      <c r="J31" s="6"/>
    </row>
    <row r="32" spans="1:10" x14ac:dyDescent="0.25">
      <c r="B32" s="5" t="s">
        <v>26</v>
      </c>
      <c r="C32" s="5"/>
      <c r="D32" s="5"/>
      <c r="E32" s="5" t="s">
        <v>27</v>
      </c>
      <c r="F32" s="6"/>
      <c r="G32" s="5" t="s">
        <v>33</v>
      </c>
      <c r="H32" s="6"/>
      <c r="I32" s="3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C6" sqref="C6"/>
    </sheetView>
  </sheetViews>
  <sheetFormatPr defaultRowHeight="15" x14ac:dyDescent="0.25"/>
  <cols>
    <col min="2" max="2" width="13.42578125" customWidth="1"/>
  </cols>
  <sheetData>
    <row r="1" spans="1:10" ht="15.75" x14ac:dyDescent="0.25">
      <c r="B1" s="1"/>
      <c r="C1" s="2" t="s">
        <v>44</v>
      </c>
      <c r="D1" s="2"/>
      <c r="E1" s="3"/>
      <c r="F1" s="4"/>
      <c r="G1" s="5"/>
      <c r="H1" s="6"/>
      <c r="I1" s="6"/>
      <c r="J1" s="6"/>
    </row>
    <row r="2" spans="1:10" ht="15.75" x14ac:dyDescent="0.25">
      <c r="C2" s="2" t="s">
        <v>0</v>
      </c>
      <c r="D2" s="2"/>
      <c r="E2" s="7"/>
      <c r="F2" s="4"/>
      <c r="G2" s="5"/>
      <c r="I2" s="6"/>
      <c r="J2" s="6"/>
    </row>
    <row r="3" spans="1:10" ht="15.75" x14ac:dyDescent="0.25">
      <c r="B3" s="1" t="s">
        <v>1</v>
      </c>
      <c r="C3" s="2" t="s">
        <v>73</v>
      </c>
      <c r="D3" s="2"/>
      <c r="E3" s="1"/>
      <c r="F3" s="4"/>
      <c r="G3" s="5"/>
      <c r="H3" s="6"/>
      <c r="I3" s="6"/>
      <c r="J3" s="6"/>
    </row>
    <row r="4" spans="1:10" x14ac:dyDescent="0.25">
      <c r="A4" s="36"/>
      <c r="B4" s="8" t="s">
        <v>3</v>
      </c>
      <c r="C4" s="8" t="s">
        <v>4</v>
      </c>
      <c r="D4" s="8" t="s">
        <v>5</v>
      </c>
      <c r="E4" s="8" t="s">
        <v>6</v>
      </c>
      <c r="F4" s="9" t="s">
        <v>7</v>
      </c>
      <c r="G4" s="8" t="s">
        <v>8</v>
      </c>
      <c r="H4" s="10" t="s">
        <v>9</v>
      </c>
      <c r="I4" s="6"/>
    </row>
    <row r="5" spans="1:10" x14ac:dyDescent="0.25">
      <c r="A5" s="36">
        <v>1</v>
      </c>
      <c r="B5" s="11"/>
      <c r="C5" s="12">
        <f>'AUGUST 21'!H5:H10</f>
        <v>0</v>
      </c>
      <c r="D5" s="12"/>
      <c r="E5" s="13"/>
      <c r="F5" s="12">
        <f>C5+E5+D5</f>
        <v>0</v>
      </c>
      <c r="G5" s="14"/>
      <c r="H5" s="12">
        <f>F5-G5</f>
        <v>0</v>
      </c>
      <c r="J5" s="6"/>
    </row>
    <row r="6" spans="1:10" x14ac:dyDescent="0.25">
      <c r="A6" s="36">
        <v>2</v>
      </c>
      <c r="B6" s="11" t="s">
        <v>30</v>
      </c>
      <c r="C6" s="12">
        <f>'AUGUST 21'!H6:H11</f>
        <v>4500</v>
      </c>
      <c r="D6" s="12">
        <f>'JAN 21'!H6:H10</f>
        <v>0</v>
      </c>
      <c r="E6" s="13">
        <v>4500</v>
      </c>
      <c r="F6" s="12">
        <f>C6+E6+D6</f>
        <v>9000</v>
      </c>
      <c r="G6" s="14"/>
      <c r="H6" s="12">
        <f>F6-G6</f>
        <v>9000</v>
      </c>
      <c r="I6" s="6"/>
      <c r="J6" s="6"/>
    </row>
    <row r="7" spans="1:10" x14ac:dyDescent="0.25">
      <c r="A7" s="36">
        <v>3</v>
      </c>
      <c r="B7" s="11"/>
      <c r="C7" s="12">
        <f>'AUGUST 21'!H7:H12</f>
        <v>0</v>
      </c>
      <c r="D7" s="12"/>
      <c r="E7" s="13"/>
      <c r="F7" s="12">
        <f>C7+E7+D7</f>
        <v>0</v>
      </c>
      <c r="G7" s="14"/>
      <c r="H7" s="12">
        <f>F7-G7</f>
        <v>0</v>
      </c>
      <c r="I7" s="6"/>
      <c r="J7" s="6"/>
    </row>
    <row r="8" spans="1:10" x14ac:dyDescent="0.25">
      <c r="A8" s="36"/>
      <c r="B8" s="11"/>
      <c r="C8" s="12">
        <f>'AUGUST 21'!H8:H13</f>
        <v>0</v>
      </c>
      <c r="D8" s="12">
        <f>'JAN 21'!H8:H12</f>
        <v>0</v>
      </c>
      <c r="E8" s="13"/>
      <c r="F8" s="12">
        <f>C8+E8+D8</f>
        <v>0</v>
      </c>
      <c r="G8" s="14"/>
      <c r="H8" s="12">
        <f>F8-G8</f>
        <v>0</v>
      </c>
      <c r="I8" s="6"/>
      <c r="J8" s="6"/>
    </row>
    <row r="9" spans="1:10" x14ac:dyDescent="0.25">
      <c r="A9" s="36"/>
      <c r="B9" s="15"/>
      <c r="C9" s="12">
        <f>'AUGUST 21'!H9:H14</f>
        <v>0</v>
      </c>
      <c r="D9" s="12">
        <f>'JAN 21'!H9:H13</f>
        <v>0</v>
      </c>
      <c r="E9" s="13"/>
      <c r="F9" s="12">
        <f>C9+E9+D9</f>
        <v>0</v>
      </c>
      <c r="G9" s="14"/>
      <c r="H9" s="12">
        <f>F9-G9</f>
        <v>0</v>
      </c>
      <c r="I9" s="6"/>
      <c r="J9" s="6"/>
    </row>
    <row r="10" spans="1:10" x14ac:dyDescent="0.25">
      <c r="A10" s="36"/>
      <c r="B10" s="16" t="s">
        <v>10</v>
      </c>
      <c r="C10" s="12">
        <f>'AUGUST 21'!H10:H15</f>
        <v>4500</v>
      </c>
      <c r="D10" s="12">
        <f t="shared" ref="D10:H10" si="0">SUM(D5:D9)</f>
        <v>0</v>
      </c>
      <c r="E10" s="17">
        <f t="shared" si="0"/>
        <v>4500</v>
      </c>
      <c r="F10" s="18">
        <f t="shared" si="0"/>
        <v>9000</v>
      </c>
      <c r="G10" s="18">
        <f t="shared" si="0"/>
        <v>0</v>
      </c>
      <c r="H10" s="18">
        <f t="shared" si="0"/>
        <v>9000</v>
      </c>
      <c r="I10" s="6"/>
      <c r="J10" s="6"/>
    </row>
    <row r="11" spans="1:10" x14ac:dyDescent="0.25">
      <c r="A11" s="36"/>
      <c r="B11" s="19"/>
      <c r="C11" s="12">
        <f>'[1]SEPTEMBER 20'!G11:G16</f>
        <v>0</v>
      </c>
      <c r="D11" s="19"/>
      <c r="E11" s="11"/>
      <c r="F11" s="20"/>
      <c r="G11" s="21"/>
      <c r="H11" s="20"/>
      <c r="I11" s="6"/>
      <c r="J11" s="6"/>
    </row>
    <row r="12" spans="1:10" x14ac:dyDescent="0.25">
      <c r="B12" s="22"/>
      <c r="C12" s="22"/>
      <c r="D12" s="22"/>
      <c r="E12" s="23"/>
      <c r="F12" s="24"/>
      <c r="G12" s="25"/>
      <c r="H12" s="24"/>
      <c r="I12" s="6"/>
    </row>
    <row r="13" spans="1:10" x14ac:dyDescent="0.25">
      <c r="B13" s="22"/>
      <c r="C13" s="22"/>
      <c r="D13" s="22"/>
      <c r="E13" s="23"/>
      <c r="F13" s="24"/>
      <c r="G13" s="25"/>
      <c r="H13" s="24"/>
      <c r="I13" s="6"/>
      <c r="J13" s="6"/>
    </row>
    <row r="14" spans="1:10" ht="18.75" x14ac:dyDescent="0.3">
      <c r="B14" s="26" t="s">
        <v>11</v>
      </c>
      <c r="C14" s="22"/>
      <c r="D14" s="22"/>
      <c r="E14" s="23"/>
      <c r="F14" s="24"/>
      <c r="G14" s="25"/>
      <c r="H14" s="24"/>
      <c r="I14" s="6"/>
      <c r="J14" s="6"/>
    </row>
    <row r="15" spans="1:10" x14ac:dyDescent="0.25">
      <c r="B15" s="27" t="s">
        <v>12</v>
      </c>
      <c r="C15" s="6"/>
      <c r="D15" s="6"/>
      <c r="E15" s="6"/>
      <c r="F15" s="6"/>
      <c r="G15" s="6"/>
      <c r="H15" s="6"/>
      <c r="I15" s="6"/>
      <c r="J15" s="6"/>
    </row>
    <row r="16" spans="1:10" x14ac:dyDescent="0.25">
      <c r="C16" s="27"/>
      <c r="D16" s="27"/>
      <c r="E16" s="27"/>
      <c r="F16" s="27"/>
      <c r="G16" s="27" t="s">
        <v>13</v>
      </c>
      <c r="H16" s="27"/>
      <c r="I16" s="27"/>
      <c r="J16" s="27"/>
    </row>
    <row r="17" spans="1:10" ht="15.75" x14ac:dyDescent="0.25">
      <c r="B17" s="29" t="s">
        <v>14</v>
      </c>
      <c r="C17" s="29" t="s">
        <v>15</v>
      </c>
      <c r="D17" s="29"/>
      <c r="E17" s="29" t="s">
        <v>16</v>
      </c>
      <c r="F17" s="29" t="s">
        <v>17</v>
      </c>
      <c r="G17" s="29" t="s">
        <v>14</v>
      </c>
      <c r="H17" s="29" t="s">
        <v>15</v>
      </c>
      <c r="I17" s="29" t="s">
        <v>16</v>
      </c>
      <c r="J17" s="29" t="s">
        <v>17</v>
      </c>
    </row>
    <row r="18" spans="1:10" x14ac:dyDescent="0.25">
      <c r="B18" s="11" t="s">
        <v>74</v>
      </c>
      <c r="C18" s="12">
        <f>E10</f>
        <v>4500</v>
      </c>
      <c r="D18" s="12"/>
      <c r="E18" s="11"/>
      <c r="F18" s="11"/>
      <c r="G18" s="11" t="s">
        <v>74</v>
      </c>
      <c r="H18" s="12">
        <f>G10</f>
        <v>0</v>
      </c>
      <c r="I18" s="11"/>
      <c r="J18" s="11"/>
    </row>
    <row r="19" spans="1:10" x14ac:dyDescent="0.25">
      <c r="B19" s="11" t="s">
        <v>4</v>
      </c>
      <c r="C19" s="12">
        <f>'AUGUST 21'!F28</f>
        <v>4000</v>
      </c>
      <c r="D19" s="12"/>
      <c r="E19" s="11"/>
      <c r="F19" s="11"/>
      <c r="G19" s="11" t="s">
        <v>4</v>
      </c>
      <c r="H19" s="12">
        <f>'AUGUST 21'!J28</f>
        <v>-500</v>
      </c>
      <c r="I19" s="11"/>
      <c r="J19" s="11"/>
    </row>
    <row r="20" spans="1:10" x14ac:dyDescent="0.25">
      <c r="B20" s="11" t="s">
        <v>62</v>
      </c>
      <c r="C20" s="12"/>
      <c r="D20" s="12"/>
      <c r="E20" s="11"/>
      <c r="F20" s="11"/>
      <c r="G20" s="11" t="s">
        <v>5</v>
      </c>
      <c r="H20" s="12"/>
      <c r="I20" s="11"/>
      <c r="J20" s="11"/>
    </row>
    <row r="21" spans="1:10" x14ac:dyDescent="0.25">
      <c r="B21" s="11"/>
      <c r="C21" s="12"/>
      <c r="D21" s="12"/>
      <c r="E21" s="11"/>
      <c r="F21" s="11"/>
      <c r="G21" s="11"/>
      <c r="H21" s="12"/>
      <c r="I21" s="11"/>
      <c r="J21" s="11"/>
    </row>
    <row r="22" spans="1:10" x14ac:dyDescent="0.25">
      <c r="B22" s="11" t="s">
        <v>19</v>
      </c>
      <c r="C22" s="30">
        <v>0.1</v>
      </c>
      <c r="D22" s="30"/>
      <c r="E22" s="11">
        <f>C22*C18</f>
        <v>450</v>
      </c>
      <c r="F22" s="11"/>
      <c r="G22" s="11" t="s">
        <v>19</v>
      </c>
      <c r="H22" s="30">
        <v>0.1</v>
      </c>
      <c r="I22" s="31">
        <f>H22*C18</f>
        <v>450</v>
      </c>
      <c r="J22" s="31"/>
    </row>
    <row r="23" spans="1:10" x14ac:dyDescent="0.25">
      <c r="B23" s="9" t="s">
        <v>20</v>
      </c>
      <c r="C23" s="11"/>
      <c r="D23" s="11"/>
      <c r="E23" s="11"/>
      <c r="F23" s="11"/>
      <c r="G23" s="9" t="s">
        <v>20</v>
      </c>
      <c r="H23" s="11"/>
      <c r="I23" s="11"/>
      <c r="J23" s="11"/>
    </row>
    <row r="24" spans="1:10" x14ac:dyDescent="0.25">
      <c r="B24" s="32" t="s">
        <v>21</v>
      </c>
      <c r="C24" s="30">
        <v>0.3</v>
      </c>
      <c r="D24" s="30"/>
      <c r="E24" s="33"/>
      <c r="F24" s="11"/>
      <c r="G24" s="32" t="s">
        <v>21</v>
      </c>
      <c r="H24" s="30">
        <v>0.3</v>
      </c>
      <c r="I24" s="33"/>
      <c r="J24" s="11"/>
    </row>
    <row r="25" spans="1:10" x14ac:dyDescent="0.25">
      <c r="B25" s="34"/>
      <c r="C25" s="11"/>
      <c r="D25" s="11"/>
      <c r="E25" s="12"/>
      <c r="F25" s="11"/>
      <c r="G25" s="34"/>
      <c r="H25" s="11"/>
      <c r="I25" s="11"/>
      <c r="J25" s="12"/>
    </row>
    <row r="26" spans="1:10" x14ac:dyDescent="0.25">
      <c r="B26" s="32"/>
      <c r="E26" s="11"/>
      <c r="F26" s="11"/>
      <c r="G26" s="32"/>
      <c r="J26" s="11"/>
    </row>
    <row r="27" spans="1:10" x14ac:dyDescent="0.25">
      <c r="B27" s="15"/>
      <c r="C27" s="11"/>
      <c r="D27" s="11"/>
      <c r="E27" s="11"/>
      <c r="F27" s="11"/>
      <c r="G27" s="15"/>
      <c r="H27" s="11"/>
      <c r="I27" s="11"/>
      <c r="J27" s="11"/>
    </row>
    <row r="28" spans="1:10" x14ac:dyDescent="0.25">
      <c r="A28" s="5"/>
      <c r="B28" s="9" t="s">
        <v>10</v>
      </c>
      <c r="C28" s="18">
        <f>C18+C19+C20+C21-E22</f>
        <v>8050</v>
      </c>
      <c r="D28" s="18"/>
      <c r="E28" s="18">
        <f>SUM(E24:E27)</f>
        <v>0</v>
      </c>
      <c r="F28" s="18">
        <f>C28-E28</f>
        <v>8050</v>
      </c>
      <c r="G28" s="9" t="s">
        <v>10</v>
      </c>
      <c r="H28" s="18">
        <f>H18+H19+H20+H21-I22</f>
        <v>-950</v>
      </c>
      <c r="I28" s="18">
        <f>SUM(I24:I27)</f>
        <v>0</v>
      </c>
      <c r="J28" s="18">
        <f>H28-I28</f>
        <v>-950</v>
      </c>
    </row>
    <row r="29" spans="1:10" x14ac:dyDescent="0.25">
      <c r="C29" s="5"/>
      <c r="D29" s="5"/>
      <c r="E29" s="5"/>
      <c r="F29" s="6"/>
      <c r="G29" s="6"/>
      <c r="H29" s="6"/>
      <c r="I29" s="6"/>
      <c r="J29" s="6"/>
    </row>
    <row r="30" spans="1:10" x14ac:dyDescent="0.25">
      <c r="B30" s="5" t="s">
        <v>23</v>
      </c>
      <c r="C30" s="6"/>
      <c r="D30" s="6"/>
      <c r="E30" s="35" t="s">
        <v>24</v>
      </c>
      <c r="F30" s="6"/>
      <c r="G30" s="5" t="s">
        <v>25</v>
      </c>
      <c r="H30" s="6"/>
      <c r="I30" s="6"/>
      <c r="J30" s="6"/>
    </row>
    <row r="31" spans="1:10" x14ac:dyDescent="0.25">
      <c r="B31" s="6"/>
      <c r="C31" s="6"/>
      <c r="D31" s="6"/>
      <c r="E31" s="5"/>
      <c r="F31" s="6"/>
      <c r="G31" s="6"/>
      <c r="H31" s="6"/>
      <c r="I31" s="6"/>
      <c r="J31" s="6"/>
    </row>
    <row r="32" spans="1:10" x14ac:dyDescent="0.25">
      <c r="B32" s="5" t="s">
        <v>26</v>
      </c>
      <c r="C32" s="5"/>
      <c r="D32" s="5"/>
      <c r="E32" s="5" t="s">
        <v>27</v>
      </c>
      <c r="F32" s="6"/>
      <c r="G32" s="5" t="s">
        <v>33</v>
      </c>
      <c r="H32" s="6"/>
      <c r="I32" s="3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3" workbookViewId="0">
      <selection activeCell="C19" sqref="C19"/>
    </sheetView>
  </sheetViews>
  <sheetFormatPr defaultRowHeight="15" x14ac:dyDescent="0.25"/>
  <cols>
    <col min="2" max="2" width="18.7109375" customWidth="1"/>
    <col min="6" max="6" width="12" customWidth="1"/>
    <col min="7" max="7" width="15.140625" customWidth="1"/>
  </cols>
  <sheetData>
    <row r="1" spans="1:10" ht="33.75" customHeight="1" x14ac:dyDescent="0.25">
      <c r="B1" s="1"/>
      <c r="C1" s="46" t="s">
        <v>44</v>
      </c>
      <c r="D1" s="46"/>
      <c r="E1" s="46"/>
      <c r="F1" s="46"/>
      <c r="G1" s="46"/>
      <c r="H1" s="6"/>
      <c r="I1" s="6"/>
      <c r="J1" s="6"/>
    </row>
    <row r="2" spans="1:10" ht="28.5" customHeight="1" x14ac:dyDescent="0.25">
      <c r="C2" s="46" t="s">
        <v>0</v>
      </c>
      <c r="D2" s="46"/>
      <c r="E2" s="46"/>
      <c r="F2" s="46"/>
      <c r="G2" s="46"/>
      <c r="I2" s="6"/>
      <c r="J2" s="6"/>
    </row>
    <row r="3" spans="1:10" ht="25.5" customHeight="1" x14ac:dyDescent="0.25">
      <c r="B3" s="1" t="s">
        <v>1</v>
      </c>
      <c r="C3" s="47" t="s">
        <v>75</v>
      </c>
      <c r="D3" s="47"/>
      <c r="E3" s="47"/>
      <c r="F3" s="47"/>
      <c r="G3" s="47"/>
      <c r="H3" s="6"/>
      <c r="I3" s="6"/>
      <c r="J3" s="6"/>
    </row>
    <row r="4" spans="1:10" s="45" customFormat="1" ht="27.75" customHeight="1" x14ac:dyDescent="0.25">
      <c r="A4" s="42"/>
      <c r="B4" s="40" t="s">
        <v>3</v>
      </c>
      <c r="C4" s="40" t="s">
        <v>4</v>
      </c>
      <c r="D4" s="40" t="s">
        <v>5</v>
      </c>
      <c r="E4" s="40" t="s">
        <v>6</v>
      </c>
      <c r="F4" s="43" t="s">
        <v>7</v>
      </c>
      <c r="G4" s="40" t="s">
        <v>8</v>
      </c>
      <c r="H4" s="41" t="s">
        <v>9</v>
      </c>
      <c r="I4" s="44"/>
    </row>
    <row r="5" spans="1:10" x14ac:dyDescent="0.25">
      <c r="A5" s="36">
        <v>1</v>
      </c>
      <c r="B5" s="11"/>
      <c r="C5" s="12">
        <f>'OCTOBER 21'!H5</f>
        <v>0</v>
      </c>
      <c r="D5" s="12"/>
      <c r="E5" s="13"/>
      <c r="F5" s="12">
        <f>C5+E5+D5</f>
        <v>0</v>
      </c>
      <c r="G5" s="14"/>
      <c r="H5" s="12">
        <f>F5-G5</f>
        <v>0</v>
      </c>
      <c r="J5" s="6"/>
    </row>
    <row r="6" spans="1:10" x14ac:dyDescent="0.25">
      <c r="A6" s="36">
        <v>2</v>
      </c>
      <c r="B6" s="11" t="s">
        <v>30</v>
      </c>
      <c r="C6" s="12">
        <f>'OCTOBER 21'!H6</f>
        <v>9000</v>
      </c>
      <c r="D6" s="12">
        <f>'JAN 21'!H6:H10</f>
        <v>0</v>
      </c>
      <c r="E6" s="13">
        <v>4500</v>
      </c>
      <c r="F6" s="12">
        <f>C6+E6+D6</f>
        <v>13500</v>
      </c>
      <c r="G6" s="14"/>
      <c r="H6" s="12">
        <f>F6-G6</f>
        <v>13500</v>
      </c>
      <c r="I6" s="6"/>
      <c r="J6" s="6"/>
    </row>
    <row r="7" spans="1:10" x14ac:dyDescent="0.25">
      <c r="A7" s="36">
        <v>3</v>
      </c>
      <c r="B7" s="11"/>
      <c r="C7" s="12">
        <f>'OCTOBER 21'!H7</f>
        <v>0</v>
      </c>
      <c r="D7" s="12"/>
      <c r="E7" s="13"/>
      <c r="F7" s="12">
        <f>C7+E7+D7</f>
        <v>0</v>
      </c>
      <c r="G7" s="14"/>
      <c r="H7" s="12">
        <f>F7-G7</f>
        <v>0</v>
      </c>
      <c r="I7" s="6"/>
      <c r="J7" s="6"/>
    </row>
    <row r="8" spans="1:10" x14ac:dyDescent="0.25">
      <c r="A8" s="36"/>
      <c r="B8" s="11"/>
      <c r="C8" s="12">
        <f>'OCTOBER 21'!H8</f>
        <v>0</v>
      </c>
      <c r="D8" s="12">
        <f>'JAN 21'!H8:H12</f>
        <v>0</v>
      </c>
      <c r="E8" s="13"/>
      <c r="F8" s="12">
        <f>C8+E8+D8</f>
        <v>0</v>
      </c>
      <c r="G8" s="14"/>
      <c r="H8" s="12">
        <f>F8-G8</f>
        <v>0</v>
      </c>
      <c r="I8" s="6"/>
      <c r="J8" s="6"/>
    </row>
    <row r="9" spans="1:10" x14ac:dyDescent="0.25">
      <c r="A9" s="36"/>
      <c r="B9" s="15"/>
      <c r="C9" s="12">
        <f>'OCTOBER 21'!H9</f>
        <v>0</v>
      </c>
      <c r="D9" s="12">
        <f>'JAN 21'!H9:H13</f>
        <v>0</v>
      </c>
      <c r="E9" s="13"/>
      <c r="F9" s="12">
        <f>C9+E9+D9</f>
        <v>0</v>
      </c>
      <c r="G9" s="14"/>
      <c r="H9" s="12">
        <f>F9-G9</f>
        <v>0</v>
      </c>
      <c r="I9" s="6"/>
      <c r="J9" s="6"/>
    </row>
    <row r="10" spans="1:10" x14ac:dyDescent="0.25">
      <c r="A10" s="36"/>
      <c r="B10" s="16" t="s">
        <v>10</v>
      </c>
      <c r="C10" s="12">
        <f>'OCTOBER 21'!H10</f>
        <v>9000</v>
      </c>
      <c r="D10" s="12">
        <f t="shared" ref="D10:H10" si="0">SUM(D5:D9)</f>
        <v>0</v>
      </c>
      <c r="E10" s="17">
        <f t="shared" si="0"/>
        <v>4500</v>
      </c>
      <c r="F10" s="18">
        <f t="shared" si="0"/>
        <v>13500</v>
      </c>
      <c r="G10" s="18">
        <f t="shared" si="0"/>
        <v>0</v>
      </c>
      <c r="H10" s="18">
        <f t="shared" si="0"/>
        <v>13500</v>
      </c>
      <c r="I10" s="6"/>
      <c r="J10" s="6"/>
    </row>
    <row r="11" spans="1:10" x14ac:dyDescent="0.25">
      <c r="A11" s="36"/>
      <c r="B11" s="19"/>
      <c r="C11" s="12">
        <f>'[1]SEPTEMBER 20'!G11:G16</f>
        <v>0</v>
      </c>
      <c r="D11" s="19"/>
      <c r="E11" s="11"/>
      <c r="F11" s="20"/>
      <c r="G11" s="21"/>
      <c r="H11" s="20"/>
      <c r="I11" s="6"/>
      <c r="J11" s="6"/>
    </row>
    <row r="12" spans="1:10" x14ac:dyDescent="0.25">
      <c r="B12" s="22"/>
      <c r="C12" s="22"/>
      <c r="D12" s="22"/>
      <c r="E12" s="23"/>
      <c r="F12" s="24"/>
      <c r="G12" s="25"/>
      <c r="H12" s="24"/>
      <c r="I12" s="6"/>
    </row>
    <row r="13" spans="1:10" x14ac:dyDescent="0.25">
      <c r="B13" s="22"/>
      <c r="C13" s="22"/>
      <c r="D13" s="22"/>
      <c r="E13" s="23"/>
      <c r="F13" s="24"/>
      <c r="G13" s="25"/>
      <c r="H13" s="24"/>
      <c r="I13" s="6"/>
      <c r="J13" s="6"/>
    </row>
    <row r="14" spans="1:10" ht="18.75" x14ac:dyDescent="0.3">
      <c r="B14" s="26" t="s">
        <v>11</v>
      </c>
      <c r="C14" s="22"/>
      <c r="D14" s="22"/>
      <c r="E14" s="23"/>
      <c r="F14" s="24"/>
      <c r="G14" s="25"/>
      <c r="H14" s="24"/>
      <c r="I14" s="6"/>
      <c r="J14" s="6"/>
    </row>
    <row r="15" spans="1:10" x14ac:dyDescent="0.25">
      <c r="B15" s="27" t="s">
        <v>12</v>
      </c>
      <c r="C15" s="6"/>
      <c r="D15" s="6"/>
      <c r="E15" s="6"/>
      <c r="F15" s="6"/>
      <c r="G15" s="6"/>
      <c r="H15" s="6"/>
      <c r="I15" s="6"/>
      <c r="J15" s="6"/>
    </row>
    <row r="16" spans="1:10" x14ac:dyDescent="0.25">
      <c r="C16" s="27"/>
      <c r="D16" s="27"/>
      <c r="E16" s="27"/>
      <c r="F16" s="27"/>
      <c r="G16" s="27" t="s">
        <v>13</v>
      </c>
      <c r="H16" s="27"/>
      <c r="I16" s="27"/>
      <c r="J16" s="27"/>
    </row>
    <row r="17" spans="1:10" ht="15.75" x14ac:dyDescent="0.25">
      <c r="B17" s="29" t="s">
        <v>14</v>
      </c>
      <c r="C17" s="29" t="s">
        <v>15</v>
      </c>
      <c r="D17" s="29"/>
      <c r="E17" s="29" t="s">
        <v>16</v>
      </c>
      <c r="F17" s="29" t="s">
        <v>17</v>
      </c>
      <c r="G17" s="29" t="s">
        <v>14</v>
      </c>
      <c r="H17" s="29" t="s">
        <v>15</v>
      </c>
      <c r="I17" s="29" t="s">
        <v>16</v>
      </c>
      <c r="J17" s="29" t="s">
        <v>17</v>
      </c>
    </row>
    <row r="18" spans="1:10" x14ac:dyDescent="0.25">
      <c r="B18" s="11" t="s">
        <v>76</v>
      </c>
      <c r="C18" s="12">
        <f>E10</f>
        <v>4500</v>
      </c>
      <c r="D18" s="12"/>
      <c r="E18" s="11"/>
      <c r="F18" s="11"/>
      <c r="G18" s="11" t="s">
        <v>76</v>
      </c>
      <c r="H18" s="12">
        <f>G10</f>
        <v>0</v>
      </c>
      <c r="I18" s="11"/>
      <c r="J18" s="11"/>
    </row>
    <row r="19" spans="1:10" x14ac:dyDescent="0.25">
      <c r="B19" s="11" t="s">
        <v>4</v>
      </c>
      <c r="C19" s="12">
        <f>'OCTOBER 21'!F28</f>
        <v>8050</v>
      </c>
      <c r="D19" s="12"/>
      <c r="E19" s="11"/>
      <c r="F19" s="11"/>
      <c r="G19" s="11" t="s">
        <v>4</v>
      </c>
      <c r="H19" s="12">
        <f>'OCTOBER 21'!J28</f>
        <v>-950</v>
      </c>
      <c r="I19" s="11"/>
      <c r="J19" s="11"/>
    </row>
    <row r="20" spans="1:10" x14ac:dyDescent="0.25">
      <c r="B20" s="11" t="s">
        <v>62</v>
      </c>
      <c r="C20" s="12"/>
      <c r="D20" s="12"/>
      <c r="E20" s="11"/>
      <c r="F20" s="11"/>
      <c r="G20" s="11" t="s">
        <v>5</v>
      </c>
      <c r="H20" s="12"/>
      <c r="I20" s="11"/>
      <c r="J20" s="11"/>
    </row>
    <row r="21" spans="1:10" x14ac:dyDescent="0.25">
      <c r="B21" s="11"/>
      <c r="C21" s="12"/>
      <c r="D21" s="12"/>
      <c r="E21" s="11"/>
      <c r="F21" s="11"/>
      <c r="G21" s="11"/>
      <c r="H21" s="12"/>
      <c r="I21" s="11"/>
      <c r="J21" s="11"/>
    </row>
    <row r="22" spans="1:10" x14ac:dyDescent="0.25">
      <c r="B22" s="11" t="s">
        <v>19</v>
      </c>
      <c r="C22" s="30">
        <v>0.1</v>
      </c>
      <c r="D22" s="30"/>
      <c r="E22" s="11">
        <f>C22*C18</f>
        <v>450</v>
      </c>
      <c r="F22" s="11"/>
      <c r="G22" s="11" t="s">
        <v>19</v>
      </c>
      <c r="H22" s="30">
        <v>0.1</v>
      </c>
      <c r="I22" s="31">
        <f>H22*C18</f>
        <v>450</v>
      </c>
      <c r="J22" s="31"/>
    </row>
    <row r="23" spans="1:10" x14ac:dyDescent="0.25">
      <c r="B23" s="9" t="s">
        <v>20</v>
      </c>
      <c r="C23" s="11"/>
      <c r="D23" s="11"/>
      <c r="E23" s="11"/>
      <c r="F23" s="11"/>
      <c r="G23" s="9" t="s">
        <v>20</v>
      </c>
      <c r="H23" s="11"/>
      <c r="I23" s="11"/>
      <c r="J23" s="11"/>
    </row>
    <row r="24" spans="1:10" x14ac:dyDescent="0.25">
      <c r="B24" s="32" t="s">
        <v>21</v>
      </c>
      <c r="C24" s="30">
        <v>0.3</v>
      </c>
      <c r="D24" s="30"/>
      <c r="E24" s="33"/>
      <c r="F24" s="11"/>
      <c r="G24" s="32" t="s">
        <v>21</v>
      </c>
      <c r="H24" s="30">
        <v>0.3</v>
      </c>
      <c r="I24" s="33"/>
      <c r="J24" s="11"/>
    </row>
    <row r="25" spans="1:10" x14ac:dyDescent="0.25">
      <c r="B25" s="34"/>
      <c r="C25" s="11"/>
      <c r="D25" s="11"/>
      <c r="E25" s="12"/>
      <c r="F25" s="11"/>
      <c r="G25" s="34"/>
      <c r="H25" s="11"/>
      <c r="I25" s="11"/>
      <c r="J25" s="12"/>
    </row>
    <row r="26" spans="1:10" x14ac:dyDescent="0.25">
      <c r="B26" s="32"/>
      <c r="E26" s="11"/>
      <c r="F26" s="11"/>
      <c r="G26" s="32"/>
      <c r="J26" s="11"/>
    </row>
    <row r="27" spans="1:10" x14ac:dyDescent="0.25">
      <c r="B27" s="15"/>
      <c r="C27" s="11"/>
      <c r="D27" s="11"/>
      <c r="E27" s="11"/>
      <c r="F27" s="11"/>
      <c r="G27" s="15"/>
      <c r="H27" s="11"/>
      <c r="I27" s="11"/>
      <c r="J27" s="11"/>
    </row>
    <row r="28" spans="1:10" x14ac:dyDescent="0.25">
      <c r="A28" s="5"/>
      <c r="B28" s="9" t="s">
        <v>10</v>
      </c>
      <c r="C28" s="18">
        <f>C18+C19+C20+C21-E22</f>
        <v>12100</v>
      </c>
      <c r="D28" s="18"/>
      <c r="E28" s="18">
        <f>SUM(E24:E27)</f>
        <v>0</v>
      </c>
      <c r="F28" s="18">
        <f>C28-E28</f>
        <v>12100</v>
      </c>
      <c r="G28" s="9" t="s">
        <v>10</v>
      </c>
      <c r="H28" s="18">
        <f>H18+H19+H20+H21-I22</f>
        <v>-1400</v>
      </c>
      <c r="I28" s="18">
        <f>SUM(I24:I27)</f>
        <v>0</v>
      </c>
      <c r="J28" s="18">
        <f>H28-I28</f>
        <v>-1400</v>
      </c>
    </row>
    <row r="29" spans="1:10" x14ac:dyDescent="0.25">
      <c r="C29" s="5"/>
      <c r="D29" s="5"/>
      <c r="E29" s="5"/>
      <c r="F29" s="6"/>
      <c r="G29" s="6"/>
      <c r="H29" s="6"/>
      <c r="I29" s="6"/>
      <c r="J29" s="6"/>
    </row>
    <row r="30" spans="1:10" x14ac:dyDescent="0.25">
      <c r="B30" s="5" t="s">
        <v>23</v>
      </c>
      <c r="C30" s="6"/>
      <c r="D30" s="6"/>
      <c r="E30" s="35" t="s">
        <v>24</v>
      </c>
      <c r="F30" s="6"/>
      <c r="G30" s="5" t="s">
        <v>25</v>
      </c>
      <c r="H30" s="6"/>
      <c r="I30" s="6"/>
      <c r="J30" s="6"/>
    </row>
    <row r="31" spans="1:10" x14ac:dyDescent="0.25">
      <c r="B31" s="6"/>
      <c r="C31" s="6"/>
      <c r="D31" s="6"/>
      <c r="E31" s="5"/>
      <c r="F31" s="6"/>
      <c r="G31" s="6"/>
      <c r="H31" s="6"/>
      <c r="I31" s="6"/>
      <c r="J31" s="6"/>
    </row>
    <row r="32" spans="1:10" x14ac:dyDescent="0.25">
      <c r="B32" s="5" t="s">
        <v>26</v>
      </c>
      <c r="C32" s="5"/>
      <c r="D32" s="5"/>
      <c r="E32" s="5" t="s">
        <v>27</v>
      </c>
      <c r="F32" s="6"/>
      <c r="G32" s="5" t="s">
        <v>33</v>
      </c>
      <c r="H32" s="6"/>
      <c r="I32" s="39"/>
    </row>
  </sheetData>
  <mergeCells count="3">
    <mergeCell ref="C1:G1"/>
    <mergeCell ref="C2:G2"/>
    <mergeCell ref="C3:G3"/>
  </mergeCells>
  <pageMargins left="0.7" right="0.7" top="0.75" bottom="0.75" header="0.3" footer="0.3"/>
  <pageSetup paperSize="0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M15" sqref="M15"/>
    </sheetView>
  </sheetViews>
  <sheetFormatPr defaultRowHeight="15" x14ac:dyDescent="0.25"/>
  <sheetData>
    <row r="1" spans="1:10" ht="18.75" x14ac:dyDescent="0.25">
      <c r="B1" s="1"/>
      <c r="C1" s="46" t="s">
        <v>44</v>
      </c>
      <c r="D1" s="46"/>
      <c r="E1" s="46"/>
      <c r="F1" s="46"/>
      <c r="G1" s="46"/>
      <c r="H1" s="6"/>
      <c r="I1" s="6"/>
      <c r="J1" s="6"/>
    </row>
    <row r="2" spans="1:10" ht="18.75" x14ac:dyDescent="0.25">
      <c r="C2" s="46" t="s">
        <v>0</v>
      </c>
      <c r="D2" s="46"/>
      <c r="E2" s="46"/>
      <c r="F2" s="46"/>
      <c r="G2" s="46"/>
      <c r="I2" s="6"/>
      <c r="J2" s="6"/>
    </row>
    <row r="3" spans="1:10" ht="18.75" x14ac:dyDescent="0.25">
      <c r="B3" s="1" t="s">
        <v>1</v>
      </c>
      <c r="C3" s="47" t="s">
        <v>77</v>
      </c>
      <c r="D3" s="47"/>
      <c r="E3" s="47"/>
      <c r="F3" s="47"/>
      <c r="G3" s="47"/>
      <c r="H3" s="6"/>
      <c r="I3" s="6"/>
      <c r="J3" s="6"/>
    </row>
    <row r="4" spans="1:10" x14ac:dyDescent="0.25">
      <c r="A4" s="42"/>
      <c r="B4" s="40" t="s">
        <v>3</v>
      </c>
      <c r="C4" s="40" t="s">
        <v>4</v>
      </c>
      <c r="D4" s="40" t="s">
        <v>5</v>
      </c>
      <c r="E4" s="40" t="s">
        <v>6</v>
      </c>
      <c r="F4" s="43" t="s">
        <v>7</v>
      </c>
      <c r="G4" s="40" t="s">
        <v>8</v>
      </c>
      <c r="H4" s="41" t="s">
        <v>9</v>
      </c>
      <c r="I4" s="44"/>
      <c r="J4" s="45"/>
    </row>
    <row r="5" spans="1:10" x14ac:dyDescent="0.25">
      <c r="A5" s="36">
        <v>1</v>
      </c>
      <c r="B5" s="11"/>
      <c r="C5" s="12">
        <f>'NOVEMBER 21'!H5:H10</f>
        <v>0</v>
      </c>
      <c r="D5" s="12"/>
      <c r="E5" s="13"/>
      <c r="F5" s="12">
        <f>C5+E5+D5</f>
        <v>0</v>
      </c>
      <c r="G5" s="14"/>
      <c r="H5" s="12">
        <f>F5-G5</f>
        <v>0</v>
      </c>
      <c r="J5" s="6"/>
    </row>
    <row r="6" spans="1:10" x14ac:dyDescent="0.25">
      <c r="A6" s="36">
        <v>2</v>
      </c>
      <c r="B6" s="11" t="s">
        <v>30</v>
      </c>
      <c r="C6" s="12">
        <f>'NOVEMBER 21'!H6:H11</f>
        <v>13500</v>
      </c>
      <c r="D6" s="12">
        <f>'JAN 21'!H6:H10</f>
        <v>0</v>
      </c>
      <c r="E6" s="13">
        <v>4500</v>
      </c>
      <c r="F6" s="12">
        <f>C6+E6+D6</f>
        <v>18000</v>
      </c>
      <c r="G6" s="14"/>
      <c r="H6" s="12">
        <f>F6-G6</f>
        <v>18000</v>
      </c>
      <c r="I6" s="6"/>
      <c r="J6" s="6"/>
    </row>
    <row r="7" spans="1:10" x14ac:dyDescent="0.25">
      <c r="A7" s="36">
        <v>3</v>
      </c>
      <c r="B7" s="11"/>
      <c r="C7" s="12">
        <f>'NOVEMBER 21'!H7:H12</f>
        <v>0</v>
      </c>
      <c r="D7" s="12"/>
      <c r="E7" s="13"/>
      <c r="F7" s="12">
        <f>C7+E7+D7</f>
        <v>0</v>
      </c>
      <c r="G7" s="14"/>
      <c r="H7" s="12">
        <f>F7-G7</f>
        <v>0</v>
      </c>
      <c r="I7" s="6"/>
      <c r="J7" s="6"/>
    </row>
    <row r="8" spans="1:10" x14ac:dyDescent="0.25">
      <c r="A8" s="36"/>
      <c r="B8" s="11"/>
      <c r="C8" s="12">
        <f>'NOVEMBER 21'!H8:H13</f>
        <v>0</v>
      </c>
      <c r="D8" s="12">
        <f>'JAN 21'!H8:H12</f>
        <v>0</v>
      </c>
      <c r="E8" s="13"/>
      <c r="F8" s="12">
        <f>C8+E8+D8</f>
        <v>0</v>
      </c>
      <c r="G8" s="14"/>
      <c r="H8" s="12">
        <f>F8-G8</f>
        <v>0</v>
      </c>
      <c r="I8" s="6"/>
      <c r="J8" s="6"/>
    </row>
    <row r="9" spans="1:10" x14ac:dyDescent="0.25">
      <c r="A9" s="36"/>
      <c r="B9" s="15"/>
      <c r="C9" s="12">
        <f>'NOVEMBER 21'!H9:H14</f>
        <v>0</v>
      </c>
      <c r="D9" s="12">
        <f>'JAN 21'!H9:H13</f>
        <v>0</v>
      </c>
      <c r="E9" s="13"/>
      <c r="F9" s="12">
        <f>C9+E9+D9</f>
        <v>0</v>
      </c>
      <c r="G9" s="14"/>
      <c r="H9" s="12">
        <f>F9-G9</f>
        <v>0</v>
      </c>
      <c r="I9" s="6"/>
      <c r="J9" s="6"/>
    </row>
    <row r="10" spans="1:10" x14ac:dyDescent="0.25">
      <c r="A10" s="36"/>
      <c r="B10" s="16" t="s">
        <v>10</v>
      </c>
      <c r="C10" s="12">
        <f>'NOVEMBER 21'!H10:H15</f>
        <v>13500</v>
      </c>
      <c r="D10" s="12">
        <f t="shared" ref="D10:H10" si="0">SUM(D5:D9)</f>
        <v>0</v>
      </c>
      <c r="E10" s="17">
        <f t="shared" si="0"/>
        <v>4500</v>
      </c>
      <c r="F10" s="18">
        <f t="shared" si="0"/>
        <v>18000</v>
      </c>
      <c r="G10" s="18">
        <f t="shared" si="0"/>
        <v>0</v>
      </c>
      <c r="H10" s="18">
        <f t="shared" si="0"/>
        <v>18000</v>
      </c>
      <c r="I10" s="6"/>
      <c r="J10" s="6"/>
    </row>
    <row r="11" spans="1:10" x14ac:dyDescent="0.25">
      <c r="A11" s="36"/>
      <c r="B11" s="19"/>
      <c r="C11" s="12">
        <f>'[1]SEPTEMBER 20'!G11:G16</f>
        <v>0</v>
      </c>
      <c r="D11" s="19"/>
      <c r="E11" s="11"/>
      <c r="F11" s="20"/>
      <c r="G11" s="21"/>
      <c r="H11" s="20"/>
      <c r="I11" s="6"/>
      <c r="J11" s="6"/>
    </row>
    <row r="12" spans="1:10" x14ac:dyDescent="0.25">
      <c r="B12" s="22"/>
      <c r="C12" s="22"/>
      <c r="D12" s="22"/>
      <c r="E12" s="23"/>
      <c r="F12" s="24"/>
      <c r="G12" s="25"/>
      <c r="H12" s="24"/>
      <c r="I12" s="6"/>
    </row>
    <row r="13" spans="1:10" x14ac:dyDescent="0.25">
      <c r="B13" s="22"/>
      <c r="C13" s="22"/>
      <c r="D13" s="22"/>
      <c r="E13" s="23"/>
      <c r="F13" s="24"/>
      <c r="G13" s="25"/>
      <c r="H13" s="24"/>
      <c r="I13" s="6"/>
      <c r="J13" s="6"/>
    </row>
    <row r="14" spans="1:10" ht="18.75" x14ac:dyDescent="0.3">
      <c r="B14" s="26" t="s">
        <v>11</v>
      </c>
      <c r="C14" s="22"/>
      <c r="D14" s="22"/>
      <c r="E14" s="23"/>
      <c r="F14" s="24"/>
      <c r="G14" s="25"/>
      <c r="H14" s="24"/>
      <c r="I14" s="6"/>
      <c r="J14" s="6"/>
    </row>
    <row r="15" spans="1:10" x14ac:dyDescent="0.25">
      <c r="B15" s="27" t="s">
        <v>12</v>
      </c>
      <c r="C15" s="6"/>
      <c r="D15" s="6"/>
      <c r="E15" s="6"/>
      <c r="F15" s="6"/>
      <c r="G15" s="6"/>
      <c r="H15" s="6"/>
      <c r="I15" s="6"/>
      <c r="J15" s="6"/>
    </row>
    <row r="16" spans="1:10" x14ac:dyDescent="0.25">
      <c r="C16" s="27"/>
      <c r="D16" s="27"/>
      <c r="E16" s="27"/>
      <c r="F16" s="27"/>
      <c r="G16" s="27" t="s">
        <v>13</v>
      </c>
      <c r="H16" s="27"/>
      <c r="I16" s="27"/>
      <c r="J16" s="27"/>
    </row>
    <row r="17" spans="1:10" ht="15.75" x14ac:dyDescent="0.25">
      <c r="B17" s="29" t="s">
        <v>14</v>
      </c>
      <c r="C17" s="29" t="s">
        <v>15</v>
      </c>
      <c r="D17" s="29"/>
      <c r="E17" s="29" t="s">
        <v>16</v>
      </c>
      <c r="F17" s="29" t="s">
        <v>17</v>
      </c>
      <c r="G17" s="29" t="s">
        <v>14</v>
      </c>
      <c r="H17" s="29" t="s">
        <v>15</v>
      </c>
      <c r="I17" s="29" t="s">
        <v>16</v>
      </c>
      <c r="J17" s="29" t="s">
        <v>17</v>
      </c>
    </row>
    <row r="18" spans="1:10" x14ac:dyDescent="0.25">
      <c r="B18" s="11" t="s">
        <v>76</v>
      </c>
      <c r="C18" s="12">
        <f>E10</f>
        <v>4500</v>
      </c>
      <c r="D18" s="12"/>
      <c r="E18" s="11"/>
      <c r="F18" s="11"/>
      <c r="G18" s="11" t="s">
        <v>76</v>
      </c>
      <c r="H18" s="12">
        <f>G10</f>
        <v>0</v>
      </c>
      <c r="I18" s="11"/>
      <c r="J18" s="11"/>
    </row>
    <row r="19" spans="1:10" x14ac:dyDescent="0.25">
      <c r="B19" s="11" t="s">
        <v>4</v>
      </c>
      <c r="C19" s="12">
        <f>'NOVEMBER 21'!F28</f>
        <v>12100</v>
      </c>
      <c r="D19" s="12"/>
      <c r="E19" s="11"/>
      <c r="F19" s="11"/>
      <c r="G19" s="11" t="s">
        <v>4</v>
      </c>
      <c r="H19" s="12">
        <f>'NOVEMBER 21'!J28</f>
        <v>-1400</v>
      </c>
      <c r="I19" s="11"/>
      <c r="J19" s="11"/>
    </row>
    <row r="20" spans="1:10" x14ac:dyDescent="0.25">
      <c r="B20" s="11" t="s">
        <v>62</v>
      </c>
      <c r="C20" s="12"/>
      <c r="D20" s="12"/>
      <c r="E20" s="11"/>
      <c r="F20" s="11"/>
      <c r="G20" s="11" t="s">
        <v>5</v>
      </c>
      <c r="H20" s="12"/>
      <c r="I20" s="11"/>
      <c r="J20" s="11"/>
    </row>
    <row r="21" spans="1:10" x14ac:dyDescent="0.25">
      <c r="B21" s="11"/>
      <c r="C21" s="12"/>
      <c r="D21" s="12"/>
      <c r="E21" s="11"/>
      <c r="F21" s="11"/>
      <c r="G21" s="11"/>
      <c r="H21" s="12"/>
      <c r="I21" s="11"/>
      <c r="J21" s="11"/>
    </row>
    <row r="22" spans="1:10" x14ac:dyDescent="0.25">
      <c r="B22" s="11" t="s">
        <v>19</v>
      </c>
      <c r="C22" s="30">
        <v>0.1</v>
      </c>
      <c r="D22" s="30"/>
      <c r="E22" s="11">
        <f>C22*C18</f>
        <v>450</v>
      </c>
      <c r="F22" s="11"/>
      <c r="G22" s="11" t="s">
        <v>19</v>
      </c>
      <c r="H22" s="30">
        <v>0.1</v>
      </c>
      <c r="I22" s="31">
        <f>H22*C18</f>
        <v>450</v>
      </c>
      <c r="J22" s="31"/>
    </row>
    <row r="23" spans="1:10" x14ac:dyDescent="0.25">
      <c r="B23" s="9" t="s">
        <v>20</v>
      </c>
      <c r="C23" s="11"/>
      <c r="D23" s="11"/>
      <c r="E23" s="11"/>
      <c r="F23" s="11"/>
      <c r="G23" s="9" t="s">
        <v>20</v>
      </c>
      <c r="H23" s="11"/>
      <c r="I23" s="11"/>
      <c r="J23" s="11"/>
    </row>
    <row r="24" spans="1:10" x14ac:dyDescent="0.25">
      <c r="B24" s="32" t="s">
        <v>21</v>
      </c>
      <c r="C24" s="30">
        <v>0.3</v>
      </c>
      <c r="D24" s="30"/>
      <c r="E24" s="33"/>
      <c r="F24" s="11"/>
      <c r="G24" s="32" t="s">
        <v>21</v>
      </c>
      <c r="H24" s="30">
        <v>0.3</v>
      </c>
      <c r="I24" s="33"/>
      <c r="J24" s="11"/>
    </row>
    <row r="25" spans="1:10" x14ac:dyDescent="0.25">
      <c r="B25" s="34"/>
      <c r="C25" s="11"/>
      <c r="D25" s="11"/>
      <c r="E25" s="12"/>
      <c r="F25" s="11"/>
      <c r="G25" s="34"/>
      <c r="H25" s="11"/>
      <c r="I25" s="11"/>
      <c r="J25" s="12"/>
    </row>
    <row r="26" spans="1:10" x14ac:dyDescent="0.25">
      <c r="B26" s="32"/>
      <c r="E26" s="11"/>
      <c r="F26" s="11"/>
      <c r="G26" s="32"/>
      <c r="J26" s="11"/>
    </row>
    <row r="27" spans="1:10" x14ac:dyDescent="0.25">
      <c r="B27" s="15"/>
      <c r="C27" s="11"/>
      <c r="D27" s="11"/>
      <c r="E27" s="11"/>
      <c r="F27" s="11"/>
      <c r="G27" s="15"/>
      <c r="H27" s="11"/>
      <c r="I27" s="11"/>
      <c r="J27" s="11"/>
    </row>
    <row r="28" spans="1:10" x14ac:dyDescent="0.25">
      <c r="A28" s="5"/>
      <c r="B28" s="9" t="s">
        <v>10</v>
      </c>
      <c r="C28" s="18">
        <f>C18+C19+C20+C21-E22</f>
        <v>16150</v>
      </c>
      <c r="D28" s="18"/>
      <c r="E28" s="18">
        <f>SUM(E24:E27)</f>
        <v>0</v>
      </c>
      <c r="F28" s="18">
        <f>C28-E28</f>
        <v>16150</v>
      </c>
      <c r="G28" s="9" t="s">
        <v>10</v>
      </c>
      <c r="H28" s="18">
        <f>H18+H19+H20+H21-I22</f>
        <v>-1850</v>
      </c>
      <c r="I28" s="18">
        <f>SUM(I24:I27)</f>
        <v>0</v>
      </c>
      <c r="J28" s="18">
        <f>H28-I28</f>
        <v>-1850</v>
      </c>
    </row>
    <row r="29" spans="1:10" x14ac:dyDescent="0.25">
      <c r="C29" s="5"/>
      <c r="D29" s="5"/>
      <c r="E29" s="5"/>
      <c r="F29" s="6"/>
      <c r="G29" s="6"/>
      <c r="H29" s="6"/>
      <c r="I29" s="6"/>
      <c r="J29" s="6"/>
    </row>
    <row r="30" spans="1:10" x14ac:dyDescent="0.25">
      <c r="B30" s="5" t="s">
        <v>23</v>
      </c>
      <c r="C30" s="6"/>
      <c r="D30" s="6"/>
      <c r="E30" s="35" t="s">
        <v>24</v>
      </c>
      <c r="F30" s="6"/>
      <c r="G30" s="5" t="s">
        <v>25</v>
      </c>
      <c r="H30" s="6"/>
      <c r="I30" s="6"/>
      <c r="J30" s="6"/>
    </row>
    <row r="31" spans="1:10" x14ac:dyDescent="0.25">
      <c r="B31" s="6"/>
      <c r="C31" s="6"/>
      <c r="D31" s="6"/>
      <c r="E31" s="5"/>
      <c r="F31" s="6"/>
      <c r="G31" s="6"/>
      <c r="H31" s="6"/>
      <c r="I31" s="6"/>
      <c r="J31" s="6"/>
    </row>
    <row r="32" spans="1:10" x14ac:dyDescent="0.25">
      <c r="B32" s="5" t="s">
        <v>26</v>
      </c>
      <c r="C32" s="5"/>
      <c r="D32" s="5"/>
      <c r="E32" s="5" t="s">
        <v>27</v>
      </c>
      <c r="F32" s="6"/>
      <c r="G32" s="5" t="s">
        <v>33</v>
      </c>
      <c r="H32" s="6"/>
      <c r="I32" s="39"/>
    </row>
  </sheetData>
  <mergeCells count="3">
    <mergeCell ref="C1:G1"/>
    <mergeCell ref="C2:G2"/>
    <mergeCell ref="C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M30" sqref="M30"/>
    </sheetView>
  </sheetViews>
  <sheetFormatPr defaultRowHeight="15" x14ac:dyDescent="0.25"/>
  <cols>
    <col min="1" max="1" width="5" customWidth="1"/>
    <col min="14" max="14" width="10" bestFit="1" customWidth="1"/>
  </cols>
  <sheetData>
    <row r="1" spans="1:14" ht="15.75" x14ac:dyDescent="0.25">
      <c r="B1" s="1"/>
      <c r="C1" s="2" t="s">
        <v>28</v>
      </c>
      <c r="D1" s="2"/>
      <c r="E1" s="3"/>
      <c r="F1" s="4"/>
      <c r="G1" s="5"/>
      <c r="H1" s="6"/>
      <c r="I1" s="6"/>
      <c r="J1" s="6"/>
      <c r="L1" s="38"/>
    </row>
    <row r="2" spans="1:14" ht="15.75" x14ac:dyDescent="0.25">
      <c r="C2" s="2" t="s">
        <v>0</v>
      </c>
      <c r="D2" s="2"/>
      <c r="E2" s="7"/>
      <c r="F2" s="4"/>
      <c r="G2" s="5"/>
      <c r="I2" s="6"/>
      <c r="J2" s="6"/>
    </row>
    <row r="3" spans="1:14" ht="15.75" x14ac:dyDescent="0.25">
      <c r="B3" s="1" t="s">
        <v>1</v>
      </c>
      <c r="C3" s="2" t="s">
        <v>34</v>
      </c>
      <c r="D3" s="2"/>
      <c r="E3" s="1"/>
      <c r="F3" s="4"/>
      <c r="G3" s="5"/>
      <c r="H3" s="6"/>
      <c r="I3" s="6"/>
      <c r="J3" s="6"/>
    </row>
    <row r="4" spans="1:14" x14ac:dyDescent="0.25">
      <c r="A4" s="36"/>
      <c r="B4" s="8" t="s">
        <v>3</v>
      </c>
      <c r="C4" s="8" t="s">
        <v>4</v>
      </c>
      <c r="D4" s="8" t="s">
        <v>5</v>
      </c>
      <c r="E4" s="8" t="s">
        <v>6</v>
      </c>
      <c r="F4" s="9" t="s">
        <v>7</v>
      </c>
      <c r="G4" s="8" t="s">
        <v>8</v>
      </c>
      <c r="H4" s="10" t="s">
        <v>9</v>
      </c>
      <c r="I4" s="6"/>
    </row>
    <row r="5" spans="1:14" x14ac:dyDescent="0.25">
      <c r="A5" s="36">
        <v>1</v>
      </c>
      <c r="B5" s="11" t="s">
        <v>29</v>
      </c>
      <c r="C5" s="12"/>
      <c r="D5" s="12">
        <v>7000</v>
      </c>
      <c r="E5" s="13">
        <v>7000</v>
      </c>
      <c r="F5" s="12">
        <f>C5+E5+D5</f>
        <v>14000</v>
      </c>
      <c r="G5" s="14">
        <v>7500</v>
      </c>
      <c r="H5" s="12">
        <f>F5-G5</f>
        <v>6500</v>
      </c>
      <c r="J5" s="6"/>
      <c r="K5" s="6"/>
    </row>
    <row r="6" spans="1:14" x14ac:dyDescent="0.25">
      <c r="A6" s="36">
        <v>2</v>
      </c>
      <c r="B6" s="11" t="s">
        <v>30</v>
      </c>
      <c r="C6" s="12">
        <f>'NOVEMBER 20'!H6:H10</f>
        <v>1500</v>
      </c>
      <c r="D6" s="12"/>
      <c r="E6" s="13">
        <v>4500</v>
      </c>
      <c r="F6" s="12">
        <f>C6+E6+D6</f>
        <v>6000</v>
      </c>
      <c r="G6" s="14">
        <v>6000</v>
      </c>
      <c r="H6" s="12">
        <f>F6-G6</f>
        <v>0</v>
      </c>
      <c r="I6" s="6"/>
      <c r="J6" s="6"/>
    </row>
    <row r="7" spans="1:14" x14ac:dyDescent="0.25">
      <c r="A7" s="36"/>
      <c r="B7" s="11"/>
      <c r="C7" s="12">
        <f>'NOVEMBER 20'!H7:H11</f>
        <v>0</v>
      </c>
      <c r="D7" s="12"/>
      <c r="E7" s="13"/>
      <c r="F7" s="12">
        <f>C7+E7+D7</f>
        <v>0</v>
      </c>
      <c r="G7" s="14"/>
      <c r="H7" s="12">
        <f>F7-G7</f>
        <v>0</v>
      </c>
      <c r="I7" s="6"/>
      <c r="J7" s="6"/>
    </row>
    <row r="8" spans="1:14" x14ac:dyDescent="0.25">
      <c r="A8" s="36"/>
      <c r="B8" s="11"/>
      <c r="C8" s="12">
        <f>'NOVEMBER 20'!H8:H12</f>
        <v>0</v>
      </c>
      <c r="D8" s="12"/>
      <c r="E8" s="13"/>
      <c r="F8" s="12">
        <f>C8+E8+D8</f>
        <v>0</v>
      </c>
      <c r="G8" s="14"/>
      <c r="H8" s="12">
        <f>F8-G8</f>
        <v>0</v>
      </c>
      <c r="I8" s="6"/>
      <c r="J8" s="6"/>
      <c r="N8">
        <v>23439</v>
      </c>
    </row>
    <row r="9" spans="1:14" x14ac:dyDescent="0.25">
      <c r="A9" s="36"/>
      <c r="B9" s="15"/>
      <c r="C9" s="12">
        <f>'NOVEMBER 20'!H9:H13</f>
        <v>0</v>
      </c>
      <c r="D9" s="12"/>
      <c r="E9" s="13"/>
      <c r="F9" s="12">
        <f>C9+E9+D9</f>
        <v>0</v>
      </c>
      <c r="G9" s="14"/>
      <c r="H9" s="12">
        <f>F9-G9</f>
        <v>0</v>
      </c>
      <c r="I9" s="6"/>
      <c r="J9" s="6"/>
      <c r="N9">
        <v>4480</v>
      </c>
    </row>
    <row r="10" spans="1:14" x14ac:dyDescent="0.25">
      <c r="A10" s="36"/>
      <c r="B10" s="16" t="s">
        <v>10</v>
      </c>
      <c r="C10" s="12">
        <f t="shared" ref="C10:H10" si="0">SUM(C5:C9)</f>
        <v>1500</v>
      </c>
      <c r="D10" s="12">
        <f t="shared" si="0"/>
        <v>7000</v>
      </c>
      <c r="E10" s="17">
        <f t="shared" si="0"/>
        <v>11500</v>
      </c>
      <c r="F10" s="18">
        <f t="shared" si="0"/>
        <v>20000</v>
      </c>
      <c r="G10" s="18">
        <f t="shared" si="0"/>
        <v>13500</v>
      </c>
      <c r="H10" s="18">
        <f t="shared" si="0"/>
        <v>6500</v>
      </c>
      <c r="I10" s="6"/>
      <c r="J10" s="6"/>
      <c r="N10">
        <v>3384</v>
      </c>
    </row>
    <row r="11" spans="1:14" x14ac:dyDescent="0.25">
      <c r="A11" s="36"/>
      <c r="B11" s="19"/>
      <c r="C11" s="12">
        <f>'[1]SEPTEMBER 20'!G11:G16</f>
        <v>0</v>
      </c>
      <c r="D11" s="19"/>
      <c r="E11" s="11"/>
      <c r="F11" s="20"/>
      <c r="G11" s="21"/>
      <c r="H11" s="20"/>
      <c r="I11" s="6"/>
      <c r="J11" s="6"/>
      <c r="N11">
        <v>20825</v>
      </c>
    </row>
    <row r="12" spans="1:14" x14ac:dyDescent="0.25">
      <c r="B12" s="22"/>
      <c r="C12" s="22"/>
      <c r="D12" s="22"/>
      <c r="E12" s="23"/>
      <c r="F12" s="24"/>
      <c r="G12" s="25"/>
      <c r="H12" s="24"/>
      <c r="I12" s="6"/>
      <c r="N12">
        <v>7172</v>
      </c>
    </row>
    <row r="13" spans="1:14" x14ac:dyDescent="0.25">
      <c r="B13" s="22"/>
      <c r="C13" s="22"/>
      <c r="D13" s="22"/>
      <c r="E13" s="23"/>
      <c r="F13" s="24"/>
      <c r="G13" s="25"/>
      <c r="H13" s="24"/>
      <c r="I13" s="6" t="s">
        <v>38</v>
      </c>
      <c r="J13" s="6">
        <v>2100</v>
      </c>
      <c r="N13">
        <v>12267</v>
      </c>
    </row>
    <row r="14" spans="1:14" x14ac:dyDescent="0.25">
      <c r="B14" s="22"/>
      <c r="C14" s="22"/>
      <c r="D14" s="22"/>
      <c r="E14" s="23"/>
      <c r="F14" s="24"/>
      <c r="G14" s="25"/>
      <c r="H14" s="24"/>
      <c r="I14" s="6" t="s">
        <v>39</v>
      </c>
      <c r="J14" s="6">
        <v>-500</v>
      </c>
      <c r="N14">
        <v>4696</v>
      </c>
    </row>
    <row r="15" spans="1:14" ht="18.75" x14ac:dyDescent="0.3">
      <c r="B15" s="26" t="s">
        <v>11</v>
      </c>
      <c r="C15" s="6"/>
      <c r="D15" s="6"/>
      <c r="E15" s="6"/>
      <c r="F15" s="6"/>
      <c r="G15" s="6"/>
      <c r="H15" s="6"/>
      <c r="I15" s="6"/>
      <c r="J15" s="6">
        <f>J13+J14</f>
        <v>1600</v>
      </c>
      <c r="N15">
        <v>41800</v>
      </c>
    </row>
    <row r="16" spans="1:14" x14ac:dyDescent="0.25">
      <c r="B16" s="27" t="s">
        <v>12</v>
      </c>
      <c r="C16" s="27"/>
      <c r="D16" s="27"/>
      <c r="E16" s="27"/>
      <c r="F16" s="27"/>
      <c r="G16" s="27" t="s">
        <v>13</v>
      </c>
      <c r="H16" s="27"/>
      <c r="I16" s="27"/>
      <c r="J16" s="27"/>
      <c r="K16" s="28"/>
      <c r="N16">
        <v>9373</v>
      </c>
    </row>
    <row r="17" spans="2:14" ht="15.75" x14ac:dyDescent="0.25">
      <c r="B17" s="29" t="s">
        <v>14</v>
      </c>
      <c r="C17" s="29" t="s">
        <v>15</v>
      </c>
      <c r="D17" s="29"/>
      <c r="E17" s="29" t="s">
        <v>16</v>
      </c>
      <c r="F17" s="29" t="s">
        <v>17</v>
      </c>
      <c r="G17" s="29" t="s">
        <v>14</v>
      </c>
      <c r="H17" s="29" t="s">
        <v>15</v>
      </c>
      <c r="I17" s="29" t="s">
        <v>16</v>
      </c>
      <c r="J17" s="29" t="s">
        <v>17</v>
      </c>
      <c r="N17">
        <v>20700</v>
      </c>
    </row>
    <row r="18" spans="2:14" x14ac:dyDescent="0.25">
      <c r="B18" s="11" t="s">
        <v>35</v>
      </c>
      <c r="C18" s="12">
        <f>E10</f>
        <v>11500</v>
      </c>
      <c r="D18" s="12"/>
      <c r="E18" s="11"/>
      <c r="F18" s="11"/>
      <c r="G18" s="11" t="s">
        <v>35</v>
      </c>
      <c r="H18" s="12">
        <f>G10</f>
        <v>13500</v>
      </c>
      <c r="I18" s="11"/>
      <c r="J18" s="11"/>
      <c r="N18">
        <v>1403</v>
      </c>
    </row>
    <row r="19" spans="2:14" x14ac:dyDescent="0.25">
      <c r="B19" s="11" t="s">
        <v>4</v>
      </c>
      <c r="C19" s="12">
        <f>'NOVEMBER 20'!F29</f>
        <v>-2100</v>
      </c>
      <c r="D19" s="12"/>
      <c r="E19" s="11"/>
      <c r="F19" s="11"/>
      <c r="G19" s="11" t="s">
        <v>4</v>
      </c>
      <c r="H19" s="12">
        <f>'NOVEMBER 20'!J29</f>
        <v>-2100</v>
      </c>
      <c r="I19" s="11"/>
      <c r="J19" s="11"/>
      <c r="N19">
        <v>8100</v>
      </c>
    </row>
    <row r="20" spans="2:14" x14ac:dyDescent="0.25">
      <c r="B20" s="11" t="s">
        <v>5</v>
      </c>
      <c r="C20" s="12">
        <f>500+1500</f>
        <v>2000</v>
      </c>
      <c r="D20" s="12"/>
      <c r="E20" s="11"/>
      <c r="F20" s="11"/>
      <c r="G20" s="11" t="s">
        <v>5</v>
      </c>
      <c r="H20" s="12"/>
      <c r="I20" s="11"/>
      <c r="J20" s="11"/>
      <c r="K20" s="37"/>
      <c r="N20">
        <f>SUM(N8:N19)+3222</f>
        <v>160861</v>
      </c>
    </row>
    <row r="21" spans="2:14" x14ac:dyDescent="0.25">
      <c r="B21" s="11"/>
      <c r="C21" s="12"/>
      <c r="D21" s="12"/>
      <c r="E21" s="11"/>
      <c r="F21" s="11"/>
      <c r="G21" s="11"/>
      <c r="H21" s="12"/>
      <c r="I21" s="11"/>
      <c r="J21" s="11"/>
    </row>
    <row r="22" spans="2:14" x14ac:dyDescent="0.25">
      <c r="B22" s="11" t="s">
        <v>19</v>
      </c>
      <c r="C22" s="30">
        <v>0.1</v>
      </c>
      <c r="D22" s="30"/>
      <c r="E22" s="11">
        <f>C22*C18</f>
        <v>1150</v>
      </c>
      <c r="F22" s="11"/>
      <c r="G22" s="11" t="s">
        <v>19</v>
      </c>
      <c r="H22" s="30">
        <v>0.1</v>
      </c>
      <c r="I22" s="31">
        <f>H22*C18</f>
        <v>1150</v>
      </c>
      <c r="J22" s="31"/>
    </row>
    <row r="23" spans="2:14" x14ac:dyDescent="0.25">
      <c r="B23" s="9" t="s">
        <v>20</v>
      </c>
      <c r="C23" s="11"/>
      <c r="D23" s="11"/>
      <c r="E23" s="11"/>
      <c r="F23" s="11"/>
      <c r="G23" s="9" t="s">
        <v>20</v>
      </c>
      <c r="H23" s="11"/>
      <c r="I23" s="11"/>
      <c r="J23" s="11"/>
    </row>
    <row r="24" spans="2:14" x14ac:dyDescent="0.25">
      <c r="B24" s="32" t="s">
        <v>21</v>
      </c>
      <c r="C24" s="30">
        <v>0.3</v>
      </c>
      <c r="D24" s="30"/>
      <c r="E24" s="33"/>
      <c r="F24" s="11"/>
      <c r="G24" s="32" t="s">
        <v>21</v>
      </c>
      <c r="H24" s="30">
        <v>0.3</v>
      </c>
      <c r="I24" s="33"/>
      <c r="J24" s="11"/>
    </row>
    <row r="25" spans="2:14" x14ac:dyDescent="0.25">
      <c r="B25" s="34" t="s">
        <v>40</v>
      </c>
      <c r="C25" s="11"/>
      <c r="D25" s="11"/>
      <c r="E25" s="12">
        <v>10447</v>
      </c>
      <c r="F25" s="11"/>
      <c r="G25" s="34" t="s">
        <v>40</v>
      </c>
      <c r="H25" s="11"/>
      <c r="I25" s="11">
        <v>10447</v>
      </c>
      <c r="J25" s="12"/>
    </row>
    <row r="26" spans="2:14" x14ac:dyDescent="0.25">
      <c r="B26" s="32"/>
      <c r="C26" s="11"/>
      <c r="D26" s="11"/>
      <c r="E26" s="11"/>
      <c r="F26" s="11"/>
      <c r="G26" s="32"/>
      <c r="H26" s="11"/>
      <c r="I26" s="11"/>
      <c r="J26" s="11"/>
    </row>
    <row r="27" spans="2:14" x14ac:dyDescent="0.25">
      <c r="B27" s="15"/>
      <c r="C27" s="11"/>
      <c r="D27" s="11"/>
      <c r="E27" s="11"/>
      <c r="F27" s="11"/>
      <c r="G27" s="15"/>
      <c r="H27" s="11"/>
      <c r="I27" s="11"/>
      <c r="J27" s="11"/>
      <c r="M27">
        <f>10350+97</f>
        <v>10447</v>
      </c>
    </row>
    <row r="28" spans="2:14" x14ac:dyDescent="0.25">
      <c r="B28" s="9" t="s">
        <v>10</v>
      </c>
      <c r="C28" s="18">
        <f>C18+C19+C20+C21-E22</f>
        <v>10250</v>
      </c>
      <c r="D28" s="18"/>
      <c r="E28" s="18">
        <f>SUM(E24:E27)</f>
        <v>10447</v>
      </c>
      <c r="F28" s="18">
        <f>C28-E28</f>
        <v>-197</v>
      </c>
      <c r="G28" s="9" t="s">
        <v>10</v>
      </c>
      <c r="H28" s="18">
        <f>H18+H19+H20+H21-I22</f>
        <v>10250</v>
      </c>
      <c r="I28" s="18">
        <f>SUM(I24:I27)</f>
        <v>10447</v>
      </c>
      <c r="J28" s="18">
        <f>H28-I28</f>
        <v>-197</v>
      </c>
    </row>
    <row r="29" spans="2:14" x14ac:dyDescent="0.25">
      <c r="B29" s="5"/>
      <c r="C29" s="5"/>
      <c r="D29" s="5"/>
      <c r="E29" s="5"/>
      <c r="F29" s="6"/>
      <c r="G29" s="6"/>
      <c r="H29" s="6"/>
      <c r="I29" s="6"/>
      <c r="J29" s="6"/>
    </row>
    <row r="30" spans="2:14" x14ac:dyDescent="0.25">
      <c r="B30" s="5" t="s">
        <v>23</v>
      </c>
      <c r="C30" s="6"/>
      <c r="D30" s="6"/>
      <c r="E30" s="35" t="s">
        <v>24</v>
      </c>
      <c r="F30" s="6"/>
      <c r="G30" s="5" t="s">
        <v>25</v>
      </c>
      <c r="H30" s="6"/>
      <c r="I30" s="6"/>
      <c r="J30" s="6"/>
    </row>
    <row r="31" spans="2:14" x14ac:dyDescent="0.25">
      <c r="B31" s="6"/>
      <c r="C31" s="6"/>
      <c r="D31" s="6"/>
      <c r="E31" s="5"/>
      <c r="F31" s="6"/>
      <c r="G31" s="6"/>
      <c r="H31" s="6"/>
      <c r="I31" s="6"/>
      <c r="J31" s="6"/>
    </row>
    <row r="32" spans="2:14" x14ac:dyDescent="0.25">
      <c r="B32" s="5" t="s">
        <v>26</v>
      </c>
      <c r="C32" s="5"/>
      <c r="D32" s="5"/>
      <c r="E32" s="5" t="s">
        <v>27</v>
      </c>
      <c r="F32" s="6"/>
      <c r="G32" s="5" t="s">
        <v>33</v>
      </c>
      <c r="H32" s="6"/>
      <c r="I32" s="6"/>
      <c r="J32" s="6"/>
    </row>
  </sheetData>
  <pageMargins left="0.7" right="0.7" top="0.75" bottom="0.75" header="0.3" footer="0.3"/>
  <pageSetup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H32" sqref="H32"/>
    </sheetView>
  </sheetViews>
  <sheetFormatPr defaultRowHeight="15" x14ac:dyDescent="0.25"/>
  <cols>
    <col min="1" max="1" width="4.28515625" customWidth="1"/>
    <col min="2" max="2" width="16" customWidth="1"/>
    <col min="4" max="4" width="8.28515625" customWidth="1"/>
  </cols>
  <sheetData>
    <row r="1" spans="1:12" ht="15.75" x14ac:dyDescent="0.25">
      <c r="B1" s="1"/>
      <c r="C1" s="2" t="s">
        <v>44</v>
      </c>
      <c r="D1" s="2"/>
      <c r="E1" s="3"/>
      <c r="F1" s="4"/>
      <c r="G1" s="5"/>
      <c r="H1" s="6"/>
      <c r="I1" s="6"/>
      <c r="J1" s="6"/>
      <c r="L1" s="38"/>
    </row>
    <row r="2" spans="1:12" ht="15.75" x14ac:dyDescent="0.25">
      <c r="C2" s="2" t="s">
        <v>0</v>
      </c>
      <c r="D2" s="2"/>
      <c r="E2" s="7"/>
      <c r="F2" s="4"/>
      <c r="G2" s="5"/>
      <c r="I2" s="6"/>
      <c r="J2" s="6"/>
    </row>
    <row r="3" spans="1:12" ht="15.75" x14ac:dyDescent="0.25">
      <c r="B3" s="1" t="s">
        <v>1</v>
      </c>
      <c r="C3" s="2" t="s">
        <v>41</v>
      </c>
      <c r="D3" s="2"/>
      <c r="E3" s="1"/>
      <c r="F3" s="4"/>
      <c r="G3" s="5"/>
      <c r="H3" s="6"/>
      <c r="I3" s="6"/>
      <c r="J3" s="6"/>
    </row>
    <row r="4" spans="1:12" x14ac:dyDescent="0.25">
      <c r="A4" s="36"/>
      <c r="B4" s="8" t="s">
        <v>3</v>
      </c>
      <c r="C4" s="8" t="s">
        <v>4</v>
      </c>
      <c r="D4" s="8" t="s">
        <v>5</v>
      </c>
      <c r="E4" s="8" t="s">
        <v>6</v>
      </c>
      <c r="F4" s="9" t="s">
        <v>7</v>
      </c>
      <c r="G4" s="8" t="s">
        <v>8</v>
      </c>
      <c r="H4" s="10" t="s">
        <v>9</v>
      </c>
      <c r="I4" s="6"/>
    </row>
    <row r="5" spans="1:12" x14ac:dyDescent="0.25">
      <c r="A5" s="36">
        <v>1</v>
      </c>
      <c r="B5" s="11" t="s">
        <v>29</v>
      </c>
      <c r="C5" s="12">
        <v>0</v>
      </c>
      <c r="D5" s="12">
        <v>6500</v>
      </c>
      <c r="E5" s="13">
        <v>7000</v>
      </c>
      <c r="F5" s="12">
        <f>C5+E5+D5</f>
        <v>13500</v>
      </c>
      <c r="G5" s="14">
        <v>7500</v>
      </c>
      <c r="H5" s="12">
        <f>F5-G5</f>
        <v>6000</v>
      </c>
      <c r="J5" s="6"/>
      <c r="K5" s="6"/>
    </row>
    <row r="6" spans="1:12" x14ac:dyDescent="0.25">
      <c r="A6" s="36">
        <v>2</v>
      </c>
      <c r="B6" s="11" t="s">
        <v>30</v>
      </c>
      <c r="C6" s="12">
        <f>'DEC 20'!H6:H10</f>
        <v>0</v>
      </c>
      <c r="D6" s="12"/>
      <c r="E6" s="13">
        <v>4500</v>
      </c>
      <c r="F6" s="12">
        <f>C6+E6+D6</f>
        <v>4500</v>
      </c>
      <c r="G6" s="14">
        <v>4500</v>
      </c>
      <c r="H6" s="12">
        <f>F6-G6</f>
        <v>0</v>
      </c>
      <c r="I6" s="6"/>
      <c r="J6" s="6"/>
    </row>
    <row r="7" spans="1:12" x14ac:dyDescent="0.25">
      <c r="A7" s="36"/>
      <c r="B7" s="11"/>
      <c r="C7" s="12">
        <f>'DEC 20'!H7:H11</f>
        <v>0</v>
      </c>
      <c r="D7" s="12"/>
      <c r="E7" s="13"/>
      <c r="F7" s="12">
        <f>C7+E7+D7</f>
        <v>0</v>
      </c>
      <c r="G7" s="14"/>
      <c r="H7" s="12">
        <f>F7-G7</f>
        <v>0</v>
      </c>
      <c r="I7" s="6"/>
      <c r="J7" s="6"/>
    </row>
    <row r="8" spans="1:12" x14ac:dyDescent="0.25">
      <c r="A8" s="36"/>
      <c r="B8" s="11"/>
      <c r="C8" s="12">
        <f>'DEC 20'!H8:H12</f>
        <v>0</v>
      </c>
      <c r="D8" s="12"/>
      <c r="E8" s="13"/>
      <c r="F8" s="12">
        <f>C8+E8+D8</f>
        <v>0</v>
      </c>
      <c r="G8" s="14"/>
      <c r="H8" s="12">
        <f>F8-G8</f>
        <v>0</v>
      </c>
      <c r="I8" s="6"/>
      <c r="J8" s="6"/>
    </row>
    <row r="9" spans="1:12" x14ac:dyDescent="0.25">
      <c r="A9" s="36"/>
      <c r="B9" s="15"/>
      <c r="C9" s="12">
        <f>'DEC 20'!H9:H13</f>
        <v>0</v>
      </c>
      <c r="D9" s="12"/>
      <c r="E9" s="13"/>
      <c r="F9" s="12">
        <f>C9+E9+D9</f>
        <v>0</v>
      </c>
      <c r="G9" s="14"/>
      <c r="H9" s="12">
        <f>F9-G9</f>
        <v>0</v>
      </c>
      <c r="I9" s="6"/>
      <c r="J9" s="6"/>
    </row>
    <row r="10" spans="1:12" x14ac:dyDescent="0.25">
      <c r="A10" s="36"/>
      <c r="B10" s="16" t="s">
        <v>10</v>
      </c>
      <c r="C10" s="12">
        <f t="shared" ref="C10:H10" si="0">SUM(C5:C9)</f>
        <v>0</v>
      </c>
      <c r="D10" s="12">
        <f t="shared" si="0"/>
        <v>6500</v>
      </c>
      <c r="E10" s="17">
        <f t="shared" si="0"/>
        <v>11500</v>
      </c>
      <c r="F10" s="18">
        <f t="shared" si="0"/>
        <v>18000</v>
      </c>
      <c r="G10" s="18">
        <f t="shared" si="0"/>
        <v>12000</v>
      </c>
      <c r="H10" s="18">
        <f t="shared" si="0"/>
        <v>6000</v>
      </c>
      <c r="I10" s="6"/>
      <c r="J10" s="6"/>
    </row>
    <row r="11" spans="1:12" x14ac:dyDescent="0.25">
      <c r="A11" s="36"/>
      <c r="B11" s="19"/>
      <c r="C11" s="12">
        <f>'[1]SEPTEMBER 20'!G11:G16</f>
        <v>0</v>
      </c>
      <c r="D11" s="19"/>
      <c r="E11" s="11"/>
      <c r="F11" s="20"/>
      <c r="G11" s="21"/>
      <c r="H11" s="20"/>
      <c r="I11" s="6"/>
      <c r="J11" s="6"/>
    </row>
    <row r="12" spans="1:12" x14ac:dyDescent="0.25">
      <c r="B12" s="22"/>
      <c r="C12" s="22"/>
      <c r="D12" s="22"/>
      <c r="E12" s="23"/>
      <c r="F12" s="24"/>
      <c r="G12" s="25"/>
      <c r="H12" s="24"/>
      <c r="I12" s="6"/>
    </row>
    <row r="13" spans="1:12" x14ac:dyDescent="0.25">
      <c r="B13" s="22"/>
      <c r="C13" s="22"/>
      <c r="D13" s="22"/>
      <c r="E13" s="23"/>
      <c r="F13" s="24"/>
      <c r="G13" s="25"/>
      <c r="H13" s="24"/>
      <c r="I13" s="6" t="s">
        <v>38</v>
      </c>
      <c r="J13" s="6">
        <v>1600</v>
      </c>
    </row>
    <row r="14" spans="1:12" x14ac:dyDescent="0.25">
      <c r="B14" s="22"/>
      <c r="C14" s="22"/>
      <c r="D14" s="22"/>
      <c r="E14" s="23"/>
      <c r="F14" s="24"/>
      <c r="G14" s="25"/>
      <c r="H14" s="24"/>
      <c r="I14" s="6" t="s">
        <v>43</v>
      </c>
      <c r="J14" s="6">
        <v>-500</v>
      </c>
    </row>
    <row r="15" spans="1:12" ht="18.75" x14ac:dyDescent="0.3">
      <c r="B15" s="26" t="s">
        <v>11</v>
      </c>
      <c r="C15" s="6"/>
      <c r="D15" s="6"/>
      <c r="E15" s="6"/>
      <c r="F15" s="6"/>
      <c r="G15" s="6"/>
      <c r="H15" s="6"/>
      <c r="I15" s="6"/>
      <c r="J15" s="6">
        <f>J13+J14</f>
        <v>1100</v>
      </c>
    </row>
    <row r="16" spans="1:12" x14ac:dyDescent="0.25">
      <c r="B16" s="27" t="s">
        <v>12</v>
      </c>
      <c r="C16" s="27"/>
      <c r="D16" s="27"/>
      <c r="E16" s="27"/>
      <c r="F16" s="27"/>
      <c r="G16" s="27" t="s">
        <v>13</v>
      </c>
      <c r="H16" s="27"/>
      <c r="I16" s="27"/>
      <c r="J16" s="27"/>
      <c r="K16" s="28"/>
    </row>
    <row r="17" spans="2:13" ht="15.75" x14ac:dyDescent="0.25">
      <c r="B17" s="29" t="s">
        <v>14</v>
      </c>
      <c r="C17" s="29" t="s">
        <v>15</v>
      </c>
      <c r="D17" s="29"/>
      <c r="E17" s="29" t="s">
        <v>16</v>
      </c>
      <c r="F17" s="29" t="s">
        <v>17</v>
      </c>
      <c r="G17" s="29" t="s">
        <v>14</v>
      </c>
      <c r="H17" s="29" t="s">
        <v>15</v>
      </c>
      <c r="I17" s="29" t="s">
        <v>16</v>
      </c>
      <c r="J17" s="29" t="s">
        <v>17</v>
      </c>
    </row>
    <row r="18" spans="2:13" x14ac:dyDescent="0.25">
      <c r="B18" s="11" t="s">
        <v>42</v>
      </c>
      <c r="C18" s="12">
        <f>E10</f>
        <v>11500</v>
      </c>
      <c r="D18" s="12"/>
      <c r="E18" s="11"/>
      <c r="F18" s="11"/>
      <c r="G18" s="11" t="s">
        <v>42</v>
      </c>
      <c r="H18" s="12">
        <f>G10</f>
        <v>12000</v>
      </c>
      <c r="I18" s="11"/>
      <c r="J18" s="11"/>
    </row>
    <row r="19" spans="2:13" x14ac:dyDescent="0.25">
      <c r="B19" s="11" t="s">
        <v>4</v>
      </c>
      <c r="C19" s="12">
        <f>'DEC 20'!F28</f>
        <v>-197</v>
      </c>
      <c r="D19" s="12"/>
      <c r="E19" s="11"/>
      <c r="F19" s="11"/>
      <c r="G19" s="11" t="s">
        <v>4</v>
      </c>
      <c r="H19" s="12">
        <f>'DEC 20'!J28</f>
        <v>-197</v>
      </c>
      <c r="I19" s="11"/>
      <c r="J19" s="11"/>
    </row>
    <row r="20" spans="2:13" x14ac:dyDescent="0.25">
      <c r="B20" s="11" t="s">
        <v>5</v>
      </c>
      <c r="C20" s="12">
        <v>500</v>
      </c>
      <c r="D20" s="12"/>
      <c r="E20" s="11"/>
      <c r="F20" s="11"/>
      <c r="G20" s="11" t="s">
        <v>5</v>
      </c>
      <c r="H20" s="12"/>
      <c r="I20" s="11"/>
      <c r="J20" s="11"/>
      <c r="K20" s="37"/>
      <c r="M20" s="37"/>
    </row>
    <row r="21" spans="2:13" x14ac:dyDescent="0.25">
      <c r="B21" s="11"/>
      <c r="C21" s="12"/>
      <c r="D21" s="12"/>
      <c r="E21" s="11"/>
      <c r="F21" s="11"/>
      <c r="G21" s="11"/>
      <c r="H21" s="12"/>
      <c r="I21" s="11"/>
      <c r="J21" s="11"/>
      <c r="M21" s="37"/>
    </row>
    <row r="22" spans="2:13" x14ac:dyDescent="0.25">
      <c r="B22" s="11" t="s">
        <v>19</v>
      </c>
      <c r="C22" s="30">
        <v>0.1</v>
      </c>
      <c r="D22" s="30"/>
      <c r="E22" s="11">
        <f>C22*C18</f>
        <v>1150</v>
      </c>
      <c r="F22" s="11"/>
      <c r="G22" s="11" t="s">
        <v>19</v>
      </c>
      <c r="H22" s="30">
        <v>0.1</v>
      </c>
      <c r="I22" s="31">
        <f>H22*C18</f>
        <v>1150</v>
      </c>
      <c r="J22" s="31"/>
    </row>
    <row r="23" spans="2:13" x14ac:dyDescent="0.25">
      <c r="B23" s="9" t="s">
        <v>20</v>
      </c>
      <c r="C23" s="11"/>
      <c r="D23" s="11"/>
      <c r="E23" s="11"/>
      <c r="F23" s="11"/>
      <c r="G23" s="9" t="s">
        <v>20</v>
      </c>
      <c r="H23" s="11"/>
      <c r="I23" s="11"/>
      <c r="J23" s="11"/>
    </row>
    <row r="24" spans="2:13" x14ac:dyDescent="0.25">
      <c r="B24" s="32" t="s">
        <v>21</v>
      </c>
      <c r="C24" s="30">
        <v>0.3</v>
      </c>
      <c r="D24" s="30"/>
      <c r="E24" s="33"/>
      <c r="F24" s="11"/>
      <c r="G24" s="32" t="s">
        <v>21</v>
      </c>
      <c r="H24" s="30">
        <v>0.3</v>
      </c>
      <c r="I24" s="33"/>
      <c r="J24" s="11"/>
    </row>
    <row r="25" spans="2:13" x14ac:dyDescent="0.25">
      <c r="B25" s="34" t="s">
        <v>45</v>
      </c>
      <c r="C25" s="11"/>
      <c r="D25" s="11"/>
      <c r="E25" s="12">
        <v>11753</v>
      </c>
      <c r="F25" s="11"/>
      <c r="G25" s="34" t="s">
        <v>45</v>
      </c>
      <c r="H25" s="11"/>
      <c r="I25" s="11">
        <v>11753</v>
      </c>
      <c r="J25" s="11"/>
    </row>
    <row r="26" spans="2:13" x14ac:dyDescent="0.25">
      <c r="B26" s="32"/>
      <c r="C26" s="11"/>
      <c r="D26" s="11"/>
      <c r="E26" s="11"/>
      <c r="F26" s="11"/>
      <c r="G26" s="32"/>
      <c r="H26" s="11"/>
      <c r="I26" s="11"/>
      <c r="J26" s="11"/>
    </row>
    <row r="27" spans="2:13" x14ac:dyDescent="0.25">
      <c r="B27" s="15"/>
      <c r="C27" s="11"/>
      <c r="D27" s="11"/>
      <c r="E27" s="11"/>
      <c r="F27" s="11"/>
      <c r="G27" s="15"/>
      <c r="H27" s="11"/>
      <c r="I27" s="11"/>
      <c r="J27" s="11"/>
    </row>
    <row r="28" spans="2:13" x14ac:dyDescent="0.25">
      <c r="B28" s="9" t="s">
        <v>10</v>
      </c>
      <c r="C28" s="18">
        <f>C18+C19+C20+C21-E22</f>
        <v>10653</v>
      </c>
      <c r="D28" s="18"/>
      <c r="E28" s="18">
        <f>SUM(E24:E27)</f>
        <v>11753</v>
      </c>
      <c r="F28" s="18">
        <f>C28-E28</f>
        <v>-1100</v>
      </c>
      <c r="G28" s="9" t="s">
        <v>10</v>
      </c>
      <c r="H28" s="18">
        <f>H18+H19+H20+H21-I22</f>
        <v>10653</v>
      </c>
      <c r="I28" s="18">
        <f>SUM(I24:I27)</f>
        <v>11753</v>
      </c>
      <c r="J28" s="18">
        <f>H28-I28</f>
        <v>-1100</v>
      </c>
    </row>
    <row r="29" spans="2:13" x14ac:dyDescent="0.25">
      <c r="B29" s="5"/>
      <c r="C29" s="5"/>
      <c r="D29" s="5"/>
      <c r="E29" s="5"/>
      <c r="F29" s="6"/>
      <c r="G29" s="6"/>
      <c r="H29" s="6"/>
      <c r="I29" s="6"/>
      <c r="J29" s="6"/>
    </row>
    <row r="30" spans="2:13" x14ac:dyDescent="0.25">
      <c r="B30" s="5" t="s">
        <v>23</v>
      </c>
      <c r="C30" s="6"/>
      <c r="D30" s="6"/>
      <c r="E30" s="35" t="s">
        <v>24</v>
      </c>
      <c r="F30" s="6"/>
      <c r="G30" s="5" t="s">
        <v>25</v>
      </c>
      <c r="H30" s="6"/>
      <c r="I30" s="6"/>
      <c r="J30" s="6"/>
    </row>
    <row r="31" spans="2:13" x14ac:dyDescent="0.25">
      <c r="B31" s="6"/>
      <c r="C31" s="6"/>
      <c r="D31" s="6"/>
      <c r="E31" s="5"/>
      <c r="F31" s="6"/>
      <c r="G31" s="6"/>
      <c r="H31" s="6"/>
      <c r="I31" s="6"/>
      <c r="J31" s="6"/>
    </row>
    <row r="32" spans="2:13" x14ac:dyDescent="0.25">
      <c r="B32" s="5" t="s">
        <v>26</v>
      </c>
      <c r="C32" s="5"/>
      <c r="D32" s="5"/>
      <c r="E32" s="5" t="s">
        <v>27</v>
      </c>
      <c r="F32" s="6"/>
      <c r="G32" s="5" t="s">
        <v>33</v>
      </c>
      <c r="H32" s="6"/>
      <c r="I32" s="6"/>
      <c r="J32" s="6"/>
    </row>
  </sheetData>
  <pageMargins left="0" right="0" top="0" bottom="0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L31" sqref="L31"/>
    </sheetView>
  </sheetViews>
  <sheetFormatPr defaultRowHeight="15" x14ac:dyDescent="0.25"/>
  <cols>
    <col min="1" max="1" width="4.5703125" customWidth="1"/>
    <col min="2" max="2" width="14.85546875" customWidth="1"/>
  </cols>
  <sheetData>
    <row r="1" spans="1:12" ht="15.75" x14ac:dyDescent="0.25">
      <c r="B1" s="1"/>
      <c r="C1" s="2" t="s">
        <v>44</v>
      </c>
      <c r="D1" s="2"/>
      <c r="E1" s="3"/>
      <c r="F1" s="4"/>
      <c r="G1" s="5"/>
      <c r="H1" s="6"/>
      <c r="I1" s="6"/>
      <c r="J1" s="6"/>
      <c r="L1" s="38"/>
    </row>
    <row r="2" spans="1:12" ht="15.75" x14ac:dyDescent="0.25">
      <c r="C2" s="2" t="s">
        <v>0</v>
      </c>
      <c r="D2" s="2"/>
      <c r="E2" s="7"/>
      <c r="F2" s="4"/>
      <c r="G2" s="5"/>
      <c r="I2" s="6"/>
      <c r="J2" s="6"/>
    </row>
    <row r="3" spans="1:12" ht="15.75" x14ac:dyDescent="0.25">
      <c r="B3" s="1" t="s">
        <v>1</v>
      </c>
      <c r="C3" s="2" t="s">
        <v>48</v>
      </c>
      <c r="D3" s="2"/>
      <c r="E3" s="1"/>
      <c r="F3" s="4"/>
      <c r="G3" s="5"/>
      <c r="H3" s="6"/>
      <c r="I3" s="6"/>
      <c r="J3" s="6"/>
    </row>
    <row r="4" spans="1:12" x14ac:dyDescent="0.25">
      <c r="A4" s="36"/>
      <c r="B4" s="8" t="s">
        <v>3</v>
      </c>
      <c r="C4" s="8" t="s">
        <v>4</v>
      </c>
      <c r="D4" s="8" t="s">
        <v>5</v>
      </c>
      <c r="E4" s="8" t="s">
        <v>6</v>
      </c>
      <c r="F4" s="9" t="s">
        <v>7</v>
      </c>
      <c r="G4" s="8" t="s">
        <v>8</v>
      </c>
      <c r="H4" s="10" t="s">
        <v>9</v>
      </c>
      <c r="I4" s="6"/>
    </row>
    <row r="5" spans="1:12" x14ac:dyDescent="0.25">
      <c r="A5" s="36">
        <v>1</v>
      </c>
      <c r="B5" s="11" t="s">
        <v>29</v>
      </c>
      <c r="C5" s="12">
        <v>0</v>
      </c>
      <c r="D5" s="12">
        <f>'JAN 21'!H5:H9</f>
        <v>6000</v>
      </c>
      <c r="E5" s="13">
        <v>7000</v>
      </c>
      <c r="F5" s="12">
        <f>C5+E5+D5</f>
        <v>13000</v>
      </c>
      <c r="G5" s="14">
        <f>7500</f>
        <v>7500</v>
      </c>
      <c r="H5" s="12">
        <f>F5-G5</f>
        <v>5500</v>
      </c>
      <c r="J5" s="6"/>
      <c r="K5" s="6"/>
    </row>
    <row r="6" spans="1:12" x14ac:dyDescent="0.25">
      <c r="A6" s="36">
        <v>2</v>
      </c>
      <c r="B6" s="11" t="s">
        <v>30</v>
      </c>
      <c r="C6" s="12">
        <f>'DEC 20'!H6:H10</f>
        <v>0</v>
      </c>
      <c r="D6" s="12">
        <f>'JAN 21'!H6:H10</f>
        <v>0</v>
      </c>
      <c r="E6" s="13">
        <v>4500</v>
      </c>
      <c r="F6" s="12">
        <f>C6+E6+D6</f>
        <v>4500</v>
      </c>
      <c r="G6" s="14">
        <f>4500</f>
        <v>4500</v>
      </c>
      <c r="H6" s="12">
        <f>F6-G6</f>
        <v>0</v>
      </c>
      <c r="I6" s="6"/>
      <c r="J6" s="6"/>
    </row>
    <row r="7" spans="1:12" x14ac:dyDescent="0.25">
      <c r="A7" s="36"/>
      <c r="B7" s="11"/>
      <c r="C7" s="12">
        <f>'DEC 20'!H7:H11</f>
        <v>0</v>
      </c>
      <c r="D7" s="12">
        <f>'JAN 21'!H7:H11</f>
        <v>0</v>
      </c>
      <c r="E7" s="13"/>
      <c r="F7" s="12">
        <f>C7+E7+D7</f>
        <v>0</v>
      </c>
      <c r="G7" s="14"/>
      <c r="H7" s="12">
        <f>F7-G7</f>
        <v>0</v>
      </c>
      <c r="I7" s="6"/>
      <c r="J7" s="6"/>
    </row>
    <row r="8" spans="1:12" x14ac:dyDescent="0.25">
      <c r="A8" s="36"/>
      <c r="B8" s="11"/>
      <c r="C8" s="12">
        <f>'DEC 20'!H8:H12</f>
        <v>0</v>
      </c>
      <c r="D8" s="12">
        <f>'JAN 21'!H8:H12</f>
        <v>0</v>
      </c>
      <c r="E8" s="13"/>
      <c r="F8" s="12">
        <f>C8+E8+D8</f>
        <v>0</v>
      </c>
      <c r="G8" s="14"/>
      <c r="H8" s="12">
        <f>F8-G8</f>
        <v>0</v>
      </c>
      <c r="I8" s="6"/>
      <c r="J8" s="6"/>
    </row>
    <row r="9" spans="1:12" x14ac:dyDescent="0.25">
      <c r="A9" s="36"/>
      <c r="B9" s="15"/>
      <c r="C9" s="12">
        <f>'DEC 20'!H9:H13</f>
        <v>0</v>
      </c>
      <c r="D9" s="12">
        <f>'JAN 21'!H9:H13</f>
        <v>0</v>
      </c>
      <c r="E9" s="13"/>
      <c r="F9" s="12">
        <f>C9+E9+D9</f>
        <v>0</v>
      </c>
      <c r="G9" s="14"/>
      <c r="H9" s="12">
        <f>F9-G9</f>
        <v>0</v>
      </c>
      <c r="I9" s="6"/>
      <c r="J9" s="6"/>
    </row>
    <row r="10" spans="1:12" x14ac:dyDescent="0.25">
      <c r="A10" s="36"/>
      <c r="B10" s="16" t="s">
        <v>10</v>
      </c>
      <c r="C10" s="12">
        <f t="shared" ref="C10:H10" si="0">SUM(C5:C9)</f>
        <v>0</v>
      </c>
      <c r="D10" s="12">
        <f t="shared" si="0"/>
        <v>6000</v>
      </c>
      <c r="E10" s="17">
        <f t="shared" si="0"/>
        <v>11500</v>
      </c>
      <c r="F10" s="18">
        <f t="shared" si="0"/>
        <v>17500</v>
      </c>
      <c r="G10" s="18">
        <f t="shared" si="0"/>
        <v>12000</v>
      </c>
      <c r="H10" s="18">
        <f t="shared" si="0"/>
        <v>5500</v>
      </c>
      <c r="I10" s="6"/>
      <c r="J10" s="6"/>
    </row>
    <row r="11" spans="1:12" x14ac:dyDescent="0.25">
      <c r="A11" s="36"/>
      <c r="B11" s="19"/>
      <c r="C11" s="12">
        <f>'[1]SEPTEMBER 20'!G11:G16</f>
        <v>0</v>
      </c>
      <c r="D11" s="19"/>
      <c r="E11" s="11"/>
      <c r="F11" s="20"/>
      <c r="G11" s="21"/>
      <c r="H11" s="20"/>
      <c r="I11" s="6"/>
      <c r="J11" s="6"/>
    </row>
    <row r="12" spans="1:12" x14ac:dyDescent="0.25">
      <c r="B12" s="22"/>
      <c r="C12" s="22"/>
      <c r="D12" s="22"/>
      <c r="E12" s="23"/>
      <c r="F12" s="24"/>
      <c r="G12" s="25"/>
      <c r="H12" s="24"/>
      <c r="I12" s="6"/>
    </row>
    <row r="13" spans="1:12" x14ac:dyDescent="0.25">
      <c r="B13" s="22"/>
      <c r="C13" s="22"/>
      <c r="D13" s="22"/>
      <c r="E13" s="23"/>
      <c r="F13" s="24"/>
      <c r="G13" s="25"/>
      <c r="H13" s="24"/>
      <c r="I13" s="6" t="s">
        <v>38</v>
      </c>
      <c r="J13" s="6">
        <v>1100</v>
      </c>
    </row>
    <row r="14" spans="1:12" ht="18.75" x14ac:dyDescent="0.3">
      <c r="B14" s="26" t="s">
        <v>11</v>
      </c>
      <c r="C14" s="22"/>
      <c r="D14" s="22"/>
      <c r="E14" s="23"/>
      <c r="F14" s="24"/>
      <c r="G14" s="25"/>
      <c r="H14" s="24"/>
      <c r="I14" s="6" t="s">
        <v>46</v>
      </c>
      <c r="J14" s="6">
        <v>-500</v>
      </c>
    </row>
    <row r="15" spans="1:12" x14ac:dyDescent="0.25">
      <c r="B15" s="27" t="s">
        <v>12</v>
      </c>
      <c r="C15" s="6"/>
      <c r="D15" s="6"/>
      <c r="E15" s="6"/>
      <c r="F15" s="6"/>
      <c r="G15" s="6"/>
      <c r="H15" s="6"/>
      <c r="I15" s="6"/>
      <c r="J15" s="6">
        <f>J13+J14</f>
        <v>600</v>
      </c>
    </row>
    <row r="16" spans="1:12" x14ac:dyDescent="0.25">
      <c r="C16" s="27"/>
      <c r="D16" s="27"/>
      <c r="E16" s="27"/>
      <c r="F16" s="27"/>
      <c r="G16" s="27" t="s">
        <v>13</v>
      </c>
      <c r="H16" s="27"/>
      <c r="I16" s="27"/>
      <c r="J16" s="27"/>
      <c r="K16" s="28"/>
    </row>
    <row r="17" spans="1:13" ht="15.75" x14ac:dyDescent="0.25">
      <c r="B17" s="29" t="s">
        <v>14</v>
      </c>
      <c r="C17" s="29" t="s">
        <v>15</v>
      </c>
      <c r="D17" s="29"/>
      <c r="E17" s="29" t="s">
        <v>16</v>
      </c>
      <c r="F17" s="29" t="s">
        <v>17</v>
      </c>
      <c r="G17" s="29" t="s">
        <v>14</v>
      </c>
      <c r="H17" s="29" t="s">
        <v>15</v>
      </c>
      <c r="I17" s="29" t="s">
        <v>16</v>
      </c>
      <c r="J17" s="29" t="s">
        <v>17</v>
      </c>
    </row>
    <row r="18" spans="1:13" x14ac:dyDescent="0.25">
      <c r="B18" s="11" t="s">
        <v>47</v>
      </c>
      <c r="C18" s="12">
        <f>E10</f>
        <v>11500</v>
      </c>
      <c r="D18" s="12"/>
      <c r="E18" s="11"/>
      <c r="F18" s="11"/>
      <c r="G18" s="11" t="s">
        <v>47</v>
      </c>
      <c r="H18" s="12">
        <f>G10</f>
        <v>12000</v>
      </c>
      <c r="I18" s="11"/>
      <c r="J18" s="11"/>
    </row>
    <row r="19" spans="1:13" x14ac:dyDescent="0.25">
      <c r="B19" s="11" t="s">
        <v>4</v>
      </c>
      <c r="C19" s="12">
        <f>'JAN 21'!F28</f>
        <v>-1100</v>
      </c>
      <c r="D19" s="12"/>
      <c r="E19" s="11"/>
      <c r="F19" s="11"/>
      <c r="G19" s="11" t="s">
        <v>4</v>
      </c>
      <c r="H19" s="12">
        <f>'JAN 21'!J28</f>
        <v>-1100</v>
      </c>
      <c r="I19" s="11"/>
      <c r="J19" s="11"/>
    </row>
    <row r="20" spans="1:13" x14ac:dyDescent="0.25">
      <c r="B20" s="11" t="s">
        <v>5</v>
      </c>
      <c r="C20" s="12">
        <v>500</v>
      </c>
      <c r="D20" s="12"/>
      <c r="E20" s="11"/>
      <c r="F20" s="11"/>
      <c r="G20" s="11"/>
      <c r="H20" s="12"/>
      <c r="I20" s="11"/>
      <c r="J20" s="11"/>
      <c r="K20" s="37"/>
      <c r="M20" s="37"/>
    </row>
    <row r="21" spans="1:13" x14ac:dyDescent="0.25">
      <c r="B21" s="11"/>
      <c r="C21" s="12"/>
      <c r="D21" s="12"/>
      <c r="E21" s="11"/>
      <c r="F21" s="11"/>
      <c r="G21" s="11"/>
      <c r="H21" s="12"/>
      <c r="I21" s="11"/>
      <c r="J21" s="11"/>
      <c r="M21" s="37"/>
    </row>
    <row r="22" spans="1:13" x14ac:dyDescent="0.25">
      <c r="B22" s="11" t="s">
        <v>19</v>
      </c>
      <c r="C22" s="30">
        <v>0.1</v>
      </c>
      <c r="D22" s="30"/>
      <c r="E22" s="11">
        <f>C22*C18</f>
        <v>1150</v>
      </c>
      <c r="F22" s="11"/>
      <c r="G22" s="11" t="s">
        <v>19</v>
      </c>
      <c r="H22" s="30">
        <v>0.1</v>
      </c>
      <c r="I22" s="31">
        <f>H22*C18</f>
        <v>1150</v>
      </c>
      <c r="J22" s="31"/>
    </row>
    <row r="23" spans="1:13" x14ac:dyDescent="0.25">
      <c r="B23" s="9" t="s">
        <v>20</v>
      </c>
      <c r="C23" s="11"/>
      <c r="D23" s="11"/>
      <c r="E23" s="11"/>
      <c r="F23" s="11"/>
      <c r="G23" s="9" t="s">
        <v>20</v>
      </c>
      <c r="H23" s="11"/>
      <c r="I23" s="11"/>
      <c r="J23" s="11"/>
    </row>
    <row r="24" spans="1:13" x14ac:dyDescent="0.25">
      <c r="B24" s="32" t="s">
        <v>21</v>
      </c>
      <c r="C24" s="30">
        <v>0.3</v>
      </c>
      <c r="D24" s="30"/>
      <c r="E24" s="33"/>
      <c r="F24" s="11"/>
      <c r="G24" s="32" t="s">
        <v>21</v>
      </c>
      <c r="H24" s="30">
        <v>0.3</v>
      </c>
      <c r="I24" s="33"/>
      <c r="J24" s="11"/>
    </row>
    <row r="25" spans="1:13" x14ac:dyDescent="0.25">
      <c r="B25" s="34" t="s">
        <v>49</v>
      </c>
      <c r="C25" s="11"/>
      <c r="D25" s="11"/>
      <c r="E25" s="12">
        <v>10615</v>
      </c>
      <c r="F25" s="11"/>
      <c r="G25" s="34" t="s">
        <v>49</v>
      </c>
      <c r="H25" s="11"/>
      <c r="I25" s="11">
        <v>10615</v>
      </c>
      <c r="J25" s="12"/>
    </row>
    <row r="26" spans="1:13" x14ac:dyDescent="0.25">
      <c r="B26" s="32"/>
      <c r="C26" s="11"/>
      <c r="D26" s="11"/>
      <c r="E26" s="11"/>
      <c r="F26" s="11"/>
      <c r="G26" s="32"/>
      <c r="H26" s="11"/>
      <c r="I26" s="11"/>
      <c r="J26" s="11"/>
    </row>
    <row r="27" spans="1:13" x14ac:dyDescent="0.25">
      <c r="B27" s="15"/>
      <c r="C27" s="11"/>
      <c r="D27" s="11"/>
      <c r="E27" s="11"/>
      <c r="F27" s="11"/>
      <c r="G27" s="15"/>
      <c r="H27" s="11"/>
      <c r="I27" s="11"/>
      <c r="J27" s="11"/>
    </row>
    <row r="28" spans="1:13" x14ac:dyDescent="0.25">
      <c r="A28" s="5"/>
      <c r="B28" s="9" t="s">
        <v>10</v>
      </c>
      <c r="C28" s="18">
        <f>C18+C19+C20+C21-E22</f>
        <v>9750</v>
      </c>
      <c r="D28" s="18"/>
      <c r="E28" s="18">
        <f>SUM(E24:E27)</f>
        <v>10615</v>
      </c>
      <c r="F28" s="18">
        <f>C28-E28</f>
        <v>-865</v>
      </c>
      <c r="G28" s="9" t="s">
        <v>10</v>
      </c>
      <c r="H28" s="18">
        <f>H18+H19+H20+H21-I22</f>
        <v>9750</v>
      </c>
      <c r="I28" s="18">
        <f>SUM(I24:I27)</f>
        <v>10615</v>
      </c>
      <c r="J28" s="18">
        <f>H28-I28</f>
        <v>-865</v>
      </c>
    </row>
    <row r="29" spans="1:13" x14ac:dyDescent="0.25">
      <c r="C29" s="5"/>
      <c r="D29" s="5"/>
      <c r="E29" s="5"/>
      <c r="F29" s="6"/>
      <c r="G29" s="6"/>
      <c r="H29" s="6"/>
      <c r="I29" s="6"/>
      <c r="J29" s="6"/>
    </row>
    <row r="30" spans="1:13" x14ac:dyDescent="0.25">
      <c r="B30" s="5" t="s">
        <v>23</v>
      </c>
      <c r="C30" s="6"/>
      <c r="D30" s="6"/>
      <c r="E30" s="35" t="s">
        <v>24</v>
      </c>
      <c r="F30" s="6"/>
      <c r="G30" s="5" t="s">
        <v>25</v>
      </c>
      <c r="H30" s="6"/>
      <c r="I30" s="6"/>
      <c r="J30" s="6"/>
      <c r="K30" s="37"/>
    </row>
    <row r="31" spans="1:13" x14ac:dyDescent="0.25">
      <c r="B31" s="6"/>
      <c r="C31" s="6"/>
      <c r="D31" s="6"/>
      <c r="E31" s="5"/>
      <c r="F31" s="6"/>
      <c r="G31" s="6"/>
      <c r="H31" s="6"/>
      <c r="I31" s="6"/>
      <c r="J31" s="6"/>
    </row>
    <row r="32" spans="1:13" x14ac:dyDescent="0.25">
      <c r="B32" s="5" t="s">
        <v>26</v>
      </c>
      <c r="C32" s="5"/>
      <c r="D32" s="5"/>
      <c r="E32" s="5" t="s">
        <v>27</v>
      </c>
      <c r="F32" s="6"/>
      <c r="G32" s="5" t="s">
        <v>33</v>
      </c>
      <c r="H32" s="6"/>
      <c r="I32" s="6"/>
    </row>
  </sheetData>
  <pageMargins left="0" right="0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L31" sqref="L31"/>
    </sheetView>
  </sheetViews>
  <sheetFormatPr defaultRowHeight="15" x14ac:dyDescent="0.25"/>
  <cols>
    <col min="1" max="1" width="4.140625" customWidth="1"/>
    <col min="2" max="2" width="18.85546875" customWidth="1"/>
    <col min="3" max="4" width="7.5703125" customWidth="1"/>
    <col min="9" max="9" width="10" bestFit="1" customWidth="1"/>
  </cols>
  <sheetData>
    <row r="1" spans="1:12" ht="15.75" x14ac:dyDescent="0.25">
      <c r="B1" s="1"/>
      <c r="C1" s="2" t="s">
        <v>44</v>
      </c>
      <c r="D1" s="2"/>
      <c r="E1" s="3"/>
      <c r="F1" s="4"/>
      <c r="G1" s="5"/>
      <c r="H1" s="6"/>
      <c r="I1" s="6"/>
      <c r="J1" s="6"/>
      <c r="L1" s="38"/>
    </row>
    <row r="2" spans="1:12" ht="15.75" x14ac:dyDescent="0.25">
      <c r="C2" s="2" t="s">
        <v>0</v>
      </c>
      <c r="D2" s="2"/>
      <c r="E2" s="7"/>
      <c r="F2" s="4"/>
      <c r="G2" s="5"/>
      <c r="I2" s="6"/>
      <c r="J2" s="6"/>
    </row>
    <row r="3" spans="1:12" ht="15.75" x14ac:dyDescent="0.25">
      <c r="B3" s="1" t="s">
        <v>1</v>
      </c>
      <c r="C3" s="2" t="s">
        <v>50</v>
      </c>
      <c r="D3" s="2"/>
      <c r="E3" s="1"/>
      <c r="F3" s="4"/>
      <c r="G3" s="5"/>
      <c r="H3" s="6"/>
      <c r="I3" s="6"/>
      <c r="J3" s="6"/>
    </row>
    <row r="4" spans="1:12" x14ac:dyDescent="0.25">
      <c r="A4" s="36"/>
      <c r="B4" s="8" t="s">
        <v>3</v>
      </c>
      <c r="C4" s="8" t="s">
        <v>4</v>
      </c>
      <c r="D4" s="8" t="s">
        <v>5</v>
      </c>
      <c r="E4" s="8" t="s">
        <v>6</v>
      </c>
      <c r="F4" s="9" t="s">
        <v>7</v>
      </c>
      <c r="G4" s="8" t="s">
        <v>8</v>
      </c>
      <c r="H4" s="10" t="s">
        <v>9</v>
      </c>
      <c r="I4" s="6"/>
    </row>
    <row r="5" spans="1:12" x14ac:dyDescent="0.25">
      <c r="A5" s="36">
        <v>1</v>
      </c>
      <c r="B5" s="11" t="s">
        <v>29</v>
      </c>
      <c r="C5" s="12">
        <v>0</v>
      </c>
      <c r="D5" s="12">
        <f>'FEBRUARY 21'!H5</f>
        <v>5500</v>
      </c>
      <c r="E5" s="13">
        <v>7000</v>
      </c>
      <c r="F5" s="12">
        <f>C5+E5+D5</f>
        <v>12500</v>
      </c>
      <c r="G5" s="14">
        <f>7500</f>
        <v>7500</v>
      </c>
      <c r="H5" s="12">
        <f>F5-G5</f>
        <v>5000</v>
      </c>
      <c r="J5" s="6"/>
      <c r="K5" s="6"/>
    </row>
    <row r="6" spans="1:12" x14ac:dyDescent="0.25">
      <c r="A6" s="36">
        <v>2</v>
      </c>
      <c r="B6" s="11" t="s">
        <v>30</v>
      </c>
      <c r="C6" s="12">
        <f>'DEC 20'!H6:H10</f>
        <v>0</v>
      </c>
      <c r="D6" s="12">
        <f>'JAN 21'!H6:H10</f>
        <v>0</v>
      </c>
      <c r="E6" s="13">
        <v>4500</v>
      </c>
      <c r="F6" s="12">
        <f>C6+E6+D6</f>
        <v>4500</v>
      </c>
      <c r="G6" s="14">
        <f>4500</f>
        <v>4500</v>
      </c>
      <c r="H6" s="12">
        <f>F6-G6</f>
        <v>0</v>
      </c>
      <c r="I6" s="6"/>
      <c r="J6" s="6"/>
    </row>
    <row r="7" spans="1:12" x14ac:dyDescent="0.25">
      <c r="A7" s="36">
        <v>3</v>
      </c>
      <c r="B7" s="11" t="s">
        <v>52</v>
      </c>
      <c r="C7" s="12">
        <f>'DEC 20'!H7:H11</f>
        <v>0</v>
      </c>
      <c r="D7" s="12">
        <v>7500</v>
      </c>
      <c r="E7" s="13">
        <v>7500</v>
      </c>
      <c r="F7" s="12">
        <f>C7+E7+D7</f>
        <v>15000</v>
      </c>
      <c r="G7" s="14">
        <v>7500</v>
      </c>
      <c r="H7" s="12">
        <f>F7-G7</f>
        <v>7500</v>
      </c>
      <c r="I7" s="6">
        <v>725731200</v>
      </c>
      <c r="J7" s="6"/>
    </row>
    <row r="8" spans="1:12" x14ac:dyDescent="0.25">
      <c r="A8" s="36"/>
      <c r="B8" s="11"/>
      <c r="C8" s="12">
        <f>'DEC 20'!H8:H12</f>
        <v>0</v>
      </c>
      <c r="D8" s="12">
        <f>'JAN 21'!H8:H12</f>
        <v>0</v>
      </c>
      <c r="E8" s="13"/>
      <c r="F8" s="12">
        <f>C8+E8+D8</f>
        <v>0</v>
      </c>
      <c r="G8" s="14"/>
      <c r="H8" s="12">
        <f>F8-G8</f>
        <v>0</v>
      </c>
      <c r="I8" s="6"/>
      <c r="J8" s="6"/>
    </row>
    <row r="9" spans="1:12" x14ac:dyDescent="0.25">
      <c r="A9" s="36"/>
      <c r="B9" s="15"/>
      <c r="C9" s="12">
        <f>'DEC 20'!H9:H13</f>
        <v>0</v>
      </c>
      <c r="D9" s="12">
        <f>'JAN 21'!H9:H13</f>
        <v>0</v>
      </c>
      <c r="E9" s="13"/>
      <c r="F9" s="12">
        <f>C9+E9+D9</f>
        <v>0</v>
      </c>
      <c r="G9" s="14"/>
      <c r="H9" s="12">
        <f>F9-G9</f>
        <v>0</v>
      </c>
      <c r="I9" s="6"/>
      <c r="J9" s="6"/>
    </row>
    <row r="10" spans="1:12" x14ac:dyDescent="0.25">
      <c r="A10" s="36"/>
      <c r="B10" s="16" t="s">
        <v>10</v>
      </c>
      <c r="C10" s="12">
        <f t="shared" ref="C10:H10" si="0">SUM(C5:C9)</f>
        <v>0</v>
      </c>
      <c r="D10" s="12">
        <f t="shared" si="0"/>
        <v>13000</v>
      </c>
      <c r="E10" s="17">
        <f t="shared" si="0"/>
        <v>19000</v>
      </c>
      <c r="F10" s="18">
        <f t="shared" si="0"/>
        <v>32000</v>
      </c>
      <c r="G10" s="18">
        <f t="shared" si="0"/>
        <v>19500</v>
      </c>
      <c r="H10" s="18">
        <f t="shared" si="0"/>
        <v>12500</v>
      </c>
      <c r="I10" s="6"/>
      <c r="J10" s="6"/>
    </row>
    <row r="11" spans="1:12" x14ac:dyDescent="0.25">
      <c r="A11" s="36"/>
      <c r="B11" s="19"/>
      <c r="C11" s="12">
        <f>'[1]SEPTEMBER 20'!G11:G16</f>
        <v>0</v>
      </c>
      <c r="D11" s="19"/>
      <c r="E11" s="11"/>
      <c r="F11" s="20"/>
      <c r="G11" s="21"/>
      <c r="H11" s="20"/>
      <c r="I11" s="6"/>
      <c r="J11" s="6"/>
    </row>
    <row r="12" spans="1:12" x14ac:dyDescent="0.25">
      <c r="B12" s="22"/>
      <c r="C12" s="22"/>
      <c r="D12" s="22"/>
      <c r="E12" s="23"/>
      <c r="F12" s="24"/>
      <c r="G12" s="25"/>
      <c r="H12" s="24"/>
      <c r="I12" s="6"/>
    </row>
    <row r="13" spans="1:12" x14ac:dyDescent="0.25">
      <c r="B13" s="22"/>
      <c r="C13" s="22"/>
      <c r="D13" s="22"/>
      <c r="E13" s="23"/>
      <c r="F13" s="24"/>
      <c r="G13" s="25"/>
      <c r="H13" s="24"/>
      <c r="I13" s="6" t="s">
        <v>38</v>
      </c>
      <c r="J13" s="6">
        <f>'FEBRUARY 21'!J15</f>
        <v>600</v>
      </c>
    </row>
    <row r="14" spans="1:12" ht="18.75" x14ac:dyDescent="0.3">
      <c r="B14" s="26" t="s">
        <v>11</v>
      </c>
      <c r="C14" s="22"/>
      <c r="D14" s="22"/>
      <c r="E14" s="23"/>
      <c r="F14" s="24"/>
      <c r="G14" s="25"/>
      <c r="H14" s="24"/>
      <c r="I14" s="6" t="s">
        <v>51</v>
      </c>
      <c r="J14" s="6">
        <v>-500</v>
      </c>
    </row>
    <row r="15" spans="1:12" x14ac:dyDescent="0.25">
      <c r="B15" s="27" t="s">
        <v>12</v>
      </c>
      <c r="C15" s="6"/>
      <c r="D15" s="6"/>
      <c r="E15" s="6"/>
      <c r="F15" s="6"/>
      <c r="G15" s="6"/>
      <c r="H15" s="6"/>
      <c r="I15" s="6"/>
      <c r="J15" s="6">
        <f>J13+J14</f>
        <v>100</v>
      </c>
    </row>
    <row r="16" spans="1:12" x14ac:dyDescent="0.25">
      <c r="C16" s="27"/>
      <c r="D16" s="27"/>
      <c r="E16" s="27"/>
      <c r="F16" s="27"/>
      <c r="G16" s="27" t="s">
        <v>13</v>
      </c>
      <c r="H16" s="27"/>
      <c r="I16" s="27"/>
      <c r="J16" s="27"/>
      <c r="K16" s="28"/>
    </row>
    <row r="17" spans="1:13" ht="15.75" x14ac:dyDescent="0.25">
      <c r="B17" s="29" t="s">
        <v>14</v>
      </c>
      <c r="C17" s="29" t="s">
        <v>15</v>
      </c>
      <c r="D17" s="29"/>
      <c r="E17" s="29" t="s">
        <v>16</v>
      </c>
      <c r="F17" s="29" t="s">
        <v>17</v>
      </c>
      <c r="G17" s="29" t="s">
        <v>14</v>
      </c>
      <c r="H17" s="29" t="s">
        <v>15</v>
      </c>
      <c r="I17" s="29" t="s">
        <v>16</v>
      </c>
      <c r="J17" s="29" t="s">
        <v>17</v>
      </c>
    </row>
    <row r="18" spans="1:13" x14ac:dyDescent="0.25">
      <c r="B18" s="11" t="s">
        <v>51</v>
      </c>
      <c r="C18" s="12">
        <f>E10</f>
        <v>19000</v>
      </c>
      <c r="D18" s="12"/>
      <c r="E18" s="11"/>
      <c r="F18" s="11"/>
      <c r="G18" s="11" t="s">
        <v>51</v>
      </c>
      <c r="H18" s="12">
        <f>G10</f>
        <v>19500</v>
      </c>
      <c r="I18" s="11"/>
      <c r="J18" s="11"/>
    </row>
    <row r="19" spans="1:13" x14ac:dyDescent="0.25">
      <c r="B19" s="11" t="s">
        <v>4</v>
      </c>
      <c r="C19" s="12">
        <f>'FEBRUARY 21'!F28</f>
        <v>-865</v>
      </c>
      <c r="D19" s="12"/>
      <c r="E19" s="11"/>
      <c r="F19" s="11"/>
      <c r="G19" s="11" t="s">
        <v>4</v>
      </c>
      <c r="H19" s="12">
        <f>'FEBRUARY 21'!J28</f>
        <v>-865</v>
      </c>
      <c r="I19" s="11"/>
      <c r="J19" s="11"/>
    </row>
    <row r="20" spans="1:13" x14ac:dyDescent="0.25">
      <c r="B20" s="11" t="s">
        <v>5</v>
      </c>
      <c r="C20" s="12">
        <v>500</v>
      </c>
      <c r="D20" s="12"/>
      <c r="E20" s="11"/>
      <c r="F20" s="11"/>
      <c r="G20" s="11" t="s">
        <v>5</v>
      </c>
      <c r="H20" s="12"/>
      <c r="I20" s="11"/>
      <c r="J20" s="11"/>
      <c r="K20" s="37"/>
      <c r="M20" s="37"/>
    </row>
    <row r="21" spans="1:13" x14ac:dyDescent="0.25">
      <c r="B21" s="11"/>
      <c r="C21" s="12"/>
      <c r="D21" s="12"/>
      <c r="E21" s="11"/>
      <c r="F21" s="11"/>
      <c r="G21" s="11"/>
      <c r="H21" s="12"/>
      <c r="I21" s="11"/>
      <c r="J21" s="11"/>
      <c r="M21" s="37"/>
    </row>
    <row r="22" spans="1:13" x14ac:dyDescent="0.25">
      <c r="B22" s="11" t="s">
        <v>19</v>
      </c>
      <c r="C22" s="30">
        <v>0.1</v>
      </c>
      <c r="D22" s="30"/>
      <c r="E22" s="11">
        <f>C22*C18</f>
        <v>1900</v>
      </c>
      <c r="F22" s="11"/>
      <c r="G22" s="11" t="s">
        <v>19</v>
      </c>
      <c r="H22" s="30">
        <v>0.1</v>
      </c>
      <c r="I22" s="31">
        <f>H22*C18</f>
        <v>1900</v>
      </c>
      <c r="J22" s="31"/>
    </row>
    <row r="23" spans="1:13" x14ac:dyDescent="0.25">
      <c r="B23" s="9" t="s">
        <v>20</v>
      </c>
      <c r="C23" s="11"/>
      <c r="D23" s="11"/>
      <c r="E23" s="11"/>
      <c r="F23" s="11"/>
      <c r="G23" s="9" t="s">
        <v>20</v>
      </c>
      <c r="H23" s="11"/>
      <c r="I23" s="11"/>
      <c r="J23" s="11"/>
    </row>
    <row r="24" spans="1:13" x14ac:dyDescent="0.25">
      <c r="B24" s="32" t="s">
        <v>21</v>
      </c>
      <c r="C24" s="30">
        <v>0.3</v>
      </c>
      <c r="D24" s="30"/>
      <c r="E24" s="33"/>
      <c r="F24" s="11"/>
      <c r="G24" s="32" t="s">
        <v>21</v>
      </c>
      <c r="H24" s="30">
        <v>0.3</v>
      </c>
      <c r="I24" s="33"/>
      <c r="J24" s="11"/>
    </row>
    <row r="25" spans="1:13" x14ac:dyDescent="0.25">
      <c r="B25" s="34" t="s">
        <v>53</v>
      </c>
      <c r="C25" s="11"/>
      <c r="D25" s="11"/>
      <c r="E25" s="12">
        <v>11097</v>
      </c>
      <c r="F25" s="11"/>
      <c r="G25" s="34" t="s">
        <v>53</v>
      </c>
      <c r="H25" s="11"/>
      <c r="I25" s="11">
        <v>11097</v>
      </c>
      <c r="J25" s="12"/>
    </row>
    <row r="26" spans="1:13" x14ac:dyDescent="0.25">
      <c r="B26" s="32" t="s">
        <v>54</v>
      </c>
      <c r="E26" s="11">
        <v>5675</v>
      </c>
      <c r="F26" s="11"/>
      <c r="G26" s="32" t="s">
        <v>54</v>
      </c>
      <c r="I26">
        <v>5675</v>
      </c>
      <c r="J26" s="11"/>
    </row>
    <row r="27" spans="1:13" x14ac:dyDescent="0.25">
      <c r="B27" s="15"/>
      <c r="C27" s="11"/>
      <c r="D27" s="11"/>
      <c r="E27" s="11"/>
      <c r="F27" s="11"/>
      <c r="G27" s="15"/>
      <c r="H27" s="11"/>
      <c r="I27" s="11"/>
      <c r="J27" s="11"/>
    </row>
    <row r="28" spans="1:13" x14ac:dyDescent="0.25">
      <c r="A28" s="5"/>
      <c r="B28" s="9" t="s">
        <v>10</v>
      </c>
      <c r="C28" s="18">
        <f>C18+C19+C20+C21-E22</f>
        <v>16735</v>
      </c>
      <c r="D28" s="18"/>
      <c r="E28" s="18">
        <f>SUM(E24:E27)</f>
        <v>16772</v>
      </c>
      <c r="F28" s="18">
        <f>C28-E28</f>
        <v>-37</v>
      </c>
      <c r="G28" s="9" t="s">
        <v>10</v>
      </c>
      <c r="H28" s="18">
        <f>H18+H19+H20+H21-I22</f>
        <v>16735</v>
      </c>
      <c r="I28" s="18">
        <f>SUM(I24:I27)</f>
        <v>16772</v>
      </c>
      <c r="J28" s="18">
        <f>H28-I28</f>
        <v>-37</v>
      </c>
      <c r="M28" s="37"/>
    </row>
    <row r="29" spans="1:13" x14ac:dyDescent="0.25">
      <c r="C29" s="5"/>
      <c r="D29" s="5"/>
      <c r="E29" s="5"/>
      <c r="F29" s="6"/>
      <c r="G29" s="6"/>
      <c r="H29" s="6"/>
      <c r="I29" s="6"/>
      <c r="J29" s="6"/>
      <c r="M29" s="37"/>
    </row>
    <row r="30" spans="1:13" x14ac:dyDescent="0.25">
      <c r="B30" s="5" t="s">
        <v>23</v>
      </c>
      <c r="C30" s="6"/>
      <c r="D30" s="6"/>
      <c r="E30" s="35" t="s">
        <v>24</v>
      </c>
      <c r="F30" s="6"/>
      <c r="G30" s="5" t="s">
        <v>25</v>
      </c>
      <c r="H30" s="6"/>
      <c r="I30" s="6"/>
      <c r="J30" s="6"/>
    </row>
    <row r="31" spans="1:13" x14ac:dyDescent="0.25">
      <c r="B31" s="6"/>
      <c r="C31" s="6"/>
      <c r="D31" s="6"/>
      <c r="E31" s="5"/>
      <c r="F31" s="6"/>
      <c r="G31" s="6"/>
      <c r="H31" s="6"/>
      <c r="I31" s="6"/>
      <c r="J31" s="6"/>
    </row>
    <row r="32" spans="1:13" x14ac:dyDescent="0.25">
      <c r="B32" s="5" t="s">
        <v>26</v>
      </c>
      <c r="C32" s="5"/>
      <c r="D32" s="5"/>
      <c r="E32" s="5" t="s">
        <v>27</v>
      </c>
      <c r="F32" s="6"/>
      <c r="G32" s="5" t="s">
        <v>33</v>
      </c>
      <c r="H32" s="6"/>
      <c r="I32" s="39">
        <f>C18-E22</f>
        <v>17100</v>
      </c>
    </row>
    <row r="33" spans="7:9" x14ac:dyDescent="0.25">
      <c r="I33" s="37">
        <f>I32-E25</f>
        <v>6003</v>
      </c>
    </row>
    <row r="34" spans="7:9" x14ac:dyDescent="0.25">
      <c r="I34" s="37">
        <f>I33-G36</f>
        <v>5738</v>
      </c>
    </row>
    <row r="36" spans="7:9" x14ac:dyDescent="0.25">
      <c r="G36">
        <f>865-600</f>
        <v>265</v>
      </c>
    </row>
  </sheetData>
  <pageMargins left="0" right="0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M27" sqref="M27"/>
    </sheetView>
  </sheetViews>
  <sheetFormatPr defaultRowHeight="15" x14ac:dyDescent="0.25"/>
  <cols>
    <col min="1" max="1" width="4.140625" customWidth="1"/>
    <col min="2" max="2" width="17.140625" customWidth="1"/>
    <col min="9" max="9" width="11.42578125" customWidth="1"/>
  </cols>
  <sheetData>
    <row r="1" spans="1:11" ht="15.75" x14ac:dyDescent="0.25">
      <c r="B1" s="1"/>
      <c r="C1" s="2" t="s">
        <v>44</v>
      </c>
      <c r="D1" s="2"/>
      <c r="E1" s="3"/>
      <c r="F1" s="4"/>
      <c r="G1" s="5"/>
      <c r="H1" s="6"/>
      <c r="I1" s="6"/>
      <c r="J1" s="6"/>
    </row>
    <row r="2" spans="1:11" ht="15.75" x14ac:dyDescent="0.25">
      <c r="C2" s="2" t="s">
        <v>0</v>
      </c>
      <c r="D2" s="2"/>
      <c r="E2" s="7"/>
      <c r="F2" s="4"/>
      <c r="G2" s="5"/>
      <c r="I2" s="6"/>
      <c r="J2" s="6"/>
    </row>
    <row r="3" spans="1:11" ht="15.75" x14ac:dyDescent="0.25">
      <c r="B3" s="1" t="s">
        <v>1</v>
      </c>
      <c r="C3" s="2" t="s">
        <v>55</v>
      </c>
      <c r="D3" s="2"/>
      <c r="E3" s="1"/>
      <c r="F3" s="4"/>
      <c r="G3" s="5"/>
      <c r="H3" s="6"/>
      <c r="I3" s="6"/>
      <c r="J3" s="6"/>
    </row>
    <row r="4" spans="1:11" x14ac:dyDescent="0.25">
      <c r="A4" s="36"/>
      <c r="B4" s="8" t="s">
        <v>3</v>
      </c>
      <c r="C4" s="8" t="s">
        <v>4</v>
      </c>
      <c r="D4" s="8" t="s">
        <v>5</v>
      </c>
      <c r="E4" s="8" t="s">
        <v>6</v>
      </c>
      <c r="F4" s="9" t="s">
        <v>7</v>
      </c>
      <c r="G4" s="8" t="s">
        <v>8</v>
      </c>
      <c r="H4" s="10" t="s">
        <v>9</v>
      </c>
      <c r="I4" s="6"/>
    </row>
    <row r="5" spans="1:11" x14ac:dyDescent="0.25">
      <c r="A5" s="36">
        <v>1</v>
      </c>
      <c r="B5" s="11" t="s">
        <v>29</v>
      </c>
      <c r="C5" s="12"/>
      <c r="D5" s="12">
        <f>'MARCH 21'!H5</f>
        <v>5000</v>
      </c>
      <c r="E5" s="13">
        <v>7000</v>
      </c>
      <c r="F5" s="12">
        <f>C5+E5+D5</f>
        <v>12000</v>
      </c>
      <c r="G5" s="14">
        <v>7500</v>
      </c>
      <c r="H5" s="12">
        <f>F5-G5</f>
        <v>4500</v>
      </c>
      <c r="J5" s="6"/>
      <c r="K5" s="6"/>
    </row>
    <row r="6" spans="1:11" x14ac:dyDescent="0.25">
      <c r="A6" s="36">
        <v>2</v>
      </c>
      <c r="B6" s="11" t="s">
        <v>30</v>
      </c>
      <c r="C6" s="12">
        <f>'MARCH 21'!H6:H10</f>
        <v>0</v>
      </c>
      <c r="D6" s="12">
        <f>'JAN 21'!H6:H10</f>
        <v>0</v>
      </c>
      <c r="E6" s="13">
        <v>4500</v>
      </c>
      <c r="F6" s="12">
        <f>C6+E6+D6</f>
        <v>4500</v>
      </c>
      <c r="G6" s="14">
        <v>4500</v>
      </c>
      <c r="H6" s="12">
        <f>F6-G6</f>
        <v>0</v>
      </c>
      <c r="I6" s="6"/>
      <c r="J6" s="6"/>
    </row>
    <row r="7" spans="1:11" x14ac:dyDescent="0.25">
      <c r="A7" s="36">
        <v>3</v>
      </c>
      <c r="B7" s="11" t="s">
        <v>52</v>
      </c>
      <c r="C7" s="12"/>
      <c r="D7" s="12">
        <v>7500</v>
      </c>
      <c r="E7" s="13">
        <v>7500</v>
      </c>
      <c r="F7" s="12">
        <f>C7+E7+D7</f>
        <v>15000</v>
      </c>
      <c r="G7" s="14">
        <f>6500</f>
        <v>6500</v>
      </c>
      <c r="H7" s="12">
        <f>F7-G7</f>
        <v>8500</v>
      </c>
      <c r="I7" s="6">
        <v>725731200</v>
      </c>
      <c r="J7" s="6"/>
    </row>
    <row r="8" spans="1:11" x14ac:dyDescent="0.25">
      <c r="A8" s="36"/>
      <c r="B8" s="11"/>
      <c r="C8" s="12">
        <f>'MARCH 21'!H8:H12</f>
        <v>0</v>
      </c>
      <c r="D8" s="12">
        <f>'JAN 21'!H8:H12</f>
        <v>0</v>
      </c>
      <c r="E8" s="13"/>
      <c r="F8" s="12">
        <f>C8+E8+D8</f>
        <v>0</v>
      </c>
      <c r="G8" s="14"/>
      <c r="H8" s="12">
        <f>F8-G8</f>
        <v>0</v>
      </c>
      <c r="I8" s="6"/>
      <c r="J8" s="6"/>
    </row>
    <row r="9" spans="1:11" x14ac:dyDescent="0.25">
      <c r="A9" s="36"/>
      <c r="B9" s="15"/>
      <c r="C9" s="12">
        <f>'MARCH 21'!H9:H13</f>
        <v>0</v>
      </c>
      <c r="D9" s="12">
        <f>'JAN 21'!H9:H13</f>
        <v>0</v>
      </c>
      <c r="E9" s="13"/>
      <c r="F9" s="12">
        <f>C9+E9+D9</f>
        <v>0</v>
      </c>
      <c r="G9" s="14"/>
      <c r="H9" s="12">
        <f>F9-G9</f>
        <v>0</v>
      </c>
      <c r="I9" s="6"/>
      <c r="J9" s="6"/>
    </row>
    <row r="10" spans="1:11" x14ac:dyDescent="0.25">
      <c r="A10" s="36"/>
      <c r="B10" s="16" t="s">
        <v>10</v>
      </c>
      <c r="C10" s="12">
        <f>SUM(C5:C9)</f>
        <v>0</v>
      </c>
      <c r="D10" s="12">
        <f t="shared" ref="D10:H10" si="0">SUM(D5:D9)</f>
        <v>12500</v>
      </c>
      <c r="E10" s="17">
        <f t="shared" si="0"/>
        <v>19000</v>
      </c>
      <c r="F10" s="18">
        <f t="shared" si="0"/>
        <v>31500</v>
      </c>
      <c r="G10" s="18">
        <f t="shared" si="0"/>
        <v>18500</v>
      </c>
      <c r="H10" s="18">
        <f t="shared" si="0"/>
        <v>13000</v>
      </c>
      <c r="I10" s="6"/>
      <c r="J10" s="6"/>
    </row>
    <row r="11" spans="1:11" x14ac:dyDescent="0.25">
      <c r="A11" s="36"/>
      <c r="B11" s="19"/>
      <c r="C11" s="12">
        <f>'[1]SEPTEMBER 20'!G11:G16</f>
        <v>0</v>
      </c>
      <c r="D11" s="19"/>
      <c r="E11" s="11"/>
      <c r="F11" s="20"/>
      <c r="G11" s="21"/>
      <c r="H11" s="20"/>
      <c r="I11" s="6"/>
      <c r="J11" s="6"/>
    </row>
    <row r="12" spans="1:11" x14ac:dyDescent="0.25">
      <c r="B12" s="22"/>
      <c r="C12" s="22"/>
      <c r="D12" s="22"/>
      <c r="E12" s="23"/>
      <c r="F12" s="24"/>
      <c r="G12" s="25"/>
      <c r="H12" s="24"/>
      <c r="I12" s="6"/>
    </row>
    <row r="13" spans="1:11" x14ac:dyDescent="0.25">
      <c r="B13" s="22"/>
      <c r="C13" s="22"/>
      <c r="D13" s="22"/>
      <c r="E13" s="23"/>
      <c r="F13" s="24"/>
      <c r="G13" s="25"/>
      <c r="H13" s="24"/>
      <c r="I13" s="6" t="s">
        <v>38</v>
      </c>
      <c r="J13" s="6"/>
    </row>
    <row r="14" spans="1:11" ht="18.75" x14ac:dyDescent="0.3">
      <c r="B14" s="26" t="s">
        <v>11</v>
      </c>
      <c r="C14" s="22"/>
      <c r="D14" s="22"/>
      <c r="E14" s="23"/>
      <c r="F14" s="24"/>
      <c r="G14" s="25"/>
      <c r="H14" s="24"/>
      <c r="I14" s="6" t="s">
        <v>51</v>
      </c>
      <c r="J14" s="6"/>
    </row>
    <row r="15" spans="1:11" x14ac:dyDescent="0.25">
      <c r="B15" s="27" t="s">
        <v>12</v>
      </c>
      <c r="C15" s="6"/>
      <c r="D15" s="6"/>
      <c r="E15" s="6"/>
      <c r="F15" s="6"/>
      <c r="G15" s="6"/>
      <c r="H15" s="6"/>
      <c r="I15" s="6"/>
      <c r="J15" s="6"/>
    </row>
    <row r="16" spans="1:11" x14ac:dyDescent="0.25">
      <c r="C16" s="27"/>
      <c r="D16" s="27"/>
      <c r="E16" s="27"/>
      <c r="F16" s="27"/>
      <c r="G16" s="27" t="s">
        <v>13</v>
      </c>
      <c r="H16" s="27"/>
      <c r="I16" s="27"/>
      <c r="J16" s="27"/>
      <c r="K16" s="28"/>
    </row>
    <row r="17" spans="1:11" ht="15.75" x14ac:dyDescent="0.25">
      <c r="B17" s="29" t="s">
        <v>14</v>
      </c>
      <c r="C17" s="29" t="s">
        <v>15</v>
      </c>
      <c r="D17" s="29"/>
      <c r="E17" s="29" t="s">
        <v>16</v>
      </c>
      <c r="F17" s="29" t="s">
        <v>17</v>
      </c>
      <c r="G17" s="29" t="s">
        <v>14</v>
      </c>
      <c r="H17" s="29" t="s">
        <v>15</v>
      </c>
      <c r="I17" s="29" t="s">
        <v>16</v>
      </c>
      <c r="J17" s="29" t="s">
        <v>17</v>
      </c>
    </row>
    <row r="18" spans="1:11" x14ac:dyDescent="0.25">
      <c r="B18" s="11" t="s">
        <v>56</v>
      </c>
      <c r="C18" s="12">
        <f>E10</f>
        <v>19000</v>
      </c>
      <c r="D18" s="12"/>
      <c r="E18" s="11"/>
      <c r="F18" s="11"/>
      <c r="G18" s="11" t="s">
        <v>56</v>
      </c>
      <c r="H18" s="12">
        <f>G10</f>
        <v>18500</v>
      </c>
      <c r="I18" s="11"/>
      <c r="J18" s="11"/>
    </row>
    <row r="19" spans="1:11" x14ac:dyDescent="0.25">
      <c r="B19" s="11" t="s">
        <v>4</v>
      </c>
      <c r="C19" s="12">
        <f>'MARCH 21'!F28</f>
        <v>-37</v>
      </c>
      <c r="D19" s="12"/>
      <c r="E19" s="11"/>
      <c r="F19" s="11"/>
      <c r="G19" s="11" t="s">
        <v>4</v>
      </c>
      <c r="H19" s="12">
        <f>'MARCH 21'!J28</f>
        <v>-37</v>
      </c>
      <c r="I19" s="11"/>
      <c r="J19" s="11"/>
    </row>
    <row r="20" spans="1:11" x14ac:dyDescent="0.25">
      <c r="B20" s="11" t="s">
        <v>5</v>
      </c>
      <c r="C20" s="12">
        <v>500</v>
      </c>
      <c r="D20" s="12"/>
      <c r="E20" s="11"/>
      <c r="F20" s="11"/>
      <c r="G20" s="11" t="s">
        <v>5</v>
      </c>
      <c r="H20" s="12"/>
      <c r="I20" s="11"/>
      <c r="J20" s="11"/>
      <c r="K20" s="37"/>
    </row>
    <row r="21" spans="1:11" x14ac:dyDescent="0.25">
      <c r="B21" s="11"/>
      <c r="C21" s="12"/>
      <c r="D21" s="12"/>
      <c r="E21" s="11"/>
      <c r="F21" s="11"/>
      <c r="G21" s="11"/>
      <c r="H21" s="12"/>
      <c r="I21" s="11"/>
      <c r="J21" s="11"/>
    </row>
    <row r="22" spans="1:11" x14ac:dyDescent="0.25">
      <c r="B22" s="11" t="s">
        <v>19</v>
      </c>
      <c r="C22" s="30">
        <v>0.1</v>
      </c>
      <c r="D22" s="30"/>
      <c r="E22" s="11">
        <f>C22*C18</f>
        <v>1900</v>
      </c>
      <c r="F22" s="11"/>
      <c r="G22" s="11" t="s">
        <v>19</v>
      </c>
      <c r="H22" s="30">
        <v>0.1</v>
      </c>
      <c r="I22" s="31">
        <f>H22*C18</f>
        <v>1900</v>
      </c>
      <c r="J22" s="31"/>
    </row>
    <row r="23" spans="1:11" x14ac:dyDescent="0.25">
      <c r="B23" s="9" t="s">
        <v>20</v>
      </c>
      <c r="C23" s="11"/>
      <c r="D23" s="11"/>
      <c r="E23" s="11"/>
      <c r="F23" s="11"/>
      <c r="G23" s="9" t="s">
        <v>20</v>
      </c>
      <c r="H23" s="11"/>
      <c r="I23" s="11"/>
      <c r="J23" s="11"/>
    </row>
    <row r="24" spans="1:11" x14ac:dyDescent="0.25">
      <c r="B24" s="32" t="s">
        <v>21</v>
      </c>
      <c r="C24" s="30">
        <v>0.3</v>
      </c>
      <c r="D24" s="30"/>
      <c r="E24" s="33"/>
      <c r="F24" s="11"/>
      <c r="G24" s="32" t="s">
        <v>21</v>
      </c>
      <c r="H24" s="30">
        <v>0.3</v>
      </c>
      <c r="I24" s="33"/>
      <c r="J24" s="11"/>
    </row>
    <row r="25" spans="1:11" x14ac:dyDescent="0.25">
      <c r="B25" s="34" t="s">
        <v>57</v>
      </c>
      <c r="C25" s="11"/>
      <c r="D25" s="11"/>
      <c r="E25" s="12">
        <v>17063</v>
      </c>
      <c r="F25" s="11"/>
      <c r="G25" s="34" t="s">
        <v>57</v>
      </c>
      <c r="H25" s="11"/>
      <c r="I25" s="11">
        <v>17063</v>
      </c>
      <c r="J25" s="12"/>
    </row>
    <row r="26" spans="1:11" x14ac:dyDescent="0.25">
      <c r="B26" s="32"/>
      <c r="E26" s="11"/>
      <c r="F26" s="11"/>
      <c r="G26" s="32"/>
      <c r="J26" s="11"/>
    </row>
    <row r="27" spans="1:11" x14ac:dyDescent="0.25">
      <c r="B27" s="15"/>
      <c r="C27" s="11"/>
      <c r="D27" s="11"/>
      <c r="E27" s="11"/>
      <c r="F27" s="11"/>
      <c r="G27" s="15"/>
      <c r="H27" s="11"/>
      <c r="I27" s="11"/>
      <c r="J27" s="11"/>
    </row>
    <row r="28" spans="1:11" x14ac:dyDescent="0.25">
      <c r="A28" s="5"/>
      <c r="B28" s="9" t="s">
        <v>10</v>
      </c>
      <c r="C28" s="18">
        <f>C18+C19+C20+C21-E22</f>
        <v>17563</v>
      </c>
      <c r="D28" s="18"/>
      <c r="E28" s="18">
        <f>SUM(E24:E27)</f>
        <v>17063</v>
      </c>
      <c r="F28" s="18">
        <f>C28-E28</f>
        <v>500</v>
      </c>
      <c r="G28" s="9" t="s">
        <v>10</v>
      </c>
      <c r="H28" s="18">
        <f>H18+H19+H20+H21-I22</f>
        <v>16563</v>
      </c>
      <c r="I28" s="18">
        <f>SUM(I24:I27)</f>
        <v>17063</v>
      </c>
      <c r="J28" s="18">
        <f>H28-I28</f>
        <v>-500</v>
      </c>
    </row>
    <row r="29" spans="1:11" x14ac:dyDescent="0.25">
      <c r="C29" s="5"/>
      <c r="D29" s="5"/>
      <c r="E29" s="5"/>
      <c r="F29" s="6"/>
      <c r="G29" s="6"/>
      <c r="H29" s="6"/>
      <c r="I29" s="6"/>
      <c r="J29" s="6"/>
    </row>
    <row r="30" spans="1:11" x14ac:dyDescent="0.25">
      <c r="B30" s="5" t="s">
        <v>23</v>
      </c>
      <c r="C30" s="6"/>
      <c r="D30" s="6"/>
      <c r="E30" s="35" t="s">
        <v>24</v>
      </c>
      <c r="F30" s="6"/>
      <c r="G30" s="5" t="s">
        <v>25</v>
      </c>
      <c r="H30" s="6"/>
      <c r="I30" s="6"/>
      <c r="J30" s="6"/>
    </row>
    <row r="31" spans="1:11" x14ac:dyDescent="0.25">
      <c r="B31" s="6"/>
      <c r="C31" s="6"/>
      <c r="D31" s="6"/>
      <c r="E31" s="5"/>
      <c r="F31" s="6"/>
      <c r="G31" s="6"/>
      <c r="H31" s="6"/>
      <c r="I31" s="6"/>
      <c r="J31" s="6"/>
    </row>
    <row r="32" spans="1:11" x14ac:dyDescent="0.25">
      <c r="B32" s="5" t="s">
        <v>26</v>
      </c>
      <c r="C32" s="5"/>
      <c r="D32" s="5"/>
      <c r="E32" s="5" t="s">
        <v>27</v>
      </c>
      <c r="F32" s="6"/>
      <c r="G32" s="5" t="s">
        <v>33</v>
      </c>
      <c r="H32" s="6"/>
      <c r="I32" s="39"/>
    </row>
    <row r="33" spans="9:9" x14ac:dyDescent="0.25">
      <c r="I33" s="37"/>
    </row>
    <row r="34" spans="9:9" x14ac:dyDescent="0.25">
      <c r="I34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N1" sqref="N1"/>
    </sheetView>
  </sheetViews>
  <sheetFormatPr defaultRowHeight="15" x14ac:dyDescent="0.25"/>
  <cols>
    <col min="1" max="1" width="6.28515625" customWidth="1"/>
    <col min="2" max="2" width="21" customWidth="1"/>
    <col min="9" max="9" width="11.7109375" customWidth="1"/>
  </cols>
  <sheetData>
    <row r="1" spans="1:10" ht="15.75" x14ac:dyDescent="0.25">
      <c r="B1" s="1"/>
      <c r="C1" s="2" t="s">
        <v>44</v>
      </c>
      <c r="D1" s="2"/>
      <c r="E1" s="3"/>
      <c r="F1" s="4"/>
      <c r="G1" s="5"/>
      <c r="H1" s="6"/>
      <c r="I1" s="6"/>
      <c r="J1" s="6"/>
    </row>
    <row r="2" spans="1:10" ht="15.75" x14ac:dyDescent="0.25">
      <c r="C2" s="2" t="s">
        <v>0</v>
      </c>
      <c r="D2" s="2"/>
      <c r="E2" s="7"/>
      <c r="F2" s="4"/>
      <c r="G2" s="5"/>
      <c r="I2" s="6"/>
      <c r="J2" s="6"/>
    </row>
    <row r="3" spans="1:10" ht="15.75" x14ac:dyDescent="0.25">
      <c r="B3" s="1" t="s">
        <v>1</v>
      </c>
      <c r="C3" s="2" t="s">
        <v>58</v>
      </c>
      <c r="D3" s="2"/>
      <c r="E3" s="1"/>
      <c r="F3" s="4"/>
      <c r="G3" s="5"/>
      <c r="H3" s="6"/>
      <c r="I3" s="6"/>
      <c r="J3" s="6"/>
    </row>
    <row r="4" spans="1:10" x14ac:dyDescent="0.25">
      <c r="A4" s="36"/>
      <c r="B4" s="8" t="s">
        <v>3</v>
      </c>
      <c r="C4" s="8" t="s">
        <v>4</v>
      </c>
      <c r="D4" s="8" t="s">
        <v>5</v>
      </c>
      <c r="E4" s="8" t="s">
        <v>6</v>
      </c>
      <c r="F4" s="9" t="s">
        <v>7</v>
      </c>
      <c r="G4" s="8" t="s">
        <v>8</v>
      </c>
      <c r="H4" s="10" t="s">
        <v>9</v>
      </c>
      <c r="I4" s="6"/>
    </row>
    <row r="5" spans="1:10" x14ac:dyDescent="0.25">
      <c r="A5" s="36">
        <v>1</v>
      </c>
      <c r="B5" s="11" t="s">
        <v>29</v>
      </c>
      <c r="C5" s="12"/>
      <c r="D5" s="12">
        <v>4500</v>
      </c>
      <c r="E5" s="13">
        <v>7000</v>
      </c>
      <c r="F5" s="12">
        <f>C5+E5+D5</f>
        <v>11500</v>
      </c>
      <c r="G5" s="14">
        <f>7500</f>
        <v>7500</v>
      </c>
      <c r="H5" s="12">
        <f>F5-G5</f>
        <v>4000</v>
      </c>
      <c r="J5" s="6"/>
    </row>
    <row r="6" spans="1:10" x14ac:dyDescent="0.25">
      <c r="A6" s="36">
        <v>2</v>
      </c>
      <c r="B6" s="11" t="s">
        <v>30</v>
      </c>
      <c r="C6" s="12">
        <f>'APRIL 21'!H6:H10</f>
        <v>0</v>
      </c>
      <c r="D6" s="12">
        <f>'JAN 21'!H6:H10</f>
        <v>0</v>
      </c>
      <c r="E6" s="13">
        <v>4500</v>
      </c>
      <c r="F6" s="12">
        <f>C6+E6+D6</f>
        <v>4500</v>
      </c>
      <c r="G6" s="14">
        <v>4500</v>
      </c>
      <c r="H6" s="12">
        <f>F6-G6</f>
        <v>0</v>
      </c>
      <c r="I6" s="6"/>
      <c r="J6" s="6"/>
    </row>
    <row r="7" spans="1:10" x14ac:dyDescent="0.25">
      <c r="A7" s="36">
        <v>3</v>
      </c>
      <c r="B7" s="11" t="s">
        <v>52</v>
      </c>
      <c r="C7" s="12">
        <v>1000</v>
      </c>
      <c r="D7" s="12">
        <v>7500</v>
      </c>
      <c r="E7" s="13">
        <v>7500</v>
      </c>
      <c r="F7" s="12">
        <f>C7+E7+D7</f>
        <v>16000</v>
      </c>
      <c r="G7" s="14">
        <f>8500</f>
        <v>8500</v>
      </c>
      <c r="H7" s="12">
        <f>F7-G7</f>
        <v>7500</v>
      </c>
      <c r="I7" s="6">
        <v>725731200</v>
      </c>
      <c r="J7" s="6"/>
    </row>
    <row r="8" spans="1:10" x14ac:dyDescent="0.25">
      <c r="A8" s="36"/>
      <c r="B8" s="11"/>
      <c r="C8" s="12">
        <f>'APRIL 21'!H8:H12</f>
        <v>0</v>
      </c>
      <c r="D8" s="12">
        <f>'JAN 21'!H8:H12</f>
        <v>0</v>
      </c>
      <c r="E8" s="13"/>
      <c r="F8" s="12">
        <f>C8+E8+D8</f>
        <v>0</v>
      </c>
      <c r="G8" s="14"/>
      <c r="H8" s="12">
        <f>F8-G8</f>
        <v>0</v>
      </c>
      <c r="I8" s="6"/>
      <c r="J8" s="6"/>
    </row>
    <row r="9" spans="1:10" x14ac:dyDescent="0.25">
      <c r="A9" s="36"/>
      <c r="B9" s="15"/>
      <c r="C9" s="12">
        <f>'APRIL 21'!H9:H13</f>
        <v>0</v>
      </c>
      <c r="D9" s="12">
        <f>'JAN 21'!H9:H13</f>
        <v>0</v>
      </c>
      <c r="E9" s="13"/>
      <c r="F9" s="12">
        <f>C9+E9+D9</f>
        <v>0</v>
      </c>
      <c r="G9" s="14"/>
      <c r="H9" s="12">
        <f>F9-G9</f>
        <v>0</v>
      </c>
      <c r="I9" s="6"/>
      <c r="J9" s="6"/>
    </row>
    <row r="10" spans="1:10" x14ac:dyDescent="0.25">
      <c r="A10" s="36"/>
      <c r="B10" s="16" t="s">
        <v>10</v>
      </c>
      <c r="C10" s="12">
        <f>SUM(C5:C9)</f>
        <v>1000</v>
      </c>
      <c r="D10" s="12">
        <f t="shared" ref="D10:H10" si="0">SUM(D5:D9)</f>
        <v>12000</v>
      </c>
      <c r="E10" s="17">
        <f t="shared" si="0"/>
        <v>19000</v>
      </c>
      <c r="F10" s="18">
        <f t="shared" si="0"/>
        <v>32000</v>
      </c>
      <c r="G10" s="18">
        <f t="shared" si="0"/>
        <v>20500</v>
      </c>
      <c r="H10" s="18">
        <f t="shared" si="0"/>
        <v>11500</v>
      </c>
      <c r="I10" s="6"/>
      <c r="J10" s="6"/>
    </row>
    <row r="11" spans="1:10" x14ac:dyDescent="0.25">
      <c r="A11" s="36"/>
      <c r="B11" s="19"/>
      <c r="C11" s="12">
        <f>'[1]SEPTEMBER 20'!G11:G16</f>
        <v>0</v>
      </c>
      <c r="D11" s="19"/>
      <c r="E11" s="11"/>
      <c r="F11" s="20"/>
      <c r="G11" s="21"/>
      <c r="H11" s="20"/>
      <c r="I11" s="6"/>
      <c r="J11" s="6"/>
    </row>
    <row r="12" spans="1:10" x14ac:dyDescent="0.25">
      <c r="B12" s="22"/>
      <c r="C12" s="22"/>
      <c r="D12" s="22"/>
      <c r="E12" s="23"/>
      <c r="F12" s="24"/>
      <c r="G12" s="25"/>
      <c r="H12" s="24"/>
      <c r="I12" s="6"/>
    </row>
    <row r="13" spans="1:10" x14ac:dyDescent="0.25">
      <c r="B13" s="22"/>
      <c r="C13" s="22"/>
      <c r="D13" s="22"/>
      <c r="E13" s="23"/>
      <c r="F13" s="24"/>
      <c r="G13" s="25"/>
      <c r="H13" s="24"/>
      <c r="I13" s="6" t="s">
        <v>38</v>
      </c>
      <c r="J13" s="6"/>
    </row>
    <row r="14" spans="1:10" ht="18.75" x14ac:dyDescent="0.3">
      <c r="B14" s="26" t="s">
        <v>11</v>
      </c>
      <c r="C14" s="22"/>
      <c r="D14" s="22"/>
      <c r="E14" s="23"/>
      <c r="F14" s="24"/>
      <c r="G14" s="25"/>
      <c r="H14" s="24"/>
      <c r="I14" s="6" t="s">
        <v>51</v>
      </c>
      <c r="J14" s="6"/>
    </row>
    <row r="15" spans="1:10" x14ac:dyDescent="0.25">
      <c r="B15" s="27" t="s">
        <v>12</v>
      </c>
      <c r="C15" s="6"/>
      <c r="D15" s="6"/>
      <c r="E15" s="6"/>
      <c r="F15" s="6"/>
      <c r="G15" s="6"/>
      <c r="H15" s="6"/>
      <c r="I15" s="6"/>
      <c r="J15" s="6"/>
    </row>
    <row r="16" spans="1:10" x14ac:dyDescent="0.25">
      <c r="C16" s="27"/>
      <c r="D16" s="27"/>
      <c r="E16" s="27"/>
      <c r="F16" s="27"/>
      <c r="G16" s="27" t="s">
        <v>13</v>
      </c>
      <c r="H16" s="27"/>
      <c r="I16" s="27"/>
      <c r="J16" s="27"/>
    </row>
    <row r="17" spans="1:14" ht="15.75" x14ac:dyDescent="0.25">
      <c r="B17" s="29" t="s">
        <v>14</v>
      </c>
      <c r="C17" s="29" t="s">
        <v>15</v>
      </c>
      <c r="D17" s="29"/>
      <c r="E17" s="29" t="s">
        <v>16</v>
      </c>
      <c r="F17" s="29" t="s">
        <v>17</v>
      </c>
      <c r="G17" s="29" t="s">
        <v>14</v>
      </c>
      <c r="H17" s="29" t="s">
        <v>15</v>
      </c>
      <c r="I17" s="29" t="s">
        <v>16</v>
      </c>
      <c r="J17" s="29" t="s">
        <v>17</v>
      </c>
    </row>
    <row r="18" spans="1:14" x14ac:dyDescent="0.25">
      <c r="B18" s="11" t="s">
        <v>59</v>
      </c>
      <c r="C18" s="12">
        <f>E10</f>
        <v>19000</v>
      </c>
      <c r="D18" s="12"/>
      <c r="E18" s="11"/>
      <c r="F18" s="11"/>
      <c r="G18" s="11" t="s">
        <v>59</v>
      </c>
      <c r="H18" s="12">
        <f>G10</f>
        <v>20500</v>
      </c>
      <c r="I18" s="11"/>
      <c r="J18" s="11"/>
    </row>
    <row r="19" spans="1:14" x14ac:dyDescent="0.25">
      <c r="B19" s="11" t="s">
        <v>4</v>
      </c>
      <c r="C19" s="12">
        <f>'APRIL 21'!F28</f>
        <v>500</v>
      </c>
      <c r="D19" s="12"/>
      <c r="E19" s="11"/>
      <c r="F19" s="11"/>
      <c r="G19" s="11" t="s">
        <v>4</v>
      </c>
      <c r="H19" s="12">
        <f>'APRIL 21'!J28</f>
        <v>-500</v>
      </c>
      <c r="I19" s="11"/>
      <c r="J19" s="11"/>
    </row>
    <row r="20" spans="1:14" x14ac:dyDescent="0.25">
      <c r="B20" s="11" t="s">
        <v>62</v>
      </c>
      <c r="C20" s="12">
        <v>500</v>
      </c>
      <c r="D20" s="12"/>
      <c r="E20" s="11"/>
      <c r="F20" s="11"/>
      <c r="G20" s="11" t="s">
        <v>5</v>
      </c>
      <c r="H20" s="12"/>
      <c r="I20" s="11"/>
      <c r="J20" s="11"/>
    </row>
    <row r="21" spans="1:14" x14ac:dyDescent="0.25">
      <c r="B21" s="11"/>
      <c r="C21" s="12"/>
      <c r="D21" s="12"/>
      <c r="E21" s="11"/>
      <c r="F21" s="11"/>
      <c r="G21" s="11"/>
      <c r="H21" s="12"/>
      <c r="I21" s="11"/>
      <c r="J21" s="11"/>
    </row>
    <row r="22" spans="1:14" x14ac:dyDescent="0.25">
      <c r="B22" s="11" t="s">
        <v>19</v>
      </c>
      <c r="C22" s="30">
        <v>0.1</v>
      </c>
      <c r="D22" s="30"/>
      <c r="E22" s="11">
        <f>C22*C18</f>
        <v>1900</v>
      </c>
      <c r="F22" s="11"/>
      <c r="G22" s="11" t="s">
        <v>19</v>
      </c>
      <c r="H22" s="30">
        <v>0.1</v>
      </c>
      <c r="I22" s="31">
        <f>H22*C18</f>
        <v>1900</v>
      </c>
      <c r="J22" s="31"/>
    </row>
    <row r="23" spans="1:14" x14ac:dyDescent="0.25">
      <c r="B23" s="9" t="s">
        <v>20</v>
      </c>
      <c r="C23" s="11"/>
      <c r="D23" s="11"/>
      <c r="E23" s="11"/>
      <c r="F23" s="11"/>
      <c r="G23" s="9" t="s">
        <v>20</v>
      </c>
      <c r="H23" s="11"/>
      <c r="I23" s="11"/>
      <c r="J23" s="11"/>
    </row>
    <row r="24" spans="1:14" x14ac:dyDescent="0.25">
      <c r="B24" s="32" t="s">
        <v>21</v>
      </c>
      <c r="C24" s="30">
        <v>0.3</v>
      </c>
      <c r="D24" s="30"/>
      <c r="E24" s="33"/>
      <c r="F24" s="11"/>
      <c r="G24" s="32" t="s">
        <v>21</v>
      </c>
      <c r="H24" s="30">
        <v>0.3</v>
      </c>
      <c r="I24" s="33"/>
      <c r="J24" s="11"/>
    </row>
    <row r="25" spans="1:14" x14ac:dyDescent="0.25">
      <c r="B25" s="34" t="s">
        <v>60</v>
      </c>
      <c r="C25" s="11"/>
      <c r="D25" s="11"/>
      <c r="E25" s="12">
        <v>10087</v>
      </c>
      <c r="F25" s="11"/>
      <c r="G25" s="34" t="s">
        <v>60</v>
      </c>
      <c r="H25" s="11"/>
      <c r="I25" s="11">
        <v>10087</v>
      </c>
      <c r="J25" s="12"/>
      <c r="L25" s="37">
        <f>C18-E22</f>
        <v>17100</v>
      </c>
    </row>
    <row r="26" spans="1:14" x14ac:dyDescent="0.25">
      <c r="B26" s="32" t="s">
        <v>61</v>
      </c>
      <c r="E26" s="11">
        <v>7513</v>
      </c>
      <c r="F26" s="11"/>
      <c r="G26" s="32" t="s">
        <v>61</v>
      </c>
      <c r="I26">
        <v>7513</v>
      </c>
      <c r="J26" s="11"/>
      <c r="L26">
        <f>500</f>
        <v>500</v>
      </c>
      <c r="N26" s="37">
        <f>C18-E22</f>
        <v>17100</v>
      </c>
    </row>
    <row r="27" spans="1:14" x14ac:dyDescent="0.25">
      <c r="B27" s="15"/>
      <c r="C27" s="11"/>
      <c r="D27" s="11"/>
      <c r="E27" s="11"/>
      <c r="F27" s="11"/>
      <c r="G27" s="15"/>
      <c r="H27" s="11"/>
      <c r="I27" s="11"/>
      <c r="J27" s="11"/>
      <c r="L27" s="37">
        <f>L25+L26</f>
        <v>17600</v>
      </c>
    </row>
    <row r="28" spans="1:14" x14ac:dyDescent="0.25">
      <c r="A28" s="5"/>
      <c r="B28" s="9" t="s">
        <v>10</v>
      </c>
      <c r="C28" s="18">
        <f>C18+C19+C20+C21-E22</f>
        <v>18100</v>
      </c>
      <c r="D28" s="18"/>
      <c r="E28" s="18">
        <f>SUM(E24:E27)</f>
        <v>17600</v>
      </c>
      <c r="F28" s="18">
        <f>C28-E28</f>
        <v>500</v>
      </c>
      <c r="G28" s="9" t="s">
        <v>10</v>
      </c>
      <c r="H28" s="18">
        <f>H18+H19+H20+H21-I22</f>
        <v>18100</v>
      </c>
      <c r="I28" s="18">
        <f>SUM(I24:I27)</f>
        <v>17600</v>
      </c>
      <c r="J28" s="18">
        <f>H28-I28</f>
        <v>500</v>
      </c>
      <c r="L28" s="37">
        <f>L26+L27</f>
        <v>18100</v>
      </c>
    </row>
    <row r="29" spans="1:14" x14ac:dyDescent="0.25">
      <c r="C29" s="5"/>
      <c r="D29" s="5"/>
      <c r="E29" s="5"/>
      <c r="F29" s="6"/>
      <c r="G29" s="6"/>
      <c r="H29" s="6"/>
      <c r="I29" s="6"/>
      <c r="J29" s="6"/>
    </row>
    <row r="30" spans="1:14" x14ac:dyDescent="0.25">
      <c r="B30" s="5" t="s">
        <v>23</v>
      </c>
      <c r="C30" s="6"/>
      <c r="D30" s="6"/>
      <c r="E30" s="35" t="s">
        <v>24</v>
      </c>
      <c r="F30" s="6"/>
      <c r="G30" s="5" t="s">
        <v>25</v>
      </c>
      <c r="H30" s="6"/>
      <c r="I30" s="6"/>
      <c r="J30" s="6"/>
    </row>
    <row r="31" spans="1:14" x14ac:dyDescent="0.25">
      <c r="B31" s="6"/>
      <c r="C31" s="6"/>
      <c r="D31" s="6"/>
      <c r="E31" s="5"/>
      <c r="F31" s="6"/>
      <c r="G31" s="6"/>
      <c r="H31" s="6"/>
      <c r="I31" s="6"/>
      <c r="J31" s="6"/>
    </row>
    <row r="32" spans="1:14" x14ac:dyDescent="0.25">
      <c r="B32" s="5" t="s">
        <v>26</v>
      </c>
      <c r="C32" s="5"/>
      <c r="D32" s="5"/>
      <c r="E32" s="5" t="s">
        <v>27</v>
      </c>
      <c r="F32" s="6"/>
      <c r="G32" s="5" t="s">
        <v>33</v>
      </c>
      <c r="H32" s="6"/>
      <c r="I32" s="39"/>
    </row>
    <row r="33" spans="9:9" x14ac:dyDescent="0.25">
      <c r="I33" s="37"/>
    </row>
    <row r="34" spans="9:9" x14ac:dyDescent="0.25">
      <c r="I34" s="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M22" sqref="M22"/>
    </sheetView>
  </sheetViews>
  <sheetFormatPr defaultRowHeight="15" x14ac:dyDescent="0.25"/>
  <cols>
    <col min="2" max="2" width="18.5703125" customWidth="1"/>
  </cols>
  <sheetData>
    <row r="1" spans="1:10" ht="15.75" x14ac:dyDescent="0.25">
      <c r="B1" s="1"/>
      <c r="C1" s="2" t="s">
        <v>44</v>
      </c>
      <c r="D1" s="2"/>
      <c r="E1" s="3"/>
      <c r="F1" s="4"/>
      <c r="G1" s="5"/>
      <c r="H1" s="6"/>
      <c r="I1" s="6"/>
      <c r="J1" s="6"/>
    </row>
    <row r="2" spans="1:10" ht="15.75" x14ac:dyDescent="0.25">
      <c r="C2" s="2" t="s">
        <v>0</v>
      </c>
      <c r="D2" s="2"/>
      <c r="E2" s="7"/>
      <c r="F2" s="4"/>
      <c r="G2" s="5"/>
      <c r="I2" s="6"/>
      <c r="J2" s="6"/>
    </row>
    <row r="3" spans="1:10" ht="15.75" x14ac:dyDescent="0.25">
      <c r="B3" s="1" t="s">
        <v>1</v>
      </c>
      <c r="C3" s="2" t="s">
        <v>63</v>
      </c>
      <c r="D3" s="2"/>
      <c r="E3" s="1"/>
      <c r="F3" s="4"/>
      <c r="G3" s="5"/>
      <c r="H3" s="6"/>
      <c r="I3" s="6"/>
      <c r="J3" s="6"/>
    </row>
    <row r="4" spans="1:10" x14ac:dyDescent="0.25">
      <c r="A4" s="36"/>
      <c r="B4" s="8" t="s">
        <v>3</v>
      </c>
      <c r="C4" s="8" t="s">
        <v>4</v>
      </c>
      <c r="D4" s="8" t="s">
        <v>5</v>
      </c>
      <c r="E4" s="8" t="s">
        <v>6</v>
      </c>
      <c r="F4" s="9" t="s">
        <v>7</v>
      </c>
      <c r="G4" s="8" t="s">
        <v>8</v>
      </c>
      <c r="H4" s="10" t="s">
        <v>9</v>
      </c>
      <c r="I4" s="6"/>
    </row>
    <row r="5" spans="1:10" x14ac:dyDescent="0.25">
      <c r="A5" s="36">
        <v>1</v>
      </c>
      <c r="B5" s="11" t="s">
        <v>29</v>
      </c>
      <c r="C5" s="12"/>
      <c r="D5" s="12">
        <v>4000</v>
      </c>
      <c r="E5" s="13">
        <v>7000</v>
      </c>
      <c r="F5" s="12">
        <f>C5+E5+D5</f>
        <v>11000</v>
      </c>
      <c r="G5" s="14">
        <f>6900+100</f>
        <v>7000</v>
      </c>
      <c r="H5" s="12">
        <f>F5-G5</f>
        <v>4000</v>
      </c>
      <c r="J5" s="6"/>
    </row>
    <row r="6" spans="1:10" x14ac:dyDescent="0.25">
      <c r="A6" s="36">
        <v>2</v>
      </c>
      <c r="B6" s="11" t="s">
        <v>30</v>
      </c>
      <c r="C6" s="12">
        <f>'MAY21'!H6:H11</f>
        <v>0</v>
      </c>
      <c r="D6" s="12">
        <f>'JAN 21'!H6:H10</f>
        <v>0</v>
      </c>
      <c r="E6" s="13">
        <v>4500</v>
      </c>
      <c r="F6" s="12">
        <f>C6+E6+D6</f>
        <v>4500</v>
      </c>
      <c r="G6" s="14">
        <f>4500</f>
        <v>4500</v>
      </c>
      <c r="H6" s="12">
        <f>F6-G6</f>
        <v>0</v>
      </c>
      <c r="I6" s="6"/>
      <c r="J6" s="6"/>
    </row>
    <row r="7" spans="1:10" x14ac:dyDescent="0.25">
      <c r="A7" s="36">
        <v>3</v>
      </c>
      <c r="B7" s="11" t="s">
        <v>52</v>
      </c>
      <c r="C7" s="12"/>
      <c r="D7" s="12">
        <v>7500</v>
      </c>
      <c r="E7" s="13">
        <v>7500</v>
      </c>
      <c r="F7" s="12">
        <f>C7+E7+D7</f>
        <v>15000</v>
      </c>
      <c r="G7" s="14">
        <f>7500</f>
        <v>7500</v>
      </c>
      <c r="H7" s="12">
        <f>F7-G7</f>
        <v>7500</v>
      </c>
      <c r="I7" s="6"/>
      <c r="J7" s="6"/>
    </row>
    <row r="8" spans="1:10" x14ac:dyDescent="0.25">
      <c r="A8" s="36"/>
      <c r="B8" s="11"/>
      <c r="C8" s="12">
        <f>'MAY21'!H8:H13</f>
        <v>0</v>
      </c>
      <c r="D8" s="12">
        <f>'JAN 21'!H8:H12</f>
        <v>0</v>
      </c>
      <c r="E8" s="13"/>
      <c r="F8" s="12">
        <f>C8+E8+D8</f>
        <v>0</v>
      </c>
      <c r="G8" s="14"/>
      <c r="H8" s="12">
        <f>F8-G8</f>
        <v>0</v>
      </c>
      <c r="I8" s="6"/>
      <c r="J8" s="6"/>
    </row>
    <row r="9" spans="1:10" x14ac:dyDescent="0.25">
      <c r="A9" s="36"/>
      <c r="B9" s="15"/>
      <c r="C9" s="12">
        <f>'MAY21'!H9:H14</f>
        <v>0</v>
      </c>
      <c r="D9" s="12">
        <f>'JAN 21'!H9:H13</f>
        <v>0</v>
      </c>
      <c r="E9" s="13"/>
      <c r="F9" s="12">
        <f>C9+E9+D9</f>
        <v>0</v>
      </c>
      <c r="G9" s="14"/>
      <c r="H9" s="12">
        <f>F9-G9</f>
        <v>0</v>
      </c>
      <c r="I9" s="6"/>
      <c r="J9" s="6"/>
    </row>
    <row r="10" spans="1:10" x14ac:dyDescent="0.25">
      <c r="A10" s="36"/>
      <c r="B10" s="16" t="s">
        <v>10</v>
      </c>
      <c r="C10" s="12">
        <f>'MAY21'!H10:H15</f>
        <v>11500</v>
      </c>
      <c r="D10" s="12">
        <f t="shared" ref="D10:H10" si="0">SUM(D5:D9)</f>
        <v>11500</v>
      </c>
      <c r="E10" s="17">
        <f t="shared" si="0"/>
        <v>19000</v>
      </c>
      <c r="F10" s="18">
        <f t="shared" si="0"/>
        <v>30500</v>
      </c>
      <c r="G10" s="18">
        <f t="shared" si="0"/>
        <v>19000</v>
      </c>
      <c r="H10" s="18">
        <f t="shared" si="0"/>
        <v>11500</v>
      </c>
      <c r="I10" s="6"/>
      <c r="J10" s="6"/>
    </row>
    <row r="11" spans="1:10" x14ac:dyDescent="0.25">
      <c r="A11" s="36"/>
      <c r="B11" s="19"/>
      <c r="C11" s="12">
        <f>'[1]SEPTEMBER 20'!G11:G16</f>
        <v>0</v>
      </c>
      <c r="D11" s="19"/>
      <c r="E11" s="11"/>
      <c r="F11" s="20"/>
      <c r="G11" s="21"/>
      <c r="H11" s="20"/>
      <c r="I11" s="6"/>
      <c r="J11" s="6"/>
    </row>
    <row r="12" spans="1:10" x14ac:dyDescent="0.25">
      <c r="B12" s="22"/>
      <c r="C12" s="22"/>
      <c r="D12" s="22"/>
      <c r="E12" s="23"/>
      <c r="F12" s="24"/>
      <c r="G12" s="25"/>
      <c r="H12" s="24"/>
      <c r="I12" s="6"/>
    </row>
    <row r="13" spans="1:10" x14ac:dyDescent="0.25">
      <c r="B13" s="22"/>
      <c r="C13" s="22"/>
      <c r="D13" s="22"/>
      <c r="E13" s="23"/>
      <c r="F13" s="24"/>
      <c r="G13" s="25"/>
      <c r="H13" s="24"/>
      <c r="I13" s="6" t="s">
        <v>38</v>
      </c>
      <c r="J13" s="6"/>
    </row>
    <row r="14" spans="1:10" ht="18.75" x14ac:dyDescent="0.3">
      <c r="B14" s="26" t="s">
        <v>11</v>
      </c>
      <c r="C14" s="22"/>
      <c r="D14" s="22"/>
      <c r="E14" s="23"/>
      <c r="F14" s="24"/>
      <c r="G14" s="25"/>
      <c r="H14" s="24"/>
      <c r="I14" s="6" t="s">
        <v>51</v>
      </c>
      <c r="J14" s="6"/>
    </row>
    <row r="15" spans="1:10" x14ac:dyDescent="0.25">
      <c r="B15" s="27" t="s">
        <v>12</v>
      </c>
      <c r="C15" s="6"/>
      <c r="D15" s="6"/>
      <c r="E15" s="6"/>
      <c r="F15" s="6"/>
      <c r="G15" s="6"/>
      <c r="H15" s="6"/>
      <c r="I15" s="6"/>
      <c r="J15" s="6"/>
    </row>
    <row r="16" spans="1:10" x14ac:dyDescent="0.25">
      <c r="C16" s="27"/>
      <c r="D16" s="27"/>
      <c r="E16" s="27"/>
      <c r="F16" s="27"/>
      <c r="G16" s="27" t="s">
        <v>13</v>
      </c>
      <c r="H16" s="27"/>
      <c r="I16" s="27"/>
      <c r="J16" s="27"/>
    </row>
    <row r="17" spans="1:10" ht="15.75" x14ac:dyDescent="0.25">
      <c r="B17" s="29" t="s">
        <v>14</v>
      </c>
      <c r="C17" s="29" t="s">
        <v>15</v>
      </c>
      <c r="D17" s="29"/>
      <c r="E17" s="29" t="s">
        <v>16</v>
      </c>
      <c r="F17" s="29" t="s">
        <v>17</v>
      </c>
      <c r="G17" s="29" t="s">
        <v>14</v>
      </c>
      <c r="H17" s="29" t="s">
        <v>15</v>
      </c>
      <c r="I17" s="29" t="s">
        <v>16</v>
      </c>
      <c r="J17" s="29" t="s">
        <v>17</v>
      </c>
    </row>
    <row r="18" spans="1:10" x14ac:dyDescent="0.25">
      <c r="B18" s="11" t="s">
        <v>64</v>
      </c>
      <c r="C18" s="12">
        <f>E10</f>
        <v>19000</v>
      </c>
      <c r="D18" s="12"/>
      <c r="E18" s="11"/>
      <c r="F18" s="11"/>
      <c r="G18" s="11" t="s">
        <v>64</v>
      </c>
      <c r="H18" s="12">
        <f>G10</f>
        <v>19000</v>
      </c>
      <c r="I18" s="11"/>
      <c r="J18" s="11"/>
    </row>
    <row r="19" spans="1:10" x14ac:dyDescent="0.25">
      <c r="B19" s="11" t="s">
        <v>4</v>
      </c>
      <c r="C19" s="12">
        <f>'MAY21'!F28</f>
        <v>500</v>
      </c>
      <c r="D19" s="12"/>
      <c r="E19" s="11"/>
      <c r="F19" s="11"/>
      <c r="G19" s="11" t="s">
        <v>4</v>
      </c>
      <c r="H19" s="12">
        <f>'MAY21'!J28</f>
        <v>500</v>
      </c>
      <c r="I19" s="11"/>
      <c r="J19" s="11"/>
    </row>
    <row r="20" spans="1:10" x14ac:dyDescent="0.25">
      <c r="B20" s="11" t="s">
        <v>62</v>
      </c>
      <c r="C20" s="12"/>
      <c r="D20" s="12"/>
      <c r="E20" s="11"/>
      <c r="F20" s="11"/>
      <c r="G20" s="11" t="s">
        <v>5</v>
      </c>
      <c r="H20" s="12"/>
      <c r="I20" s="11"/>
      <c r="J20" s="11"/>
    </row>
    <row r="21" spans="1:10" x14ac:dyDescent="0.25">
      <c r="B21" s="11"/>
      <c r="C21" s="12"/>
      <c r="D21" s="12"/>
      <c r="E21" s="11"/>
      <c r="F21" s="11"/>
      <c r="G21" s="11"/>
      <c r="H21" s="12"/>
      <c r="I21" s="11"/>
      <c r="J21" s="11"/>
    </row>
    <row r="22" spans="1:10" x14ac:dyDescent="0.25">
      <c r="B22" s="11" t="s">
        <v>19</v>
      </c>
      <c r="C22" s="30">
        <v>0.1</v>
      </c>
      <c r="D22" s="30"/>
      <c r="E22" s="11">
        <f>C22*C18</f>
        <v>1900</v>
      </c>
      <c r="F22" s="11"/>
      <c r="G22" s="11" t="s">
        <v>19</v>
      </c>
      <c r="H22" s="30">
        <v>0.1</v>
      </c>
      <c r="I22" s="31">
        <f>H22*C18</f>
        <v>1900</v>
      </c>
      <c r="J22" s="31"/>
    </row>
    <row r="23" spans="1:10" x14ac:dyDescent="0.25">
      <c r="B23" s="9" t="s">
        <v>20</v>
      </c>
      <c r="C23" s="11"/>
      <c r="D23" s="11"/>
      <c r="E23" s="11"/>
      <c r="F23" s="11"/>
      <c r="G23" s="9" t="s">
        <v>20</v>
      </c>
      <c r="H23" s="11"/>
      <c r="I23" s="11"/>
      <c r="J23" s="11"/>
    </row>
    <row r="24" spans="1:10" x14ac:dyDescent="0.25">
      <c r="B24" s="32" t="s">
        <v>21</v>
      </c>
      <c r="C24" s="30">
        <v>0.3</v>
      </c>
      <c r="D24" s="30"/>
      <c r="E24" s="33"/>
      <c r="F24" s="11"/>
      <c r="G24" s="32" t="s">
        <v>21</v>
      </c>
      <c r="H24" s="30">
        <v>0.3</v>
      </c>
      <c r="I24" s="33"/>
      <c r="J24" s="11"/>
    </row>
    <row r="25" spans="1:10" x14ac:dyDescent="0.25">
      <c r="B25" s="34" t="s">
        <v>65</v>
      </c>
      <c r="C25" s="11"/>
      <c r="D25" s="11"/>
      <c r="E25" s="12">
        <v>10087</v>
      </c>
      <c r="F25" s="11"/>
      <c r="G25" s="34" t="s">
        <v>65</v>
      </c>
      <c r="H25" s="11"/>
      <c r="I25" s="11">
        <v>10087</v>
      </c>
      <c r="J25" s="12"/>
    </row>
    <row r="26" spans="1:10" x14ac:dyDescent="0.25">
      <c r="B26" s="32" t="s">
        <v>66</v>
      </c>
      <c r="E26" s="11">
        <v>8087</v>
      </c>
      <c r="F26" s="11"/>
      <c r="G26" s="32" t="s">
        <v>66</v>
      </c>
      <c r="I26">
        <v>8087</v>
      </c>
      <c r="J26" s="11"/>
    </row>
    <row r="27" spans="1:10" x14ac:dyDescent="0.25">
      <c r="B27" s="15"/>
      <c r="C27" s="11"/>
      <c r="D27" s="11"/>
      <c r="E27" s="11"/>
      <c r="F27" s="11"/>
      <c r="G27" s="15"/>
      <c r="H27" s="11"/>
      <c r="I27" s="11"/>
      <c r="J27" s="11"/>
    </row>
    <row r="28" spans="1:10" x14ac:dyDescent="0.25">
      <c r="A28" s="5"/>
      <c r="B28" s="9" t="s">
        <v>10</v>
      </c>
      <c r="C28" s="18">
        <f>C18+C19+C20+C21-E22</f>
        <v>17600</v>
      </c>
      <c r="D28" s="18"/>
      <c r="E28" s="18">
        <f>SUM(E24:E27)</f>
        <v>18174</v>
      </c>
      <c r="F28" s="18">
        <f>C28-E28</f>
        <v>-574</v>
      </c>
      <c r="G28" s="9" t="s">
        <v>10</v>
      </c>
      <c r="H28" s="18">
        <f>H18+H19+H20+H21-I22</f>
        <v>17600</v>
      </c>
      <c r="I28" s="18">
        <f>SUM(I24:I27)</f>
        <v>18174</v>
      </c>
      <c r="J28" s="18">
        <f>H28-I28</f>
        <v>-574</v>
      </c>
    </row>
    <row r="29" spans="1:10" x14ac:dyDescent="0.25">
      <c r="C29" s="5"/>
      <c r="D29" s="5"/>
      <c r="E29" s="5"/>
      <c r="F29" s="6"/>
      <c r="G29" s="6"/>
      <c r="H29" s="6"/>
      <c r="I29" s="6"/>
      <c r="J29" s="6"/>
    </row>
    <row r="30" spans="1:10" x14ac:dyDescent="0.25">
      <c r="B30" s="5" t="s">
        <v>23</v>
      </c>
      <c r="C30" s="6"/>
      <c r="D30" s="6"/>
      <c r="E30" s="35" t="s">
        <v>24</v>
      </c>
      <c r="F30" s="6"/>
      <c r="G30" s="5" t="s">
        <v>25</v>
      </c>
      <c r="H30" s="6"/>
      <c r="I30" s="6"/>
      <c r="J30" s="6"/>
    </row>
    <row r="31" spans="1:10" x14ac:dyDescent="0.25">
      <c r="B31" s="6"/>
      <c r="C31" s="6"/>
      <c r="D31" s="6"/>
      <c r="E31" s="5"/>
      <c r="F31" s="6"/>
      <c r="G31" s="6"/>
      <c r="H31" s="6"/>
      <c r="I31" s="6"/>
      <c r="J31" s="6"/>
    </row>
    <row r="32" spans="1:10" x14ac:dyDescent="0.25">
      <c r="B32" s="5" t="s">
        <v>26</v>
      </c>
      <c r="C32" s="5"/>
      <c r="D32" s="5"/>
      <c r="E32" s="5" t="s">
        <v>27</v>
      </c>
      <c r="F32" s="6"/>
      <c r="G32" s="5" t="s">
        <v>33</v>
      </c>
      <c r="H32" s="6"/>
      <c r="I32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sqref="A1:K33"/>
    </sheetView>
  </sheetViews>
  <sheetFormatPr defaultRowHeight="15" x14ac:dyDescent="0.25"/>
  <sheetData>
    <row r="1" spans="1:10" ht="15.75" x14ac:dyDescent="0.25">
      <c r="B1" s="1"/>
      <c r="C1" s="2" t="s">
        <v>44</v>
      </c>
      <c r="D1" s="2"/>
      <c r="E1" s="3"/>
      <c r="F1" s="4"/>
      <c r="G1" s="5"/>
      <c r="H1" s="6"/>
      <c r="I1" s="6"/>
      <c r="J1" s="6"/>
    </row>
    <row r="2" spans="1:10" ht="15.75" x14ac:dyDescent="0.25">
      <c r="C2" s="2" t="s">
        <v>0</v>
      </c>
      <c r="D2" s="2"/>
      <c r="E2" s="7"/>
      <c r="F2" s="4"/>
      <c r="G2" s="5"/>
      <c r="I2" s="6"/>
      <c r="J2" s="6"/>
    </row>
    <row r="3" spans="1:10" ht="15.75" x14ac:dyDescent="0.25">
      <c r="B3" s="1" t="s">
        <v>1</v>
      </c>
      <c r="C3" s="2" t="s">
        <v>68</v>
      </c>
      <c r="D3" s="2"/>
      <c r="E3" s="1"/>
      <c r="F3" s="4"/>
      <c r="G3" s="5"/>
      <c r="H3" s="6"/>
      <c r="I3" s="6"/>
      <c r="J3" s="6"/>
    </row>
    <row r="4" spans="1:10" x14ac:dyDescent="0.25">
      <c r="A4" s="36"/>
      <c r="B4" s="8" t="s">
        <v>3</v>
      </c>
      <c r="C4" s="8" t="s">
        <v>4</v>
      </c>
      <c r="D4" s="8" t="s">
        <v>5</v>
      </c>
      <c r="E4" s="8" t="s">
        <v>6</v>
      </c>
      <c r="F4" s="9" t="s">
        <v>7</v>
      </c>
      <c r="G4" s="8" t="s">
        <v>8</v>
      </c>
      <c r="H4" s="10" t="s">
        <v>9</v>
      </c>
      <c r="I4" s="6"/>
    </row>
    <row r="5" spans="1:10" x14ac:dyDescent="0.25">
      <c r="A5" s="36">
        <v>1</v>
      </c>
      <c r="B5" s="11"/>
      <c r="C5" s="12"/>
      <c r="D5" s="12"/>
      <c r="E5" s="13"/>
      <c r="F5" s="12">
        <f>C5+E5+D5</f>
        <v>0</v>
      </c>
      <c r="G5" s="14"/>
      <c r="H5" s="12">
        <f>F5-G5</f>
        <v>0</v>
      </c>
      <c r="J5" s="6"/>
    </row>
    <row r="6" spans="1:10" x14ac:dyDescent="0.25">
      <c r="A6" s="36">
        <v>2</v>
      </c>
      <c r="B6" s="11" t="s">
        <v>30</v>
      </c>
      <c r="C6" s="12">
        <f>'MAY21'!H6:H11</f>
        <v>0</v>
      </c>
      <c r="D6" s="12">
        <f>'JAN 21'!H6:H10</f>
        <v>0</v>
      </c>
      <c r="E6" s="13">
        <v>4500</v>
      </c>
      <c r="F6" s="12">
        <f>C6+E6+D6</f>
        <v>4500</v>
      </c>
      <c r="G6" s="14">
        <f>4500</f>
        <v>4500</v>
      </c>
      <c r="H6" s="12">
        <f>F6-G6</f>
        <v>0</v>
      </c>
      <c r="I6" s="6"/>
      <c r="J6" s="6"/>
    </row>
    <row r="7" spans="1:10" x14ac:dyDescent="0.25">
      <c r="A7" s="36">
        <v>3</v>
      </c>
      <c r="B7" s="11" t="s">
        <v>52</v>
      </c>
      <c r="C7" s="12"/>
      <c r="D7" s="12">
        <v>7500</v>
      </c>
      <c r="E7" s="13">
        <v>7500</v>
      </c>
      <c r="F7" s="12">
        <f>C7+E7+D7</f>
        <v>15000</v>
      </c>
      <c r="G7" s="14">
        <f>7500</f>
        <v>7500</v>
      </c>
      <c r="H7" s="12">
        <f>F7-G7</f>
        <v>7500</v>
      </c>
      <c r="I7" s="6"/>
      <c r="J7" s="6"/>
    </row>
    <row r="8" spans="1:10" x14ac:dyDescent="0.25">
      <c r="A8" s="36"/>
      <c r="B8" s="11"/>
      <c r="C8" s="12">
        <f>'MAY21'!H8:H13</f>
        <v>0</v>
      </c>
      <c r="D8" s="12">
        <f>'JAN 21'!H8:H12</f>
        <v>0</v>
      </c>
      <c r="E8" s="13"/>
      <c r="F8" s="12">
        <f>C8+E8+D8</f>
        <v>0</v>
      </c>
      <c r="G8" s="14"/>
      <c r="H8" s="12">
        <f>F8-G8</f>
        <v>0</v>
      </c>
      <c r="I8" s="6"/>
      <c r="J8" s="6"/>
    </row>
    <row r="9" spans="1:10" x14ac:dyDescent="0.25">
      <c r="A9" s="36"/>
      <c r="B9" s="15"/>
      <c r="C9" s="12">
        <f>'MAY21'!H9:H14</f>
        <v>0</v>
      </c>
      <c r="D9" s="12">
        <f>'JAN 21'!H9:H13</f>
        <v>0</v>
      </c>
      <c r="E9" s="13"/>
      <c r="F9" s="12">
        <f>C9+E9+D9</f>
        <v>0</v>
      </c>
      <c r="G9" s="14"/>
      <c r="H9" s="12">
        <f>F9-G9</f>
        <v>0</v>
      </c>
      <c r="I9" s="6"/>
      <c r="J9" s="6"/>
    </row>
    <row r="10" spans="1:10" x14ac:dyDescent="0.25">
      <c r="A10" s="36"/>
      <c r="B10" s="16" t="s">
        <v>10</v>
      </c>
      <c r="C10" s="12">
        <f>'MAY21'!H10:H15</f>
        <v>11500</v>
      </c>
      <c r="D10" s="12">
        <f t="shared" ref="D10:H10" si="0">SUM(D5:D9)</f>
        <v>7500</v>
      </c>
      <c r="E10" s="17">
        <f t="shared" si="0"/>
        <v>12000</v>
      </c>
      <c r="F10" s="18">
        <f t="shared" si="0"/>
        <v>19500</v>
      </c>
      <c r="G10" s="18">
        <f t="shared" si="0"/>
        <v>12000</v>
      </c>
      <c r="H10" s="18">
        <f t="shared" si="0"/>
        <v>7500</v>
      </c>
      <c r="I10" s="6"/>
      <c r="J10" s="6"/>
    </row>
    <row r="11" spans="1:10" x14ac:dyDescent="0.25">
      <c r="A11" s="36"/>
      <c r="B11" s="19"/>
      <c r="C11" s="12">
        <f>'[1]SEPTEMBER 20'!G11:G16</f>
        <v>0</v>
      </c>
      <c r="D11" s="19"/>
      <c r="E11" s="11"/>
      <c r="F11" s="20"/>
      <c r="G11" s="21"/>
      <c r="H11" s="20"/>
      <c r="I11" s="6"/>
      <c r="J11" s="6"/>
    </row>
    <row r="12" spans="1:10" x14ac:dyDescent="0.25">
      <c r="B12" s="22"/>
      <c r="C12" s="22"/>
      <c r="D12" s="22"/>
      <c r="E12" s="23"/>
      <c r="F12" s="24"/>
      <c r="G12" s="25"/>
      <c r="H12" s="24"/>
      <c r="I12" s="6"/>
    </row>
    <row r="13" spans="1:10" x14ac:dyDescent="0.25">
      <c r="B13" s="22"/>
      <c r="C13" s="22"/>
      <c r="D13" s="22"/>
      <c r="E13" s="23"/>
      <c r="F13" s="24"/>
      <c r="G13" s="25"/>
      <c r="H13" s="24"/>
      <c r="I13" s="6" t="s">
        <v>38</v>
      </c>
      <c r="J13" s="6"/>
    </row>
    <row r="14" spans="1:10" ht="18.75" x14ac:dyDescent="0.3">
      <c r="B14" s="26" t="s">
        <v>11</v>
      </c>
      <c r="C14" s="22"/>
      <c r="D14" s="22"/>
      <c r="E14" s="23"/>
      <c r="F14" s="24"/>
      <c r="G14" s="25"/>
      <c r="H14" s="24"/>
      <c r="I14" s="6" t="s">
        <v>51</v>
      </c>
      <c r="J14" s="6"/>
    </row>
    <row r="15" spans="1:10" x14ac:dyDescent="0.25">
      <c r="B15" s="27" t="s">
        <v>12</v>
      </c>
      <c r="C15" s="6"/>
      <c r="D15" s="6"/>
      <c r="E15" s="6"/>
      <c r="F15" s="6"/>
      <c r="G15" s="6"/>
      <c r="H15" s="6"/>
      <c r="I15" s="6"/>
      <c r="J15" s="6"/>
    </row>
    <row r="16" spans="1:10" x14ac:dyDescent="0.25">
      <c r="C16" s="27"/>
      <c r="D16" s="27"/>
      <c r="E16" s="27"/>
      <c r="F16" s="27"/>
      <c r="G16" s="27" t="s">
        <v>13</v>
      </c>
      <c r="H16" s="27"/>
      <c r="I16" s="27"/>
      <c r="J16" s="27"/>
    </row>
    <row r="17" spans="1:10" ht="15.75" x14ac:dyDescent="0.25">
      <c r="B17" s="29" t="s">
        <v>14</v>
      </c>
      <c r="C17" s="29" t="s">
        <v>15</v>
      </c>
      <c r="D17" s="29"/>
      <c r="E17" s="29" t="s">
        <v>16</v>
      </c>
      <c r="F17" s="29" t="s">
        <v>17</v>
      </c>
      <c r="G17" s="29" t="s">
        <v>14</v>
      </c>
      <c r="H17" s="29" t="s">
        <v>15</v>
      </c>
      <c r="I17" s="29" t="s">
        <v>16</v>
      </c>
      <c r="J17" s="29" t="s">
        <v>17</v>
      </c>
    </row>
    <row r="18" spans="1:10" x14ac:dyDescent="0.25">
      <c r="B18" s="11" t="s">
        <v>67</v>
      </c>
      <c r="C18" s="12">
        <f>E10</f>
        <v>12000</v>
      </c>
      <c r="D18" s="12"/>
      <c r="E18" s="11"/>
      <c r="F18" s="11"/>
      <c r="G18" s="11" t="s">
        <v>67</v>
      </c>
      <c r="H18" s="12">
        <f>G10</f>
        <v>12000</v>
      </c>
      <c r="I18" s="11"/>
      <c r="J18" s="11"/>
    </row>
    <row r="19" spans="1:10" x14ac:dyDescent="0.25">
      <c r="B19" s="11" t="s">
        <v>4</v>
      </c>
      <c r="C19" s="12">
        <f>'JUNE 21'!F28</f>
        <v>-574</v>
      </c>
      <c r="D19" s="12"/>
      <c r="E19" s="11"/>
      <c r="F19" s="11"/>
      <c r="G19" s="11" t="s">
        <v>4</v>
      </c>
      <c r="H19" s="12">
        <f>'JUNE 21'!J28</f>
        <v>-574</v>
      </c>
      <c r="I19" s="11"/>
      <c r="J19" s="11"/>
    </row>
    <row r="20" spans="1:10" x14ac:dyDescent="0.25">
      <c r="B20" s="11" t="s">
        <v>62</v>
      </c>
      <c r="C20" s="12"/>
      <c r="D20" s="12"/>
      <c r="E20" s="11"/>
      <c r="F20" s="11"/>
      <c r="G20" s="11" t="s">
        <v>5</v>
      </c>
      <c r="H20" s="12"/>
      <c r="I20" s="11"/>
      <c r="J20" s="11"/>
    </row>
    <row r="21" spans="1:10" x14ac:dyDescent="0.25">
      <c r="B21" s="11"/>
      <c r="C21" s="12"/>
      <c r="D21" s="12"/>
      <c r="E21" s="11"/>
      <c r="F21" s="11"/>
      <c r="G21" s="11"/>
      <c r="H21" s="12"/>
      <c r="I21" s="11"/>
      <c r="J21" s="11"/>
    </row>
    <row r="22" spans="1:10" x14ac:dyDescent="0.25">
      <c r="B22" s="11" t="s">
        <v>19</v>
      </c>
      <c r="C22" s="30">
        <v>0.1</v>
      </c>
      <c r="D22" s="30"/>
      <c r="E22" s="11">
        <f>C22*C18</f>
        <v>1200</v>
      </c>
      <c r="F22" s="11"/>
      <c r="G22" s="11" t="s">
        <v>19</v>
      </c>
      <c r="H22" s="30">
        <v>0.1</v>
      </c>
      <c r="I22" s="31">
        <f>H22*C18</f>
        <v>1200</v>
      </c>
      <c r="J22" s="31"/>
    </row>
    <row r="23" spans="1:10" x14ac:dyDescent="0.25">
      <c r="B23" s="9" t="s">
        <v>20</v>
      </c>
      <c r="C23" s="11"/>
      <c r="D23" s="11"/>
      <c r="E23" s="11"/>
      <c r="F23" s="11"/>
      <c r="G23" s="9" t="s">
        <v>20</v>
      </c>
      <c r="H23" s="11"/>
      <c r="I23" s="11"/>
      <c r="J23" s="11"/>
    </row>
    <row r="24" spans="1:10" x14ac:dyDescent="0.25">
      <c r="B24" s="32" t="s">
        <v>21</v>
      </c>
      <c r="C24" s="30">
        <v>0.3</v>
      </c>
      <c r="D24" s="30"/>
      <c r="E24" s="33"/>
      <c r="F24" s="11"/>
      <c r="G24" s="32" t="s">
        <v>21</v>
      </c>
      <c r="H24" s="30">
        <v>0.3</v>
      </c>
      <c r="I24" s="33"/>
      <c r="J24" s="11"/>
    </row>
    <row r="25" spans="1:10" x14ac:dyDescent="0.25">
      <c r="B25" s="34" t="s">
        <v>69</v>
      </c>
      <c r="C25" s="11"/>
      <c r="D25" s="11"/>
      <c r="E25" s="12">
        <v>2901</v>
      </c>
      <c r="F25" s="11"/>
      <c r="G25" s="34" t="s">
        <v>69</v>
      </c>
      <c r="H25" s="11"/>
      <c r="I25" s="11">
        <v>2901</v>
      </c>
      <c r="J25" s="12"/>
    </row>
    <row r="26" spans="1:10" x14ac:dyDescent="0.25">
      <c r="B26" s="32" t="s">
        <v>70</v>
      </c>
      <c r="E26" s="11">
        <v>7375</v>
      </c>
      <c r="F26" s="11"/>
      <c r="G26" s="32" t="s">
        <v>70</v>
      </c>
      <c r="I26">
        <v>7375</v>
      </c>
      <c r="J26" s="11"/>
    </row>
    <row r="27" spans="1:10" x14ac:dyDescent="0.25">
      <c r="B27" s="15"/>
      <c r="C27" s="11"/>
      <c r="D27" s="11"/>
      <c r="E27" s="11"/>
      <c r="F27" s="11"/>
      <c r="G27" s="15"/>
      <c r="H27" s="11"/>
      <c r="I27" s="11"/>
      <c r="J27" s="11"/>
    </row>
    <row r="28" spans="1:10" x14ac:dyDescent="0.25">
      <c r="A28" s="5"/>
      <c r="B28" s="9" t="s">
        <v>10</v>
      </c>
      <c r="C28" s="18">
        <f>C18+C19+C20+C21-E22</f>
        <v>10226</v>
      </c>
      <c r="D28" s="18"/>
      <c r="E28" s="18">
        <f>SUM(E24:E27)</f>
        <v>10276</v>
      </c>
      <c r="F28" s="18">
        <f>C28-E28</f>
        <v>-50</v>
      </c>
      <c r="G28" s="9" t="s">
        <v>10</v>
      </c>
      <c r="H28" s="18">
        <f>H18+H19+H20+H21-I22</f>
        <v>10226</v>
      </c>
      <c r="I28" s="18">
        <f>SUM(I24:I27)</f>
        <v>10276</v>
      </c>
      <c r="J28" s="18">
        <f>H28-I28</f>
        <v>-50</v>
      </c>
    </row>
    <row r="29" spans="1:10" x14ac:dyDescent="0.25">
      <c r="C29" s="5"/>
      <c r="D29" s="5"/>
      <c r="E29" s="5"/>
      <c r="F29" s="6"/>
      <c r="G29" s="6"/>
      <c r="H29" s="6"/>
      <c r="I29" s="6"/>
      <c r="J29" s="6"/>
    </row>
    <row r="30" spans="1:10" x14ac:dyDescent="0.25">
      <c r="B30" s="5" t="s">
        <v>23</v>
      </c>
      <c r="C30" s="6"/>
      <c r="D30" s="6"/>
      <c r="E30" s="35" t="s">
        <v>24</v>
      </c>
      <c r="F30" s="6"/>
      <c r="G30" s="5" t="s">
        <v>25</v>
      </c>
      <c r="H30" s="6"/>
      <c r="I30" s="6"/>
      <c r="J30" s="6"/>
    </row>
    <row r="31" spans="1:10" x14ac:dyDescent="0.25">
      <c r="B31" s="6"/>
      <c r="C31" s="6"/>
      <c r="D31" s="6"/>
      <c r="E31" s="5"/>
      <c r="F31" s="6"/>
      <c r="G31" s="6"/>
      <c r="H31" s="6"/>
      <c r="I31" s="6"/>
      <c r="J31" s="6"/>
    </row>
    <row r="32" spans="1:10" x14ac:dyDescent="0.25">
      <c r="B32" s="5" t="s">
        <v>26</v>
      </c>
      <c r="C32" s="5"/>
      <c r="D32" s="5"/>
      <c r="E32" s="5" t="s">
        <v>27</v>
      </c>
      <c r="F32" s="6"/>
      <c r="G32" s="5" t="s">
        <v>33</v>
      </c>
      <c r="H32" s="6"/>
      <c r="I32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NOVEMBER 20</vt:lpstr>
      <vt:lpstr>DEC 20</vt:lpstr>
      <vt:lpstr>JAN 21</vt:lpstr>
      <vt:lpstr>FEBRUARY 21</vt:lpstr>
      <vt:lpstr>MARCH 21</vt:lpstr>
      <vt:lpstr>APRIL 21</vt:lpstr>
      <vt:lpstr>MAY21</vt:lpstr>
      <vt:lpstr>JUNE 21</vt:lpstr>
      <vt:lpstr>JULY 21</vt:lpstr>
      <vt:lpstr>AUGUST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comp2</cp:lastModifiedBy>
  <cp:lastPrinted>2021-03-11T10:54:45Z</cp:lastPrinted>
  <dcterms:created xsi:type="dcterms:W3CDTF">2020-11-13T07:30:12Z</dcterms:created>
  <dcterms:modified xsi:type="dcterms:W3CDTF">2021-11-26T09:50:06Z</dcterms:modified>
</cp:coreProperties>
</file>