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120" yWindow="105" windowWidth="11475" windowHeight="8505" activeTab="1"/>
  </bookViews>
  <sheets>
    <sheet name="NOVEMBER 21" sheetId="1" r:id="rId1"/>
    <sheet name="DECEMBER 21" sheetId="2" r:id="rId2"/>
  </sheets>
  <calcPr calcId="162913"/>
</workbook>
</file>

<file path=xl/calcChain.xml><?xml version="1.0" encoding="utf-8"?>
<calcChain xmlns="http://schemas.openxmlformats.org/spreadsheetml/2006/main">
  <c r="D52" i="1" l="1"/>
  <c r="G52" i="1"/>
  <c r="D11" i="2"/>
  <c r="D51" i="2"/>
  <c r="F51" i="2" s="1"/>
  <c r="B59" i="2"/>
  <c r="I53" i="2"/>
  <c r="B60" i="2" s="1"/>
  <c r="E53" i="2"/>
  <c r="C62" i="2" s="1"/>
  <c r="C68" i="2" s="1"/>
  <c r="G53" i="2"/>
  <c r="F57" i="2" s="1"/>
  <c r="F11" i="2"/>
  <c r="G62" i="2" l="1"/>
  <c r="G68" i="2" s="1"/>
  <c r="G69" i="2" s="1"/>
  <c r="B57" i="2"/>
  <c r="G47" i="1"/>
  <c r="G24" i="1" l="1"/>
  <c r="G11" i="1"/>
  <c r="G9" i="1" l="1"/>
  <c r="G44" i="1" l="1"/>
  <c r="F37" i="1" l="1"/>
  <c r="F22" i="1" l="1"/>
  <c r="H22" i="1" s="1"/>
  <c r="D22" i="2" s="1"/>
  <c r="F22" i="2" s="1"/>
  <c r="H22" i="2" s="1"/>
  <c r="F23" i="1"/>
  <c r="H23" i="1" s="1"/>
  <c r="D23" i="2" s="1"/>
  <c r="F23" i="2" s="1"/>
  <c r="H23" i="2" s="1"/>
  <c r="F24" i="1"/>
  <c r="H24" i="1" s="1"/>
  <c r="D24" i="2" s="1"/>
  <c r="F24" i="2" s="1"/>
  <c r="H24" i="2" s="1"/>
  <c r="F25" i="1"/>
  <c r="H25" i="1" s="1"/>
  <c r="D25" i="2" s="1"/>
  <c r="F25" i="2" s="1"/>
  <c r="H25" i="2" s="1"/>
  <c r="F26" i="1"/>
  <c r="H26" i="1" s="1"/>
  <c r="D26" i="2" s="1"/>
  <c r="F26" i="2" s="1"/>
  <c r="H26" i="2" s="1"/>
  <c r="F27" i="1"/>
  <c r="H27" i="1" s="1"/>
  <c r="D27" i="2" s="1"/>
  <c r="F27" i="2" s="1"/>
  <c r="H27" i="2" s="1"/>
  <c r="F28" i="1"/>
  <c r="H28" i="1" s="1"/>
  <c r="D28" i="2" s="1"/>
  <c r="F28" i="2" s="1"/>
  <c r="H28" i="2" s="1"/>
  <c r="F29" i="1"/>
  <c r="H29" i="1" s="1"/>
  <c r="D29" i="2" s="1"/>
  <c r="F29" i="2" s="1"/>
  <c r="H29" i="2" s="1"/>
  <c r="F30" i="1"/>
  <c r="H30" i="1" s="1"/>
  <c r="D30" i="2" s="1"/>
  <c r="F30" i="2" s="1"/>
  <c r="H30" i="2" s="1"/>
  <c r="F31" i="1"/>
  <c r="H31" i="1" s="1"/>
  <c r="D31" i="2" s="1"/>
  <c r="F31" i="2" s="1"/>
  <c r="H31" i="2" s="1"/>
  <c r="F32" i="1"/>
  <c r="H32" i="1" s="1"/>
  <c r="D32" i="2" s="1"/>
  <c r="F32" i="2" s="1"/>
  <c r="H32" i="2" s="1"/>
  <c r="F33" i="1"/>
  <c r="H33" i="1" s="1"/>
  <c r="D33" i="2" s="1"/>
  <c r="F33" i="2" s="1"/>
  <c r="H33" i="2" s="1"/>
  <c r="F34" i="1"/>
  <c r="H34" i="1" s="1"/>
  <c r="D34" i="2" s="1"/>
  <c r="F34" i="2" s="1"/>
  <c r="H34" i="2" s="1"/>
  <c r="F35" i="1"/>
  <c r="H35" i="1" s="1"/>
  <c r="D35" i="2" s="1"/>
  <c r="F35" i="2" s="1"/>
  <c r="H35" i="2" s="1"/>
  <c r="F48" i="1"/>
  <c r="H48" i="1" s="1"/>
  <c r="D48" i="2" s="1"/>
  <c r="F48" i="2" s="1"/>
  <c r="H48" i="2" s="1"/>
  <c r="F49" i="1"/>
  <c r="H49" i="1" s="1"/>
  <c r="D49" i="2" s="1"/>
  <c r="F49" i="2" s="1"/>
  <c r="H49" i="2" s="1"/>
  <c r="F50" i="1"/>
  <c r="H50" i="1" s="1"/>
  <c r="D50" i="2" s="1"/>
  <c r="F50" i="2" s="1"/>
  <c r="H50" i="2" s="1"/>
  <c r="F51" i="1"/>
  <c r="B59" i="1"/>
  <c r="F6" i="1"/>
  <c r="H6" i="1" s="1"/>
  <c r="D6" i="2" s="1"/>
  <c r="F6" i="2" s="1"/>
  <c r="H6" i="2" s="1"/>
  <c r="F7" i="1"/>
  <c r="H7" i="1" s="1"/>
  <c r="D7" i="2" s="1"/>
  <c r="F7" i="2" s="1"/>
  <c r="H7" i="2" s="1"/>
  <c r="F8" i="1"/>
  <c r="H8" i="1" s="1"/>
  <c r="D8" i="2" s="1"/>
  <c r="F8" i="2" s="1"/>
  <c r="H8" i="2" s="1"/>
  <c r="F9" i="1"/>
  <c r="H9" i="1" s="1"/>
  <c r="D9" i="2" s="1"/>
  <c r="F9" i="2" s="1"/>
  <c r="H9" i="2" s="1"/>
  <c r="F10" i="1"/>
  <c r="H10" i="1" s="1"/>
  <c r="D10" i="2" s="1"/>
  <c r="F10" i="2" s="1"/>
  <c r="H10" i="2" s="1"/>
  <c r="F11" i="1"/>
  <c r="F12" i="1"/>
  <c r="H12" i="1" s="1"/>
  <c r="D12" i="2" s="1"/>
  <c r="F12" i="2" s="1"/>
  <c r="H12" i="2" s="1"/>
  <c r="F13" i="1"/>
  <c r="H13" i="1" s="1"/>
  <c r="D13" i="2" s="1"/>
  <c r="F13" i="2" s="1"/>
  <c r="H13" i="2" s="1"/>
  <c r="F14" i="1"/>
  <c r="H14" i="1" s="1"/>
  <c r="D14" i="2" s="1"/>
  <c r="F14" i="2" s="1"/>
  <c r="H14" i="2" s="1"/>
  <c r="F15" i="1"/>
  <c r="H15" i="1" s="1"/>
  <c r="D15" i="2" s="1"/>
  <c r="F15" i="2" s="1"/>
  <c r="H15" i="2" s="1"/>
  <c r="F16" i="1"/>
  <c r="H16" i="1" s="1"/>
  <c r="D16" i="2" s="1"/>
  <c r="F16" i="2" s="1"/>
  <c r="H16" i="2" s="1"/>
  <c r="F17" i="1"/>
  <c r="H17" i="1" s="1"/>
  <c r="D17" i="2" s="1"/>
  <c r="F17" i="2" s="1"/>
  <c r="H17" i="2" s="1"/>
  <c r="F18" i="1"/>
  <c r="H18" i="1" s="1"/>
  <c r="D18" i="2" s="1"/>
  <c r="F18" i="2" s="1"/>
  <c r="H18" i="2" s="1"/>
  <c r="F19" i="1"/>
  <c r="H19" i="1" s="1"/>
  <c r="D19" i="2" s="1"/>
  <c r="F19" i="2" s="1"/>
  <c r="H19" i="2" s="1"/>
  <c r="F20" i="1"/>
  <c r="H20" i="1" s="1"/>
  <c r="D20" i="2" s="1"/>
  <c r="F20" i="2" s="1"/>
  <c r="H20" i="2" s="1"/>
  <c r="F21" i="1"/>
  <c r="H21" i="1" s="1"/>
  <c r="D21" i="2" s="1"/>
  <c r="F21" i="2" s="1"/>
  <c r="H21" i="2" s="1"/>
  <c r="F36" i="1"/>
  <c r="H36" i="1" s="1"/>
  <c r="D36" i="2" s="1"/>
  <c r="F36" i="2" s="1"/>
  <c r="H36" i="2" s="1"/>
  <c r="H37" i="1"/>
  <c r="D37" i="2" s="1"/>
  <c r="F37" i="2" s="1"/>
  <c r="H37" i="2" s="1"/>
  <c r="F38" i="1"/>
  <c r="H38" i="1" s="1"/>
  <c r="D38" i="2" s="1"/>
  <c r="F38" i="2" s="1"/>
  <c r="H38" i="2" s="1"/>
  <c r="F39" i="1"/>
  <c r="H39" i="1" s="1"/>
  <c r="D39" i="2" s="1"/>
  <c r="F39" i="2" s="1"/>
  <c r="H39" i="2" s="1"/>
  <c r="F40" i="1"/>
  <c r="H40" i="1" s="1"/>
  <c r="D40" i="2" s="1"/>
  <c r="F40" i="2" s="1"/>
  <c r="H40" i="2" s="1"/>
  <c r="F41" i="1"/>
  <c r="H41" i="1" s="1"/>
  <c r="D41" i="2" s="1"/>
  <c r="F41" i="2" s="1"/>
  <c r="H41" i="2" s="1"/>
  <c r="F42" i="1"/>
  <c r="H42" i="1" s="1"/>
  <c r="D42" i="2" s="1"/>
  <c r="F42" i="2" s="1"/>
  <c r="H42" i="2" s="1"/>
  <c r="F43" i="1"/>
  <c r="H43" i="1" s="1"/>
  <c r="D43" i="2" s="1"/>
  <c r="F43" i="2" s="1"/>
  <c r="H43" i="2" s="1"/>
  <c r="F44" i="1"/>
  <c r="H44" i="1" s="1"/>
  <c r="D44" i="2" s="1"/>
  <c r="F44" i="2" s="1"/>
  <c r="H44" i="2" s="1"/>
  <c r="F45" i="1"/>
  <c r="H45" i="1" s="1"/>
  <c r="D45" i="2" s="1"/>
  <c r="F45" i="2" s="1"/>
  <c r="H45" i="2" s="1"/>
  <c r="F46" i="1"/>
  <c r="H46" i="1" s="1"/>
  <c r="D46" i="2" s="1"/>
  <c r="F46" i="2" s="1"/>
  <c r="H46" i="2" s="1"/>
  <c r="F47" i="1"/>
  <c r="H47" i="1" s="1"/>
  <c r="D47" i="2" s="1"/>
  <c r="F47" i="2" s="1"/>
  <c r="H47" i="2" s="1"/>
  <c r="F52" i="1"/>
  <c r="D53" i="1"/>
  <c r="E53" i="1"/>
  <c r="I53" i="1"/>
  <c r="B60" i="1" s="1"/>
  <c r="B57" i="1" l="1"/>
  <c r="B68" i="1" s="1"/>
  <c r="C62" i="1"/>
  <c r="C68" i="1" s="1"/>
  <c r="G62" i="1"/>
  <c r="H52" i="1"/>
  <c r="D52" i="2" s="1"/>
  <c r="G53" i="1"/>
  <c r="H53" i="1"/>
  <c r="F53" i="1"/>
  <c r="F52" i="2" l="1"/>
  <c r="D53" i="2"/>
  <c r="G68" i="1"/>
  <c r="G69" i="1" s="1"/>
  <c r="D68" i="1"/>
  <c r="B58" i="2" s="1"/>
  <c r="B68" i="2" s="1"/>
  <c r="D68" i="2" s="1"/>
  <c r="F57" i="1"/>
  <c r="H52" i="2" l="1"/>
  <c r="H53" i="2" s="1"/>
  <c r="F53" i="2"/>
  <c r="F68" i="1"/>
  <c r="H68" i="1" s="1"/>
  <c r="F58" i="2" s="1"/>
  <c r="F68" i="2" s="1"/>
  <c r="H68" i="2" s="1"/>
</calcChain>
</file>

<file path=xl/sharedStrings.xml><?xml version="1.0" encoding="utf-8"?>
<sst xmlns="http://schemas.openxmlformats.org/spreadsheetml/2006/main" count="279" uniqueCount="135">
  <si>
    <t xml:space="preserve">RENT STATEMENT </t>
  </si>
  <si>
    <t>NAME</t>
  </si>
  <si>
    <t>NO</t>
  </si>
  <si>
    <t>DEP BAL</t>
  </si>
  <si>
    <t>B/F</t>
  </si>
  <si>
    <t>RENT</t>
  </si>
  <si>
    <t>DUE BILL</t>
  </si>
  <si>
    <t>PAID</t>
  </si>
  <si>
    <t>BAL</t>
  </si>
  <si>
    <t>ARREARS PAID</t>
  </si>
  <si>
    <t>A 1</t>
  </si>
  <si>
    <t>A 2</t>
  </si>
  <si>
    <t>A 3</t>
  </si>
  <si>
    <t>A 4</t>
  </si>
  <si>
    <t>A 5</t>
  </si>
  <si>
    <t>A 6</t>
  </si>
  <si>
    <t>A 7</t>
  </si>
  <si>
    <t>A 8</t>
  </si>
  <si>
    <t>A 9</t>
  </si>
  <si>
    <t>A 10</t>
  </si>
  <si>
    <t>A 11</t>
  </si>
  <si>
    <t>A 12</t>
  </si>
  <si>
    <t>A 13</t>
  </si>
  <si>
    <t xml:space="preserve">TOTAL </t>
  </si>
  <si>
    <t>EXPECTED</t>
  </si>
  <si>
    <t xml:space="preserve">DETAILS </t>
  </si>
  <si>
    <t xml:space="preserve">CR </t>
  </si>
  <si>
    <t>DR</t>
  </si>
  <si>
    <t>BL</t>
  </si>
  <si>
    <t>CR</t>
  </si>
  <si>
    <t>BF</t>
  </si>
  <si>
    <t>DEPOSIT</t>
  </si>
  <si>
    <t>ARREARS</t>
  </si>
  <si>
    <t>PAYMENTS</t>
  </si>
  <si>
    <t xml:space="preserve"> </t>
  </si>
  <si>
    <t>COMMISION</t>
  </si>
  <si>
    <t>TOTAL</t>
  </si>
  <si>
    <t>PREPARED BY</t>
  </si>
  <si>
    <t>APPROVED BY</t>
  </si>
  <si>
    <t xml:space="preserve">RECEIVED  BY </t>
  </si>
  <si>
    <t>FLORENCE</t>
  </si>
  <si>
    <t>GRACE</t>
  </si>
  <si>
    <t>FOR THE MONTH OF NOVEMBER 2021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</si>
  <si>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</si>
  <si>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</si>
  <si>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</si>
  <si>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</si>
  <si>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</si>
  <si>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</si>
  <si>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</si>
  <si>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</si>
  <si>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</si>
  <si>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</si>
  <si>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</si>
  <si>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</si>
  <si>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</si>
  <si>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</si>
  <si>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</si>
  <si>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</si>
  <si>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</si>
  <si>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</si>
  <si>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</si>
  <si>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</si>
  <si>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</si>
  <si>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</si>
  <si>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</si>
  <si>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</si>
  <si>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</si>
  <si>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</si>
  <si>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</si>
  <si>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</si>
  <si>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</si>
  <si>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</si>
  <si>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NOVEMBER</t>
  </si>
  <si>
    <t>NAMELESS</t>
  </si>
  <si>
    <t>CARETAKER</t>
  </si>
  <si>
    <t>JANET MWIKALI</t>
  </si>
  <si>
    <t>JOHNSON LUMANYI</t>
  </si>
  <si>
    <t>JACKSON GICHUHI</t>
  </si>
  <si>
    <t>MARTHA WAWERU</t>
  </si>
  <si>
    <t>GRACE NYAGA</t>
  </si>
  <si>
    <t>VIOLOT MBESA</t>
  </si>
  <si>
    <t>DANIEL MWANGI</t>
  </si>
  <si>
    <t>PETER MWANZIA</t>
  </si>
  <si>
    <t>PATRICK NJOROGE</t>
  </si>
  <si>
    <t>DAVID KIRAGU</t>
  </si>
  <si>
    <t>JAVANSON NJERU</t>
  </si>
  <si>
    <t>ESTHER WANJIRU</t>
  </si>
  <si>
    <t>WYCLIFFE MAOBE</t>
  </si>
  <si>
    <t>GLADYS MBUSI</t>
  </si>
  <si>
    <t>BEATRICE WANJIRU</t>
  </si>
  <si>
    <t>SAMUEL ONYANGO</t>
  </si>
  <si>
    <t>JANE WANJIKU</t>
  </si>
  <si>
    <t>EVANS MONGUSO</t>
  </si>
  <si>
    <t>DANIEL KAMUNYA</t>
  </si>
  <si>
    <t>STELLA LAMERU</t>
  </si>
  <si>
    <t>JOHN MWANIKI</t>
  </si>
  <si>
    <t>JOHN NGURE</t>
  </si>
  <si>
    <t>SUSAN SISIAN</t>
  </si>
  <si>
    <t>MONICA WANGARI</t>
  </si>
  <si>
    <t>TIMOTHY NJOGU</t>
  </si>
  <si>
    <t>GODFREY AMOLLO</t>
  </si>
  <si>
    <t>SHOP 1</t>
  </si>
  <si>
    <t>SHOP 2</t>
  </si>
  <si>
    <t>SHOP 3</t>
  </si>
  <si>
    <t>SHOP 4</t>
  </si>
  <si>
    <t>GATHOGO MUGAMBI</t>
  </si>
  <si>
    <t>ONESMUS MUSYIMI</t>
  </si>
  <si>
    <t>OFFICE</t>
  </si>
  <si>
    <t>MOSES MWIKA</t>
  </si>
  <si>
    <t>FLORENCE WEKESA</t>
  </si>
  <si>
    <t>SIMON MACHARIA</t>
  </si>
  <si>
    <t>SHADRACK MUTUKU</t>
  </si>
  <si>
    <t>CHARLES MAKUMI</t>
  </si>
  <si>
    <t>JENNIFER NDEGWA</t>
  </si>
  <si>
    <t>DANIEL WANGARI</t>
  </si>
  <si>
    <t>JOSSY NJOKI</t>
  </si>
  <si>
    <t>AUGUSTINE WACHIRA</t>
  </si>
  <si>
    <t>A/C NO:0730292610148</t>
  </si>
  <si>
    <t>HANNAH WANJIKU MACHARIA</t>
  </si>
  <si>
    <t xml:space="preserve">PAID ON 10/11 </t>
  </si>
  <si>
    <t>GEORGE KARANJA</t>
  </si>
  <si>
    <t>HANNAH MUMBI</t>
  </si>
  <si>
    <t>DANIEL A9 PAID LL</t>
  </si>
  <si>
    <t>PAID LL 5500</t>
  </si>
  <si>
    <t>JAVANSON B6 PAID LL</t>
  </si>
  <si>
    <t>LL4500</t>
  </si>
  <si>
    <t>LL5500 ARREARS</t>
  </si>
  <si>
    <t>HANNAH</t>
  </si>
  <si>
    <t>FOR THE MONTH OF DECEMBER 2021</t>
  </si>
  <si>
    <t>PHYLIS</t>
  </si>
  <si>
    <t>JULIUS OLE TENKES</t>
  </si>
  <si>
    <t>DECEMBER</t>
  </si>
  <si>
    <t>NICHOLAS</t>
  </si>
  <si>
    <t xml:space="preserve">THOMAS KITHOME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</si>
</sst>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Calibri"/>
      <family val="2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164" fontId="8" fillId="0" borderId="1" xfId="0" applyNumberFormat="1" applyFont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0" fontId="8" fillId="0" borderId="1" xfId="0" applyFont="1" applyFill="1" applyBorder="1"/>
    <xf numFmtId="164" fontId="9" fillId="0" borderId="1" xfId="1" applyNumberFormat="1" applyFont="1" applyBorder="1" applyAlignment="1">
      <alignment horizontal="right"/>
    </xf>
    <xf numFmtId="164" fontId="9" fillId="0" borderId="2" xfId="1" applyNumberFormat="1" applyFont="1" applyBorder="1" applyAlignment="1">
      <alignment horizontal="right"/>
    </xf>
    <xf numFmtId="0" fontId="5" fillId="0" borderId="1" xfId="0" applyFont="1" applyFill="1" applyBorder="1"/>
    <xf numFmtId="0" fontId="8" fillId="0" borderId="2" xfId="0" applyFont="1" applyBorder="1"/>
    <xf numFmtId="0" fontId="5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3" xfId="0" applyFont="1" applyFill="1" applyBorder="1"/>
    <xf numFmtId="0" fontId="5" fillId="0" borderId="1" xfId="0" applyFont="1" applyBorder="1"/>
    <xf numFmtId="43" fontId="5" fillId="0" borderId="1" xfId="1" applyFont="1" applyBorder="1" applyAlignment="1">
      <alignment horizontal="left"/>
    </xf>
    <xf numFmtId="164" fontId="10" fillId="0" borderId="1" xfId="1" applyNumberFormat="1" applyFont="1" applyBorder="1" applyAlignment="1">
      <alignment horizontal="right"/>
    </xf>
    <xf numFmtId="0" fontId="2" fillId="0" borderId="1" xfId="0" applyFont="1" applyBorder="1"/>
    <xf numFmtId="0" fontId="4" fillId="0" borderId="1" xfId="0" applyFont="1" applyBorder="1"/>
    <xf numFmtId="164" fontId="4" fillId="0" borderId="2" xfId="0" applyNumberFormat="1" applyFont="1" applyBorder="1" applyAlignment="1">
      <alignment horizontal="right"/>
    </xf>
    <xf numFmtId="0" fontId="0" fillId="0" borderId="1" xfId="0" applyFont="1" applyBorder="1"/>
    <xf numFmtId="0" fontId="11" fillId="0" borderId="0" xfId="0" applyFont="1"/>
    <xf numFmtId="0" fontId="11" fillId="0" borderId="4" xfId="0" applyFont="1" applyBorder="1"/>
    <xf numFmtId="0" fontId="11" fillId="0" borderId="0" xfId="0" applyFont="1" applyBorder="1"/>
    <xf numFmtId="0" fontId="12" fillId="0" borderId="0" xfId="0" applyFont="1"/>
    <xf numFmtId="0" fontId="13" fillId="0" borderId="0" xfId="0" applyFont="1"/>
    <xf numFmtId="0" fontId="11" fillId="0" borderId="1" xfId="0" applyFont="1" applyBorder="1"/>
    <xf numFmtId="0" fontId="14" fillId="0" borderId="1" xfId="0" applyFont="1" applyBorder="1"/>
    <xf numFmtId="0" fontId="12" fillId="0" borderId="1" xfId="0" applyFont="1" applyBorder="1"/>
    <xf numFmtId="3" fontId="12" fillId="0" borderId="1" xfId="0" applyNumberFormat="1" applyFont="1" applyBorder="1"/>
    <xf numFmtId="164" fontId="12" fillId="0" borderId="1" xfId="0" applyNumberFormat="1" applyFont="1" applyBorder="1"/>
    <xf numFmtId="0" fontId="13" fillId="0" borderId="1" xfId="0" applyFont="1" applyBorder="1"/>
    <xf numFmtId="0" fontId="15" fillId="0" borderId="0" xfId="0" applyFont="1"/>
    <xf numFmtId="16" fontId="12" fillId="0" borderId="1" xfId="0" applyNumberFormat="1" applyFont="1" applyBorder="1"/>
    <xf numFmtId="9" fontId="12" fillId="0" borderId="1" xfId="0" applyNumberFormat="1" applyFont="1" applyBorder="1"/>
    <xf numFmtId="14" fontId="11" fillId="0" borderId="1" xfId="0" applyNumberFormat="1" applyFont="1" applyBorder="1"/>
    <xf numFmtId="9" fontId="12" fillId="0" borderId="0" xfId="0" applyNumberFormat="1" applyFont="1"/>
    <xf numFmtId="0" fontId="15" fillId="0" borderId="1" xfId="0" applyFont="1" applyBorder="1"/>
    <xf numFmtId="164" fontId="13" fillId="0" borderId="1" xfId="0" applyNumberFormat="1" applyFont="1" applyBorder="1"/>
    <xf numFmtId="0" fontId="12" fillId="0" borderId="5" xfId="0" applyFont="1" applyBorder="1"/>
    <xf numFmtId="0" fontId="12" fillId="0" borderId="2" xfId="0" applyFont="1" applyBorder="1"/>
    <xf numFmtId="14" fontId="12" fillId="0" borderId="1" xfId="0" applyNumberFormat="1" applyFont="1" applyBorder="1"/>
    <xf numFmtId="3" fontId="11" fillId="0" borderId="1" xfId="0" applyNumberFormat="1" applyFont="1" applyBorder="1"/>
    <xf numFmtId="3" fontId="14" fillId="0" borderId="1" xfId="0" applyNumberFormat="1" applyFont="1" applyBorder="1"/>
    <xf numFmtId="3" fontId="12" fillId="0" borderId="0" xfId="0" applyNumberFormat="1" applyFont="1"/>
    <xf numFmtId="43" fontId="12" fillId="0" borderId="0" xfId="1" applyFont="1" applyFill="1" applyBorder="1"/>
    <xf numFmtId="0" fontId="12" fillId="0" borderId="0" xfId="0" applyFont="1" applyBorder="1"/>
    <xf numFmtId="164" fontId="12" fillId="0" borderId="0" xfId="0" applyNumberFormat="1" applyFont="1" applyBorder="1"/>
    <xf numFmtId="3" fontId="13" fillId="0" borderId="0" xfId="0" applyNumberFormat="1" applyFont="1"/>
    <xf numFmtId="3" fontId="0" fillId="0" borderId="0" xfId="0" applyNumberFormat="1"/>
    <xf numFmtId="0" fontId="5" fillId="0" borderId="1" xfId="0" applyFont="1" applyFill="1" applyBorder="1" applyAlignment="1">
      <alignment horizontal="center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13" workbookViewId="0">
      <selection activeCell="G22" sqref="G22"/>
    </sheetView>
  </sheetViews>
  <sheetFormatPr defaultRowHeight="15" x14ac:dyDescent="0.25"/>
  <cols>
    <col min="1" max="1" width="29.42578125" customWidth="1"/>
    <col min="2" max="2" width="12" customWidth="1"/>
    <col min="3" max="3" width="11" customWidth="1"/>
    <col min="4" max="4" width="11.140625" customWidth="1"/>
    <col min="5" max="5" width="16.140625" customWidth="1"/>
    <col min="6" max="6" width="15.140625" customWidth="1"/>
    <col min="7" max="7" width="14.140625" customWidth="1"/>
    <col min="8" max="8" width="12.85546875" customWidth="1"/>
    <col min="9" max="9" width="17.140625" customWidth="1"/>
  </cols>
  <sheetData>
    <row r="1" spans="1:12" ht="15.75" x14ac:dyDescent="0.25">
      <c r="A1" s="1"/>
      <c r="B1" s="1"/>
      <c r="C1" s="2"/>
      <c r="D1" s="2"/>
      <c r="E1" s="2"/>
      <c r="F1" s="1"/>
      <c r="G1" s="2"/>
      <c r="H1" s="2"/>
      <c r="I1" s="2"/>
    </row>
    <row r="2" spans="1:12" ht="15.75" x14ac:dyDescent="0.25">
      <c r="A2" s="1"/>
      <c r="B2" s="1"/>
      <c r="C2" s="3"/>
      <c r="D2" s="3"/>
      <c r="E2" s="3" t="s">
        <v>119</v>
      </c>
      <c r="F2" s="5"/>
      <c r="G2" s="4" t="s">
        <v>118</v>
      </c>
      <c r="H2" s="4"/>
      <c r="I2" s="4"/>
    </row>
    <row r="3" spans="1:12" ht="15.75" x14ac:dyDescent="0.25">
      <c r="A3" s="4"/>
      <c r="B3" s="3"/>
      <c r="C3" s="3"/>
      <c r="D3" s="3"/>
      <c r="E3" s="3" t="s">
        <v>0</v>
      </c>
      <c r="F3" s="6"/>
      <c r="G3" s="4"/>
      <c r="H3" s="4"/>
      <c r="I3" s="4"/>
    </row>
    <row r="4" spans="1:12" ht="15.75" x14ac:dyDescent="0.25">
      <c r="A4" s="3"/>
      <c r="B4" s="4"/>
      <c r="C4" s="1"/>
      <c r="D4" s="3" t="s">
        <v>42</v>
      </c>
      <c r="E4" s="3"/>
      <c r="F4" s="7"/>
      <c r="G4" s="7"/>
      <c r="H4" s="7"/>
      <c r="I4" s="7"/>
    </row>
    <row r="5" spans="1:12" ht="15.75" x14ac:dyDescent="0.25">
      <c r="A5" s="8" t="s">
        <v>1</v>
      </c>
      <c r="B5" s="8" t="s">
        <v>2</v>
      </c>
      <c r="C5" s="8" t="s">
        <v>3</v>
      </c>
      <c r="D5" s="9" t="s">
        <v>4</v>
      </c>
      <c r="E5" s="8" t="s">
        <v>5</v>
      </c>
      <c r="F5" s="10" t="s">
        <v>6</v>
      </c>
      <c r="G5" s="8" t="s">
        <v>7</v>
      </c>
      <c r="H5" s="8" t="s">
        <v>8</v>
      </c>
      <c r="I5" s="8" t="s">
        <v>9</v>
      </c>
    </row>
    <row r="6" spans="1:12" ht="15.75" x14ac:dyDescent="0.25">
      <c r="A6" s="19" t="s">
        <v>116</v>
      </c>
      <c r="B6" s="12" t="s">
        <v>10</v>
      </c>
      <c r="C6" s="13"/>
      <c r="D6" s="14"/>
      <c r="E6" s="15">
        <v>3500</v>
      </c>
      <c r="F6" s="15">
        <f>C6+D6+E6</f>
        <v>3500</v>
      </c>
      <c r="G6" s="15">
        <v>3500</v>
      </c>
      <c r="H6" s="15">
        <f>F6-G6</f>
        <v>0</v>
      </c>
      <c r="I6" s="15"/>
    </row>
    <row r="7" spans="1:12" ht="15.75" x14ac:dyDescent="0.25">
      <c r="A7" s="16" t="s">
        <v>75</v>
      </c>
      <c r="B7" s="12" t="s">
        <v>11</v>
      </c>
      <c r="C7" s="13"/>
      <c r="D7" s="14"/>
      <c r="E7" s="17"/>
      <c r="F7" s="15">
        <f t="shared" ref="F7:F52" si="0">C7+D7+E7</f>
        <v>0</v>
      </c>
      <c r="G7" s="15"/>
      <c r="H7" s="15">
        <f>F7-G7</f>
        <v>0</v>
      </c>
      <c r="I7" s="15"/>
    </row>
    <row r="8" spans="1:12" ht="15.75" x14ac:dyDescent="0.25">
      <c r="A8" s="24" t="s">
        <v>76</v>
      </c>
      <c r="B8" s="12" t="s">
        <v>12</v>
      </c>
      <c r="C8" s="13"/>
      <c r="D8" s="14"/>
      <c r="E8" s="17">
        <v>3500</v>
      </c>
      <c r="F8" s="15">
        <f t="shared" si="0"/>
        <v>3500</v>
      </c>
      <c r="G8" s="15">
        <v>3500</v>
      </c>
      <c r="H8" s="15">
        <f>F8-G8</f>
        <v>0</v>
      </c>
      <c r="I8" s="15"/>
    </row>
    <row r="9" spans="1:12" ht="15.75" x14ac:dyDescent="0.25">
      <c r="A9" s="19" t="s">
        <v>77</v>
      </c>
      <c r="B9" s="12" t="s">
        <v>13</v>
      </c>
      <c r="C9" s="20"/>
      <c r="D9" s="14">
        <v>3500</v>
      </c>
      <c r="E9" s="21">
        <v>3500</v>
      </c>
      <c r="F9" s="15">
        <f t="shared" si="0"/>
        <v>7000</v>
      </c>
      <c r="G9" s="15">
        <f>1500+1000+3000</f>
        <v>5500</v>
      </c>
      <c r="H9" s="15">
        <f>F9-G9</f>
        <v>1500</v>
      </c>
      <c r="I9" s="15">
        <v>2000</v>
      </c>
    </row>
    <row r="10" spans="1:12" ht="15.75" x14ac:dyDescent="0.25">
      <c r="A10" s="23" t="s">
        <v>78</v>
      </c>
      <c r="B10" s="12" t="s">
        <v>14</v>
      </c>
      <c r="C10" s="20"/>
      <c r="D10" s="14"/>
      <c r="E10" s="17">
        <v>4000</v>
      </c>
      <c r="F10" s="15">
        <f t="shared" si="0"/>
        <v>4000</v>
      </c>
      <c r="G10" s="15">
        <v>4000</v>
      </c>
      <c r="H10" s="15">
        <f>F10-G10</f>
        <v>0</v>
      </c>
      <c r="I10" s="15"/>
    </row>
    <row r="11" spans="1:12" ht="15.75" x14ac:dyDescent="0.25">
      <c r="A11" s="24" t="s">
        <v>79</v>
      </c>
      <c r="B11" s="12" t="s">
        <v>15</v>
      </c>
      <c r="C11" s="13"/>
      <c r="D11" s="14"/>
      <c r="E11" s="17">
        <v>4500</v>
      </c>
      <c r="F11" s="15">
        <f t="shared" si="0"/>
        <v>4500</v>
      </c>
      <c r="G11" s="15">
        <f>2000+2500</f>
        <v>4500</v>
      </c>
      <c r="H11" s="15"/>
      <c r="I11" s="15"/>
    </row>
    <row r="12" spans="1:12" ht="15.75" x14ac:dyDescent="0.25">
      <c r="A12" s="25" t="s">
        <v>80</v>
      </c>
      <c r="B12" s="12" t="s">
        <v>16</v>
      </c>
      <c r="C12" s="13"/>
      <c r="D12" s="14"/>
      <c r="E12" s="17">
        <v>4500</v>
      </c>
      <c r="F12" s="15">
        <f t="shared" si="0"/>
        <v>4500</v>
      </c>
      <c r="G12" s="15">
        <v>4500</v>
      </c>
      <c r="H12" s="15">
        <f t="shared" ref="H12:H50" si="1">F12-G12</f>
        <v>0</v>
      </c>
      <c r="I12" s="15"/>
      <c r="L12" s="61"/>
    </row>
    <row r="13" spans="1:12" ht="15.75" x14ac:dyDescent="0.25">
      <c r="A13" s="24" t="s">
        <v>81</v>
      </c>
      <c r="B13" s="12" t="s">
        <v>17</v>
      </c>
      <c r="C13" s="13"/>
      <c r="D13" s="14"/>
      <c r="E13" s="17">
        <v>4500</v>
      </c>
      <c r="F13" s="15">
        <f t="shared" si="0"/>
        <v>4500</v>
      </c>
      <c r="G13" s="15">
        <v>4500</v>
      </c>
      <c r="H13" s="15">
        <f t="shared" si="1"/>
        <v>0</v>
      </c>
      <c r="I13" s="15"/>
    </row>
    <row r="14" spans="1:12" ht="15.75" x14ac:dyDescent="0.25">
      <c r="A14" s="19" t="s">
        <v>82</v>
      </c>
      <c r="B14" s="12" t="s">
        <v>18</v>
      </c>
      <c r="C14" s="13"/>
      <c r="D14" s="14"/>
      <c r="E14" s="17">
        <v>4500</v>
      </c>
      <c r="F14" s="15">
        <f t="shared" si="0"/>
        <v>4500</v>
      </c>
      <c r="G14" s="15">
        <v>4500</v>
      </c>
      <c r="H14" s="15">
        <f>F14-G14</f>
        <v>0</v>
      </c>
      <c r="I14" s="15"/>
      <c r="J14" t="s">
        <v>126</v>
      </c>
    </row>
    <row r="15" spans="1:12" ht="15.75" x14ac:dyDescent="0.25">
      <c r="A15" s="11" t="s">
        <v>108</v>
      </c>
      <c r="B15" s="12" t="s">
        <v>19</v>
      </c>
      <c r="C15" s="13"/>
      <c r="D15" s="14"/>
      <c r="E15" s="17"/>
      <c r="F15" s="15">
        <f t="shared" si="0"/>
        <v>0</v>
      </c>
      <c r="G15" s="15"/>
      <c r="H15" s="15">
        <f>F15-G15</f>
        <v>0</v>
      </c>
      <c r="I15" s="15"/>
    </row>
    <row r="16" spans="1:12" ht="15.75" x14ac:dyDescent="0.25">
      <c r="A16" s="19" t="s">
        <v>84</v>
      </c>
      <c r="B16" s="12" t="s">
        <v>20</v>
      </c>
      <c r="C16" s="13"/>
      <c r="D16" s="14"/>
      <c r="E16" s="17">
        <v>4500</v>
      </c>
      <c r="F16" s="15">
        <f t="shared" si="0"/>
        <v>4500</v>
      </c>
      <c r="G16" s="15">
        <v>4500</v>
      </c>
      <c r="H16" s="15">
        <f>F16-G16</f>
        <v>0</v>
      </c>
      <c r="I16" s="15"/>
    </row>
    <row r="17" spans="1:10" ht="15.75" x14ac:dyDescent="0.25">
      <c r="A17" s="24" t="s">
        <v>74</v>
      </c>
      <c r="B17" s="12" t="s">
        <v>21</v>
      </c>
      <c r="C17" s="20"/>
      <c r="D17" s="14"/>
      <c r="E17" s="17">
        <v>4500</v>
      </c>
      <c r="F17" s="15">
        <f t="shared" si="0"/>
        <v>4500</v>
      </c>
      <c r="G17" s="15">
        <v>4500</v>
      </c>
      <c r="H17" s="15">
        <f t="shared" si="1"/>
        <v>0</v>
      </c>
      <c r="I17" s="15"/>
    </row>
    <row r="18" spans="1:10" ht="15.75" x14ac:dyDescent="0.25">
      <c r="A18" s="24" t="s">
        <v>83</v>
      </c>
      <c r="B18" s="12" t="s">
        <v>22</v>
      </c>
      <c r="C18" s="13"/>
      <c r="D18" s="14"/>
      <c r="E18" s="17">
        <v>4500</v>
      </c>
      <c r="F18" s="15">
        <f t="shared" si="0"/>
        <v>4500</v>
      </c>
      <c r="G18" s="15">
        <v>4500</v>
      </c>
      <c r="H18" s="15">
        <f t="shared" si="1"/>
        <v>0</v>
      </c>
      <c r="I18" s="15"/>
    </row>
    <row r="19" spans="1:10" ht="15.75" x14ac:dyDescent="0.25">
      <c r="A19" s="19" t="s">
        <v>85</v>
      </c>
      <c r="B19" s="12" t="s">
        <v>43</v>
      </c>
      <c r="C19" s="13"/>
      <c r="D19" s="14"/>
      <c r="E19" s="17">
        <v>5500</v>
      </c>
      <c r="F19" s="15">
        <f t="shared" si="0"/>
        <v>5500</v>
      </c>
      <c r="G19" s="15">
        <v>5500</v>
      </c>
      <c r="H19" s="15">
        <f t="shared" si="1"/>
        <v>0</v>
      </c>
      <c r="I19" s="15"/>
    </row>
    <row r="20" spans="1:10" ht="15.75" x14ac:dyDescent="0.25">
      <c r="A20" s="11" t="s">
        <v>74</v>
      </c>
      <c r="B20" s="12" t="s">
        <v>44</v>
      </c>
      <c r="C20" s="13"/>
      <c r="D20" s="14"/>
      <c r="E20" s="17">
        <v>5000</v>
      </c>
      <c r="F20" s="15">
        <f t="shared" si="0"/>
        <v>5000</v>
      </c>
      <c r="G20" s="15"/>
      <c r="H20" s="15">
        <f t="shared" si="1"/>
        <v>5000</v>
      </c>
      <c r="I20" s="15"/>
    </row>
    <row r="21" spans="1:10" ht="15.75" x14ac:dyDescent="0.25">
      <c r="A21" s="24" t="s">
        <v>111</v>
      </c>
      <c r="B21" s="12" t="s">
        <v>45</v>
      </c>
      <c r="C21" s="13"/>
      <c r="D21" s="14"/>
      <c r="E21" s="17">
        <v>5500</v>
      </c>
      <c r="F21" s="15">
        <f t="shared" si="0"/>
        <v>5500</v>
      </c>
      <c r="G21" s="15">
        <v>5500</v>
      </c>
      <c r="H21" s="15">
        <f t="shared" si="1"/>
        <v>0</v>
      </c>
      <c r="I21" s="15"/>
    </row>
    <row r="22" spans="1:10" ht="15.75" x14ac:dyDescent="0.25">
      <c r="A22" s="24" t="s">
        <v>122</v>
      </c>
      <c r="B22" s="12" t="s">
        <v>46</v>
      </c>
      <c r="C22" s="13"/>
      <c r="D22" s="14"/>
      <c r="E22" s="17">
        <v>5500</v>
      </c>
      <c r="F22" s="15">
        <f t="shared" si="0"/>
        <v>5500</v>
      </c>
      <c r="G22" s="15">
        <v>11000</v>
      </c>
      <c r="H22" s="15">
        <f t="shared" si="1"/>
        <v>-5500</v>
      </c>
      <c r="I22" s="15"/>
      <c r="J22" t="s">
        <v>127</v>
      </c>
    </row>
    <row r="23" spans="1:10" ht="15.75" x14ac:dyDescent="0.25">
      <c r="A23" s="24" t="s">
        <v>112</v>
      </c>
      <c r="B23" s="12" t="s">
        <v>47</v>
      </c>
      <c r="C23" s="13"/>
      <c r="D23" s="14">
        <v>5000</v>
      </c>
      <c r="E23" s="17">
        <v>5500</v>
      </c>
      <c r="F23" s="15">
        <f t="shared" si="0"/>
        <v>10500</v>
      </c>
      <c r="G23" s="15">
        <v>5000</v>
      </c>
      <c r="H23" s="15">
        <f t="shared" si="1"/>
        <v>5500</v>
      </c>
      <c r="I23" s="15"/>
    </row>
    <row r="24" spans="1:10" ht="15.75" x14ac:dyDescent="0.25">
      <c r="A24" s="24" t="s">
        <v>86</v>
      </c>
      <c r="B24" s="12" t="s">
        <v>48</v>
      </c>
      <c r="C24" s="13"/>
      <c r="D24" s="14"/>
      <c r="E24" s="17">
        <v>5500</v>
      </c>
      <c r="F24" s="15">
        <f t="shared" si="0"/>
        <v>5500</v>
      </c>
      <c r="G24" s="15">
        <f>5500</f>
        <v>5500</v>
      </c>
      <c r="H24" s="15">
        <f t="shared" si="1"/>
        <v>0</v>
      </c>
      <c r="I24" s="15"/>
      <c r="J24" t="s">
        <v>124</v>
      </c>
    </row>
    <row r="25" spans="1:10" ht="15.75" x14ac:dyDescent="0.25">
      <c r="A25" s="24" t="s">
        <v>87</v>
      </c>
      <c r="B25" s="12" t="s">
        <v>49</v>
      </c>
      <c r="C25" s="13"/>
      <c r="D25" s="14"/>
      <c r="E25" s="17">
        <v>4000</v>
      </c>
      <c r="F25" s="15">
        <f t="shared" si="0"/>
        <v>4000</v>
      </c>
      <c r="G25" s="15">
        <v>4000</v>
      </c>
      <c r="H25" s="15">
        <f t="shared" si="1"/>
        <v>0</v>
      </c>
      <c r="I25" s="15"/>
    </row>
    <row r="26" spans="1:10" ht="15.75" x14ac:dyDescent="0.25">
      <c r="A26" s="24" t="s">
        <v>88</v>
      </c>
      <c r="B26" s="12" t="s">
        <v>50</v>
      </c>
      <c r="C26" s="13"/>
      <c r="D26" s="14"/>
      <c r="E26" s="17">
        <v>4500</v>
      </c>
      <c r="F26" s="15">
        <f t="shared" si="0"/>
        <v>4500</v>
      </c>
      <c r="G26" s="15">
        <v>4500</v>
      </c>
      <c r="H26" s="15">
        <f t="shared" si="1"/>
        <v>0</v>
      </c>
      <c r="I26" s="15"/>
    </row>
    <row r="27" spans="1:10" ht="15.75" x14ac:dyDescent="0.25">
      <c r="A27" s="24" t="s">
        <v>89</v>
      </c>
      <c r="B27" s="12" t="s">
        <v>51</v>
      </c>
      <c r="C27" s="13"/>
      <c r="D27" s="14"/>
      <c r="E27" s="17">
        <v>4500</v>
      </c>
      <c r="F27" s="15">
        <f t="shared" si="0"/>
        <v>4500</v>
      </c>
      <c r="G27" s="15">
        <v>4500</v>
      </c>
      <c r="H27" s="15">
        <f t="shared" si="1"/>
        <v>0</v>
      </c>
      <c r="I27" s="15"/>
    </row>
    <row r="28" spans="1:10" ht="15.75" x14ac:dyDescent="0.25">
      <c r="A28" s="24" t="s">
        <v>90</v>
      </c>
      <c r="B28" s="12" t="s">
        <v>52</v>
      </c>
      <c r="C28" s="13"/>
      <c r="D28" s="14"/>
      <c r="E28" s="17">
        <v>4500</v>
      </c>
      <c r="F28" s="15">
        <f t="shared" si="0"/>
        <v>4500</v>
      </c>
      <c r="G28" s="15">
        <v>4000</v>
      </c>
      <c r="H28" s="15">
        <f t="shared" si="1"/>
        <v>500</v>
      </c>
      <c r="I28" s="15"/>
    </row>
    <row r="29" spans="1:10" ht="15.75" x14ac:dyDescent="0.25">
      <c r="A29" s="24" t="s">
        <v>109</v>
      </c>
      <c r="B29" s="12" t="s">
        <v>53</v>
      </c>
      <c r="C29" s="13"/>
      <c r="D29" s="14"/>
      <c r="E29" s="17">
        <v>4500</v>
      </c>
      <c r="F29" s="15">
        <f t="shared" si="0"/>
        <v>4500</v>
      </c>
      <c r="G29" s="15">
        <v>4500</v>
      </c>
      <c r="H29" s="15">
        <f t="shared" si="1"/>
        <v>0</v>
      </c>
      <c r="I29" s="15"/>
    </row>
    <row r="30" spans="1:10" ht="15.75" x14ac:dyDescent="0.25">
      <c r="A30" s="24" t="s">
        <v>91</v>
      </c>
      <c r="B30" s="12" t="s">
        <v>54</v>
      </c>
      <c r="C30" s="13"/>
      <c r="D30" s="14"/>
      <c r="E30" s="17">
        <v>4500</v>
      </c>
      <c r="F30" s="15">
        <f t="shared" si="0"/>
        <v>4500</v>
      </c>
      <c r="G30" s="15">
        <v>4500</v>
      </c>
      <c r="H30" s="15">
        <f t="shared" si="1"/>
        <v>0</v>
      </c>
      <c r="I30" s="15"/>
    </row>
    <row r="31" spans="1:10" ht="15.75" x14ac:dyDescent="0.25">
      <c r="A31" s="24" t="s">
        <v>92</v>
      </c>
      <c r="B31" s="12" t="s">
        <v>55</v>
      </c>
      <c r="C31" s="13"/>
      <c r="D31" s="14">
        <v>4500</v>
      </c>
      <c r="E31" s="17">
        <v>4500</v>
      </c>
      <c r="F31" s="15">
        <f t="shared" si="0"/>
        <v>9000</v>
      </c>
      <c r="G31" s="15">
        <v>4500</v>
      </c>
      <c r="H31" s="15">
        <f t="shared" si="1"/>
        <v>4500</v>
      </c>
      <c r="I31" s="15"/>
    </row>
    <row r="32" spans="1:10" ht="15.75" x14ac:dyDescent="0.25">
      <c r="A32" s="24" t="s">
        <v>93</v>
      </c>
      <c r="B32" s="12" t="s">
        <v>56</v>
      </c>
      <c r="C32" s="13"/>
      <c r="D32" s="14">
        <v>4500</v>
      </c>
      <c r="E32" s="17">
        <v>4500</v>
      </c>
      <c r="F32" s="15">
        <f t="shared" si="0"/>
        <v>9000</v>
      </c>
      <c r="G32" s="15">
        <v>4500</v>
      </c>
      <c r="H32" s="15">
        <f t="shared" si="1"/>
        <v>4500</v>
      </c>
      <c r="I32" s="15"/>
    </row>
    <row r="33" spans="1:9" ht="15.75" x14ac:dyDescent="0.25">
      <c r="A33" s="24" t="s">
        <v>131</v>
      </c>
      <c r="B33" s="12" t="s">
        <v>57</v>
      </c>
      <c r="C33" s="13"/>
      <c r="D33" s="14"/>
      <c r="E33" s="17">
        <v>4500</v>
      </c>
      <c r="F33" s="15">
        <f t="shared" si="0"/>
        <v>4500</v>
      </c>
      <c r="G33" s="15">
        <v>3500</v>
      </c>
      <c r="H33" s="15">
        <f t="shared" si="1"/>
        <v>1000</v>
      </c>
      <c r="I33" s="15"/>
    </row>
    <row r="34" spans="1:9" ht="15.75" x14ac:dyDescent="0.25">
      <c r="A34" s="24" t="s">
        <v>94</v>
      </c>
      <c r="B34" s="60" t="s">
        <v>58</v>
      </c>
      <c r="C34" s="13"/>
      <c r="D34" s="14">
        <v>7000</v>
      </c>
      <c r="E34" s="17">
        <v>5500</v>
      </c>
      <c r="F34" s="15">
        <f t="shared" si="0"/>
        <v>12500</v>
      </c>
      <c r="G34" s="15">
        <v>18000</v>
      </c>
      <c r="H34" s="15">
        <f t="shared" si="1"/>
        <v>-5500</v>
      </c>
      <c r="I34" s="15">
        <v>7000</v>
      </c>
    </row>
    <row r="35" spans="1:9" ht="15.75" x14ac:dyDescent="0.25">
      <c r="A35" s="24" t="s">
        <v>117</v>
      </c>
      <c r="B35" s="60" t="s">
        <v>59</v>
      </c>
      <c r="C35" s="13"/>
      <c r="D35" s="14"/>
      <c r="E35" s="17">
        <v>5000</v>
      </c>
      <c r="F35" s="15">
        <f t="shared" si="0"/>
        <v>5000</v>
      </c>
      <c r="G35" s="15">
        <v>5000</v>
      </c>
      <c r="H35" s="15">
        <f t="shared" si="1"/>
        <v>0</v>
      </c>
      <c r="I35" s="15"/>
    </row>
    <row r="36" spans="1:9" ht="15.75" x14ac:dyDescent="0.25">
      <c r="A36" s="24" t="s">
        <v>95</v>
      </c>
      <c r="B36" s="60" t="s">
        <v>60</v>
      </c>
      <c r="C36" s="13"/>
      <c r="D36" s="14">
        <v>5500</v>
      </c>
      <c r="E36" s="17">
        <v>5500</v>
      </c>
      <c r="F36" s="15">
        <f t="shared" si="0"/>
        <v>11000</v>
      </c>
      <c r="G36" s="15">
        <v>11000</v>
      </c>
      <c r="H36" s="15">
        <f t="shared" si="1"/>
        <v>0</v>
      </c>
      <c r="I36" s="15"/>
    </row>
    <row r="37" spans="1:9" ht="15.75" x14ac:dyDescent="0.25">
      <c r="A37" s="19" t="s">
        <v>96</v>
      </c>
      <c r="B37" s="60" t="s">
        <v>61</v>
      </c>
      <c r="C37" s="13"/>
      <c r="D37" s="14">
        <v>10500</v>
      </c>
      <c r="E37" s="17">
        <v>5500</v>
      </c>
      <c r="F37" s="15">
        <f>C37+D37+E37</f>
        <v>16000</v>
      </c>
      <c r="G37" s="15">
        <v>16000</v>
      </c>
      <c r="H37" s="15">
        <f t="shared" si="1"/>
        <v>0</v>
      </c>
      <c r="I37" s="15">
        <v>10500</v>
      </c>
    </row>
    <row r="38" spans="1:9" ht="15.75" x14ac:dyDescent="0.25">
      <c r="A38" s="24" t="s">
        <v>130</v>
      </c>
      <c r="B38" s="60" t="s">
        <v>62</v>
      </c>
      <c r="C38" s="13"/>
      <c r="D38" s="14"/>
      <c r="E38" s="17">
        <v>5000</v>
      </c>
      <c r="F38" s="15">
        <f t="shared" si="0"/>
        <v>5000</v>
      </c>
      <c r="G38" s="15">
        <v>5000</v>
      </c>
      <c r="H38" s="15">
        <f>F38-G38</f>
        <v>0</v>
      </c>
      <c r="I38" s="15"/>
    </row>
    <row r="39" spans="1:9" ht="15.75" x14ac:dyDescent="0.25">
      <c r="A39" s="24" t="s">
        <v>97</v>
      </c>
      <c r="B39" s="60" t="s">
        <v>63</v>
      </c>
      <c r="C39" s="13"/>
      <c r="D39" s="14"/>
      <c r="E39" s="17">
        <v>5500</v>
      </c>
      <c r="F39" s="15">
        <f t="shared" si="0"/>
        <v>5500</v>
      </c>
      <c r="G39" s="15">
        <v>5500</v>
      </c>
      <c r="H39" s="15">
        <f t="shared" si="1"/>
        <v>0</v>
      </c>
      <c r="I39" s="15"/>
    </row>
    <row r="40" spans="1:9" ht="15.75" x14ac:dyDescent="0.25">
      <c r="A40" s="24" t="s">
        <v>98</v>
      </c>
      <c r="B40" s="60" t="s">
        <v>64</v>
      </c>
      <c r="C40" s="20"/>
      <c r="D40" s="14"/>
      <c r="E40" s="26">
        <v>4000</v>
      </c>
      <c r="F40" s="15">
        <f t="shared" si="0"/>
        <v>4000</v>
      </c>
      <c r="G40" s="15">
        <v>4000</v>
      </c>
      <c r="H40" s="15">
        <f t="shared" si="1"/>
        <v>0</v>
      </c>
      <c r="I40" s="15"/>
    </row>
    <row r="41" spans="1:9" ht="15.75" x14ac:dyDescent="0.25">
      <c r="A41" s="24" t="s">
        <v>113</v>
      </c>
      <c r="B41" s="60" t="s">
        <v>65</v>
      </c>
      <c r="C41" s="13"/>
      <c r="D41" s="14"/>
      <c r="E41" s="17">
        <v>4500</v>
      </c>
      <c r="F41" s="15">
        <f t="shared" si="0"/>
        <v>4500</v>
      </c>
      <c r="G41" s="15">
        <v>4500</v>
      </c>
      <c r="H41" s="15">
        <f>F41-G41</f>
        <v>0</v>
      </c>
      <c r="I41" s="15"/>
    </row>
    <row r="42" spans="1:9" ht="15.75" x14ac:dyDescent="0.25">
      <c r="A42" s="24" t="s">
        <v>114</v>
      </c>
      <c r="B42" s="60" t="s">
        <v>66</v>
      </c>
      <c r="C42" s="13"/>
      <c r="D42" s="14">
        <v>4500</v>
      </c>
      <c r="E42" s="17">
        <v>4500</v>
      </c>
      <c r="F42" s="15">
        <f t="shared" si="0"/>
        <v>9000</v>
      </c>
      <c r="G42" s="15">
        <v>4500</v>
      </c>
      <c r="H42" s="15">
        <f t="shared" si="1"/>
        <v>4500</v>
      </c>
      <c r="I42" s="15"/>
    </row>
    <row r="43" spans="1:9" ht="15.75" x14ac:dyDescent="0.25">
      <c r="A43" s="24" t="s">
        <v>99</v>
      </c>
      <c r="B43" s="60" t="s">
        <v>67</v>
      </c>
      <c r="C43" s="13"/>
      <c r="D43" s="14"/>
      <c r="E43" s="17">
        <v>4500</v>
      </c>
      <c r="F43" s="15">
        <f t="shared" si="0"/>
        <v>4500</v>
      </c>
      <c r="G43" s="15">
        <v>4500</v>
      </c>
      <c r="H43" s="15">
        <f t="shared" si="1"/>
        <v>0</v>
      </c>
      <c r="I43" s="15"/>
    </row>
    <row r="44" spans="1:9" ht="15.75" x14ac:dyDescent="0.25">
      <c r="A44" s="27" t="s">
        <v>115</v>
      </c>
      <c r="B44" s="60" t="s">
        <v>68</v>
      </c>
      <c r="C44" s="13"/>
      <c r="D44" s="14">
        <v>4500</v>
      </c>
      <c r="E44" s="17">
        <v>4500</v>
      </c>
      <c r="F44" s="15">
        <f t="shared" si="0"/>
        <v>9000</v>
      </c>
      <c r="G44" s="15">
        <f>4500+2500</f>
        <v>7000</v>
      </c>
      <c r="H44" s="15">
        <f t="shared" si="1"/>
        <v>2000</v>
      </c>
      <c r="I44" s="15">
        <v>2500</v>
      </c>
    </row>
    <row r="45" spans="1:9" ht="15.75" x14ac:dyDescent="0.25">
      <c r="A45" s="24" t="s">
        <v>110</v>
      </c>
      <c r="B45" s="60" t="s">
        <v>69</v>
      </c>
      <c r="C45" s="13"/>
      <c r="D45" s="14">
        <v>6500</v>
      </c>
      <c r="E45" s="17">
        <v>4500</v>
      </c>
      <c r="F45" s="15">
        <f t="shared" si="0"/>
        <v>11000</v>
      </c>
      <c r="G45" s="15">
        <v>4500</v>
      </c>
      <c r="H45" s="15">
        <f t="shared" si="1"/>
        <v>6500</v>
      </c>
      <c r="I45" s="15"/>
    </row>
    <row r="46" spans="1:9" ht="15.75" x14ac:dyDescent="0.25">
      <c r="A46" s="24" t="s">
        <v>100</v>
      </c>
      <c r="B46" s="60" t="s">
        <v>70</v>
      </c>
      <c r="C46" s="13"/>
      <c r="D46" s="14"/>
      <c r="E46" s="17">
        <v>4500</v>
      </c>
      <c r="F46" s="15">
        <f t="shared" si="0"/>
        <v>4500</v>
      </c>
      <c r="G46" s="15">
        <v>4500</v>
      </c>
      <c r="H46" s="15">
        <f t="shared" si="1"/>
        <v>0</v>
      </c>
      <c r="I46" s="15"/>
    </row>
    <row r="47" spans="1:9" ht="15.75" x14ac:dyDescent="0.25">
      <c r="A47" s="24" t="s">
        <v>101</v>
      </c>
      <c r="B47" s="60" t="s">
        <v>71</v>
      </c>
      <c r="C47" s="13"/>
      <c r="D47" s="14">
        <v>5000</v>
      </c>
      <c r="E47" s="17">
        <v>4500</v>
      </c>
      <c r="F47" s="15">
        <f t="shared" si="0"/>
        <v>9500</v>
      </c>
      <c r="G47" s="15">
        <f>3000+4500</f>
        <v>7500</v>
      </c>
      <c r="H47" s="15">
        <f>F47-G47</f>
        <v>2000</v>
      </c>
      <c r="I47" s="15"/>
    </row>
    <row r="48" spans="1:9" ht="15.75" x14ac:dyDescent="0.25">
      <c r="A48" s="24" t="s">
        <v>121</v>
      </c>
      <c r="B48" s="60" t="s">
        <v>72</v>
      </c>
      <c r="C48" s="13"/>
      <c r="D48" s="14"/>
      <c r="E48" s="17">
        <v>4500</v>
      </c>
      <c r="F48" s="15">
        <f t="shared" si="0"/>
        <v>4500</v>
      </c>
      <c r="G48" s="15">
        <v>4500</v>
      </c>
      <c r="H48" s="15">
        <f t="shared" ref="H48:H49" si="2">F48-G48</f>
        <v>0</v>
      </c>
      <c r="I48" s="15">
        <v>3000</v>
      </c>
    </row>
    <row r="49" spans="1:9" ht="15.75" x14ac:dyDescent="0.25">
      <c r="A49" s="24" t="s">
        <v>89</v>
      </c>
      <c r="B49" s="60" t="s">
        <v>102</v>
      </c>
      <c r="C49" s="13"/>
      <c r="D49" s="14"/>
      <c r="E49" s="18">
        <v>10000</v>
      </c>
      <c r="F49" s="15">
        <f t="shared" si="0"/>
        <v>10000</v>
      </c>
      <c r="G49" s="15">
        <v>10000</v>
      </c>
      <c r="H49" s="15">
        <f t="shared" si="2"/>
        <v>0</v>
      </c>
      <c r="I49" s="15"/>
    </row>
    <row r="50" spans="1:9" ht="15.75" x14ac:dyDescent="0.25">
      <c r="A50" s="24"/>
      <c r="B50" s="60" t="s">
        <v>103</v>
      </c>
      <c r="C50" s="13"/>
      <c r="D50" s="14"/>
      <c r="E50" s="18"/>
      <c r="F50" s="15">
        <f t="shared" si="0"/>
        <v>0</v>
      </c>
      <c r="G50" s="15"/>
      <c r="H50" s="15">
        <f t="shared" si="1"/>
        <v>0</v>
      </c>
      <c r="I50" s="15"/>
    </row>
    <row r="51" spans="1:9" ht="15.75" x14ac:dyDescent="0.25">
      <c r="A51" s="24" t="s">
        <v>106</v>
      </c>
      <c r="B51" s="60" t="s">
        <v>104</v>
      </c>
      <c r="C51" s="13"/>
      <c r="D51" s="14">
        <v>39500</v>
      </c>
      <c r="E51" s="18">
        <v>8500</v>
      </c>
      <c r="F51" s="15">
        <f t="shared" si="0"/>
        <v>48000</v>
      </c>
      <c r="G51" s="15">
        <v>8500</v>
      </c>
      <c r="H51" s="15"/>
      <c r="I51" s="15"/>
    </row>
    <row r="52" spans="1:9" ht="15.75" x14ac:dyDescent="0.25">
      <c r="A52" s="24" t="s">
        <v>107</v>
      </c>
      <c r="B52" s="60" t="s">
        <v>105</v>
      </c>
      <c r="C52" s="13"/>
      <c r="D52" s="14">
        <f>52000+6500</f>
        <v>58500</v>
      </c>
      <c r="E52" s="22">
        <v>10000</v>
      </c>
      <c r="F52" s="15">
        <f t="shared" si="0"/>
        <v>68500</v>
      </c>
      <c r="G52" s="15">
        <f>4000</f>
        <v>4000</v>
      </c>
      <c r="H52" s="15">
        <f>F52-G52</f>
        <v>64500</v>
      </c>
      <c r="I52" s="15"/>
    </row>
    <row r="53" spans="1:9" ht="15.75" x14ac:dyDescent="0.25">
      <c r="A53" s="28" t="s">
        <v>23</v>
      </c>
      <c r="B53" s="24"/>
      <c r="C53" s="13"/>
      <c r="D53" s="14">
        <f t="shared" ref="D53:I53" si="3">SUM(D6:D52)</f>
        <v>159000</v>
      </c>
      <c r="E53" s="29">
        <f t="shared" si="3"/>
        <v>219000</v>
      </c>
      <c r="F53" s="15">
        <f t="shared" si="3"/>
        <v>378000</v>
      </c>
      <c r="G53" s="15">
        <f t="shared" si="3"/>
        <v>247500</v>
      </c>
      <c r="H53" s="15">
        <f t="shared" si="3"/>
        <v>91000</v>
      </c>
      <c r="I53" s="15">
        <f t="shared" si="3"/>
        <v>25000</v>
      </c>
    </row>
    <row r="54" spans="1:9" x14ac:dyDescent="0.25">
      <c r="A54" s="30"/>
    </row>
    <row r="55" spans="1:9" ht="18.75" x14ac:dyDescent="0.3">
      <c r="A55" s="31" t="s">
        <v>24</v>
      </c>
      <c r="B55" s="31"/>
      <c r="C55" s="31"/>
      <c r="D55" s="32"/>
      <c r="E55" s="33"/>
      <c r="F55" s="31"/>
      <c r="G55" s="34"/>
      <c r="H55" s="34"/>
      <c r="I55" s="35"/>
    </row>
    <row r="56" spans="1:9" ht="18.75" x14ac:dyDescent="0.3">
      <c r="A56" s="36" t="s">
        <v>25</v>
      </c>
      <c r="B56" s="36" t="s">
        <v>26</v>
      </c>
      <c r="C56" s="36" t="s">
        <v>27</v>
      </c>
      <c r="D56" s="36" t="s">
        <v>28</v>
      </c>
      <c r="E56" s="36"/>
      <c r="F56" s="36" t="s">
        <v>29</v>
      </c>
      <c r="G56" s="36" t="s">
        <v>27</v>
      </c>
      <c r="H56" s="36" t="s">
        <v>28</v>
      </c>
      <c r="I56" s="37"/>
    </row>
    <row r="57" spans="1:9" ht="18.75" x14ac:dyDescent="0.3">
      <c r="A57" s="38" t="s">
        <v>73</v>
      </c>
      <c r="B57" s="39">
        <f>E53</f>
        <v>219000</v>
      </c>
      <c r="C57" s="38"/>
      <c r="D57" s="38"/>
      <c r="E57" s="38" t="s">
        <v>73</v>
      </c>
      <c r="F57" s="40">
        <f>G53</f>
        <v>247500</v>
      </c>
      <c r="G57" s="38"/>
      <c r="H57" s="38"/>
      <c r="I57" s="41"/>
    </row>
    <row r="58" spans="1:9" ht="18.75" x14ac:dyDescent="0.3">
      <c r="A58" s="38" t="s">
        <v>30</v>
      </c>
      <c r="B58" s="39"/>
      <c r="C58" s="38"/>
      <c r="D58" s="38"/>
      <c r="E58" s="38" t="s">
        <v>30</v>
      </c>
      <c r="F58" s="40"/>
      <c r="G58" s="38"/>
      <c r="H58" s="38"/>
      <c r="I58" s="41"/>
    </row>
    <row r="59" spans="1:9" ht="18.75" x14ac:dyDescent="0.3">
      <c r="A59" s="38" t="s">
        <v>31</v>
      </c>
      <c r="B59" s="39">
        <f>C53</f>
        <v>0</v>
      </c>
      <c r="C59" s="38"/>
      <c r="D59" s="38"/>
      <c r="E59" s="38" t="s">
        <v>31</v>
      </c>
      <c r="F59" s="39"/>
      <c r="G59" s="38"/>
      <c r="H59" s="38"/>
      <c r="I59" s="41"/>
    </row>
    <row r="60" spans="1:9" ht="18.75" x14ac:dyDescent="0.3">
      <c r="A60" s="38" t="s">
        <v>32</v>
      </c>
      <c r="B60" s="39">
        <f>I53</f>
        <v>25000</v>
      </c>
      <c r="C60" s="38"/>
      <c r="D60" s="38"/>
      <c r="E60" s="38" t="s">
        <v>32</v>
      </c>
      <c r="F60" s="38"/>
      <c r="G60" s="38"/>
      <c r="H60" s="38"/>
      <c r="I60" s="41"/>
    </row>
    <row r="61" spans="1:9" ht="18.75" x14ac:dyDescent="0.3">
      <c r="A61" s="36" t="s">
        <v>33</v>
      </c>
      <c r="B61" s="38" t="s">
        <v>34</v>
      </c>
      <c r="C61" s="38"/>
      <c r="D61" s="38"/>
      <c r="E61" s="36" t="s">
        <v>33</v>
      </c>
      <c r="F61" s="36"/>
      <c r="G61" s="38"/>
      <c r="H61" s="38"/>
      <c r="I61" s="41"/>
    </row>
    <row r="62" spans="1:9" ht="18.75" x14ac:dyDescent="0.3">
      <c r="A62" s="43" t="s">
        <v>35</v>
      </c>
      <c r="B62" s="44">
        <v>0.06</v>
      </c>
      <c r="C62" s="40">
        <f>B62*E53</f>
        <v>13140</v>
      </c>
      <c r="D62" s="38"/>
      <c r="E62" s="43" t="s">
        <v>35</v>
      </c>
      <c r="F62" s="44">
        <v>0.06</v>
      </c>
      <c r="G62" s="40">
        <f>F62*E53</f>
        <v>13140</v>
      </c>
      <c r="H62" s="38"/>
      <c r="I62" s="41"/>
    </row>
    <row r="63" spans="1:9" ht="18.75" x14ac:dyDescent="0.3">
      <c r="A63" s="45" t="s">
        <v>120</v>
      </c>
      <c r="B63" s="46"/>
      <c r="C63" s="47">
        <v>219025</v>
      </c>
      <c r="D63" s="40"/>
      <c r="E63" s="45" t="s">
        <v>120</v>
      </c>
      <c r="F63" s="47"/>
      <c r="G63" s="42">
        <v>219025</v>
      </c>
      <c r="H63" s="47"/>
      <c r="I63" s="48"/>
    </row>
    <row r="64" spans="1:9" ht="18.75" x14ac:dyDescent="0.3">
      <c r="A64" s="45" t="s">
        <v>123</v>
      </c>
      <c r="B64" s="44"/>
      <c r="C64" s="40">
        <v>4500</v>
      </c>
      <c r="D64" s="38"/>
      <c r="E64" s="45" t="s">
        <v>123</v>
      </c>
      <c r="F64" s="44"/>
      <c r="G64" s="40">
        <v>4500</v>
      </c>
      <c r="H64" s="38"/>
      <c r="I64" s="41"/>
    </row>
    <row r="65" spans="1:9" ht="18.75" x14ac:dyDescent="0.3">
      <c r="A65" s="49" t="s">
        <v>125</v>
      </c>
      <c r="B65" s="38"/>
      <c r="C65" s="40">
        <v>5500</v>
      </c>
      <c r="D65" s="38"/>
      <c r="E65" s="49" t="s">
        <v>125</v>
      </c>
      <c r="F65" s="38"/>
      <c r="G65" s="40">
        <v>5500</v>
      </c>
      <c r="H65" s="50"/>
      <c r="I65" s="41"/>
    </row>
    <row r="66" spans="1:9" ht="18.75" x14ac:dyDescent="0.3">
      <c r="A66" s="42"/>
      <c r="B66" s="47"/>
      <c r="C66" s="47"/>
      <c r="D66" s="47"/>
      <c r="E66" s="47"/>
      <c r="F66" s="47"/>
      <c r="G66" s="47"/>
      <c r="H66" s="42"/>
      <c r="I66" s="41"/>
    </row>
    <row r="67" spans="1:9" ht="18.75" x14ac:dyDescent="0.3">
      <c r="A67" s="51"/>
      <c r="B67" s="38"/>
      <c r="C67" s="40"/>
      <c r="D67" s="38"/>
      <c r="E67" s="38"/>
      <c r="F67" s="43"/>
      <c r="G67" s="40"/>
      <c r="H67" s="40"/>
      <c r="I67" s="48"/>
    </row>
    <row r="68" spans="1:9" ht="18.75" x14ac:dyDescent="0.3">
      <c r="A68" s="36" t="s">
        <v>36</v>
      </c>
      <c r="B68" s="52">
        <f>B57+B58+B59+B60</f>
        <v>244000</v>
      </c>
      <c r="C68" s="52">
        <f>SUM(C62:C67)</f>
        <v>242165</v>
      </c>
      <c r="D68" s="52">
        <f>B68-C68</f>
        <v>1835</v>
      </c>
      <c r="E68" s="52"/>
      <c r="F68" s="52">
        <f>F57+F58</f>
        <v>247500</v>
      </c>
      <c r="G68" s="52">
        <f>SUM(G62:G67)</f>
        <v>242165</v>
      </c>
      <c r="H68" s="52">
        <f>F68-G68</f>
        <v>5335</v>
      </c>
      <c r="I68" s="53"/>
    </row>
    <row r="69" spans="1:9" ht="18.75" x14ac:dyDescent="0.3">
      <c r="A69" s="34"/>
      <c r="B69" s="34"/>
      <c r="C69" s="34"/>
      <c r="D69" s="34"/>
      <c r="E69" s="34"/>
      <c r="F69" s="34"/>
      <c r="G69" s="54">
        <f>G68-G62</f>
        <v>229025</v>
      </c>
      <c r="H69" s="34"/>
      <c r="I69" s="35"/>
    </row>
    <row r="70" spans="1:9" ht="18.75" x14ac:dyDescent="0.3">
      <c r="A70" s="55" t="s">
        <v>37</v>
      </c>
      <c r="B70" s="56"/>
      <c r="C70" s="56" t="s">
        <v>38</v>
      </c>
      <c r="D70" s="57"/>
      <c r="E70" s="57"/>
      <c r="F70" s="55" t="s">
        <v>39</v>
      </c>
      <c r="G70" s="34"/>
      <c r="H70" s="34"/>
      <c r="I70" s="35"/>
    </row>
    <row r="71" spans="1:9" ht="18.75" x14ac:dyDescent="0.3">
      <c r="A71" s="34" t="s">
        <v>40</v>
      </c>
      <c r="B71" s="34"/>
      <c r="C71" s="34" t="s">
        <v>41</v>
      </c>
      <c r="D71" s="34"/>
      <c r="E71" s="34"/>
      <c r="F71" s="34" t="s">
        <v>128</v>
      </c>
      <c r="G71" s="34"/>
      <c r="H71" s="34"/>
      <c r="I71" s="58"/>
    </row>
    <row r="72" spans="1:9" x14ac:dyDescent="0.25">
      <c r="E72" s="59"/>
    </row>
  </sheetData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18" workbookViewId="0">
      <selection activeCell="I46" sqref="I46"/>
    </sheetView>
  </sheetViews>
  <sheetFormatPr defaultRowHeight="15" x14ac:dyDescent="0.25"/>
  <cols>
    <col min="1" max="1" width="23.140625" customWidth="1"/>
    <col min="2" max="2" width="19.28515625" customWidth="1"/>
    <col min="3" max="3" width="11.5703125" customWidth="1"/>
    <col min="4" max="4" width="19.42578125" customWidth="1"/>
    <col min="5" max="5" width="16.28515625" customWidth="1"/>
    <col min="6" max="6" width="17.85546875" customWidth="1"/>
    <col min="7" max="7" width="16.140625" customWidth="1"/>
    <col min="8" max="8" width="18.28515625" customWidth="1"/>
  </cols>
  <sheetData>
    <row r="1" spans="1:9" ht="15.75" x14ac:dyDescent="0.25">
      <c r="A1" s="1"/>
      <c r="B1" s="1"/>
      <c r="C1" s="2"/>
      <c r="D1" s="2"/>
      <c r="E1" s="2"/>
      <c r="F1" s="1"/>
      <c r="G1" s="2"/>
      <c r="H1" s="2"/>
      <c r="I1" s="2"/>
    </row>
    <row r="2" spans="1:9" ht="15.75" x14ac:dyDescent="0.25">
      <c r="A2" s="1"/>
      <c r="B2" s="1"/>
      <c r="C2" s="3"/>
      <c r="D2" s="3"/>
      <c r="E2" s="3" t="s">
        <v>119</v>
      </c>
      <c r="F2" s="5"/>
      <c r="G2" s="4" t="s">
        <v>118</v>
      </c>
      <c r="H2" s="4"/>
      <c r="I2" s="4"/>
    </row>
    <row r="3" spans="1:9" ht="15.75" x14ac:dyDescent="0.25">
      <c r="A3" s="4"/>
      <c r="B3" s="3"/>
      <c r="C3" s="3"/>
      <c r="D3" s="3"/>
      <c r="E3" s="3" t="s">
        <v>0</v>
      </c>
      <c r="F3" s="6"/>
      <c r="G3" s="4"/>
      <c r="H3" s="4"/>
      <c r="I3" s="4"/>
    </row>
    <row r="4" spans="1:9" ht="15.75" x14ac:dyDescent="0.25">
      <c r="A4" s="3"/>
      <c r="B4" s="4"/>
      <c r="C4" s="1"/>
      <c r="D4" s="3" t="s">
        <v>129</v>
      </c>
      <c r="E4" s="3"/>
      <c r="F4" s="7"/>
      <c r="G4" s="7"/>
      <c r="H4" s="7"/>
      <c r="I4" s="7"/>
    </row>
    <row r="5" spans="1:9" ht="15.75" x14ac:dyDescent="0.25">
      <c r="A5" s="8" t="s">
        <v>1</v>
      </c>
      <c r="B5" s="8" t="s">
        <v>2</v>
      </c>
      <c r="C5" s="8" t="s">
        <v>3</v>
      </c>
      <c r="D5" s="9" t="s">
        <v>4</v>
      </c>
      <c r="E5" s="8" t="s">
        <v>5</v>
      </c>
      <c r="F5" s="10" t="s">
        <v>6</v>
      </c>
      <c r="G5" s="8" t="s">
        <v>7</v>
      </c>
      <c r="H5" s="8" t="s">
        <v>8</v>
      </c>
      <c r="I5" s="8" t="s">
        <v>9</v>
      </c>
    </row>
    <row r="6" spans="1:9" ht="15.75" x14ac:dyDescent="0.25">
      <c r="A6" s="19" t="s">
        <v>116</v>
      </c>
      <c r="B6" s="12" t="s">
        <v>10</v>
      </c>
      <c r="C6" s="13"/>
      <c r="D6" s="14">
        <f>'NOVEMBER 21'!H6:H52</f>
        <v>0</v>
      </c>
      <c r="E6" s="15">
        <v>3500</v>
      </c>
      <c r="F6" s="15">
        <f>C6+D6+E6</f>
        <v>3500</v>
      </c>
      <c r="G6" s="15"/>
      <c r="H6" s="15">
        <f>F6-G6</f>
        <v>3500</v>
      </c>
      <c r="I6" s="15"/>
    </row>
    <row r="7" spans="1:9" ht="15.75" x14ac:dyDescent="0.25">
      <c r="A7" s="16" t="s">
        <v>75</v>
      </c>
      <c r="B7" s="12" t="s">
        <v>11</v>
      </c>
      <c r="C7" s="13"/>
      <c r="D7" s="14">
        <f>'NOVEMBER 21'!H7:H53</f>
        <v>0</v>
      </c>
      <c r="E7" s="17"/>
      <c r="F7" s="15">
        <f t="shared" ref="F7:F52" si="0">C7+D7+E7</f>
        <v>0</v>
      </c>
      <c r="G7" s="15"/>
      <c r="H7" s="15">
        <f>F7-G7</f>
        <v>0</v>
      </c>
      <c r="I7" s="15"/>
    </row>
    <row r="8" spans="1:9" ht="15.75" x14ac:dyDescent="0.25">
      <c r="A8" s="24" t="s">
        <v>76</v>
      </c>
      <c r="B8" s="12" t="s">
        <v>12</v>
      </c>
      <c r="C8" s="13"/>
      <c r="D8" s="14">
        <f>'NOVEMBER 21'!H8:H54</f>
        <v>0</v>
      </c>
      <c r="E8" s="17">
        <v>3500</v>
      </c>
      <c r="F8" s="15">
        <f t="shared" si="0"/>
        <v>3500</v>
      </c>
      <c r="G8" s="15">
        <v>3500</v>
      </c>
      <c r="H8" s="15">
        <f>F8-G8</f>
        <v>0</v>
      </c>
      <c r="I8" s="15"/>
    </row>
    <row r="9" spans="1:9" ht="15.75" x14ac:dyDescent="0.25">
      <c r="A9" s="19" t="s">
        <v>77</v>
      </c>
      <c r="B9" s="12" t="s">
        <v>13</v>
      </c>
      <c r="C9" s="20"/>
      <c r="D9" s="14">
        <f>'NOVEMBER 21'!H9:H55</f>
        <v>1500</v>
      </c>
      <c r="E9" s="21">
        <v>3500</v>
      </c>
      <c r="F9" s="15">
        <f t="shared" si="0"/>
        <v>5000</v>
      </c>
      <c r="G9" s="15"/>
      <c r="H9" s="15">
        <f>F9-G9</f>
        <v>5000</v>
      </c>
      <c r="I9" s="15"/>
    </row>
    <row r="10" spans="1:9" ht="15.75" x14ac:dyDescent="0.25">
      <c r="A10" s="23" t="s">
        <v>78</v>
      </c>
      <c r="B10" s="12" t="s">
        <v>14</v>
      </c>
      <c r="C10" s="20"/>
      <c r="D10" s="14">
        <f>'NOVEMBER 21'!H10:H56</f>
        <v>0</v>
      </c>
      <c r="E10" s="17">
        <v>4000</v>
      </c>
      <c r="F10" s="15">
        <f t="shared" si="0"/>
        <v>4000</v>
      </c>
      <c r="G10" s="15"/>
      <c r="H10" s="15">
        <f>F10-G10</f>
        <v>4000</v>
      </c>
      <c r="I10" s="15"/>
    </row>
    <row r="11" spans="1:9" ht="15.75" x14ac:dyDescent="0.25">
      <c r="A11" s="24" t="s">
        <v>79</v>
      </c>
      <c r="B11" s="12" t="s">
        <v>15</v>
      </c>
      <c r="C11" s="13"/>
      <c r="D11" s="14">
        <f>'NOVEMBER 21'!H11:H57</f>
        <v>0</v>
      </c>
      <c r="E11" s="17">
        <v>4500</v>
      </c>
      <c r="F11" s="15">
        <f t="shared" si="0"/>
        <v>4500</v>
      </c>
      <c r="G11" s="15"/>
      <c r="H11" s="15"/>
      <c r="I11" s="15"/>
    </row>
    <row r="12" spans="1:9" ht="15.75" x14ac:dyDescent="0.25">
      <c r="A12" s="25" t="s">
        <v>80</v>
      </c>
      <c r="B12" s="12" t="s">
        <v>16</v>
      </c>
      <c r="C12" s="13"/>
      <c r="D12" s="14">
        <f>'NOVEMBER 21'!H12:H58</f>
        <v>0</v>
      </c>
      <c r="E12" s="17">
        <v>4500</v>
      </c>
      <c r="F12" s="15">
        <f t="shared" si="0"/>
        <v>4500</v>
      </c>
      <c r="G12" s="15"/>
      <c r="H12" s="15">
        <f t="shared" ref="H12:H50" si="1">F12-G12</f>
        <v>4500</v>
      </c>
      <c r="I12" s="15"/>
    </row>
    <row r="13" spans="1:9" ht="15.75" x14ac:dyDescent="0.25">
      <c r="A13" s="24" t="s">
        <v>81</v>
      </c>
      <c r="B13" s="12" t="s">
        <v>17</v>
      </c>
      <c r="C13" s="13"/>
      <c r="D13" s="14">
        <f>'NOVEMBER 21'!H13:H59</f>
        <v>0</v>
      </c>
      <c r="E13" s="17">
        <v>4500</v>
      </c>
      <c r="F13" s="15">
        <f t="shared" si="0"/>
        <v>4500</v>
      </c>
      <c r="G13" s="15"/>
      <c r="H13" s="15">
        <f t="shared" si="1"/>
        <v>4500</v>
      </c>
      <c r="I13" s="15"/>
    </row>
    <row r="14" spans="1:9" ht="15.75" x14ac:dyDescent="0.25">
      <c r="A14" s="19" t="s">
        <v>82</v>
      </c>
      <c r="B14" s="12" t="s">
        <v>18</v>
      </c>
      <c r="C14" s="13"/>
      <c r="D14" s="14">
        <f>'NOVEMBER 21'!H14:H60</f>
        <v>0</v>
      </c>
      <c r="E14" s="17">
        <v>4500</v>
      </c>
      <c r="F14" s="15">
        <f t="shared" si="0"/>
        <v>4500</v>
      </c>
      <c r="G14" s="15"/>
      <c r="H14" s="15">
        <f>F14-G14</f>
        <v>4500</v>
      </c>
      <c r="I14" s="15"/>
    </row>
    <row r="15" spans="1:9" ht="15.75" x14ac:dyDescent="0.25">
      <c r="A15" s="11" t="s">
        <v>108</v>
      </c>
      <c r="B15" s="12" t="s">
        <v>19</v>
      </c>
      <c r="C15" s="13"/>
      <c r="D15" s="14">
        <f>'NOVEMBER 21'!H15:H61</f>
        <v>0</v>
      </c>
      <c r="E15" s="17"/>
      <c r="F15" s="15">
        <f t="shared" si="0"/>
        <v>0</v>
      </c>
      <c r="G15" s="15"/>
      <c r="H15" s="15">
        <f>F15-G15</f>
        <v>0</v>
      </c>
      <c r="I15" s="15"/>
    </row>
    <row r="16" spans="1:9" ht="15.75" x14ac:dyDescent="0.25">
      <c r="A16" s="19" t="s">
        <v>84</v>
      </c>
      <c r="B16" s="12" t="s">
        <v>20</v>
      </c>
      <c r="C16" s="13"/>
      <c r="D16" s="14">
        <f>'NOVEMBER 21'!H16:H62</f>
        <v>0</v>
      </c>
      <c r="E16" s="17">
        <v>4500</v>
      </c>
      <c r="F16" s="15">
        <f t="shared" si="0"/>
        <v>4500</v>
      </c>
      <c r="G16" s="15">
        <v>4500</v>
      </c>
      <c r="H16" s="15">
        <f>F16-G16</f>
        <v>0</v>
      </c>
      <c r="I16" s="15"/>
    </row>
    <row r="17" spans="1:9" ht="15.75" x14ac:dyDescent="0.25">
      <c r="A17" s="24" t="s">
        <v>134</v>
      </c>
      <c r="B17" s="12" t="s">
        <v>21</v>
      </c>
      <c r="C17" s="20"/>
      <c r="D17" s="14">
        <f>'NOVEMBER 21'!H17:H63</f>
        <v>0</v>
      </c>
      <c r="E17" s="17">
        <v>4500</v>
      </c>
      <c r="F17" s="15">
        <f t="shared" si="0"/>
        <v>4500</v>
      </c>
      <c r="G17" s="15">
        <v>4500</v>
      </c>
      <c r="H17" s="15">
        <f t="shared" si="1"/>
        <v>0</v>
      </c>
      <c r="I17" s="15"/>
    </row>
    <row r="18" spans="1:9" ht="15.75" x14ac:dyDescent="0.25">
      <c r="A18" s="24" t="s">
        <v>83</v>
      </c>
      <c r="B18" s="12" t="s">
        <v>22</v>
      </c>
      <c r="C18" s="13"/>
      <c r="D18" s="14">
        <f>'NOVEMBER 21'!H18:H64</f>
        <v>0</v>
      </c>
      <c r="E18" s="17">
        <v>4500</v>
      </c>
      <c r="F18" s="15">
        <f t="shared" si="0"/>
        <v>4500</v>
      </c>
      <c r="G18" s="15">
        <v>4500</v>
      </c>
      <c r="H18" s="15">
        <f t="shared" si="1"/>
        <v>0</v>
      </c>
      <c r="I18" s="15"/>
    </row>
    <row r="19" spans="1:9" ht="15.75" x14ac:dyDescent="0.25">
      <c r="A19" s="19" t="s">
        <v>85</v>
      </c>
      <c r="B19" s="12" t="s">
        <v>43</v>
      </c>
      <c r="C19" s="13"/>
      <c r="D19" s="14">
        <f>'NOVEMBER 21'!H19:H65</f>
        <v>0</v>
      </c>
      <c r="E19" s="17">
        <v>5500</v>
      </c>
      <c r="F19" s="15">
        <f t="shared" si="0"/>
        <v>5500</v>
      </c>
      <c r="G19" s="15"/>
      <c r="H19" s="15">
        <f t="shared" si="1"/>
        <v>5500</v>
      </c>
      <c r="I19" s="15"/>
    </row>
    <row r="20" spans="1:9" ht="15.75" x14ac:dyDescent="0.25">
      <c r="A20" s="11" t="s">
        <v>133</v>
      </c>
      <c r="B20" s="12" t="s">
        <v>44</v>
      </c>
      <c r="C20" s="13"/>
      <c r="D20" s="14">
        <f>'NOVEMBER 21'!H20:H66</f>
        <v>5000</v>
      </c>
      <c r="E20" s="17">
        <v>5000</v>
      </c>
      <c r="F20" s="15">
        <f t="shared" si="0"/>
        <v>10000</v>
      </c>
      <c r="G20" s="15">
        <v>5000</v>
      </c>
      <c r="H20" s="15">
        <f t="shared" si="1"/>
        <v>5000</v>
      </c>
      <c r="I20" s="15"/>
    </row>
    <row r="21" spans="1:9" ht="15.75" x14ac:dyDescent="0.25">
      <c r="A21" s="24" t="s">
        <v>111</v>
      </c>
      <c r="B21" s="12" t="s">
        <v>45</v>
      </c>
      <c r="C21" s="13"/>
      <c r="D21" s="14">
        <f>'NOVEMBER 21'!H21:H67</f>
        <v>0</v>
      </c>
      <c r="E21" s="17">
        <v>5500</v>
      </c>
      <c r="F21" s="15">
        <f t="shared" si="0"/>
        <v>5500</v>
      </c>
      <c r="G21" s="15"/>
      <c r="H21" s="15">
        <f t="shared" si="1"/>
        <v>5500</v>
      </c>
      <c r="I21" s="15"/>
    </row>
    <row r="22" spans="1:9" ht="15.75" x14ac:dyDescent="0.25">
      <c r="A22" s="24" t="s">
        <v>122</v>
      </c>
      <c r="B22" s="12" t="s">
        <v>46</v>
      </c>
      <c r="C22" s="13"/>
      <c r="D22" s="14">
        <f>'NOVEMBER 21'!H22:H68</f>
        <v>-5500</v>
      </c>
      <c r="E22" s="17">
        <v>5500</v>
      </c>
      <c r="F22" s="15">
        <f t="shared" si="0"/>
        <v>0</v>
      </c>
      <c r="G22" s="15"/>
      <c r="H22" s="15">
        <f t="shared" si="1"/>
        <v>0</v>
      </c>
      <c r="I22" s="15"/>
    </row>
    <row r="23" spans="1:9" ht="15.75" x14ac:dyDescent="0.25">
      <c r="A23" s="24" t="s">
        <v>112</v>
      </c>
      <c r="B23" s="12" t="s">
        <v>47</v>
      </c>
      <c r="C23" s="13"/>
      <c r="D23" s="14">
        <f>'NOVEMBER 21'!H23:H69</f>
        <v>5500</v>
      </c>
      <c r="E23" s="17">
        <v>5500</v>
      </c>
      <c r="F23" s="15">
        <f t="shared" si="0"/>
        <v>11000</v>
      </c>
      <c r="G23" s="15"/>
      <c r="H23" s="15">
        <f t="shared" si="1"/>
        <v>11000</v>
      </c>
      <c r="I23" s="15"/>
    </row>
    <row r="24" spans="1:9" ht="15.75" x14ac:dyDescent="0.25">
      <c r="A24" s="24" t="s">
        <v>86</v>
      </c>
      <c r="B24" s="12" t="s">
        <v>48</v>
      </c>
      <c r="C24" s="13"/>
      <c r="D24" s="14">
        <f>'NOVEMBER 21'!H24:H70</f>
        <v>0</v>
      </c>
      <c r="E24" s="17">
        <v>5500</v>
      </c>
      <c r="F24" s="15">
        <f t="shared" si="0"/>
        <v>5500</v>
      </c>
      <c r="G24" s="15"/>
      <c r="H24" s="15">
        <f t="shared" si="1"/>
        <v>5500</v>
      </c>
      <c r="I24" s="15"/>
    </row>
    <row r="25" spans="1:9" ht="15.75" x14ac:dyDescent="0.25">
      <c r="A25" s="24" t="s">
        <v>87</v>
      </c>
      <c r="B25" s="12" t="s">
        <v>49</v>
      </c>
      <c r="C25" s="13"/>
      <c r="D25" s="14">
        <f>'NOVEMBER 21'!H25:H71</f>
        <v>0</v>
      </c>
      <c r="E25" s="17">
        <v>4000</v>
      </c>
      <c r="F25" s="15">
        <f t="shared" si="0"/>
        <v>4000</v>
      </c>
      <c r="G25" s="15"/>
      <c r="H25" s="15">
        <f t="shared" si="1"/>
        <v>4000</v>
      </c>
      <c r="I25" s="15"/>
    </row>
    <row r="26" spans="1:9" ht="15.75" x14ac:dyDescent="0.25">
      <c r="A26" s="24" t="s">
        <v>88</v>
      </c>
      <c r="B26" s="12" t="s">
        <v>50</v>
      </c>
      <c r="C26" s="13"/>
      <c r="D26" s="14">
        <f>'NOVEMBER 21'!H26:H72</f>
        <v>0</v>
      </c>
      <c r="E26" s="17">
        <v>4500</v>
      </c>
      <c r="F26" s="15">
        <f t="shared" si="0"/>
        <v>4500</v>
      </c>
      <c r="G26" s="15"/>
      <c r="H26" s="15">
        <f t="shared" si="1"/>
        <v>4500</v>
      </c>
      <c r="I26" s="15"/>
    </row>
    <row r="27" spans="1:9" ht="15.75" x14ac:dyDescent="0.25">
      <c r="A27" s="24" t="s">
        <v>89</v>
      </c>
      <c r="B27" s="12" t="s">
        <v>51</v>
      </c>
      <c r="C27" s="13"/>
      <c r="D27" s="14">
        <f>'NOVEMBER 21'!H27:H73</f>
        <v>0</v>
      </c>
      <c r="E27" s="17">
        <v>4500</v>
      </c>
      <c r="F27" s="15">
        <f t="shared" si="0"/>
        <v>4500</v>
      </c>
      <c r="G27" s="15"/>
      <c r="H27" s="15">
        <f t="shared" si="1"/>
        <v>4500</v>
      </c>
      <c r="I27" s="15"/>
    </row>
    <row r="28" spans="1:9" ht="15.75" x14ac:dyDescent="0.25">
      <c r="A28" s="24" t="s">
        <v>90</v>
      </c>
      <c r="B28" s="12" t="s">
        <v>52</v>
      </c>
      <c r="C28" s="13"/>
      <c r="D28" s="14">
        <f>'NOVEMBER 21'!H28:H74</f>
        <v>500</v>
      </c>
      <c r="E28" s="17">
        <v>4500</v>
      </c>
      <c r="F28" s="15">
        <f t="shared" si="0"/>
        <v>5000</v>
      </c>
      <c r="G28" s="15"/>
      <c r="H28" s="15">
        <f t="shared" si="1"/>
        <v>5000</v>
      </c>
      <c r="I28" s="15"/>
    </row>
    <row r="29" spans="1:9" ht="15.75" x14ac:dyDescent="0.25">
      <c r="A29" s="24" t="s">
        <v>109</v>
      </c>
      <c r="B29" s="12" t="s">
        <v>53</v>
      </c>
      <c r="C29" s="13"/>
      <c r="D29" s="14">
        <f>'NOVEMBER 21'!H29:H75</f>
        <v>0</v>
      </c>
      <c r="E29" s="17">
        <v>4500</v>
      </c>
      <c r="F29" s="15">
        <f t="shared" si="0"/>
        <v>4500</v>
      </c>
      <c r="G29" s="15">
        <v>4500</v>
      </c>
      <c r="H29" s="15">
        <f t="shared" si="1"/>
        <v>0</v>
      </c>
      <c r="I29" s="15"/>
    </row>
    <row r="30" spans="1:9" ht="15.75" x14ac:dyDescent="0.25">
      <c r="A30" s="24" t="s">
        <v>91</v>
      </c>
      <c r="B30" s="12" t="s">
        <v>54</v>
      </c>
      <c r="C30" s="13"/>
      <c r="D30" s="14">
        <f>'NOVEMBER 21'!H30:H76</f>
        <v>0</v>
      </c>
      <c r="E30" s="17">
        <v>4500</v>
      </c>
      <c r="F30" s="15">
        <f t="shared" si="0"/>
        <v>4500</v>
      </c>
      <c r="G30" s="15">
        <v>4500</v>
      </c>
      <c r="H30" s="15">
        <f t="shared" si="1"/>
        <v>0</v>
      </c>
      <c r="I30" s="15"/>
    </row>
    <row r="31" spans="1:9" ht="15.75" x14ac:dyDescent="0.25">
      <c r="A31" s="24" t="s">
        <v>92</v>
      </c>
      <c r="B31" s="12" t="s">
        <v>55</v>
      </c>
      <c r="C31" s="13"/>
      <c r="D31" s="14">
        <f>'NOVEMBER 21'!H31:H77</f>
        <v>4500</v>
      </c>
      <c r="E31" s="17">
        <v>4500</v>
      </c>
      <c r="F31" s="15">
        <f t="shared" si="0"/>
        <v>9000</v>
      </c>
      <c r="G31" s="15"/>
      <c r="H31" s="15">
        <f t="shared" si="1"/>
        <v>9000</v>
      </c>
      <c r="I31" s="15"/>
    </row>
    <row r="32" spans="1:9" ht="15.75" x14ac:dyDescent="0.25">
      <c r="A32" s="24" t="s">
        <v>93</v>
      </c>
      <c r="B32" s="12" t="s">
        <v>56</v>
      </c>
      <c r="C32" s="13"/>
      <c r="D32" s="14">
        <f>'NOVEMBER 21'!H32:H78</f>
        <v>4500</v>
      </c>
      <c r="E32" s="17">
        <v>4500</v>
      </c>
      <c r="F32" s="15">
        <f t="shared" si="0"/>
        <v>9000</v>
      </c>
      <c r="G32" s="15"/>
      <c r="H32" s="15">
        <f t="shared" si="1"/>
        <v>9000</v>
      </c>
      <c r="I32" s="15"/>
    </row>
    <row r="33" spans="1:9" ht="15.75" x14ac:dyDescent="0.25">
      <c r="A33" s="24" t="s">
        <v>131</v>
      </c>
      <c r="B33" s="12" t="s">
        <v>57</v>
      </c>
      <c r="C33" s="13"/>
      <c r="D33" s="14">
        <f>'NOVEMBER 21'!H33:H79</f>
        <v>1000</v>
      </c>
      <c r="E33" s="17">
        <v>4500</v>
      </c>
      <c r="F33" s="15">
        <f t="shared" si="0"/>
        <v>5500</v>
      </c>
      <c r="G33" s="15"/>
      <c r="H33" s="15">
        <f t="shared" si="1"/>
        <v>5500</v>
      </c>
      <c r="I33" s="15"/>
    </row>
    <row r="34" spans="1:9" ht="15.75" x14ac:dyDescent="0.25">
      <c r="A34" s="24" t="s">
        <v>94</v>
      </c>
      <c r="B34" s="60" t="s">
        <v>58</v>
      </c>
      <c r="C34" s="13"/>
      <c r="D34" s="14">
        <f>'NOVEMBER 21'!H34:H80</f>
        <v>-5500</v>
      </c>
      <c r="E34" s="17">
        <v>5500</v>
      </c>
      <c r="F34" s="15">
        <f t="shared" si="0"/>
        <v>0</v>
      </c>
      <c r="G34" s="15"/>
      <c r="H34" s="15">
        <f t="shared" si="1"/>
        <v>0</v>
      </c>
      <c r="I34" s="15"/>
    </row>
    <row r="35" spans="1:9" ht="15.75" x14ac:dyDescent="0.25">
      <c r="A35" s="24" t="s">
        <v>117</v>
      </c>
      <c r="B35" s="60" t="s">
        <v>59</v>
      </c>
      <c r="C35" s="13"/>
      <c r="D35" s="14">
        <f>'NOVEMBER 21'!H35:H81</f>
        <v>0</v>
      </c>
      <c r="E35" s="17">
        <v>5000</v>
      </c>
      <c r="F35" s="15">
        <f t="shared" si="0"/>
        <v>5000</v>
      </c>
      <c r="G35" s="15"/>
      <c r="H35" s="15">
        <f t="shared" si="1"/>
        <v>5000</v>
      </c>
      <c r="I35" s="15"/>
    </row>
    <row r="36" spans="1:9" ht="15.75" x14ac:dyDescent="0.25">
      <c r="A36" s="24" t="s">
        <v>95</v>
      </c>
      <c r="B36" s="60" t="s">
        <v>60</v>
      </c>
      <c r="C36" s="13"/>
      <c r="D36" s="14">
        <f>'NOVEMBER 21'!H36:H82</f>
        <v>0</v>
      </c>
      <c r="E36" s="17">
        <v>5500</v>
      </c>
      <c r="F36" s="15">
        <f t="shared" si="0"/>
        <v>5500</v>
      </c>
      <c r="G36" s="15">
        <v>5500</v>
      </c>
      <c r="H36" s="15">
        <f t="shared" si="1"/>
        <v>0</v>
      </c>
      <c r="I36" s="15"/>
    </row>
    <row r="37" spans="1:9" ht="15.75" x14ac:dyDescent="0.25">
      <c r="A37" s="19" t="s">
        <v>96</v>
      </c>
      <c r="B37" s="60" t="s">
        <v>61</v>
      </c>
      <c r="C37" s="13"/>
      <c r="D37" s="14">
        <f>'NOVEMBER 21'!H37:H83</f>
        <v>0</v>
      </c>
      <c r="E37" s="17">
        <v>5500</v>
      </c>
      <c r="F37" s="15">
        <f>C37+D37+E37</f>
        <v>5500</v>
      </c>
      <c r="G37" s="15"/>
      <c r="H37" s="15">
        <f t="shared" si="1"/>
        <v>5500</v>
      </c>
      <c r="I37" s="15"/>
    </row>
    <row r="38" spans="1:9" ht="15.75" x14ac:dyDescent="0.25">
      <c r="A38" s="24" t="s">
        <v>130</v>
      </c>
      <c r="B38" s="60" t="s">
        <v>62</v>
      </c>
      <c r="C38" s="13"/>
      <c r="D38" s="14">
        <f>'NOVEMBER 21'!H38:H84</f>
        <v>0</v>
      </c>
      <c r="E38" s="17">
        <v>5000</v>
      </c>
      <c r="F38" s="15">
        <f t="shared" si="0"/>
        <v>5000</v>
      </c>
      <c r="G38" s="15"/>
      <c r="H38" s="15">
        <f>F38-G38</f>
        <v>5000</v>
      </c>
      <c r="I38" s="15"/>
    </row>
    <row r="39" spans="1:9" ht="15.75" x14ac:dyDescent="0.25">
      <c r="A39" s="24" t="s">
        <v>97</v>
      </c>
      <c r="B39" s="60" t="s">
        <v>63</v>
      </c>
      <c r="C39" s="13"/>
      <c r="D39" s="14">
        <f>'NOVEMBER 21'!H39:H85</f>
        <v>0</v>
      </c>
      <c r="E39" s="17">
        <v>5500</v>
      </c>
      <c r="F39" s="15">
        <f t="shared" si="0"/>
        <v>5500</v>
      </c>
      <c r="G39" s="15"/>
      <c r="H39" s="15">
        <f t="shared" si="1"/>
        <v>5500</v>
      </c>
      <c r="I39" s="15"/>
    </row>
    <row r="40" spans="1:9" ht="15.75" x14ac:dyDescent="0.25">
      <c r="A40" s="24" t="s">
        <v>98</v>
      </c>
      <c r="B40" s="60" t="s">
        <v>64</v>
      </c>
      <c r="C40" s="20"/>
      <c r="D40" s="14">
        <f>'NOVEMBER 21'!H40:H86</f>
        <v>0</v>
      </c>
      <c r="E40" s="26">
        <v>4000</v>
      </c>
      <c r="F40" s="15">
        <f t="shared" si="0"/>
        <v>4000</v>
      </c>
      <c r="G40" s="15"/>
      <c r="H40" s="15">
        <f t="shared" si="1"/>
        <v>4000</v>
      </c>
      <c r="I40" s="15"/>
    </row>
    <row r="41" spans="1:9" ht="15.75" x14ac:dyDescent="0.25">
      <c r="A41" s="24" t="s">
        <v>113</v>
      </c>
      <c r="B41" s="60" t="s">
        <v>65</v>
      </c>
      <c r="C41" s="13"/>
      <c r="D41" s="14">
        <f>'NOVEMBER 21'!H41:H87</f>
        <v>0</v>
      </c>
      <c r="E41" s="17">
        <v>4500</v>
      </c>
      <c r="F41" s="15">
        <f t="shared" si="0"/>
        <v>4500</v>
      </c>
      <c r="G41" s="15">
        <v>4500</v>
      </c>
      <c r="H41" s="15">
        <f>F41-G41</f>
        <v>0</v>
      </c>
      <c r="I41" s="15"/>
    </row>
    <row r="42" spans="1:9" ht="15.75" x14ac:dyDescent="0.25">
      <c r="A42" s="24" t="s">
        <v>114</v>
      </c>
      <c r="B42" s="60" t="s">
        <v>66</v>
      </c>
      <c r="C42" s="13"/>
      <c r="D42" s="14">
        <f>'NOVEMBER 21'!H42:H88</f>
        <v>4500</v>
      </c>
      <c r="E42" s="17">
        <v>4500</v>
      </c>
      <c r="F42" s="15">
        <f t="shared" si="0"/>
        <v>9000</v>
      </c>
      <c r="G42" s="15"/>
      <c r="H42" s="15">
        <f t="shared" si="1"/>
        <v>9000</v>
      </c>
      <c r="I42" s="15"/>
    </row>
    <row r="43" spans="1:9" ht="15.75" x14ac:dyDescent="0.25">
      <c r="A43" s="24" t="s">
        <v>99</v>
      </c>
      <c r="B43" s="60" t="s">
        <v>67</v>
      </c>
      <c r="C43" s="13"/>
      <c r="D43" s="14">
        <f>'NOVEMBER 21'!H43:H89</f>
        <v>0</v>
      </c>
      <c r="E43" s="17">
        <v>4500</v>
      </c>
      <c r="F43" s="15">
        <f t="shared" si="0"/>
        <v>4500</v>
      </c>
      <c r="G43" s="15"/>
      <c r="H43" s="15">
        <f t="shared" si="1"/>
        <v>4500</v>
      </c>
      <c r="I43" s="15"/>
    </row>
    <row r="44" spans="1:9" ht="15.75" x14ac:dyDescent="0.25">
      <c r="A44" s="27" t="s">
        <v>115</v>
      </c>
      <c r="B44" s="60" t="s">
        <v>68</v>
      </c>
      <c r="C44" s="13"/>
      <c r="D44" s="14">
        <f>'NOVEMBER 21'!H44:H90</f>
        <v>2000</v>
      </c>
      <c r="E44" s="17">
        <v>4500</v>
      </c>
      <c r="F44" s="15">
        <f t="shared" si="0"/>
        <v>6500</v>
      </c>
      <c r="G44" s="15"/>
      <c r="H44" s="15">
        <f t="shared" si="1"/>
        <v>6500</v>
      </c>
      <c r="I44" s="15"/>
    </row>
    <row r="45" spans="1:9" ht="15.75" x14ac:dyDescent="0.25">
      <c r="A45" s="24" t="s">
        <v>110</v>
      </c>
      <c r="B45" s="60" t="s">
        <v>69</v>
      </c>
      <c r="C45" s="13"/>
      <c r="D45" s="14">
        <f>'NOVEMBER 21'!H45:H91</f>
        <v>6500</v>
      </c>
      <c r="E45" s="17">
        <v>4500</v>
      </c>
      <c r="F45" s="15">
        <f t="shared" si="0"/>
        <v>11000</v>
      </c>
      <c r="G45" s="15">
        <v>4500</v>
      </c>
      <c r="H45" s="15">
        <f t="shared" si="1"/>
        <v>6500</v>
      </c>
      <c r="I45" s="15">
        <v>1500</v>
      </c>
    </row>
    <row r="46" spans="1:9" ht="15.75" x14ac:dyDescent="0.25">
      <c r="A46" s="24" t="s">
        <v>100</v>
      </c>
      <c r="B46" s="60" t="s">
        <v>70</v>
      </c>
      <c r="C46" s="13"/>
      <c r="D46" s="14">
        <f>'NOVEMBER 21'!H46:H92</f>
        <v>0</v>
      </c>
      <c r="E46" s="17">
        <v>4500</v>
      </c>
      <c r="F46" s="15">
        <f t="shared" si="0"/>
        <v>4500</v>
      </c>
      <c r="G46" s="15">
        <v>4500</v>
      </c>
      <c r="H46" s="15">
        <f t="shared" si="1"/>
        <v>0</v>
      </c>
      <c r="I46" s="15"/>
    </row>
    <row r="47" spans="1:9" ht="15.75" x14ac:dyDescent="0.25">
      <c r="A47" s="24" t="s">
        <v>101</v>
      </c>
      <c r="B47" s="60" t="s">
        <v>71</v>
      </c>
      <c r="C47" s="13"/>
      <c r="D47" s="14">
        <f>'NOVEMBER 21'!H47:H93</f>
        <v>2000</v>
      </c>
      <c r="E47" s="17">
        <v>4500</v>
      </c>
      <c r="F47" s="15">
        <f t="shared" si="0"/>
        <v>6500</v>
      </c>
      <c r="G47" s="15"/>
      <c r="H47" s="15">
        <f>F47-G47</f>
        <v>6500</v>
      </c>
      <c r="I47" s="15"/>
    </row>
    <row r="48" spans="1:9" ht="15.75" x14ac:dyDescent="0.25">
      <c r="A48" s="24" t="s">
        <v>121</v>
      </c>
      <c r="B48" s="60" t="s">
        <v>72</v>
      </c>
      <c r="C48" s="13"/>
      <c r="D48" s="14">
        <f>'NOVEMBER 21'!H48:H94</f>
        <v>0</v>
      </c>
      <c r="E48" s="17">
        <v>4500</v>
      </c>
      <c r="F48" s="15">
        <f t="shared" si="0"/>
        <v>4500</v>
      </c>
      <c r="G48" s="15"/>
      <c r="H48" s="15">
        <f t="shared" ref="H48:H49" si="2">F48-G48</f>
        <v>4500</v>
      </c>
      <c r="I48" s="15"/>
    </row>
    <row r="49" spans="1:9" ht="15.75" x14ac:dyDescent="0.25">
      <c r="A49" s="24" t="s">
        <v>89</v>
      </c>
      <c r="B49" s="60" t="s">
        <v>102</v>
      </c>
      <c r="C49" s="13"/>
      <c r="D49" s="14">
        <f>'NOVEMBER 21'!H49:H95</f>
        <v>0</v>
      </c>
      <c r="E49" s="18">
        <v>10000</v>
      </c>
      <c r="F49" s="15">
        <f t="shared" si="0"/>
        <v>10000</v>
      </c>
      <c r="G49" s="15"/>
      <c r="H49" s="15">
        <f t="shared" si="2"/>
        <v>10000</v>
      </c>
      <c r="I49" s="15"/>
    </row>
    <row r="50" spans="1:9" ht="15.75" x14ac:dyDescent="0.25">
      <c r="A50" s="24"/>
      <c r="B50" s="60" t="s">
        <v>103</v>
      </c>
      <c r="C50" s="13"/>
      <c r="D50" s="14">
        <f>'NOVEMBER 21'!H50:H96</f>
        <v>0</v>
      </c>
      <c r="E50" s="18"/>
      <c r="F50" s="15">
        <f t="shared" si="0"/>
        <v>0</v>
      </c>
      <c r="G50" s="15"/>
      <c r="H50" s="15">
        <f t="shared" si="1"/>
        <v>0</v>
      </c>
      <c r="I50" s="15"/>
    </row>
    <row r="51" spans="1:9" ht="15.75" x14ac:dyDescent="0.25">
      <c r="A51" s="24" t="s">
        <v>106</v>
      </c>
      <c r="B51" s="60" t="s">
        <v>104</v>
      </c>
      <c r="C51" s="13"/>
      <c r="D51" s="14">
        <f>'NOVEMBER 21'!H51:H97</f>
        <v>0</v>
      </c>
      <c r="E51" s="18">
        <v>8500</v>
      </c>
      <c r="F51" s="15">
        <f t="shared" si="0"/>
        <v>8500</v>
      </c>
      <c r="G51" s="15"/>
      <c r="H51" s="15"/>
      <c r="I51" s="15"/>
    </row>
    <row r="52" spans="1:9" ht="15.75" x14ac:dyDescent="0.25">
      <c r="A52" s="24" t="s">
        <v>107</v>
      </c>
      <c r="B52" s="60" t="s">
        <v>105</v>
      </c>
      <c r="C52" s="13"/>
      <c r="D52" s="14">
        <f>'NOVEMBER 21'!H52:H98</f>
        <v>64500</v>
      </c>
      <c r="E52" s="22">
        <v>10000</v>
      </c>
      <c r="F52" s="15">
        <f t="shared" si="0"/>
        <v>74500</v>
      </c>
      <c r="G52" s="15"/>
      <c r="H52" s="15">
        <f>F52-G52</f>
        <v>74500</v>
      </c>
      <c r="I52" s="15"/>
    </row>
    <row r="53" spans="1:9" ht="15.75" x14ac:dyDescent="0.25">
      <c r="A53" s="28" t="s">
        <v>23</v>
      </c>
      <c r="B53" s="24"/>
      <c r="C53" s="13"/>
      <c r="D53" s="14">
        <f t="shared" ref="D53:I53" si="3">SUM(D6:D52)</f>
        <v>91000</v>
      </c>
      <c r="E53" s="29">
        <f t="shared" si="3"/>
        <v>219000</v>
      </c>
      <c r="F53" s="15">
        <f t="shared" si="3"/>
        <v>310000</v>
      </c>
      <c r="G53" s="15">
        <f t="shared" si="3"/>
        <v>50000</v>
      </c>
      <c r="H53" s="15">
        <f t="shared" si="3"/>
        <v>247000</v>
      </c>
      <c r="I53" s="15">
        <f t="shared" si="3"/>
        <v>1500</v>
      </c>
    </row>
    <row r="54" spans="1:9" x14ac:dyDescent="0.25">
      <c r="A54" s="30"/>
    </row>
    <row r="55" spans="1:9" ht="18.75" x14ac:dyDescent="0.3">
      <c r="A55" s="31" t="s">
        <v>24</v>
      </c>
      <c r="B55" s="31"/>
      <c r="C55" s="31"/>
      <c r="D55" s="32"/>
      <c r="E55" s="33"/>
      <c r="F55" s="31"/>
      <c r="G55" s="34"/>
      <c r="H55" s="34"/>
      <c r="I55" s="35"/>
    </row>
    <row r="56" spans="1:9" ht="18.75" x14ac:dyDescent="0.3">
      <c r="A56" s="36" t="s">
        <v>25</v>
      </c>
      <c r="B56" s="36" t="s">
        <v>26</v>
      </c>
      <c r="C56" s="36" t="s">
        <v>27</v>
      </c>
      <c r="D56" s="36" t="s">
        <v>28</v>
      </c>
      <c r="E56" s="36"/>
      <c r="F56" s="36" t="s">
        <v>29</v>
      </c>
      <c r="G56" s="36" t="s">
        <v>27</v>
      </c>
      <c r="H56" s="36" t="s">
        <v>28</v>
      </c>
      <c r="I56" s="37"/>
    </row>
    <row r="57" spans="1:9" ht="18.75" x14ac:dyDescent="0.3">
      <c r="A57" s="38" t="s">
        <v>132</v>
      </c>
      <c r="B57" s="39">
        <f>E53</f>
        <v>219000</v>
      </c>
      <c r="C57" s="38"/>
      <c r="D57" s="38"/>
      <c r="E57" s="38" t="s">
        <v>132</v>
      </c>
      <c r="F57" s="40">
        <f>G53</f>
        <v>50000</v>
      </c>
      <c r="G57" s="38"/>
      <c r="H57" s="38"/>
      <c r="I57" s="41"/>
    </row>
    <row r="58" spans="1:9" ht="18.75" x14ac:dyDescent="0.3">
      <c r="A58" s="38" t="s">
        <v>30</v>
      </c>
      <c r="B58" s="39">
        <f>'NOVEMBER 21'!D68</f>
        <v>1835</v>
      </c>
      <c r="C58" s="38"/>
      <c r="D58" s="38"/>
      <c r="E58" s="38" t="s">
        <v>30</v>
      </c>
      <c r="F58" s="40">
        <f>'NOVEMBER 21'!H68</f>
        <v>5335</v>
      </c>
      <c r="G58" s="38"/>
      <c r="H58" s="38"/>
      <c r="I58" s="41"/>
    </row>
    <row r="59" spans="1:9" ht="18.75" x14ac:dyDescent="0.3">
      <c r="A59" s="38" t="s">
        <v>31</v>
      </c>
      <c r="B59" s="39">
        <f>C53</f>
        <v>0</v>
      </c>
      <c r="C59" s="38"/>
      <c r="D59" s="38"/>
      <c r="E59" s="38" t="s">
        <v>31</v>
      </c>
      <c r="F59" s="39"/>
      <c r="G59" s="38"/>
      <c r="H59" s="38"/>
      <c r="I59" s="41"/>
    </row>
    <row r="60" spans="1:9" ht="18.75" x14ac:dyDescent="0.3">
      <c r="A60" s="38" t="s">
        <v>32</v>
      </c>
      <c r="B60" s="39">
        <f>I53</f>
        <v>1500</v>
      </c>
      <c r="C60" s="38"/>
      <c r="D60" s="38"/>
      <c r="E60" s="38" t="s">
        <v>32</v>
      </c>
      <c r="F60" s="38"/>
      <c r="G60" s="38"/>
      <c r="H60" s="38"/>
      <c r="I60" s="41"/>
    </row>
    <row r="61" spans="1:9" ht="18.75" x14ac:dyDescent="0.3">
      <c r="A61" s="36" t="s">
        <v>33</v>
      </c>
      <c r="B61" s="38" t="s">
        <v>34</v>
      </c>
      <c r="C61" s="38"/>
      <c r="D61" s="38"/>
      <c r="E61" s="36" t="s">
        <v>33</v>
      </c>
      <c r="F61" s="36"/>
      <c r="G61" s="38"/>
      <c r="H61" s="38"/>
      <c r="I61" s="41"/>
    </row>
    <row r="62" spans="1:9" ht="18.75" x14ac:dyDescent="0.3">
      <c r="A62" s="43" t="s">
        <v>35</v>
      </c>
      <c r="B62" s="44">
        <v>0.06</v>
      </c>
      <c r="C62" s="40">
        <f>B62*E53</f>
        <v>13140</v>
      </c>
      <c r="D62" s="38"/>
      <c r="E62" s="43" t="s">
        <v>35</v>
      </c>
      <c r="F62" s="44">
        <v>0.06</v>
      </c>
      <c r="G62" s="40">
        <f>F62*E53</f>
        <v>13140</v>
      </c>
      <c r="H62" s="38"/>
      <c r="I62" s="41"/>
    </row>
    <row r="63" spans="1:9" ht="18.75" x14ac:dyDescent="0.3">
      <c r="A63" s="45"/>
      <c r="B63" s="46"/>
      <c r="C63" s="47"/>
      <c r="D63" s="40"/>
      <c r="E63" s="45"/>
      <c r="F63" s="47"/>
      <c r="G63" s="42"/>
      <c r="H63" s="47"/>
      <c r="I63" s="48"/>
    </row>
    <row r="64" spans="1:9" ht="18.75" x14ac:dyDescent="0.3">
      <c r="A64" s="45"/>
      <c r="B64" s="44"/>
      <c r="C64" s="40"/>
      <c r="D64" s="38"/>
      <c r="E64" s="45"/>
      <c r="F64" s="44"/>
      <c r="G64" s="40"/>
      <c r="H64" s="38"/>
      <c r="I64" s="41"/>
    </row>
    <row r="65" spans="1:9" ht="18.75" x14ac:dyDescent="0.3">
      <c r="A65" s="49"/>
      <c r="B65" s="38"/>
      <c r="C65" s="40"/>
      <c r="D65" s="38"/>
      <c r="E65" s="49"/>
      <c r="F65" s="38"/>
      <c r="G65" s="40"/>
      <c r="H65" s="50"/>
      <c r="I65" s="41"/>
    </row>
    <row r="66" spans="1:9" ht="18.75" x14ac:dyDescent="0.3">
      <c r="A66" s="42"/>
      <c r="B66" s="47"/>
      <c r="C66" s="47"/>
      <c r="D66" s="47"/>
      <c r="E66" s="47"/>
      <c r="F66" s="47"/>
      <c r="G66" s="47"/>
      <c r="H66" s="42"/>
      <c r="I66" s="41"/>
    </row>
    <row r="67" spans="1:9" ht="18.75" x14ac:dyDescent="0.3">
      <c r="A67" s="51"/>
      <c r="B67" s="38"/>
      <c r="C67" s="40"/>
      <c r="D67" s="38"/>
      <c r="E67" s="38"/>
      <c r="F67" s="43"/>
      <c r="G67" s="40"/>
      <c r="H67" s="40"/>
      <c r="I67" s="48"/>
    </row>
    <row r="68" spans="1:9" ht="18.75" x14ac:dyDescent="0.3">
      <c r="A68" s="36" t="s">
        <v>36</v>
      </c>
      <c r="B68" s="52">
        <f>B57+B58+B59+B60</f>
        <v>222335</v>
      </c>
      <c r="C68" s="52">
        <f>SUM(C62:C67)</f>
        <v>13140</v>
      </c>
      <c r="D68" s="52">
        <f>B68-C68</f>
        <v>209195</v>
      </c>
      <c r="E68" s="52"/>
      <c r="F68" s="52">
        <f>F57+F58</f>
        <v>55335</v>
      </c>
      <c r="G68" s="52">
        <f>SUM(G62:G67)</f>
        <v>13140</v>
      </c>
      <c r="H68" s="52">
        <f>F68-G68</f>
        <v>42195</v>
      </c>
      <c r="I68" s="53"/>
    </row>
    <row r="69" spans="1:9" ht="18.75" x14ac:dyDescent="0.3">
      <c r="A69" s="34"/>
      <c r="B69" s="34"/>
      <c r="C69" s="34"/>
      <c r="D69" s="34"/>
      <c r="E69" s="34"/>
      <c r="F69" s="34"/>
      <c r="G69" s="54">
        <f>G68-G62</f>
        <v>0</v>
      </c>
      <c r="H69" s="34"/>
      <c r="I69" s="35"/>
    </row>
    <row r="70" spans="1:9" ht="18.75" x14ac:dyDescent="0.3">
      <c r="A70" s="55" t="s">
        <v>37</v>
      </c>
      <c r="B70" s="56"/>
      <c r="C70" s="56" t="s">
        <v>38</v>
      </c>
      <c r="D70" s="57"/>
      <c r="E70" s="57"/>
      <c r="F70" s="55" t="s">
        <v>39</v>
      </c>
      <c r="G70" s="34"/>
      <c r="H70" s="34"/>
      <c r="I70" s="35"/>
    </row>
    <row r="71" spans="1:9" ht="18.75" x14ac:dyDescent="0.3">
      <c r="A71" s="34" t="s">
        <v>40</v>
      </c>
      <c r="B71" s="34"/>
      <c r="C71" s="34" t="s">
        <v>41</v>
      </c>
      <c r="D71" s="34"/>
      <c r="E71" s="34"/>
      <c r="F71" s="34" t="s">
        <v>128</v>
      </c>
      <c r="G71" s="34"/>
      <c r="H71" s="34"/>
      <c r="I71" s="58"/>
    </row>
    <row r="72" spans="1:9" x14ac:dyDescent="0.25">
      <c r="E72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dcterms:created xsi:type="dcterms:W3CDTF">2021-11-04T06:34:12Z</dcterms:created>
  <dcterms:modified xsi:type="dcterms:W3CDTF">2021-12-08T08:21:36Z</dcterms:modified>
</cp:coreProperties>
</file>